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world50\Desktop\"/>
    </mc:Choice>
  </mc:AlternateContent>
  <xr:revisionPtr revIDLastSave="0" documentId="13_ncr:1_{83FBBC8B-DD75-43DD-834F-BA7D503E6C1F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International_Breweries" sheetId="1" r:id="rId1"/>
    <sheet name="Sheet8" sheetId="12" r:id="rId2"/>
    <sheet name="Sheet5" sheetId="11" r:id="rId3"/>
    <sheet name="Sheet6" sheetId="7" r:id="rId4"/>
    <sheet name="Sheet7" sheetId="8" r:id="rId5"/>
    <sheet name="Sheet9" sheetId="10" r:id="rId6"/>
    <sheet name="Sheet4" sheetId="5" r:id="rId7"/>
    <sheet name="Sheet1" sheetId="2" r:id="rId8"/>
    <sheet name="Sheet2" sheetId="3" r:id="rId9"/>
    <sheet name="Sheet3" sheetId="4" r:id="rId10"/>
  </sheets>
  <definedNames>
    <definedName name="_xlnm._FilterDatabase" localSheetId="7" hidden="1">Sheet1!$A$1:$M$1048</definedName>
    <definedName name="_xlnm._FilterDatabase" localSheetId="8" hidden="1">Sheet2!$A$1:$M$211</definedName>
    <definedName name="_xlnm._FilterDatabase" localSheetId="3" hidden="1">Sheet6!$A$1:$M$1048</definedName>
    <definedName name="_xlnm._FilterDatabase" localSheetId="4" hidden="1">Sheet7!$A$1:$M$211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AW2" i="1" l="1"/>
  <c r="CF3" i="1" l="1"/>
  <c r="CG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2" i="1"/>
  <c r="CG2" i="1" s="1"/>
  <c r="BY3" i="1" l="1"/>
  <c r="BY4" i="1"/>
  <c r="BY5" i="1"/>
  <c r="BY6" i="1"/>
  <c r="BY7" i="1"/>
  <c r="BY2" i="1"/>
  <c r="BW3" i="1"/>
  <c r="BW4" i="1"/>
  <c r="BW5" i="1"/>
  <c r="BW6" i="1"/>
  <c r="BW7" i="1"/>
  <c r="BW2" i="1"/>
  <c r="R3" i="10"/>
  <c r="R4" i="10"/>
  <c r="R5" i="10"/>
  <c r="R6" i="10"/>
  <c r="R7" i="10"/>
  <c r="R2" i="10"/>
  <c r="Q7" i="10"/>
  <c r="Q3" i="10"/>
  <c r="Q4" i="10"/>
  <c r="Q5" i="10"/>
  <c r="Q6" i="10"/>
  <c r="Q2" i="10"/>
  <c r="R1048" i="7"/>
  <c r="Q1048" i="7"/>
  <c r="R1047" i="7"/>
  <c r="Q1047" i="7"/>
  <c r="R1046" i="7"/>
  <c r="Q1046" i="7"/>
  <c r="R1045" i="7"/>
  <c r="Q1045" i="7"/>
  <c r="R1044" i="7"/>
  <c r="Q1044" i="7"/>
  <c r="R1043" i="7"/>
  <c r="Q1043" i="7"/>
  <c r="R1042" i="7"/>
  <c r="Q1042" i="7"/>
  <c r="R1041" i="7"/>
  <c r="Q1041" i="7"/>
  <c r="R1040" i="7"/>
  <c r="Q1040" i="7"/>
  <c r="R1039" i="7"/>
  <c r="Q1039" i="7"/>
  <c r="R1038" i="7"/>
  <c r="Q1038" i="7"/>
  <c r="R1037" i="7"/>
  <c r="Q1037" i="7"/>
  <c r="R1036" i="7"/>
  <c r="Q1036" i="7"/>
  <c r="R1035" i="7"/>
  <c r="Q1035" i="7"/>
  <c r="R1034" i="7"/>
  <c r="Q1034" i="7"/>
  <c r="R1033" i="7"/>
  <c r="Q1033" i="7"/>
  <c r="R1032" i="7"/>
  <c r="Q1032" i="7"/>
  <c r="R1031" i="7"/>
  <c r="Q1031" i="7"/>
  <c r="R1030" i="7"/>
  <c r="Q1030" i="7"/>
  <c r="R1029" i="7"/>
  <c r="Q1029" i="7"/>
  <c r="R1028" i="7"/>
  <c r="Q1028" i="7"/>
  <c r="R1027" i="7"/>
  <c r="Q1027" i="7"/>
  <c r="R1026" i="7"/>
  <c r="Q1026" i="7"/>
  <c r="R1025" i="7"/>
  <c r="Q1025" i="7"/>
  <c r="R1024" i="7"/>
  <c r="Q1024" i="7"/>
  <c r="R1023" i="7"/>
  <c r="Q1023" i="7"/>
  <c r="R1022" i="7"/>
  <c r="Q1022" i="7"/>
  <c r="R1021" i="7"/>
  <c r="Q1021" i="7"/>
  <c r="R1020" i="7"/>
  <c r="Q1020" i="7"/>
  <c r="R1019" i="7"/>
  <c r="Q1019" i="7"/>
  <c r="R1018" i="7"/>
  <c r="Q1018" i="7"/>
  <c r="R1017" i="7"/>
  <c r="Q1017" i="7"/>
  <c r="R1016" i="7"/>
  <c r="Q1016" i="7"/>
  <c r="R1015" i="7"/>
  <c r="Q1015" i="7"/>
  <c r="R1014" i="7"/>
  <c r="Q1014" i="7"/>
  <c r="R1013" i="7"/>
  <c r="Q1013" i="7"/>
  <c r="R1012" i="7"/>
  <c r="Q1012" i="7"/>
  <c r="R1011" i="7"/>
  <c r="Q1011" i="7"/>
  <c r="R1010" i="7"/>
  <c r="Q1010" i="7"/>
  <c r="R1009" i="7"/>
  <c r="Q1009" i="7"/>
  <c r="R1008" i="7"/>
  <c r="Q1008" i="7"/>
  <c r="R1007" i="7"/>
  <c r="Q1007" i="7"/>
  <c r="R1006" i="7"/>
  <c r="Q1006" i="7"/>
  <c r="R1005" i="7"/>
  <c r="Q1005" i="7"/>
  <c r="R1004" i="7"/>
  <c r="Q1004" i="7"/>
  <c r="R1003" i="7"/>
  <c r="Q1003" i="7"/>
  <c r="R1002" i="7"/>
  <c r="Q1002" i="7"/>
  <c r="R1001" i="7"/>
  <c r="Q1001" i="7"/>
  <c r="R1000" i="7"/>
  <c r="Q1000" i="7"/>
  <c r="R999" i="7"/>
  <c r="Q999" i="7"/>
  <c r="R998" i="7"/>
  <c r="Q998" i="7"/>
  <c r="R997" i="7"/>
  <c r="Q997" i="7"/>
  <c r="R996" i="7"/>
  <c r="Q996" i="7"/>
  <c r="R995" i="7"/>
  <c r="Q995" i="7"/>
  <c r="R994" i="7"/>
  <c r="Q994" i="7"/>
  <c r="R993" i="7"/>
  <c r="Q993" i="7"/>
  <c r="R992" i="7"/>
  <c r="Q992" i="7"/>
  <c r="R991" i="7"/>
  <c r="Q991" i="7"/>
  <c r="R990" i="7"/>
  <c r="Q990" i="7"/>
  <c r="R989" i="7"/>
  <c r="Q989" i="7"/>
  <c r="R988" i="7"/>
  <c r="Q988" i="7"/>
  <c r="R987" i="7"/>
  <c r="Q987" i="7"/>
  <c r="R986" i="7"/>
  <c r="Q986" i="7"/>
  <c r="R985" i="7"/>
  <c r="Q985" i="7"/>
  <c r="R984" i="7"/>
  <c r="Q984" i="7"/>
  <c r="R983" i="7"/>
  <c r="Q983" i="7"/>
  <c r="R982" i="7"/>
  <c r="Q982" i="7"/>
  <c r="R981" i="7"/>
  <c r="Q981" i="7"/>
  <c r="R980" i="7"/>
  <c r="Q980" i="7"/>
  <c r="R979" i="7"/>
  <c r="Q979" i="7"/>
  <c r="R978" i="7"/>
  <c r="Q978" i="7"/>
  <c r="R977" i="7"/>
  <c r="Q977" i="7"/>
  <c r="R976" i="7"/>
  <c r="Q976" i="7"/>
  <c r="R975" i="7"/>
  <c r="Q975" i="7"/>
  <c r="R974" i="7"/>
  <c r="Q974" i="7"/>
  <c r="R973" i="7"/>
  <c r="Q973" i="7"/>
  <c r="R972" i="7"/>
  <c r="Q972" i="7"/>
  <c r="R971" i="7"/>
  <c r="Q971" i="7"/>
  <c r="R970" i="7"/>
  <c r="Q970" i="7"/>
  <c r="R969" i="7"/>
  <c r="Q969" i="7"/>
  <c r="R968" i="7"/>
  <c r="Q968" i="7"/>
  <c r="R967" i="7"/>
  <c r="Q967" i="7"/>
  <c r="R966" i="7"/>
  <c r="Q966" i="7"/>
  <c r="R965" i="7"/>
  <c r="Q965" i="7"/>
  <c r="R964" i="7"/>
  <c r="Q964" i="7"/>
  <c r="R963" i="7"/>
  <c r="Q963" i="7"/>
  <c r="R962" i="7"/>
  <c r="Q962" i="7"/>
  <c r="R961" i="7"/>
  <c r="Q961" i="7"/>
  <c r="R960" i="7"/>
  <c r="Q960" i="7"/>
  <c r="R959" i="7"/>
  <c r="Q959" i="7"/>
  <c r="R958" i="7"/>
  <c r="Q958" i="7"/>
  <c r="R957" i="7"/>
  <c r="Q957" i="7"/>
  <c r="R956" i="7"/>
  <c r="Q956" i="7"/>
  <c r="R955" i="7"/>
  <c r="Q955" i="7"/>
  <c r="R954" i="7"/>
  <c r="Q954" i="7"/>
  <c r="R953" i="7"/>
  <c r="Q953" i="7"/>
  <c r="R952" i="7"/>
  <c r="Q952" i="7"/>
  <c r="R951" i="7"/>
  <c r="Q951" i="7"/>
  <c r="R950" i="7"/>
  <c r="Q950" i="7"/>
  <c r="R949" i="7"/>
  <c r="Q949" i="7"/>
  <c r="R948" i="7"/>
  <c r="Q948" i="7"/>
  <c r="R947" i="7"/>
  <c r="Q947" i="7"/>
  <c r="R946" i="7"/>
  <c r="Q946" i="7"/>
  <c r="R945" i="7"/>
  <c r="Q945" i="7"/>
  <c r="R944" i="7"/>
  <c r="Q944" i="7"/>
  <c r="R943" i="7"/>
  <c r="Q943" i="7"/>
  <c r="R942" i="7"/>
  <c r="Q942" i="7"/>
  <c r="R941" i="7"/>
  <c r="Q941" i="7"/>
  <c r="R940" i="7"/>
  <c r="Q940" i="7"/>
  <c r="R939" i="7"/>
  <c r="Q939" i="7"/>
  <c r="R938" i="7"/>
  <c r="Q938" i="7"/>
  <c r="R937" i="7"/>
  <c r="Q937" i="7"/>
  <c r="R936" i="7"/>
  <c r="Q936" i="7"/>
  <c r="R935" i="7"/>
  <c r="Q935" i="7"/>
  <c r="R934" i="7"/>
  <c r="Q934" i="7"/>
  <c r="R933" i="7"/>
  <c r="Q933" i="7"/>
  <c r="R932" i="7"/>
  <c r="Q932" i="7"/>
  <c r="R931" i="7"/>
  <c r="Q931" i="7"/>
  <c r="R930" i="7"/>
  <c r="Q930" i="7"/>
  <c r="R929" i="7"/>
  <c r="Q929" i="7"/>
  <c r="R928" i="7"/>
  <c r="Q928" i="7"/>
  <c r="R927" i="7"/>
  <c r="Q927" i="7"/>
  <c r="R926" i="7"/>
  <c r="Q926" i="7"/>
  <c r="R925" i="7"/>
  <c r="Q925" i="7"/>
  <c r="R924" i="7"/>
  <c r="Q924" i="7"/>
  <c r="R923" i="7"/>
  <c r="Q923" i="7"/>
  <c r="R922" i="7"/>
  <c r="Q922" i="7"/>
  <c r="R921" i="7"/>
  <c r="Q921" i="7"/>
  <c r="R920" i="7"/>
  <c r="Q920" i="7"/>
  <c r="R919" i="7"/>
  <c r="Q919" i="7"/>
  <c r="R918" i="7"/>
  <c r="Q918" i="7"/>
  <c r="R917" i="7"/>
  <c r="Q917" i="7"/>
  <c r="R916" i="7"/>
  <c r="Q916" i="7"/>
  <c r="R915" i="7"/>
  <c r="Q915" i="7"/>
  <c r="R914" i="7"/>
  <c r="Q914" i="7"/>
  <c r="R913" i="7"/>
  <c r="Q913" i="7"/>
  <c r="R912" i="7"/>
  <c r="Q912" i="7"/>
  <c r="R911" i="7"/>
  <c r="Q911" i="7"/>
  <c r="R910" i="7"/>
  <c r="Q910" i="7"/>
  <c r="R909" i="7"/>
  <c r="Q909" i="7"/>
  <c r="R908" i="7"/>
  <c r="Q908" i="7"/>
  <c r="R907" i="7"/>
  <c r="Q907" i="7"/>
  <c r="R906" i="7"/>
  <c r="Q906" i="7"/>
  <c r="R905" i="7"/>
  <c r="Q905" i="7"/>
  <c r="R904" i="7"/>
  <c r="Q904" i="7"/>
  <c r="R903" i="7"/>
  <c r="Q903" i="7"/>
  <c r="R902" i="7"/>
  <c r="Q902" i="7"/>
  <c r="R901" i="7"/>
  <c r="Q901" i="7"/>
  <c r="R900" i="7"/>
  <c r="Q900" i="7"/>
  <c r="R899" i="7"/>
  <c r="Q899" i="7"/>
  <c r="R898" i="7"/>
  <c r="Q898" i="7"/>
  <c r="R897" i="7"/>
  <c r="Q897" i="7"/>
  <c r="R896" i="7"/>
  <c r="Q896" i="7"/>
  <c r="R895" i="7"/>
  <c r="Q895" i="7"/>
  <c r="R894" i="7"/>
  <c r="Q894" i="7"/>
  <c r="R893" i="7"/>
  <c r="Q893" i="7"/>
  <c r="R892" i="7"/>
  <c r="Q892" i="7"/>
  <c r="R891" i="7"/>
  <c r="Q891" i="7"/>
  <c r="R890" i="7"/>
  <c r="Q890" i="7"/>
  <c r="R889" i="7"/>
  <c r="Q889" i="7"/>
  <c r="R888" i="7"/>
  <c r="Q888" i="7"/>
  <c r="R887" i="7"/>
  <c r="Q887" i="7"/>
  <c r="R886" i="7"/>
  <c r="Q886" i="7"/>
  <c r="R885" i="7"/>
  <c r="Q885" i="7"/>
  <c r="R884" i="7"/>
  <c r="Q884" i="7"/>
  <c r="R883" i="7"/>
  <c r="Q883" i="7"/>
  <c r="R882" i="7"/>
  <c r="Q882" i="7"/>
  <c r="R881" i="7"/>
  <c r="Q881" i="7"/>
  <c r="R880" i="7"/>
  <c r="Q880" i="7"/>
  <c r="R879" i="7"/>
  <c r="Q879" i="7"/>
  <c r="R878" i="7"/>
  <c r="Q878" i="7"/>
  <c r="R877" i="7"/>
  <c r="Q877" i="7"/>
  <c r="R876" i="7"/>
  <c r="Q876" i="7"/>
  <c r="R875" i="7"/>
  <c r="Q875" i="7"/>
  <c r="R874" i="7"/>
  <c r="Q874" i="7"/>
  <c r="R873" i="7"/>
  <c r="Q873" i="7"/>
  <c r="R872" i="7"/>
  <c r="Q872" i="7"/>
  <c r="R871" i="7"/>
  <c r="Q871" i="7"/>
  <c r="R870" i="7"/>
  <c r="Q870" i="7"/>
  <c r="R869" i="7"/>
  <c r="Q869" i="7"/>
  <c r="R868" i="7"/>
  <c r="Q868" i="7"/>
  <c r="R867" i="7"/>
  <c r="Q867" i="7"/>
  <c r="R866" i="7"/>
  <c r="Q866" i="7"/>
  <c r="R865" i="7"/>
  <c r="Q865" i="7"/>
  <c r="R864" i="7"/>
  <c r="Q864" i="7"/>
  <c r="R863" i="7"/>
  <c r="Q863" i="7"/>
  <c r="R862" i="7"/>
  <c r="Q862" i="7"/>
  <c r="R861" i="7"/>
  <c r="Q861" i="7"/>
  <c r="R860" i="7"/>
  <c r="Q860" i="7"/>
  <c r="R859" i="7"/>
  <c r="Q859" i="7"/>
  <c r="R858" i="7"/>
  <c r="Q858" i="7"/>
  <c r="R857" i="7"/>
  <c r="Q857" i="7"/>
  <c r="R856" i="7"/>
  <c r="Q856" i="7"/>
  <c r="R855" i="7"/>
  <c r="Q855" i="7"/>
  <c r="R854" i="7"/>
  <c r="Q854" i="7"/>
  <c r="R853" i="7"/>
  <c r="Q853" i="7"/>
  <c r="R852" i="7"/>
  <c r="Q852" i="7"/>
  <c r="R851" i="7"/>
  <c r="Q851" i="7"/>
  <c r="R850" i="7"/>
  <c r="Q850" i="7"/>
  <c r="R849" i="7"/>
  <c r="Q849" i="7"/>
  <c r="R848" i="7"/>
  <c r="Q848" i="7"/>
  <c r="R847" i="7"/>
  <c r="Q847" i="7"/>
  <c r="R846" i="7"/>
  <c r="Q846" i="7"/>
  <c r="R845" i="7"/>
  <c r="Q845" i="7"/>
  <c r="R844" i="7"/>
  <c r="Q844" i="7"/>
  <c r="R843" i="7"/>
  <c r="Q843" i="7"/>
  <c r="R842" i="7"/>
  <c r="Q842" i="7"/>
  <c r="R841" i="7"/>
  <c r="Q841" i="7"/>
  <c r="R840" i="7"/>
  <c r="Q840" i="7"/>
  <c r="R839" i="7"/>
  <c r="Q839" i="7"/>
  <c r="R838" i="7"/>
  <c r="Q838" i="7"/>
  <c r="R837" i="7"/>
  <c r="Q837" i="7"/>
  <c r="R836" i="7"/>
  <c r="Q836" i="7"/>
  <c r="R835" i="7"/>
  <c r="Q835" i="7"/>
  <c r="R834" i="7"/>
  <c r="Q834" i="7"/>
  <c r="R833" i="7"/>
  <c r="Q833" i="7"/>
  <c r="R832" i="7"/>
  <c r="Q832" i="7"/>
  <c r="R831" i="7"/>
  <c r="Q831" i="7"/>
  <c r="R830" i="7"/>
  <c r="Q830" i="7"/>
  <c r="R829" i="7"/>
  <c r="Q829" i="7"/>
  <c r="R828" i="7"/>
  <c r="Q828" i="7"/>
  <c r="R827" i="7"/>
  <c r="Q827" i="7"/>
  <c r="R826" i="7"/>
  <c r="Q826" i="7"/>
  <c r="R825" i="7"/>
  <c r="Q825" i="7"/>
  <c r="R824" i="7"/>
  <c r="Q824" i="7"/>
  <c r="R823" i="7"/>
  <c r="Q823" i="7"/>
  <c r="R822" i="7"/>
  <c r="Q822" i="7"/>
  <c r="R821" i="7"/>
  <c r="Q821" i="7"/>
  <c r="R820" i="7"/>
  <c r="Q820" i="7"/>
  <c r="R819" i="7"/>
  <c r="Q819" i="7"/>
  <c r="R818" i="7"/>
  <c r="Q818" i="7"/>
  <c r="R817" i="7"/>
  <c r="Q817" i="7"/>
  <c r="R816" i="7"/>
  <c r="Q816" i="7"/>
  <c r="R815" i="7"/>
  <c r="Q815" i="7"/>
  <c r="R814" i="7"/>
  <c r="Q814" i="7"/>
  <c r="R813" i="7"/>
  <c r="Q813" i="7"/>
  <c r="R812" i="7"/>
  <c r="Q812" i="7"/>
  <c r="R811" i="7"/>
  <c r="Q811" i="7"/>
  <c r="R810" i="7"/>
  <c r="Q810" i="7"/>
  <c r="R809" i="7"/>
  <c r="Q809" i="7"/>
  <c r="R808" i="7"/>
  <c r="Q808" i="7"/>
  <c r="R807" i="7"/>
  <c r="Q807" i="7"/>
  <c r="R806" i="7"/>
  <c r="Q806" i="7"/>
  <c r="R805" i="7"/>
  <c r="Q805" i="7"/>
  <c r="R804" i="7"/>
  <c r="Q804" i="7"/>
  <c r="R803" i="7"/>
  <c r="Q803" i="7"/>
  <c r="R802" i="7"/>
  <c r="Q802" i="7"/>
  <c r="R801" i="7"/>
  <c r="Q801" i="7"/>
  <c r="R800" i="7"/>
  <c r="Q800" i="7"/>
  <c r="R799" i="7"/>
  <c r="Q799" i="7"/>
  <c r="R798" i="7"/>
  <c r="Q798" i="7"/>
  <c r="R797" i="7"/>
  <c r="Q797" i="7"/>
  <c r="R796" i="7"/>
  <c r="Q796" i="7"/>
  <c r="R795" i="7"/>
  <c r="Q795" i="7"/>
  <c r="R794" i="7"/>
  <c r="Q794" i="7"/>
  <c r="R793" i="7"/>
  <c r="Q793" i="7"/>
  <c r="R792" i="7"/>
  <c r="Q792" i="7"/>
  <c r="R791" i="7"/>
  <c r="Q791" i="7"/>
  <c r="R790" i="7"/>
  <c r="Q790" i="7"/>
  <c r="R789" i="7"/>
  <c r="Q789" i="7"/>
  <c r="R788" i="7"/>
  <c r="Q788" i="7"/>
  <c r="R787" i="7"/>
  <c r="Q787" i="7"/>
  <c r="R786" i="7"/>
  <c r="Q786" i="7"/>
  <c r="R785" i="7"/>
  <c r="Q785" i="7"/>
  <c r="R784" i="7"/>
  <c r="Q784" i="7"/>
  <c r="R783" i="7"/>
  <c r="Q783" i="7"/>
  <c r="R782" i="7"/>
  <c r="Q782" i="7"/>
  <c r="R781" i="7"/>
  <c r="Q781" i="7"/>
  <c r="R780" i="7"/>
  <c r="Q780" i="7"/>
  <c r="R779" i="7"/>
  <c r="Q779" i="7"/>
  <c r="R778" i="7"/>
  <c r="Q778" i="7"/>
  <c r="R777" i="7"/>
  <c r="Q777" i="7"/>
  <c r="R776" i="7"/>
  <c r="Q776" i="7"/>
  <c r="R775" i="7"/>
  <c r="Q775" i="7"/>
  <c r="R774" i="7"/>
  <c r="Q774" i="7"/>
  <c r="R773" i="7"/>
  <c r="Q773" i="7"/>
  <c r="R772" i="7"/>
  <c r="Q772" i="7"/>
  <c r="R771" i="7"/>
  <c r="Q771" i="7"/>
  <c r="R770" i="7"/>
  <c r="Q770" i="7"/>
  <c r="R769" i="7"/>
  <c r="Q769" i="7"/>
  <c r="R768" i="7"/>
  <c r="Q768" i="7"/>
  <c r="R767" i="7"/>
  <c r="Q767" i="7"/>
  <c r="R766" i="7"/>
  <c r="Q766" i="7"/>
  <c r="R765" i="7"/>
  <c r="Q765" i="7"/>
  <c r="R764" i="7"/>
  <c r="Q764" i="7"/>
  <c r="R763" i="7"/>
  <c r="Q763" i="7"/>
  <c r="R762" i="7"/>
  <c r="Q762" i="7"/>
  <c r="R761" i="7"/>
  <c r="Q761" i="7"/>
  <c r="R760" i="7"/>
  <c r="Q760" i="7"/>
  <c r="R759" i="7"/>
  <c r="Q759" i="7"/>
  <c r="R758" i="7"/>
  <c r="Q758" i="7"/>
  <c r="R757" i="7"/>
  <c r="Q757" i="7"/>
  <c r="R756" i="7"/>
  <c r="Q756" i="7"/>
  <c r="R755" i="7"/>
  <c r="Q755" i="7"/>
  <c r="R754" i="7"/>
  <c r="Q754" i="7"/>
  <c r="R753" i="7"/>
  <c r="Q753" i="7"/>
  <c r="R752" i="7"/>
  <c r="Q752" i="7"/>
  <c r="R751" i="7"/>
  <c r="Q751" i="7"/>
  <c r="R750" i="7"/>
  <c r="Q750" i="7"/>
  <c r="R749" i="7"/>
  <c r="Q749" i="7"/>
  <c r="R748" i="7"/>
  <c r="Q748" i="7"/>
  <c r="R747" i="7"/>
  <c r="Q747" i="7"/>
  <c r="R746" i="7"/>
  <c r="Q746" i="7"/>
  <c r="R745" i="7"/>
  <c r="Q745" i="7"/>
  <c r="R744" i="7"/>
  <c r="Q744" i="7"/>
  <c r="R743" i="7"/>
  <c r="Q743" i="7"/>
  <c r="R742" i="7"/>
  <c r="Q742" i="7"/>
  <c r="R741" i="7"/>
  <c r="Q741" i="7"/>
  <c r="R740" i="7"/>
  <c r="Q740" i="7"/>
  <c r="R739" i="7"/>
  <c r="Q739" i="7"/>
  <c r="R738" i="7"/>
  <c r="Q738" i="7"/>
  <c r="R737" i="7"/>
  <c r="Q737" i="7"/>
  <c r="R736" i="7"/>
  <c r="Q736" i="7"/>
  <c r="R735" i="7"/>
  <c r="Q735" i="7"/>
  <c r="R734" i="7"/>
  <c r="Q734" i="7"/>
  <c r="R733" i="7"/>
  <c r="Q733" i="7"/>
  <c r="R732" i="7"/>
  <c r="Q732" i="7"/>
  <c r="R731" i="7"/>
  <c r="Q731" i="7"/>
  <c r="R730" i="7"/>
  <c r="Q730" i="7"/>
  <c r="R729" i="7"/>
  <c r="Q729" i="7"/>
  <c r="R728" i="7"/>
  <c r="Q728" i="7"/>
  <c r="R727" i="7"/>
  <c r="Q727" i="7"/>
  <c r="R726" i="7"/>
  <c r="Q726" i="7"/>
  <c r="R725" i="7"/>
  <c r="Q725" i="7"/>
  <c r="R724" i="7"/>
  <c r="Q724" i="7"/>
  <c r="R723" i="7"/>
  <c r="Q723" i="7"/>
  <c r="R722" i="7"/>
  <c r="Q722" i="7"/>
  <c r="R721" i="7"/>
  <c r="Q721" i="7"/>
  <c r="R720" i="7"/>
  <c r="Q720" i="7"/>
  <c r="R719" i="7"/>
  <c r="Q719" i="7"/>
  <c r="R718" i="7"/>
  <c r="Q718" i="7"/>
  <c r="R717" i="7"/>
  <c r="Q717" i="7"/>
  <c r="R716" i="7"/>
  <c r="Q716" i="7"/>
  <c r="R715" i="7"/>
  <c r="Q715" i="7"/>
  <c r="R714" i="7"/>
  <c r="Q714" i="7"/>
  <c r="R713" i="7"/>
  <c r="Q713" i="7"/>
  <c r="R712" i="7"/>
  <c r="Q712" i="7"/>
  <c r="R711" i="7"/>
  <c r="Q711" i="7"/>
  <c r="R710" i="7"/>
  <c r="Q710" i="7"/>
  <c r="R709" i="7"/>
  <c r="Q709" i="7"/>
  <c r="R708" i="7"/>
  <c r="Q708" i="7"/>
  <c r="R707" i="7"/>
  <c r="Q707" i="7"/>
  <c r="R706" i="7"/>
  <c r="Q706" i="7"/>
  <c r="R705" i="7"/>
  <c r="Q705" i="7"/>
  <c r="R704" i="7"/>
  <c r="Q704" i="7"/>
  <c r="R703" i="7"/>
  <c r="Q703" i="7"/>
  <c r="R702" i="7"/>
  <c r="Q702" i="7"/>
  <c r="R701" i="7"/>
  <c r="Q701" i="7"/>
  <c r="R700" i="7"/>
  <c r="Q700" i="7"/>
  <c r="R699" i="7"/>
  <c r="Q699" i="7"/>
  <c r="R698" i="7"/>
  <c r="Q698" i="7"/>
  <c r="R697" i="7"/>
  <c r="Q697" i="7"/>
  <c r="R696" i="7"/>
  <c r="Q696" i="7"/>
  <c r="R695" i="7"/>
  <c r="Q695" i="7"/>
  <c r="R694" i="7"/>
  <c r="Q694" i="7"/>
  <c r="R693" i="7"/>
  <c r="Q693" i="7"/>
  <c r="R692" i="7"/>
  <c r="Q692" i="7"/>
  <c r="R691" i="7"/>
  <c r="Q691" i="7"/>
  <c r="R690" i="7"/>
  <c r="Q690" i="7"/>
  <c r="R689" i="7"/>
  <c r="Q689" i="7"/>
  <c r="R688" i="7"/>
  <c r="Q688" i="7"/>
  <c r="R687" i="7"/>
  <c r="Q687" i="7"/>
  <c r="R686" i="7"/>
  <c r="Q686" i="7"/>
  <c r="R685" i="7"/>
  <c r="Q685" i="7"/>
  <c r="R684" i="7"/>
  <c r="Q684" i="7"/>
  <c r="R683" i="7"/>
  <c r="Q683" i="7"/>
  <c r="R682" i="7"/>
  <c r="Q682" i="7"/>
  <c r="R681" i="7"/>
  <c r="Q681" i="7"/>
  <c r="R680" i="7"/>
  <c r="Q680" i="7"/>
  <c r="R679" i="7"/>
  <c r="Q679" i="7"/>
  <c r="R678" i="7"/>
  <c r="Q678" i="7"/>
  <c r="R677" i="7"/>
  <c r="Q677" i="7"/>
  <c r="R676" i="7"/>
  <c r="Q676" i="7"/>
  <c r="R675" i="7"/>
  <c r="Q675" i="7"/>
  <c r="R674" i="7"/>
  <c r="Q674" i="7"/>
  <c r="R673" i="7"/>
  <c r="Q673" i="7"/>
  <c r="R672" i="7"/>
  <c r="Q672" i="7"/>
  <c r="R671" i="7"/>
  <c r="Q671" i="7"/>
  <c r="R670" i="7"/>
  <c r="Q670" i="7"/>
  <c r="R669" i="7"/>
  <c r="Q669" i="7"/>
  <c r="R668" i="7"/>
  <c r="Q668" i="7"/>
  <c r="R667" i="7"/>
  <c r="Q667" i="7"/>
  <c r="R666" i="7"/>
  <c r="Q666" i="7"/>
  <c r="R665" i="7"/>
  <c r="Q665" i="7"/>
  <c r="R664" i="7"/>
  <c r="Q664" i="7"/>
  <c r="R663" i="7"/>
  <c r="Q663" i="7"/>
  <c r="R662" i="7"/>
  <c r="Q662" i="7"/>
  <c r="R661" i="7"/>
  <c r="Q661" i="7"/>
  <c r="R660" i="7"/>
  <c r="Q660" i="7"/>
  <c r="R659" i="7"/>
  <c r="Q659" i="7"/>
  <c r="R658" i="7"/>
  <c r="Q658" i="7"/>
  <c r="R657" i="7"/>
  <c r="Q657" i="7"/>
  <c r="R656" i="7"/>
  <c r="Q656" i="7"/>
  <c r="R655" i="7"/>
  <c r="Q655" i="7"/>
  <c r="R654" i="7"/>
  <c r="Q654" i="7"/>
  <c r="R653" i="7"/>
  <c r="Q653" i="7"/>
  <c r="R652" i="7"/>
  <c r="Q652" i="7"/>
  <c r="R651" i="7"/>
  <c r="Q651" i="7"/>
  <c r="R650" i="7"/>
  <c r="Q650" i="7"/>
  <c r="R649" i="7"/>
  <c r="Q649" i="7"/>
  <c r="R648" i="7"/>
  <c r="Q648" i="7"/>
  <c r="R647" i="7"/>
  <c r="Q647" i="7"/>
  <c r="R646" i="7"/>
  <c r="Q646" i="7"/>
  <c r="R645" i="7"/>
  <c r="Q645" i="7"/>
  <c r="R644" i="7"/>
  <c r="Q644" i="7"/>
  <c r="R643" i="7"/>
  <c r="Q643" i="7"/>
  <c r="R642" i="7"/>
  <c r="Q642" i="7"/>
  <c r="R641" i="7"/>
  <c r="Q641" i="7"/>
  <c r="R640" i="7"/>
  <c r="Q640" i="7"/>
  <c r="R639" i="7"/>
  <c r="Q639" i="7"/>
  <c r="R638" i="7"/>
  <c r="Q638" i="7"/>
  <c r="R637" i="7"/>
  <c r="Q637" i="7"/>
  <c r="R636" i="7"/>
  <c r="Q636" i="7"/>
  <c r="R635" i="7"/>
  <c r="Q635" i="7"/>
  <c r="R634" i="7"/>
  <c r="Q634" i="7"/>
  <c r="R633" i="7"/>
  <c r="Q633" i="7"/>
  <c r="R632" i="7"/>
  <c r="Q632" i="7"/>
  <c r="R631" i="7"/>
  <c r="Q631" i="7"/>
  <c r="R630" i="7"/>
  <c r="Q630" i="7"/>
  <c r="R629" i="7"/>
  <c r="Q629" i="7"/>
  <c r="R628" i="7"/>
  <c r="Q628" i="7"/>
  <c r="R627" i="7"/>
  <c r="Q627" i="7"/>
  <c r="R626" i="7"/>
  <c r="Q626" i="7"/>
  <c r="R625" i="7"/>
  <c r="Q625" i="7"/>
  <c r="R624" i="7"/>
  <c r="Q624" i="7"/>
  <c r="R623" i="7"/>
  <c r="Q623" i="7"/>
  <c r="R622" i="7"/>
  <c r="Q622" i="7"/>
  <c r="R621" i="7"/>
  <c r="Q621" i="7"/>
  <c r="R620" i="7"/>
  <c r="Q620" i="7"/>
  <c r="R619" i="7"/>
  <c r="Q619" i="7"/>
  <c r="R618" i="7"/>
  <c r="Q618" i="7"/>
  <c r="R617" i="7"/>
  <c r="Q617" i="7"/>
  <c r="R616" i="7"/>
  <c r="Q616" i="7"/>
  <c r="R615" i="7"/>
  <c r="Q615" i="7"/>
  <c r="R614" i="7"/>
  <c r="Q614" i="7"/>
  <c r="R613" i="7"/>
  <c r="Q613" i="7"/>
  <c r="R612" i="7"/>
  <c r="Q612" i="7"/>
  <c r="R611" i="7"/>
  <c r="Q611" i="7"/>
  <c r="R610" i="7"/>
  <c r="Q610" i="7"/>
  <c r="R609" i="7"/>
  <c r="Q609" i="7"/>
  <c r="R608" i="7"/>
  <c r="Q608" i="7"/>
  <c r="R607" i="7"/>
  <c r="Q607" i="7"/>
  <c r="R606" i="7"/>
  <c r="Q606" i="7"/>
  <c r="R605" i="7"/>
  <c r="Q605" i="7"/>
  <c r="R604" i="7"/>
  <c r="Q604" i="7"/>
  <c r="R603" i="7"/>
  <c r="Q603" i="7"/>
  <c r="R602" i="7"/>
  <c r="Q602" i="7"/>
  <c r="R601" i="7"/>
  <c r="Q601" i="7"/>
  <c r="R600" i="7"/>
  <c r="Q600" i="7"/>
  <c r="R599" i="7"/>
  <c r="Q599" i="7"/>
  <c r="R598" i="7"/>
  <c r="Q598" i="7"/>
  <c r="R597" i="7"/>
  <c r="Q597" i="7"/>
  <c r="R596" i="7"/>
  <c r="Q596" i="7"/>
  <c r="R595" i="7"/>
  <c r="Q595" i="7"/>
  <c r="R594" i="7"/>
  <c r="Q594" i="7"/>
  <c r="R593" i="7"/>
  <c r="Q593" i="7"/>
  <c r="R592" i="7"/>
  <c r="Q592" i="7"/>
  <c r="R591" i="7"/>
  <c r="Q591" i="7"/>
  <c r="R590" i="7"/>
  <c r="Q590" i="7"/>
  <c r="R589" i="7"/>
  <c r="Q589" i="7"/>
  <c r="R588" i="7"/>
  <c r="Q588" i="7"/>
  <c r="R587" i="7"/>
  <c r="Q587" i="7"/>
  <c r="R586" i="7"/>
  <c r="Q586" i="7"/>
  <c r="R585" i="7"/>
  <c r="Q585" i="7"/>
  <c r="R584" i="7"/>
  <c r="Q584" i="7"/>
  <c r="R583" i="7"/>
  <c r="Q583" i="7"/>
  <c r="R582" i="7"/>
  <c r="Q582" i="7"/>
  <c r="R581" i="7"/>
  <c r="Q581" i="7"/>
  <c r="R580" i="7"/>
  <c r="Q580" i="7"/>
  <c r="R579" i="7"/>
  <c r="Q579" i="7"/>
  <c r="R578" i="7"/>
  <c r="Q578" i="7"/>
  <c r="R577" i="7"/>
  <c r="Q577" i="7"/>
  <c r="R576" i="7"/>
  <c r="Q576" i="7"/>
  <c r="R575" i="7"/>
  <c r="Q575" i="7"/>
  <c r="R574" i="7"/>
  <c r="Q574" i="7"/>
  <c r="R573" i="7"/>
  <c r="Q573" i="7"/>
  <c r="R572" i="7"/>
  <c r="Q572" i="7"/>
  <c r="R571" i="7"/>
  <c r="Q571" i="7"/>
  <c r="R570" i="7"/>
  <c r="Q570" i="7"/>
  <c r="R569" i="7"/>
  <c r="Q569" i="7"/>
  <c r="R568" i="7"/>
  <c r="Q568" i="7"/>
  <c r="R567" i="7"/>
  <c r="Q567" i="7"/>
  <c r="R566" i="7"/>
  <c r="Q566" i="7"/>
  <c r="R565" i="7"/>
  <c r="Q565" i="7"/>
  <c r="R564" i="7"/>
  <c r="Q564" i="7"/>
  <c r="R563" i="7"/>
  <c r="Q563" i="7"/>
  <c r="R562" i="7"/>
  <c r="Q562" i="7"/>
  <c r="R561" i="7"/>
  <c r="Q561" i="7"/>
  <c r="R560" i="7"/>
  <c r="Q560" i="7"/>
  <c r="R559" i="7"/>
  <c r="Q559" i="7"/>
  <c r="R558" i="7"/>
  <c r="Q558" i="7"/>
  <c r="R557" i="7"/>
  <c r="Q557" i="7"/>
  <c r="R556" i="7"/>
  <c r="Q556" i="7"/>
  <c r="R555" i="7"/>
  <c r="Q555" i="7"/>
  <c r="R554" i="7"/>
  <c r="Q554" i="7"/>
  <c r="R553" i="7"/>
  <c r="Q553" i="7"/>
  <c r="R552" i="7"/>
  <c r="Q552" i="7"/>
  <c r="R551" i="7"/>
  <c r="Q551" i="7"/>
  <c r="R550" i="7"/>
  <c r="Q550" i="7"/>
  <c r="R549" i="7"/>
  <c r="Q549" i="7"/>
  <c r="R548" i="7"/>
  <c r="Q548" i="7"/>
  <c r="R547" i="7"/>
  <c r="Q547" i="7"/>
  <c r="R546" i="7"/>
  <c r="Q546" i="7"/>
  <c r="R545" i="7"/>
  <c r="Q545" i="7"/>
  <c r="R544" i="7"/>
  <c r="Q544" i="7"/>
  <c r="R543" i="7"/>
  <c r="Q543" i="7"/>
  <c r="R542" i="7"/>
  <c r="Q542" i="7"/>
  <c r="R541" i="7"/>
  <c r="Q541" i="7"/>
  <c r="R540" i="7"/>
  <c r="Q540" i="7"/>
  <c r="R539" i="7"/>
  <c r="Q539" i="7"/>
  <c r="R538" i="7"/>
  <c r="Q538" i="7"/>
  <c r="R537" i="7"/>
  <c r="Q537" i="7"/>
  <c r="R536" i="7"/>
  <c r="Q536" i="7"/>
  <c r="R535" i="7"/>
  <c r="Q535" i="7"/>
  <c r="R534" i="7"/>
  <c r="Q534" i="7"/>
  <c r="R533" i="7"/>
  <c r="Q533" i="7"/>
  <c r="R532" i="7"/>
  <c r="Q532" i="7"/>
  <c r="R531" i="7"/>
  <c r="Q531" i="7"/>
  <c r="R530" i="7"/>
  <c r="Q530" i="7"/>
  <c r="R529" i="7"/>
  <c r="Q529" i="7"/>
  <c r="R528" i="7"/>
  <c r="Q528" i="7"/>
  <c r="R527" i="7"/>
  <c r="Q527" i="7"/>
  <c r="R526" i="7"/>
  <c r="Q526" i="7"/>
  <c r="R525" i="7"/>
  <c r="Q525" i="7"/>
  <c r="R524" i="7"/>
  <c r="Q524" i="7"/>
  <c r="R523" i="7"/>
  <c r="Q523" i="7"/>
  <c r="R522" i="7"/>
  <c r="Q522" i="7"/>
  <c r="R521" i="7"/>
  <c r="Q521" i="7"/>
  <c r="R520" i="7"/>
  <c r="Q520" i="7"/>
  <c r="R519" i="7"/>
  <c r="Q519" i="7"/>
  <c r="R518" i="7"/>
  <c r="Q518" i="7"/>
  <c r="R517" i="7"/>
  <c r="Q517" i="7"/>
  <c r="R516" i="7"/>
  <c r="Q516" i="7"/>
  <c r="R515" i="7"/>
  <c r="Q515" i="7"/>
  <c r="R514" i="7"/>
  <c r="Q514" i="7"/>
  <c r="R513" i="7"/>
  <c r="Q513" i="7"/>
  <c r="R512" i="7"/>
  <c r="Q512" i="7"/>
  <c r="R511" i="7"/>
  <c r="Q511" i="7"/>
  <c r="R510" i="7"/>
  <c r="Q510" i="7"/>
  <c r="R509" i="7"/>
  <c r="Q509" i="7"/>
  <c r="R508" i="7"/>
  <c r="Q508" i="7"/>
  <c r="R507" i="7"/>
  <c r="Q507" i="7"/>
  <c r="R506" i="7"/>
  <c r="Q506" i="7"/>
  <c r="R505" i="7"/>
  <c r="Q505" i="7"/>
  <c r="R504" i="7"/>
  <c r="Q504" i="7"/>
  <c r="R503" i="7"/>
  <c r="Q503" i="7"/>
  <c r="R502" i="7"/>
  <c r="Q502" i="7"/>
  <c r="R501" i="7"/>
  <c r="Q501" i="7"/>
  <c r="R500" i="7"/>
  <c r="Q500" i="7"/>
  <c r="R499" i="7"/>
  <c r="Q499" i="7"/>
  <c r="R498" i="7"/>
  <c r="Q498" i="7"/>
  <c r="R497" i="7"/>
  <c r="Q497" i="7"/>
  <c r="R496" i="7"/>
  <c r="Q496" i="7"/>
  <c r="R495" i="7"/>
  <c r="Q495" i="7"/>
  <c r="R494" i="7"/>
  <c r="Q494" i="7"/>
  <c r="R493" i="7"/>
  <c r="Q493" i="7"/>
  <c r="R492" i="7"/>
  <c r="Q492" i="7"/>
  <c r="R491" i="7"/>
  <c r="Q491" i="7"/>
  <c r="R490" i="7"/>
  <c r="Q490" i="7"/>
  <c r="R489" i="7"/>
  <c r="Q489" i="7"/>
  <c r="R488" i="7"/>
  <c r="Q488" i="7"/>
  <c r="R487" i="7"/>
  <c r="Q487" i="7"/>
  <c r="R486" i="7"/>
  <c r="Q486" i="7"/>
  <c r="R485" i="7"/>
  <c r="Q485" i="7"/>
  <c r="R484" i="7"/>
  <c r="Q484" i="7"/>
  <c r="R483" i="7"/>
  <c r="Q483" i="7"/>
  <c r="R482" i="7"/>
  <c r="Q482" i="7"/>
  <c r="R481" i="7"/>
  <c r="Q481" i="7"/>
  <c r="R480" i="7"/>
  <c r="Q480" i="7"/>
  <c r="R479" i="7"/>
  <c r="Q479" i="7"/>
  <c r="R478" i="7"/>
  <c r="Q478" i="7"/>
  <c r="R477" i="7"/>
  <c r="Q477" i="7"/>
  <c r="R476" i="7"/>
  <c r="Q476" i="7"/>
  <c r="R475" i="7"/>
  <c r="Q475" i="7"/>
  <c r="R474" i="7"/>
  <c r="Q474" i="7"/>
  <c r="R473" i="7"/>
  <c r="Q473" i="7"/>
  <c r="R472" i="7"/>
  <c r="Q472" i="7"/>
  <c r="R471" i="7"/>
  <c r="Q471" i="7"/>
  <c r="R470" i="7"/>
  <c r="Q470" i="7"/>
  <c r="R469" i="7"/>
  <c r="Q469" i="7"/>
  <c r="R468" i="7"/>
  <c r="Q468" i="7"/>
  <c r="R467" i="7"/>
  <c r="Q467" i="7"/>
  <c r="R466" i="7"/>
  <c r="Q466" i="7"/>
  <c r="R465" i="7"/>
  <c r="Q465" i="7"/>
  <c r="R464" i="7"/>
  <c r="Q464" i="7"/>
  <c r="R463" i="7"/>
  <c r="Q463" i="7"/>
  <c r="R462" i="7"/>
  <c r="Q462" i="7"/>
  <c r="R461" i="7"/>
  <c r="Q461" i="7"/>
  <c r="R460" i="7"/>
  <c r="Q460" i="7"/>
  <c r="R459" i="7"/>
  <c r="Q459" i="7"/>
  <c r="R458" i="7"/>
  <c r="Q458" i="7"/>
  <c r="R457" i="7"/>
  <c r="Q457" i="7"/>
  <c r="R456" i="7"/>
  <c r="Q456" i="7"/>
  <c r="R455" i="7"/>
  <c r="Q455" i="7"/>
  <c r="R454" i="7"/>
  <c r="Q454" i="7"/>
  <c r="R453" i="7"/>
  <c r="Q453" i="7"/>
  <c r="R452" i="7"/>
  <c r="Q452" i="7"/>
  <c r="R451" i="7"/>
  <c r="Q451" i="7"/>
  <c r="R450" i="7"/>
  <c r="Q450" i="7"/>
  <c r="R449" i="7"/>
  <c r="Q449" i="7"/>
  <c r="R448" i="7"/>
  <c r="Q448" i="7"/>
  <c r="R447" i="7"/>
  <c r="Q447" i="7"/>
  <c r="R446" i="7"/>
  <c r="Q446" i="7"/>
  <c r="R445" i="7"/>
  <c r="Q445" i="7"/>
  <c r="R444" i="7"/>
  <c r="Q444" i="7"/>
  <c r="R443" i="7"/>
  <c r="Q443" i="7"/>
  <c r="R442" i="7"/>
  <c r="Q442" i="7"/>
  <c r="R441" i="7"/>
  <c r="Q441" i="7"/>
  <c r="R440" i="7"/>
  <c r="Q440" i="7"/>
  <c r="R439" i="7"/>
  <c r="Q439" i="7"/>
  <c r="R438" i="7"/>
  <c r="Q438" i="7"/>
  <c r="R437" i="7"/>
  <c r="Q437" i="7"/>
  <c r="R436" i="7"/>
  <c r="Q436" i="7"/>
  <c r="R435" i="7"/>
  <c r="Q435" i="7"/>
  <c r="R434" i="7"/>
  <c r="Q434" i="7"/>
  <c r="R433" i="7"/>
  <c r="Q433" i="7"/>
  <c r="R432" i="7"/>
  <c r="Q432" i="7"/>
  <c r="R431" i="7"/>
  <c r="Q431" i="7"/>
  <c r="R430" i="7"/>
  <c r="Q430" i="7"/>
  <c r="R429" i="7"/>
  <c r="Q429" i="7"/>
  <c r="R428" i="7"/>
  <c r="Q428" i="7"/>
  <c r="R427" i="7"/>
  <c r="Q427" i="7"/>
  <c r="R426" i="7"/>
  <c r="Q426" i="7"/>
  <c r="R425" i="7"/>
  <c r="Q425" i="7"/>
  <c r="R424" i="7"/>
  <c r="Q424" i="7"/>
  <c r="R423" i="7"/>
  <c r="Q423" i="7"/>
  <c r="R422" i="7"/>
  <c r="Q422" i="7"/>
  <c r="R421" i="7"/>
  <c r="Q421" i="7"/>
  <c r="R420" i="7"/>
  <c r="Q420" i="7"/>
  <c r="R419" i="7"/>
  <c r="Q419" i="7"/>
  <c r="R418" i="7"/>
  <c r="Q418" i="7"/>
  <c r="R417" i="7"/>
  <c r="Q417" i="7"/>
  <c r="R416" i="7"/>
  <c r="Q416" i="7"/>
  <c r="R415" i="7"/>
  <c r="Q415" i="7"/>
  <c r="R414" i="7"/>
  <c r="Q414" i="7"/>
  <c r="R413" i="7"/>
  <c r="Q413" i="7"/>
  <c r="R412" i="7"/>
  <c r="Q412" i="7"/>
  <c r="R411" i="7"/>
  <c r="Q411" i="7"/>
  <c r="R410" i="7"/>
  <c r="Q410" i="7"/>
  <c r="R409" i="7"/>
  <c r="Q409" i="7"/>
  <c r="R408" i="7"/>
  <c r="Q408" i="7"/>
  <c r="R407" i="7"/>
  <c r="Q407" i="7"/>
  <c r="R406" i="7"/>
  <c r="Q406" i="7"/>
  <c r="R405" i="7"/>
  <c r="Q405" i="7"/>
  <c r="R404" i="7"/>
  <c r="Q404" i="7"/>
  <c r="R403" i="7"/>
  <c r="Q403" i="7"/>
  <c r="R402" i="7"/>
  <c r="Q402" i="7"/>
  <c r="R401" i="7"/>
  <c r="Q401" i="7"/>
  <c r="R400" i="7"/>
  <c r="Q400" i="7"/>
  <c r="R399" i="7"/>
  <c r="Q399" i="7"/>
  <c r="R398" i="7"/>
  <c r="Q398" i="7"/>
  <c r="R397" i="7"/>
  <c r="Q397" i="7"/>
  <c r="R396" i="7"/>
  <c r="Q396" i="7"/>
  <c r="R395" i="7"/>
  <c r="Q395" i="7"/>
  <c r="R394" i="7"/>
  <c r="Q394" i="7"/>
  <c r="R393" i="7"/>
  <c r="Q393" i="7"/>
  <c r="R392" i="7"/>
  <c r="Q392" i="7"/>
  <c r="R391" i="7"/>
  <c r="Q391" i="7"/>
  <c r="R390" i="7"/>
  <c r="Q390" i="7"/>
  <c r="R389" i="7"/>
  <c r="Q389" i="7"/>
  <c r="R388" i="7"/>
  <c r="Q388" i="7"/>
  <c r="R387" i="7"/>
  <c r="Q387" i="7"/>
  <c r="R386" i="7"/>
  <c r="Q386" i="7"/>
  <c r="R385" i="7"/>
  <c r="Q385" i="7"/>
  <c r="R384" i="7"/>
  <c r="Q384" i="7"/>
  <c r="R383" i="7"/>
  <c r="Q383" i="7"/>
  <c r="R382" i="7"/>
  <c r="Q382" i="7"/>
  <c r="R381" i="7"/>
  <c r="Q381" i="7"/>
  <c r="R380" i="7"/>
  <c r="Q380" i="7"/>
  <c r="R379" i="7"/>
  <c r="Q379" i="7"/>
  <c r="R378" i="7"/>
  <c r="Q378" i="7"/>
  <c r="R377" i="7"/>
  <c r="Q377" i="7"/>
  <c r="R376" i="7"/>
  <c r="Q376" i="7"/>
  <c r="R375" i="7"/>
  <c r="Q375" i="7"/>
  <c r="R374" i="7"/>
  <c r="Q374" i="7"/>
  <c r="R373" i="7"/>
  <c r="Q373" i="7"/>
  <c r="R372" i="7"/>
  <c r="Q372" i="7"/>
  <c r="R371" i="7"/>
  <c r="Q371" i="7"/>
  <c r="R370" i="7"/>
  <c r="Q370" i="7"/>
  <c r="R369" i="7"/>
  <c r="Q369" i="7"/>
  <c r="R368" i="7"/>
  <c r="Q368" i="7"/>
  <c r="R367" i="7"/>
  <c r="Q367" i="7"/>
  <c r="R366" i="7"/>
  <c r="Q366" i="7"/>
  <c r="R365" i="7"/>
  <c r="Q365" i="7"/>
  <c r="R364" i="7"/>
  <c r="Q364" i="7"/>
  <c r="R363" i="7"/>
  <c r="Q363" i="7"/>
  <c r="R362" i="7"/>
  <c r="Q362" i="7"/>
  <c r="R361" i="7"/>
  <c r="Q361" i="7"/>
  <c r="R360" i="7"/>
  <c r="Q360" i="7"/>
  <c r="R359" i="7"/>
  <c r="Q359" i="7"/>
  <c r="R358" i="7"/>
  <c r="Q358" i="7"/>
  <c r="R357" i="7"/>
  <c r="Q357" i="7"/>
  <c r="R356" i="7"/>
  <c r="Q356" i="7"/>
  <c r="R355" i="7"/>
  <c r="Q355" i="7"/>
  <c r="R354" i="7"/>
  <c r="Q354" i="7"/>
  <c r="R353" i="7"/>
  <c r="Q353" i="7"/>
  <c r="R352" i="7"/>
  <c r="Q352" i="7"/>
  <c r="R351" i="7"/>
  <c r="Q351" i="7"/>
  <c r="R350" i="7"/>
  <c r="Q350" i="7"/>
  <c r="R349" i="7"/>
  <c r="Q349" i="7"/>
  <c r="R348" i="7"/>
  <c r="Q348" i="7"/>
  <c r="R347" i="7"/>
  <c r="Q347" i="7"/>
  <c r="R346" i="7"/>
  <c r="Q346" i="7"/>
  <c r="R345" i="7"/>
  <c r="Q345" i="7"/>
  <c r="R344" i="7"/>
  <c r="Q344" i="7"/>
  <c r="R343" i="7"/>
  <c r="Q343" i="7"/>
  <c r="R342" i="7"/>
  <c r="Q342" i="7"/>
  <c r="R341" i="7"/>
  <c r="Q341" i="7"/>
  <c r="R340" i="7"/>
  <c r="Q340" i="7"/>
  <c r="R339" i="7"/>
  <c r="Q339" i="7"/>
  <c r="R338" i="7"/>
  <c r="Q338" i="7"/>
  <c r="R337" i="7"/>
  <c r="Q337" i="7"/>
  <c r="R336" i="7"/>
  <c r="Q336" i="7"/>
  <c r="R335" i="7"/>
  <c r="Q335" i="7"/>
  <c r="R334" i="7"/>
  <c r="Q334" i="7"/>
  <c r="R333" i="7"/>
  <c r="Q333" i="7"/>
  <c r="R332" i="7"/>
  <c r="Q332" i="7"/>
  <c r="R331" i="7"/>
  <c r="Q331" i="7"/>
  <c r="R330" i="7"/>
  <c r="Q330" i="7"/>
  <c r="R329" i="7"/>
  <c r="Q329" i="7"/>
  <c r="R328" i="7"/>
  <c r="Q328" i="7"/>
  <c r="R327" i="7"/>
  <c r="Q327" i="7"/>
  <c r="R326" i="7"/>
  <c r="Q326" i="7"/>
  <c r="R325" i="7"/>
  <c r="Q325" i="7"/>
  <c r="R324" i="7"/>
  <c r="Q324" i="7"/>
  <c r="R323" i="7"/>
  <c r="Q323" i="7"/>
  <c r="R322" i="7"/>
  <c r="Q322" i="7"/>
  <c r="R321" i="7"/>
  <c r="Q321" i="7"/>
  <c r="R320" i="7"/>
  <c r="Q320" i="7"/>
  <c r="R319" i="7"/>
  <c r="Q319" i="7"/>
  <c r="R318" i="7"/>
  <c r="Q318" i="7"/>
  <c r="R317" i="7"/>
  <c r="Q317" i="7"/>
  <c r="R316" i="7"/>
  <c r="Q316" i="7"/>
  <c r="R315" i="7"/>
  <c r="Q315" i="7"/>
  <c r="R314" i="7"/>
  <c r="Q314" i="7"/>
  <c r="R313" i="7"/>
  <c r="Q313" i="7"/>
  <c r="R312" i="7"/>
  <c r="Q312" i="7"/>
  <c r="R311" i="7"/>
  <c r="Q311" i="7"/>
  <c r="R310" i="7"/>
  <c r="Q310" i="7"/>
  <c r="R309" i="7"/>
  <c r="Q309" i="7"/>
  <c r="R308" i="7"/>
  <c r="Q308" i="7"/>
  <c r="R307" i="7"/>
  <c r="Q307" i="7"/>
  <c r="R306" i="7"/>
  <c r="Q306" i="7"/>
  <c r="R305" i="7"/>
  <c r="Q305" i="7"/>
  <c r="R304" i="7"/>
  <c r="Q304" i="7"/>
  <c r="R303" i="7"/>
  <c r="Q303" i="7"/>
  <c r="R302" i="7"/>
  <c r="Q302" i="7"/>
  <c r="R301" i="7"/>
  <c r="Q301" i="7"/>
  <c r="R300" i="7"/>
  <c r="Q300" i="7"/>
  <c r="R299" i="7"/>
  <c r="Q299" i="7"/>
  <c r="R298" i="7"/>
  <c r="Q298" i="7"/>
  <c r="R297" i="7"/>
  <c r="Q297" i="7"/>
  <c r="R296" i="7"/>
  <c r="Q296" i="7"/>
  <c r="R295" i="7"/>
  <c r="Q295" i="7"/>
  <c r="R294" i="7"/>
  <c r="Q294" i="7"/>
  <c r="R293" i="7"/>
  <c r="Q293" i="7"/>
  <c r="R292" i="7"/>
  <c r="Q292" i="7"/>
  <c r="R291" i="7"/>
  <c r="Q291" i="7"/>
  <c r="R290" i="7"/>
  <c r="Q290" i="7"/>
  <c r="R289" i="7"/>
  <c r="Q289" i="7"/>
  <c r="R288" i="7"/>
  <c r="Q288" i="7"/>
  <c r="R287" i="7"/>
  <c r="Q287" i="7"/>
  <c r="R286" i="7"/>
  <c r="Q286" i="7"/>
  <c r="R285" i="7"/>
  <c r="Q285" i="7"/>
  <c r="R284" i="7"/>
  <c r="Q284" i="7"/>
  <c r="R283" i="7"/>
  <c r="Q283" i="7"/>
  <c r="R282" i="7"/>
  <c r="Q282" i="7"/>
  <c r="R281" i="7"/>
  <c r="Q281" i="7"/>
  <c r="R280" i="7"/>
  <c r="Q280" i="7"/>
  <c r="R279" i="7"/>
  <c r="Q279" i="7"/>
  <c r="R278" i="7"/>
  <c r="Q278" i="7"/>
  <c r="R277" i="7"/>
  <c r="Q277" i="7"/>
  <c r="R276" i="7"/>
  <c r="Q276" i="7"/>
  <c r="R275" i="7"/>
  <c r="Q275" i="7"/>
  <c r="R274" i="7"/>
  <c r="Q274" i="7"/>
  <c r="R273" i="7"/>
  <c r="Q273" i="7"/>
  <c r="R272" i="7"/>
  <c r="Q272" i="7"/>
  <c r="R271" i="7"/>
  <c r="Q271" i="7"/>
  <c r="R270" i="7"/>
  <c r="Q270" i="7"/>
  <c r="R269" i="7"/>
  <c r="Q269" i="7"/>
  <c r="R268" i="7"/>
  <c r="Q268" i="7"/>
  <c r="R267" i="7"/>
  <c r="Q267" i="7"/>
  <c r="R266" i="7"/>
  <c r="Q266" i="7"/>
  <c r="R265" i="7"/>
  <c r="Q265" i="7"/>
  <c r="R264" i="7"/>
  <c r="Q264" i="7"/>
  <c r="R263" i="7"/>
  <c r="Q263" i="7"/>
  <c r="R262" i="7"/>
  <c r="Q262" i="7"/>
  <c r="R261" i="7"/>
  <c r="Q261" i="7"/>
  <c r="R260" i="7"/>
  <c r="Q260" i="7"/>
  <c r="R259" i="7"/>
  <c r="Q259" i="7"/>
  <c r="R258" i="7"/>
  <c r="Q258" i="7"/>
  <c r="R257" i="7"/>
  <c r="Q257" i="7"/>
  <c r="R256" i="7"/>
  <c r="Q256" i="7"/>
  <c r="R255" i="7"/>
  <c r="Q255" i="7"/>
  <c r="R254" i="7"/>
  <c r="Q254" i="7"/>
  <c r="R253" i="7"/>
  <c r="Q253" i="7"/>
  <c r="R252" i="7"/>
  <c r="Q252" i="7"/>
  <c r="R251" i="7"/>
  <c r="Q251" i="7"/>
  <c r="R250" i="7"/>
  <c r="Q250" i="7"/>
  <c r="R249" i="7"/>
  <c r="Q249" i="7"/>
  <c r="R248" i="7"/>
  <c r="Q248" i="7"/>
  <c r="R247" i="7"/>
  <c r="Q247" i="7"/>
  <c r="R246" i="7"/>
  <c r="Q246" i="7"/>
  <c r="R245" i="7"/>
  <c r="Q245" i="7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R234" i="7"/>
  <c r="Q234" i="7"/>
  <c r="R233" i="7"/>
  <c r="Q233" i="7"/>
  <c r="R232" i="7"/>
  <c r="Q232" i="7"/>
  <c r="R231" i="7"/>
  <c r="Q231" i="7"/>
  <c r="R230" i="7"/>
  <c r="Q230" i="7"/>
  <c r="R229" i="7"/>
  <c r="Q229" i="7"/>
  <c r="R228" i="7"/>
  <c r="Q228" i="7"/>
  <c r="R227" i="7"/>
  <c r="Q227" i="7"/>
  <c r="R226" i="7"/>
  <c r="Q226" i="7"/>
  <c r="R225" i="7"/>
  <c r="Q225" i="7"/>
  <c r="R224" i="7"/>
  <c r="Q224" i="7"/>
  <c r="R223" i="7"/>
  <c r="Q223" i="7"/>
  <c r="R222" i="7"/>
  <c r="Q222" i="7"/>
  <c r="R221" i="7"/>
  <c r="Q221" i="7"/>
  <c r="R220" i="7"/>
  <c r="Q220" i="7"/>
  <c r="R219" i="7"/>
  <c r="Q219" i="7"/>
  <c r="R218" i="7"/>
  <c r="Q218" i="7"/>
  <c r="R217" i="7"/>
  <c r="Q217" i="7"/>
  <c r="R216" i="7"/>
  <c r="Q216" i="7"/>
  <c r="R215" i="7"/>
  <c r="Q215" i="7"/>
  <c r="R214" i="7"/>
  <c r="Q214" i="7"/>
  <c r="R213" i="7"/>
  <c r="Q213" i="7"/>
  <c r="R212" i="7"/>
  <c r="Q212" i="7"/>
  <c r="R211" i="7"/>
  <c r="Q211" i="7"/>
  <c r="R210" i="7"/>
  <c r="Q210" i="7"/>
  <c r="R209" i="7"/>
  <c r="Q209" i="7"/>
  <c r="R208" i="7"/>
  <c r="Q208" i="7"/>
  <c r="R207" i="7"/>
  <c r="Q207" i="7"/>
  <c r="R206" i="7"/>
  <c r="Q206" i="7"/>
  <c r="R205" i="7"/>
  <c r="Q205" i="7"/>
  <c r="R204" i="7"/>
  <c r="Q204" i="7"/>
  <c r="R203" i="7"/>
  <c r="Q203" i="7"/>
  <c r="R202" i="7"/>
  <c r="Q202" i="7"/>
  <c r="R201" i="7"/>
  <c r="Q201" i="7"/>
  <c r="R200" i="7"/>
  <c r="Q200" i="7"/>
  <c r="R199" i="7"/>
  <c r="Q199" i="7"/>
  <c r="R198" i="7"/>
  <c r="Q198" i="7"/>
  <c r="R197" i="7"/>
  <c r="Q197" i="7"/>
  <c r="R196" i="7"/>
  <c r="Q196" i="7"/>
  <c r="R195" i="7"/>
  <c r="Q195" i="7"/>
  <c r="R194" i="7"/>
  <c r="Q194" i="7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R181" i="7"/>
  <c r="Q181" i="7"/>
  <c r="R180" i="7"/>
  <c r="Q180" i="7"/>
  <c r="R179" i="7"/>
  <c r="Q179" i="7"/>
  <c r="R178" i="7"/>
  <c r="Q178" i="7"/>
  <c r="R177" i="7"/>
  <c r="Q177" i="7"/>
  <c r="R176" i="7"/>
  <c r="Q176" i="7"/>
  <c r="R175" i="7"/>
  <c r="Q175" i="7"/>
  <c r="R174" i="7"/>
  <c r="Q174" i="7"/>
  <c r="R173" i="7"/>
  <c r="Q173" i="7"/>
  <c r="R172" i="7"/>
  <c r="Q172" i="7"/>
  <c r="R171" i="7"/>
  <c r="Q171" i="7"/>
  <c r="R170" i="7"/>
  <c r="Q170" i="7"/>
  <c r="R169" i="7"/>
  <c r="Q169" i="7"/>
  <c r="R168" i="7"/>
  <c r="Q168" i="7"/>
  <c r="R167" i="7"/>
  <c r="Q167" i="7"/>
  <c r="R166" i="7"/>
  <c r="Q166" i="7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BQ3" i="1"/>
  <c r="BQ4" i="1"/>
  <c r="BR4" i="1" s="1"/>
  <c r="BQ5" i="1"/>
  <c r="BQ6" i="1"/>
  <c r="BR6" i="1" s="1"/>
  <c r="BQ7" i="1"/>
  <c r="BQ8" i="1"/>
  <c r="BR8" i="1" s="1"/>
  <c r="BQ2" i="1"/>
  <c r="BG3" i="1"/>
  <c r="BG4" i="1"/>
  <c r="BG5" i="1"/>
  <c r="BG6" i="1"/>
  <c r="BG7" i="1"/>
  <c r="BG8" i="1"/>
  <c r="BG2" i="1"/>
  <c r="BG10" i="1" s="1"/>
  <c r="BF3" i="1"/>
  <c r="BF4" i="1"/>
  <c r="BF5" i="1"/>
  <c r="BF6" i="1"/>
  <c r="BF7" i="1"/>
  <c r="BF8" i="1"/>
  <c r="BF2" i="1"/>
  <c r="BE2" i="1"/>
  <c r="BE3" i="1"/>
  <c r="BE4" i="1"/>
  <c r="BH4" i="1" s="1"/>
  <c r="BE5" i="1"/>
  <c r="BE6" i="1"/>
  <c r="BH6" i="1" s="1"/>
  <c r="BE7" i="1"/>
  <c r="BE8" i="1"/>
  <c r="BH8" i="1" s="1"/>
  <c r="BD3" i="1"/>
  <c r="BD2" i="1"/>
  <c r="R3" i="1"/>
  <c r="R4" i="1"/>
  <c r="R5" i="1"/>
  <c r="R6" i="1"/>
  <c r="R7" i="1"/>
  <c r="R8" i="1"/>
  <c r="T2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S3" i="4"/>
  <c r="S4" i="4"/>
  <c r="S5" i="4"/>
  <c r="S6" i="4"/>
  <c r="S7" i="4"/>
  <c r="S2" i="4"/>
  <c r="R3" i="4"/>
  <c r="R4" i="4"/>
  <c r="R5" i="4"/>
  <c r="R6" i="4"/>
  <c r="R7" i="4"/>
  <c r="R2" i="4"/>
  <c r="AW3" i="1"/>
  <c r="AW4" i="1"/>
  <c r="AW5" i="1"/>
  <c r="AW6" i="1"/>
  <c r="AW7" i="1"/>
  <c r="AW8" i="1"/>
  <c r="S23" i="2"/>
  <c r="S18" i="2"/>
  <c r="S13" i="2"/>
  <c r="S8" i="2"/>
  <c r="S3" i="2"/>
  <c r="R23" i="2"/>
  <c r="R18" i="2"/>
  <c r="R13" i="2"/>
  <c r="R8" i="2"/>
  <c r="R3" i="2"/>
  <c r="CB6" i="1" l="1"/>
  <c r="CB4" i="1"/>
  <c r="BJ2" i="1"/>
  <c r="BR2" i="1"/>
  <c r="BR7" i="1"/>
  <c r="BR5" i="1"/>
  <c r="BR3" i="1"/>
  <c r="CB2" i="1"/>
  <c r="CB5" i="1"/>
  <c r="CB3" i="1"/>
  <c r="CC3" i="1" s="1"/>
  <c r="BJ7" i="1"/>
  <c r="BJ5" i="1"/>
  <c r="BJ3" i="1"/>
  <c r="BF10" i="1"/>
  <c r="BT2" i="1"/>
  <c r="BH2" i="1"/>
  <c r="BH7" i="1"/>
  <c r="BH5" i="1"/>
  <c r="BH3" i="1"/>
  <c r="BJ8" i="1"/>
  <c r="BJ6" i="1"/>
  <c r="BJ4" i="1"/>
  <c r="BE10" i="1"/>
  <c r="T3" i="1"/>
  <c r="AX8" i="1"/>
  <c r="AX6" i="1"/>
  <c r="AX4" i="1"/>
  <c r="AX2" i="1"/>
  <c r="AX7" i="1"/>
  <c r="AX5" i="1"/>
  <c r="AX3" i="1"/>
  <c r="AN3" i="1"/>
  <c r="AN4" i="1"/>
  <c r="AN5" i="1"/>
  <c r="AN6" i="1"/>
  <c r="AN7" i="1"/>
  <c r="AN8" i="1"/>
  <c r="AN2" i="1"/>
  <c r="AI3" i="1"/>
  <c r="AI4" i="1"/>
  <c r="AI5" i="1"/>
  <c r="AI6" i="1"/>
  <c r="AI7" i="1"/>
  <c r="AI8" i="1"/>
  <c r="AI9" i="1"/>
  <c r="AI10" i="1"/>
  <c r="AI11" i="1"/>
  <c r="AI12" i="1"/>
  <c r="AI13" i="1"/>
  <c r="AI2" i="1"/>
  <c r="AH3" i="1"/>
  <c r="AH4" i="1"/>
  <c r="AH5" i="1"/>
  <c r="AH6" i="1"/>
  <c r="AH7" i="1"/>
  <c r="AH8" i="1"/>
  <c r="AH9" i="1"/>
  <c r="AH10" i="1"/>
  <c r="AH11" i="1"/>
  <c r="AH12" i="1"/>
  <c r="AH13" i="1"/>
  <c r="AH2" i="1"/>
  <c r="AG3" i="1"/>
  <c r="AJ3" i="1" s="1"/>
  <c r="AG4" i="1"/>
  <c r="AJ4" i="1" s="1"/>
  <c r="AG5" i="1"/>
  <c r="AJ5" i="1" s="1"/>
  <c r="AG6" i="1"/>
  <c r="AJ6" i="1" s="1"/>
  <c r="AG7" i="1"/>
  <c r="AJ7" i="1" s="1"/>
  <c r="AG8" i="1"/>
  <c r="AJ8" i="1" s="1"/>
  <c r="AG9" i="1"/>
  <c r="AJ9" i="1" s="1"/>
  <c r="AG10" i="1"/>
  <c r="AJ10" i="1" s="1"/>
  <c r="AG11" i="1"/>
  <c r="AJ11" i="1" s="1"/>
  <c r="AG12" i="1"/>
  <c r="AJ12" i="1" s="1"/>
  <c r="AG13" i="1"/>
  <c r="AJ13" i="1" s="1"/>
  <c r="AG2" i="1"/>
  <c r="AC3" i="1"/>
  <c r="AC4" i="1"/>
  <c r="AC2" i="1"/>
  <c r="Y3" i="1"/>
  <c r="Y4" i="1"/>
  <c r="Y5" i="1"/>
  <c r="Y6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2" i="1"/>
  <c r="O2" i="1"/>
  <c r="CC2" i="1" l="1"/>
  <c r="CC4" i="1"/>
  <c r="CC5" i="1"/>
  <c r="CC6" i="1"/>
  <c r="BH10" i="1"/>
  <c r="BN3" i="1"/>
  <c r="BO3" i="1"/>
  <c r="BO4" i="1"/>
  <c r="BN4" i="1"/>
  <c r="Z6" i="1"/>
  <c r="AD2" i="1"/>
  <c r="AO8" i="1"/>
  <c r="W2" i="1"/>
  <c r="AQ2" i="1"/>
  <c r="AR2" i="1"/>
  <c r="AQ7" i="1"/>
  <c r="AR7" i="1"/>
  <c r="AQ5" i="1"/>
  <c r="AR5" i="1"/>
  <c r="W3" i="1"/>
  <c r="AQ3" i="1"/>
  <c r="AR3" i="1"/>
  <c r="Z4" i="1"/>
  <c r="AD3" i="1"/>
  <c r="AO6" i="1"/>
  <c r="AO4" i="1"/>
  <c r="AR8" i="1"/>
  <c r="AQ8" i="1"/>
  <c r="AS8" i="1" s="1"/>
  <c r="AR6" i="1"/>
  <c r="AQ6" i="1"/>
  <c r="AS6" i="1" s="1"/>
  <c r="AR4" i="1"/>
  <c r="AQ4" i="1"/>
  <c r="AS4" i="1" s="1"/>
  <c r="Z2" i="1"/>
  <c r="Z5" i="1"/>
  <c r="Z3" i="1"/>
  <c r="AD4" i="1"/>
  <c r="AK2" i="1"/>
  <c r="AO2" i="1"/>
  <c r="AO7" i="1"/>
  <c r="AO5" i="1"/>
  <c r="AO3" i="1"/>
  <c r="AJ2" i="1"/>
  <c r="AS5" i="1" l="1"/>
  <c r="AS7" i="1"/>
  <c r="AS2" i="1"/>
  <c r="AT2" i="1"/>
  <c r="AS3" i="1"/>
  <c r="W4" i="1"/>
  <c r="AT3" i="1" l="1"/>
  <c r="AT6" i="1"/>
  <c r="AT5" i="1"/>
  <c r="AT7" i="1"/>
  <c r="AT8" i="1"/>
  <c r="AT4" i="1"/>
</calcChain>
</file>

<file path=xl/sharedStrings.xml><?xml version="1.0" encoding="utf-8"?>
<sst xmlns="http://schemas.openxmlformats.org/spreadsheetml/2006/main" count="26608" uniqueCount="113">
  <si>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</si>
  <si>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</si>
  <si>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</si>
  <si>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</si>
  <si>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</si>
  <si>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</si>
  <si>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</si>
  <si>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</si>
  <si>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</si>
  <si>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</si>
  <si>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</si>
  <si>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</si>
  <si>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</si>
  <si>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</si>
  <si>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</si>
  <si>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</si>
  <si>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</si>
  <si>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</si>
  <si>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</si>
  <si>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</si>
  <si>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</si>
  <si>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</si>
  <si>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</si>
  <si>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</si>
  <si>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</si>
  <si>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</si>
  <si>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</si>
  <si>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</si>
  <si>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</si>
  <si>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</si>
  <si>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</si>
  <si>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</si>
  <si>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</si>
  <si>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</si>
  <si>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</si>
  <si>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</si>
  <si>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</si>
  <si>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</si>
  <si>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</si>
  <si>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</si>
  <si>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</si>
  <si>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</si>
  <si>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</si>
  <si>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</si>
  <si>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</si>
  <si>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</si>
  <si>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</si>
  <si>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</si>
  <si>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</si>
  <si>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</si>
  <si>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</si>
  <si>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</si>
  <si>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</si>
  <si>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</si>
  <si>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</si>
  <si>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</si>
  <si>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</si>
  <si>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</si>
  <si>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</si>
  <si>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</si>
  <si>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</si>
  <si>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</si>
  <si>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</si>
  <si>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</si>
  <si>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</si>
  <si>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TOTAL PROFITS</t>
  </si>
  <si>
    <t>Q1a</t>
  </si>
  <si>
    <t>LANGUAGE</t>
  </si>
  <si>
    <t>Q2</t>
  </si>
  <si>
    <t>TERRITORY</t>
  </si>
  <si>
    <t>ANGLOPHONE</t>
  </si>
  <si>
    <t>FRANCOPHONE</t>
  </si>
  <si>
    <t>TERRITORY PROFIT</t>
  </si>
  <si>
    <t>Q3</t>
  </si>
  <si>
    <t>GENERATED PROFIT</t>
  </si>
  <si>
    <t>RANK PROFIT</t>
  </si>
  <si>
    <t>Q4</t>
  </si>
  <si>
    <t>YEAR PROFIT</t>
  </si>
  <si>
    <t>Q5</t>
  </si>
  <si>
    <t>TOTAL</t>
  </si>
  <si>
    <t>LEAST PROFIT GENERATED</t>
  </si>
  <si>
    <t>Q8</t>
  </si>
  <si>
    <t>BRAND</t>
  </si>
  <si>
    <t>HIGEST PROFIT IN SENEGAL</t>
  </si>
  <si>
    <t>RANK</t>
  </si>
  <si>
    <t>Q1</t>
  </si>
  <si>
    <t>QUANTITY BRAND IN 2018</t>
  </si>
  <si>
    <t>QUANTITY BRAND IN 2019</t>
  </si>
  <si>
    <t>SUM OF QUANTITY 2018/2019</t>
  </si>
  <si>
    <t>BUDWEISER</t>
  </si>
  <si>
    <t>CASTLE LITE</t>
  </si>
  <si>
    <t>TROPHY</t>
  </si>
  <si>
    <t>HERO</t>
  </si>
  <si>
    <t>EAGLE LAGER</t>
  </si>
  <si>
    <t>REGION</t>
  </si>
  <si>
    <t xml:space="preserve"> </t>
  </si>
  <si>
    <t>YEAR</t>
  </si>
  <si>
    <t>malt</t>
  </si>
  <si>
    <t>beer</t>
  </si>
  <si>
    <t>beer or malt</t>
  </si>
  <si>
    <t>total amount of beer consumed</t>
  </si>
  <si>
    <t>beers consumed 2018</t>
  </si>
  <si>
    <t>beers consumed 2017</t>
  </si>
  <si>
    <t>beers consued 2019</t>
  </si>
  <si>
    <t>RANK WITH HIGHEST SALES IN NIGERIA</t>
  </si>
  <si>
    <t>Q6</t>
  </si>
  <si>
    <t>SOUTH SOUTH</t>
  </si>
  <si>
    <t>Q7</t>
  </si>
  <si>
    <t>Q9</t>
  </si>
  <si>
    <t>J</t>
  </si>
  <si>
    <t>ss</t>
  </si>
  <si>
    <t>HIGHEST SALES PERSONAL</t>
  </si>
  <si>
    <t>HIGHEST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</si>
</sst>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1009]* #,##0.00_-;\-[$$-1009]* #,##0.00_-;_-[$$-10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48"/>
  <sheetViews>
    <sheetView workbookViewId="0">
      <selection activeCell="H22" sqref="H22"/>
    </sheetView>
  </sheetViews>
  <sheetFormatPr defaultRowHeight="14.4" x14ac:dyDescent="0.3"/>
  <cols>
    <col min="2" max="2" width="9.88671875" bestFit="1" customWidth="1"/>
    <col min="15" max="15" width="15.33203125" customWidth="1"/>
    <col min="16" max="16" width="11.21875" customWidth="1"/>
    <col min="17" max="19" width="15" customWidth="1"/>
    <col min="20" max="20" width="31.21875" bestFit="1" customWidth="1"/>
    <col min="22" max="22" width="14.109375" customWidth="1"/>
    <col min="23" max="23" width="17.6640625" customWidth="1"/>
    <col min="25" max="25" width="19.44140625" customWidth="1"/>
    <col min="26" max="26" width="11.88671875" bestFit="1" customWidth="1"/>
    <col min="29" max="29" width="14" customWidth="1"/>
    <col min="30" max="30" width="12.33203125" customWidth="1"/>
    <col min="33" max="36" width="13.88671875" bestFit="1" customWidth="1"/>
    <col min="37" max="37" width="25.21875" customWidth="1"/>
    <col min="40" max="40" width="24.77734375" customWidth="1"/>
    <col min="43" max="44" width="25.5546875" customWidth="1"/>
    <col min="45" max="45" width="29.6640625" bestFit="1" customWidth="1"/>
    <col min="49" max="49" width="10.6640625" bestFit="1" customWidth="1"/>
    <col min="53" max="53" width="13.88671875" bestFit="1" customWidth="1"/>
    <col min="54" max="54" width="10.6640625" bestFit="1" customWidth="1"/>
    <col min="56" max="56" width="31.21875" bestFit="1" customWidth="1"/>
    <col min="57" max="60" width="31.21875" customWidth="1"/>
    <col min="61" max="61" width="11.109375" customWidth="1"/>
    <col min="62" max="62" width="38" bestFit="1" customWidth="1"/>
    <col min="69" max="69" width="14.77734375" bestFit="1" customWidth="1"/>
    <col min="79" max="79" width="10.6640625" bestFit="1" customWidth="1"/>
    <col min="80" max="80" width="21.77734375" bestFit="1" customWidth="1"/>
    <col min="83" max="83" width="9.88671875" bestFit="1" customWidth="1"/>
    <col min="84" max="84" width="22.77734375" bestFit="1" customWidth="1"/>
  </cols>
  <sheetData>
    <row r="1" spans="1:85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65</v>
      </c>
      <c r="P1" s="2" t="s">
        <v>9</v>
      </c>
      <c r="Q1" s="2" t="s">
        <v>67</v>
      </c>
      <c r="R1" s="2" t="s">
        <v>99</v>
      </c>
      <c r="S1" s="2" t="s">
        <v>99</v>
      </c>
      <c r="T1" s="2" t="s">
        <v>100</v>
      </c>
      <c r="U1" s="2" t="s">
        <v>68</v>
      </c>
      <c r="V1" s="2" t="s">
        <v>69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12</v>
      </c>
      <c r="AC1" s="2" t="s">
        <v>77</v>
      </c>
      <c r="AD1" s="2" t="s">
        <v>75</v>
      </c>
      <c r="AE1" s="2" t="s">
        <v>78</v>
      </c>
      <c r="AF1" s="2" t="s">
        <v>11</v>
      </c>
      <c r="AG1" s="2">
        <v>2017</v>
      </c>
      <c r="AH1" s="2">
        <v>2018</v>
      </c>
      <c r="AI1" s="2">
        <v>2019</v>
      </c>
      <c r="AJ1" s="2" t="s">
        <v>79</v>
      </c>
      <c r="AK1" s="2" t="s">
        <v>80</v>
      </c>
      <c r="AL1" s="2" t="s">
        <v>81</v>
      </c>
      <c r="AM1" s="2" t="s">
        <v>82</v>
      </c>
      <c r="AN1" s="2" t="s">
        <v>83</v>
      </c>
      <c r="AO1" s="2" t="s">
        <v>84</v>
      </c>
      <c r="AP1" s="2" t="s">
        <v>85</v>
      </c>
      <c r="AQ1" s="2" t="s">
        <v>86</v>
      </c>
      <c r="AR1" s="2" t="s">
        <v>87</v>
      </c>
      <c r="AS1" s="2" t="s">
        <v>88</v>
      </c>
      <c r="AT1" s="2" t="s">
        <v>84</v>
      </c>
      <c r="AU1" s="2" t="s">
        <v>68</v>
      </c>
      <c r="AV1" s="2" t="s">
        <v>3</v>
      </c>
      <c r="AW1" s="2" t="s">
        <v>6</v>
      </c>
      <c r="AY1" s="2" t="s">
        <v>73</v>
      </c>
      <c r="AZ1" s="2" t="s">
        <v>3</v>
      </c>
      <c r="BA1" s="2"/>
      <c r="BB1" s="2" t="s">
        <v>6</v>
      </c>
      <c r="BC1" s="2" t="s">
        <v>84</v>
      </c>
      <c r="BD1" s="2" t="s">
        <v>100</v>
      </c>
      <c r="BE1" s="2" t="s">
        <v>103</v>
      </c>
      <c r="BF1" s="2" t="s">
        <v>101</v>
      </c>
      <c r="BG1" s="2" t="s">
        <v>102</v>
      </c>
      <c r="BH1" s="2"/>
      <c r="BI1" s="2" t="s">
        <v>78</v>
      </c>
      <c r="BJ1" s="2" t="s">
        <v>104</v>
      </c>
      <c r="BK1" s="2" t="s">
        <v>76</v>
      </c>
      <c r="BL1" s="2" t="s">
        <v>69</v>
      </c>
      <c r="BM1" s="2" t="s">
        <v>3</v>
      </c>
      <c r="BN1" s="2" t="s">
        <v>96</v>
      </c>
      <c r="BP1" s="2" t="s">
        <v>105</v>
      </c>
      <c r="BQ1" s="2" t="s">
        <v>106</v>
      </c>
      <c r="BR1" s="2" t="s">
        <v>84</v>
      </c>
      <c r="BS1" s="2" t="s">
        <v>107</v>
      </c>
      <c r="BU1" s="2" t="s">
        <v>81</v>
      </c>
      <c r="BV1" t="s">
        <v>10</v>
      </c>
      <c r="BX1" t="s">
        <v>108</v>
      </c>
      <c r="BZ1" t="s">
        <v>85</v>
      </c>
      <c r="CA1" t="s">
        <v>9</v>
      </c>
      <c r="CB1" t="s">
        <v>112</v>
      </c>
      <c r="CC1" t="s">
        <v>84</v>
      </c>
      <c r="CD1" t="s">
        <v>68</v>
      </c>
      <c r="CE1" t="s">
        <v>1</v>
      </c>
      <c r="CF1" t="s">
        <v>111</v>
      </c>
      <c r="CG1" t="s">
        <v>84</v>
      </c>
    </row>
    <row r="2" spans="1:85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>
        <f>SUM(I2:I1048)</f>
        <v>105587420</v>
      </c>
      <c r="P2" t="s">
        <v>16</v>
      </c>
      <c r="Q2" t="str">
        <f>IF(J2="GHANA", "ANGLOPHONE", IF(J2="NIGERIA", "ANGLOPHONE","FRANCOPHONE"))</f>
        <v>ANGLOPHONE</v>
      </c>
      <c r="R2" t="str">
        <f>IF(D2="beta malt", "malt", IF(D2="grand malt", "malt", "beer"))</f>
        <v>beer</v>
      </c>
      <c r="S2" t="s">
        <v>98</v>
      </c>
      <c r="T2">
        <f>SUMIFS(G2:G1048, R2:R1048, S2, J2:J1048, "nigeria")</f>
        <v>129260</v>
      </c>
      <c r="V2" t="s">
        <v>70</v>
      </c>
      <c r="W2">
        <f>SUMIF(Q2:Q1048, V2, I2:I1048)</f>
        <v>42389260</v>
      </c>
      <c r="Y2">
        <f>SUMIFS(I2:I1048, J2:J1048, P2, M2:M1048, 2019)</f>
        <v>7144070</v>
      </c>
      <c r="Z2">
        <f>RANK(Y2,$Y$2:$Y$6)</f>
        <v>1</v>
      </c>
      <c r="AB2">
        <v>2019</v>
      </c>
      <c r="AC2">
        <f>SUMIF(M2:M1048, AB2, I2:I1048)</f>
        <v>30020250</v>
      </c>
      <c r="AD2">
        <f>RANK(AC2, $AC$2:$AC$4)</f>
        <v>3</v>
      </c>
      <c r="AF2" t="s">
        <v>18</v>
      </c>
      <c r="AG2" s="1">
        <f>SUMIFS(I2:I1048, L2:L1048, AF2, M2:M1048, 2017)</f>
        <v>3200220</v>
      </c>
      <c r="AH2" s="1">
        <f>SUMIFS(I2:I1048, L2:L1048, AF2, M2:M1048, 2018)</f>
        <v>2259610</v>
      </c>
      <c r="AI2" s="1">
        <f>SUMIFS(I2:I1048, L2:L1048, AF2, M2:M1048, 2019)</f>
        <v>3263160</v>
      </c>
      <c r="AJ2" s="1">
        <f>SUM(AG2:AI2)</f>
        <v>8722990</v>
      </c>
      <c r="AK2">
        <f>MIN(AF2:AI13)</f>
        <v>1366880</v>
      </c>
      <c r="AM2" t="s">
        <v>15</v>
      </c>
      <c r="AN2">
        <f>SUMIFS(I2:I1048, D2:D1048, AM2, J2:J1048, "SENEGAL")</f>
        <v>1278750</v>
      </c>
      <c r="AO2">
        <f>RANK(AN2, $AN$2:$AN$8)</f>
        <v>7</v>
      </c>
      <c r="AQ2">
        <f>SUMIFS(G2:G1048, D2:D1048, AM2, Q2:Q1048, "FRANCOPHONE", M2:M1048, 2018)</f>
        <v>29490</v>
      </c>
      <c r="AR2">
        <f>SUMIFS(G2:G1048, D2:D1048, AM2, Q2:Q1048, "FRANCOPHONE", M2:M1048, 2019)</f>
        <v>23409</v>
      </c>
      <c r="AS2">
        <f>SUM(AQ2:AR2)</f>
        <v>52899</v>
      </c>
      <c r="AT2">
        <f>RANK(AS2, $AS$2:$AS$8)</f>
        <v>1</v>
      </c>
      <c r="AV2" t="s">
        <v>15</v>
      </c>
      <c r="AW2">
        <f>SUMIFS(G2:G1048, D2:D1048, AV2, J2:J1048, "GHANA")</f>
        <v>25524</v>
      </c>
      <c r="AX2">
        <f>RANK(AW2, $AW$2:$AW$8)</f>
        <v>5</v>
      </c>
      <c r="AZ2" t="s">
        <v>15</v>
      </c>
      <c r="BA2" t="s">
        <v>70</v>
      </c>
      <c r="BB2" t="s">
        <v>98</v>
      </c>
      <c r="BC2" t="s">
        <v>98</v>
      </c>
      <c r="BD2">
        <f>SUMIFS(G2:G1048, BB2:BB1048, BC2, J2:J1048, "nigeria")</f>
        <v>129260</v>
      </c>
      <c r="BE2">
        <f>SUMIFS(G2:G1048, D2:D1048, AZ2, J2:J1048, "nigeria", M2:M1048, 2019)</f>
        <v>5803</v>
      </c>
      <c r="BF2">
        <f>SUMIFS(G2:G1050, D2:D1050, AZ2, J2:J1050, "nigeria", M2:M1050, 2018)</f>
        <v>11404</v>
      </c>
      <c r="BG2">
        <f>SUMIFS(G2:G1050, D2:D1050, AZ2, J2:J1050, "nigeria", M2:M1050, 2017)</f>
        <v>8536</v>
      </c>
      <c r="BH2">
        <f t="shared" ref="BH2:BH8" si="0">SUM(BE2:BG2)</f>
        <v>25743</v>
      </c>
      <c r="BJ2">
        <f t="shared" ref="BJ2:BJ8" si="1">RANK(BE2, $BE$2:$BE$8)</f>
        <v>5</v>
      </c>
      <c r="BN2">
        <v>2018</v>
      </c>
      <c r="BO2">
        <v>2019</v>
      </c>
      <c r="BQ2">
        <f>SUMIFS(G2:G1048, D2:D1048, AZ2, K2:K1048, "SOUTHSOUTH", J2:J1048, "NIGERIA")</f>
        <v>4468</v>
      </c>
      <c r="BR2">
        <f>RANK(BQ2, $BQ$2:$BQ$8)</f>
        <v>2</v>
      </c>
      <c r="BT2">
        <f>SUMIFS(G2:G1048,R2:R1048,"beer", J2:J1048, "nigeria")</f>
        <v>129260</v>
      </c>
      <c r="BV2" t="s">
        <v>17</v>
      </c>
      <c r="BW2">
        <f>SUMIFS(G2:G1048,K2:K1048,BV2,D2:D1048,"budweiser",J2:J1048,"Nigeria")</f>
        <v>4113</v>
      </c>
      <c r="BX2" t="s">
        <v>17</v>
      </c>
      <c r="BY2">
        <f>SUMIFS(G2:G1048,K2:K1048,BV2,D2:D1048,"budweiser",M2:M1048, 2019, J2:J1048,"Nigeria")</f>
        <v>1821</v>
      </c>
      <c r="CA2" t="s">
        <v>16</v>
      </c>
      <c r="CB2">
        <f>SUMIFS(G2:G1048, J2:J1048, CA2, R2:R1048, "BEER")</f>
        <v>127232</v>
      </c>
      <c r="CC2">
        <f>RANK(CB2, $CB$2:$CB$6)</f>
        <v>4</v>
      </c>
      <c r="CE2" t="s">
        <v>13</v>
      </c>
      <c r="CF2">
        <f>SUMIFS(G2:G1048, B2:B1048, CE2, D2:D1048, "BUDWEISER", J2:J1048, "SENEGAL")</f>
        <v>2507</v>
      </c>
      <c r="CG2">
        <f>RANK(CF2, $CF$2:$CF$12)</f>
        <v>5</v>
      </c>
    </row>
    <row r="3" spans="1:85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P3" t="s">
        <v>22</v>
      </c>
      <c r="Q3" t="str">
        <f>IF(J3="GHANA", "ANGLOPHONE", IF(J3="NIGERIA", "ANGLOPHONE","FRANCOPHONE"))</f>
        <v>ANGLOPHONE</v>
      </c>
      <c r="R3" t="str">
        <f>IF(D3="beta malt", "malt", IF(D3="grand malt", "malt", "beer"))</f>
        <v>beer</v>
      </c>
      <c r="S3" t="s">
        <v>97</v>
      </c>
      <c r="T3">
        <f>SUMIFS(G3:G1049, R3:R1049, S3, J3:J1049, "nigeria")</f>
        <v>50047</v>
      </c>
      <c r="V3" t="s">
        <v>71</v>
      </c>
      <c r="W3">
        <f>SUMIF(Q3:Q1049, V3, I3:I1049)</f>
        <v>63198160</v>
      </c>
      <c r="Y3">
        <f>SUMIFS(I3:I1049, J3:J1049, P3, M3:M1049, 2019)</f>
        <v>4805320</v>
      </c>
      <c r="Z3">
        <f t="shared" ref="Z3:Z6" si="2">RANK(Y3,$Y$2:$Y$6)</f>
        <v>5</v>
      </c>
      <c r="AB3">
        <v>2018</v>
      </c>
      <c r="AC3">
        <f>SUMIF(M3:M1049, AB3, I3:I1049)</f>
        <v>37063850</v>
      </c>
      <c r="AD3">
        <f t="shared" ref="AD3:AD4" si="3">RANK(AC3, $AC$2:$AC$4)</f>
        <v>2</v>
      </c>
      <c r="AF3" t="s">
        <v>24</v>
      </c>
      <c r="AG3" s="1">
        <f>SUMIFS(I3:I1049, L3:L1049, AF3, M3:M1049, 2017)</f>
        <v>2912440</v>
      </c>
      <c r="AH3" s="1">
        <f>SUMIFS(I3:I1049, L3:L1049, AF3, M3:M1049, 2018)</f>
        <v>4749130</v>
      </c>
      <c r="AI3" s="1">
        <f>SUMIFS(I3:I1049, L3:L1049, AF3, M3:M1049, 2019)</f>
        <v>1366880</v>
      </c>
      <c r="AJ3" s="1">
        <f t="shared" ref="AJ3:AJ13" si="4">SUM(AG3:AI3)</f>
        <v>9028450</v>
      </c>
      <c r="AM3" t="s">
        <v>21</v>
      </c>
      <c r="AN3">
        <f>SUMIFS(I3:I1049, D3:D1049, AM3, J3:J1049, "SENEGAL")</f>
        <v>6480750</v>
      </c>
      <c r="AO3">
        <f t="shared" ref="AO3:AO8" si="5">RANK(AN3, $AN$2:$AN$8)</f>
        <v>2</v>
      </c>
      <c r="AQ3">
        <f>SUMIFS(G3:G1049, D3:D1049, AM3, Q3:Q1049, "FRANCOPHONE", M3:M1049, 2018)</f>
        <v>26141</v>
      </c>
      <c r="AR3">
        <f>SUMIFS(G3:G1049, D3:D1049, AM3, Q3:Q1049, "FRANCOPHONE", M3:M1049, 2019)</f>
        <v>20425</v>
      </c>
      <c r="AS3">
        <f t="shared" ref="AS3:AS8" si="6">SUM(AQ3:AR3)</f>
        <v>46566</v>
      </c>
      <c r="AT3">
        <f t="shared" ref="AT3:AT8" si="7">RANK(AS3, $AS$2:$AS$8)</f>
        <v>6</v>
      </c>
      <c r="AV3" t="s">
        <v>21</v>
      </c>
      <c r="AW3">
        <f>SUMIFS(G3:G1049, D3:D1049, AV3, J3:J1049, "GHANA")</f>
        <v>24419</v>
      </c>
      <c r="AX3">
        <f t="shared" ref="AX3:AX8" si="8">RANK(AW3, $AW$2:$AW$8)</f>
        <v>7</v>
      </c>
      <c r="AZ3" t="s">
        <v>21</v>
      </c>
      <c r="BA3" t="s">
        <v>70</v>
      </c>
      <c r="BB3" t="s">
        <v>98</v>
      </c>
      <c r="BC3" t="s">
        <v>97</v>
      </c>
      <c r="BD3">
        <f>SUMIFS(G3:G1049, BB3:BB1049, BC3, J3:J1049, "nigeria")</f>
        <v>50047</v>
      </c>
      <c r="BE3">
        <f>SUMIFS(G3:G1049, D3:D1049, AZ3, J3:J1049, "nigeria", M3:M1049, 2019)</f>
        <v>5490</v>
      </c>
      <c r="BF3">
        <f>SUMIFS(G3:G1051, D3:D1051, AZ3, J3:J1051, "nigeria", M3:M1051, 2018)</f>
        <v>8636</v>
      </c>
      <c r="BG3">
        <f>SUMIFS(G3:G1051, D3:D1051, AZ3, J3:J1051, "nigeria", M3:M1051, 2017)</f>
        <v>12027</v>
      </c>
      <c r="BH3">
        <f t="shared" si="0"/>
        <v>26153</v>
      </c>
      <c r="BJ3">
        <f t="shared" si="1"/>
        <v>6</v>
      </c>
      <c r="BM3" t="s">
        <v>48</v>
      </c>
      <c r="BN3">
        <f>SUMIFS(G2:G1048,D2:D1048,"grand malt",Q2:Q1048,"Anglophone",M2:M1048,2018)</f>
        <v>13793</v>
      </c>
      <c r="BO3">
        <f>SUMIFS(G2:G1048,D2:D1048,"grand malt",Q2:Q1048,"Anglophone",M2:M1048,2019)</f>
        <v>19428</v>
      </c>
      <c r="BQ3">
        <f>SUMIFS(G3:G1049, D3:D1049, AZ3, K3:K1049, "SOUTHSOUTH", J3:J1049, "NIGERIA")</f>
        <v>4328</v>
      </c>
      <c r="BR3">
        <f t="shared" ref="BR3:BR8" si="9">RANK(BQ3, $BQ$2:$BQ$8)</f>
        <v>4</v>
      </c>
      <c r="BV3" t="s">
        <v>23</v>
      </c>
      <c r="BW3">
        <f>SUMIFS(G3:G1049,K3:K1049,BV3,D3:D1049,"budweiser",J3:J1049,"Nigeria")</f>
        <v>4620</v>
      </c>
      <c r="BX3" t="s">
        <v>23</v>
      </c>
      <c r="BY3">
        <f>SUMIFS(G3:G1049,K3:K1049,BV3,D3:D1049,"budweiser",M3:M1049, 2019, J3:J1049,"Nigeria")</f>
        <v>884</v>
      </c>
      <c r="CA3" t="s">
        <v>22</v>
      </c>
      <c r="CB3">
        <f>SUMIFS(G3:G1049, J3:J1049, CA3, R3:R1049, "BEER")</f>
        <v>129260</v>
      </c>
      <c r="CC3">
        <f t="shared" ref="CC3:CC6" si="10">RANK(CB3, $CB$2:$CB$6)</f>
        <v>2</v>
      </c>
      <c r="CE3" t="s">
        <v>19</v>
      </c>
      <c r="CF3">
        <f>SUMIFS(G3:G1049, B3:B1049, CE3, D3:D1049, "BUDWEISER", J3:J1049, "SENEGAL")</f>
        <v>966</v>
      </c>
      <c r="CG3">
        <f t="shared" ref="CG3:CG12" si="11">RANK(CF3, $CF$2:$CF$12)</f>
        <v>8</v>
      </c>
    </row>
    <row r="4" spans="1:85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P4" t="s">
        <v>28</v>
      </c>
      <c r="Q4" t="str">
        <f>IF(J4="GHANA", "ANGLOPHONE", IF(J4="NIGERIA", "ANGLOPHONE","FRANCOPHONE"))</f>
        <v>FRANCOPHONE</v>
      </c>
      <c r="R4" t="str">
        <f>IF(D4="beta malt", "malt", IF(D4="grand malt", "malt", "beer"))</f>
        <v>beer</v>
      </c>
      <c r="W4">
        <f>SUM(W2:W3)</f>
        <v>105587420</v>
      </c>
      <c r="Y4">
        <f>SUMIFS(I4:I1050, J4:J1050, P4, M4:M1050, 2019)</f>
        <v>6109960</v>
      </c>
      <c r="Z4">
        <f t="shared" si="2"/>
        <v>3</v>
      </c>
      <c r="AB4">
        <v>2017</v>
      </c>
      <c r="AC4">
        <f>SUMIF(M4:M1050, AB4, I4:I1050)</f>
        <v>38503320</v>
      </c>
      <c r="AD4">
        <f t="shared" si="3"/>
        <v>1</v>
      </c>
      <c r="AF4" t="s">
        <v>30</v>
      </c>
      <c r="AG4" s="1">
        <f>SUMIFS(I4:I1050, L4:L1050, AF4, M4:M1050, 2017)</f>
        <v>3294680</v>
      </c>
      <c r="AH4" s="1">
        <f>SUMIFS(I4:I1050, L4:L1050, AF4, M4:M1050, 2018)</f>
        <v>3240830</v>
      </c>
      <c r="AI4" s="1">
        <f>SUMIFS(I4:I1050, L4:L1050, AF4, M4:M1050, 2019)</f>
        <v>2530620</v>
      </c>
      <c r="AJ4" s="1">
        <f t="shared" si="4"/>
        <v>9066130</v>
      </c>
      <c r="AM4" t="s">
        <v>27</v>
      </c>
      <c r="AN4">
        <f>SUMIFS(I4:I1050, D4:D1050, AM4, J4:J1050, "SENEGAL")</f>
        <v>7012980</v>
      </c>
      <c r="AO4">
        <f t="shared" si="5"/>
        <v>1</v>
      </c>
      <c r="AQ4">
        <f>SUMIFS(G4:G1050, D4:D1050, AM4, Q4:Q1050, "FRANCOPHONE", M4:M1050, 2018)</f>
        <v>27196</v>
      </c>
      <c r="AR4">
        <f>SUMIFS(G4:G1050, D4:D1050, AM4, Q4:Q1050, "FRANCOPHONE", M4:M1050, 2019)</f>
        <v>23145</v>
      </c>
      <c r="AS4">
        <f t="shared" si="6"/>
        <v>50341</v>
      </c>
      <c r="AT4">
        <f t="shared" si="7"/>
        <v>4</v>
      </c>
      <c r="AV4" t="s">
        <v>27</v>
      </c>
      <c r="AW4">
        <f>SUMIFS(G4:G1050, D4:D1050, AV4, J4:J1050, "GHANA")</f>
        <v>25806</v>
      </c>
      <c r="AX4">
        <f t="shared" si="8"/>
        <v>2</v>
      </c>
      <c r="AZ4" t="s">
        <v>27</v>
      </c>
      <c r="BA4" t="s">
        <v>71</v>
      </c>
      <c r="BB4" t="s">
        <v>98</v>
      </c>
      <c r="BE4">
        <f>SUMIFS(G4:G1050, D4:D1050, AZ4, J4:J1050, "nigeria", M4:M1050, 2019)</f>
        <v>3388</v>
      </c>
      <c r="BF4">
        <f>SUMIFS(G4:G1052, D4:D1052, AZ4, J4:J1052, "nigeria", M4:M1052, 2018)</f>
        <v>12835</v>
      </c>
      <c r="BG4">
        <f>SUMIFS(G4:G1052, D4:D1052, AZ4, J4:J1052, "nigeria", M4:M1052, 2017)</f>
        <v>9458</v>
      </c>
      <c r="BH4">
        <f t="shared" si="0"/>
        <v>25681</v>
      </c>
      <c r="BJ4">
        <f t="shared" si="1"/>
        <v>7</v>
      </c>
      <c r="BM4" t="s">
        <v>43</v>
      </c>
      <c r="BN4">
        <f>SUMIFS(G2:G1048,D2:D1048,"beta malt",Q2:Q1048,"Anglophone",M2:M1048,2018)</f>
        <v>13541</v>
      </c>
      <c r="BO4">
        <f>SUMIFS(G2:G1048,D2:D1048,"beta malt",Q2:Q1048,"Anglophone",M2:M1048,2019)</f>
        <v>18577</v>
      </c>
      <c r="BQ4">
        <f>SUMIFS(G4:G1050, D4:D1050, AZ4, K4:K1050, "SOUTHSOUTH", J4:J1050, "NIGERIA")</f>
        <v>4287</v>
      </c>
      <c r="BR4">
        <f t="shared" si="9"/>
        <v>5</v>
      </c>
      <c r="BV4" t="s">
        <v>29</v>
      </c>
      <c r="BW4">
        <f>SUMIFS(G4:G1050,K4:K1050,BV4,D4:D1050,"budweiser",J4:J1050,"Nigeria")</f>
        <v>4328</v>
      </c>
      <c r="BX4" t="s">
        <v>29</v>
      </c>
      <c r="BY4">
        <f>SUMIFS(G4:G1050,K4:K1050,BV4,D4:D1050,"budweiser",M4:M1050, 2019, J4:J1050,"Nigeria")</f>
        <v>847</v>
      </c>
      <c r="CA4" t="s">
        <v>28</v>
      </c>
      <c r="CB4">
        <f>SUMIFS(G4:G1050, J4:J1050, CA4, R4:R1050, "BEER")</f>
        <v>125548</v>
      </c>
      <c r="CC4">
        <f t="shared" si="10"/>
        <v>5</v>
      </c>
      <c r="CE4" t="s">
        <v>25</v>
      </c>
      <c r="CF4">
        <f>SUMIFS(G4:G1050, B4:B1050, CE4, D4:D1050, "BUDWEISER", J4:J1050, "SENEGAL")</f>
        <v>4246</v>
      </c>
      <c r="CG4">
        <f t="shared" si="11"/>
        <v>2</v>
      </c>
    </row>
    <row r="5" spans="1:85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P5" t="s">
        <v>34</v>
      </c>
      <c r="Q5" t="str">
        <f>IF(J5="GHANA", "ANGLOPHONE", IF(J5="NIGERIA", "ANGLOPHONE","FRANCOPHONE"))</f>
        <v>FRANCOPHONE</v>
      </c>
      <c r="R5" t="str">
        <f>IF(D5="beta malt", "malt", IF(D5="grand malt", "malt", "beer"))</f>
        <v>beer</v>
      </c>
      <c r="Y5">
        <f>SUMIFS(I5:I1051, J5:J1051, P5, M5:M1051, 2019)</f>
        <v>5273340</v>
      </c>
      <c r="Z5">
        <f t="shared" si="2"/>
        <v>4</v>
      </c>
      <c r="AF5" t="s">
        <v>36</v>
      </c>
      <c r="AG5" s="1">
        <f>SUMIFS(I5:I1051, L5:L1051, AF5, M5:M1051, 2017)</f>
        <v>2574380</v>
      </c>
      <c r="AH5" s="1">
        <f>SUMIFS(I5:I1051, L5:L1051, AF5, M5:M1051, 2018)</f>
        <v>3147980</v>
      </c>
      <c r="AI5" s="1">
        <f>SUMIFS(I5:I1051, L5:L1051, AF5, M5:M1051, 2019)</f>
        <v>2851470</v>
      </c>
      <c r="AJ5" s="1">
        <f t="shared" si="4"/>
        <v>8573830</v>
      </c>
      <c r="AM5" t="s">
        <v>33</v>
      </c>
      <c r="AN5">
        <f>SUMIFS(I5:I1051, D5:D1051, AM5, J5:J1051, "SENEGAL")</f>
        <v>2061680</v>
      </c>
      <c r="AO5">
        <f t="shared" si="5"/>
        <v>3</v>
      </c>
      <c r="AQ5">
        <f>SUMIFS(G5:G1051, D5:D1051, AM5, Q5:Q1051, "FRANCOPHONE", M5:M1051, 2018)</f>
        <v>27349</v>
      </c>
      <c r="AR5">
        <f>SUMIFS(G5:G1051, D5:D1051, AM5, Q5:Q1051, "FRANCOPHONE", M5:M1051, 2019)</f>
        <v>23281</v>
      </c>
      <c r="AS5">
        <f t="shared" si="6"/>
        <v>50630</v>
      </c>
      <c r="AT5">
        <f t="shared" si="7"/>
        <v>3</v>
      </c>
      <c r="AV5" t="s">
        <v>33</v>
      </c>
      <c r="AW5">
        <f>SUMIFS(G5:G1051, D5:D1051, AV5, J5:J1051, "GHANA")</f>
        <v>25829</v>
      </c>
      <c r="AX5">
        <f t="shared" si="8"/>
        <v>1</v>
      </c>
      <c r="AZ5" t="s">
        <v>33</v>
      </c>
      <c r="BA5" t="s">
        <v>71</v>
      </c>
      <c r="BB5" t="s">
        <v>98</v>
      </c>
      <c r="BE5">
        <f>SUMIFS(G5:G1051, D5:D1051, AZ5, J5:J1051, "nigeria", M5:M1051, 2019)</f>
        <v>8401</v>
      </c>
      <c r="BF5">
        <f>SUMIFS(G5:G1053, D5:D1053, AZ5, J5:J1053, "nigeria", M5:M1053, 2018)</f>
        <v>5503</v>
      </c>
      <c r="BG5">
        <f>SUMIFS(G5:G1053, D5:D1053, AZ5, J5:J1053, "nigeria", M5:M1053, 2017)</f>
        <v>11968</v>
      </c>
      <c r="BH5">
        <f t="shared" si="0"/>
        <v>25872</v>
      </c>
      <c r="BJ5">
        <f t="shared" si="1"/>
        <v>2</v>
      </c>
      <c r="BQ5">
        <f>SUMIFS(G5:G1051, D5:D1051, AZ5, K5:K1051, "SOUTHSOUTH", J5:J1051, "NIGERIA")</f>
        <v>4551</v>
      </c>
      <c r="BR5">
        <f t="shared" si="9"/>
        <v>1</v>
      </c>
      <c r="BV5" t="s">
        <v>35</v>
      </c>
      <c r="BW5">
        <f>SUMIFS(G5:G1051,K5:K1051,BV5,D5:D1051,"budweiser",J5:J1051,"Nigeria")</f>
        <v>4274</v>
      </c>
      <c r="BX5" t="s">
        <v>35</v>
      </c>
      <c r="BY5">
        <f>SUMIFS(G5:G1051,K5:K1051,BV5,D5:D1051,"budweiser",M5:M1051, 2019, J5:J1051,"Nigeria")</f>
        <v>948</v>
      </c>
      <c r="CA5" t="s">
        <v>34</v>
      </c>
      <c r="CB5">
        <f>SUMIFS(G5:G1051, J5:J1051, CA5, R5:R1051, "BEER")</f>
        <v>127455</v>
      </c>
      <c r="CC5">
        <f t="shared" si="10"/>
        <v>3</v>
      </c>
      <c r="CE5" t="s">
        <v>31</v>
      </c>
      <c r="CF5">
        <f>SUMIFS(G5:G1051, B5:B1051, CE5, D5:D1051, "BUDWEISER", J5:J1051, "SENEGAL")</f>
        <v>5917</v>
      </c>
      <c r="CG5">
        <f t="shared" si="11"/>
        <v>1</v>
      </c>
    </row>
    <row r="6" spans="1:85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P6" t="s">
        <v>40</v>
      </c>
      <c r="Q6" t="str">
        <f>IF(J6="GHANA", "ANGLOPHONE", IF(J6="NIGERIA", "ANGLOPHONE","FRANCOPHONE"))</f>
        <v>FRANCOPHONE</v>
      </c>
      <c r="R6" t="str">
        <f>IF(D6="beta malt", "malt", IF(D6="grand malt", "malt", "beer"))</f>
        <v>beer</v>
      </c>
      <c r="Y6">
        <f>SUMIFS(I6:I1052, J6:J1052, P6, M6:M1052, 2019)</f>
        <v>6687560</v>
      </c>
      <c r="Z6">
        <f t="shared" si="2"/>
        <v>2</v>
      </c>
      <c r="AF6" t="s">
        <v>42</v>
      </c>
      <c r="AG6" s="1">
        <f>SUMIFS(I6:I1052, L6:L1052, AF6, M6:M1052, 2017)</f>
        <v>4002260</v>
      </c>
      <c r="AH6" s="1">
        <f>SUMIFS(I6:I1052, L6:L1052, AF6, M6:M1052, 2018)</f>
        <v>2196950</v>
      </c>
      <c r="AI6" s="1">
        <f>SUMIFS(I6:I1052, L6:L1052, AF6, M6:M1052, 2019)</f>
        <v>2573040</v>
      </c>
      <c r="AJ6" s="1">
        <f t="shared" si="4"/>
        <v>8772250</v>
      </c>
      <c r="AM6" t="s">
        <v>39</v>
      </c>
      <c r="AN6">
        <f>SUMIFS(I6:I1052, D6:D1052, AM6, J6:J1052, "SENEGAL")</f>
        <v>1331600</v>
      </c>
      <c r="AO6">
        <f t="shared" si="5"/>
        <v>6</v>
      </c>
      <c r="AQ6">
        <f>SUMIFS(G6:G1052, D6:D1052, AM6, Q6:Q1052, "FRANCOPHONE", M6:M1052, 2018)</f>
        <v>29353</v>
      </c>
      <c r="AR6">
        <f>SUMIFS(G6:G1052, D6:D1052, AM6, Q6:Q1052, "FRANCOPHONE", M6:M1052, 2019)</f>
        <v>21493</v>
      </c>
      <c r="AS6">
        <f t="shared" si="6"/>
        <v>50846</v>
      </c>
      <c r="AT6">
        <f t="shared" si="7"/>
        <v>2</v>
      </c>
      <c r="AV6" t="s">
        <v>39</v>
      </c>
      <c r="AW6">
        <f>SUMIFS(G6:G1052, D6:D1052, AV6, J6:J1052, "GHANA")</f>
        <v>25654</v>
      </c>
      <c r="AX6">
        <f t="shared" si="8"/>
        <v>3</v>
      </c>
      <c r="AZ6" t="s">
        <v>39</v>
      </c>
      <c r="BA6" t="s">
        <v>71</v>
      </c>
      <c r="BB6" t="s">
        <v>98</v>
      </c>
      <c r="BE6">
        <f>SUMIFS(G6:G1052, D6:D1052, AZ6, J6:J1052, "nigeria", M6:M1052, 2019)</f>
        <v>9622</v>
      </c>
      <c r="BF6">
        <f>SUMIFS(G6:G1054, D6:D1054, AZ6, J6:J1054, "nigeria", M6:M1054, 2018)</f>
        <v>6676</v>
      </c>
      <c r="BG6">
        <f>SUMIFS(G6:G1054, D6:D1054, AZ6, J6:J1054, "nigeria", M6:M1054, 2017)</f>
        <v>9513</v>
      </c>
      <c r="BH6">
        <f t="shared" si="0"/>
        <v>25811</v>
      </c>
      <c r="BJ6">
        <f t="shared" si="1"/>
        <v>1</v>
      </c>
      <c r="BN6" t="s">
        <v>95</v>
      </c>
      <c r="BQ6">
        <f>SUMIFS(G6:G1052, D6:D1052, AZ6, K6:K1052, "SOUTHSOUTH", J6:J1052, "NIGERIA")</f>
        <v>4456</v>
      </c>
      <c r="BR6">
        <f t="shared" si="9"/>
        <v>3</v>
      </c>
      <c r="BV6" t="s">
        <v>41</v>
      </c>
      <c r="BW6">
        <f>SUMIFS(G6:G1052,K6:K1052,BV6,D6:D1052,"budweiser",J6:J1052,"Nigeria")</f>
        <v>4320</v>
      </c>
      <c r="BX6" t="s">
        <v>41</v>
      </c>
      <c r="BY6">
        <f>SUMIFS(G6:G1052,K6:K1052,BV6,D6:D1052,"budweiser",M6:M1052, 2019, J6:J1052,"Nigeria")</f>
        <v>990</v>
      </c>
      <c r="CA6" t="s">
        <v>40</v>
      </c>
      <c r="CB6">
        <f>SUMIFS(G6:G1052, J6:J1052, CA6, R6:R1052, "BEER")</f>
        <v>129875</v>
      </c>
      <c r="CC6">
        <f t="shared" si="10"/>
        <v>1</v>
      </c>
      <c r="CE6" t="s">
        <v>37</v>
      </c>
      <c r="CF6">
        <f>SUMIFS(G6:G1052, B6:B1052, CE6, D6:D1052, "BUDWEISER", J6:J1052, "SENEGAL")</f>
        <v>3336</v>
      </c>
      <c r="CG6">
        <f t="shared" si="11"/>
        <v>3</v>
      </c>
    </row>
    <row r="7" spans="1:85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Q7" t="str">
        <f>IF(J7="GHANA", "ANGLOPHONE", IF(J7="NIGERIA", "ANGLOPHONE","FRANCOPHONE"))</f>
        <v>ANGLOPHONE</v>
      </c>
      <c r="R7" t="str">
        <f>IF(D7="beta malt", "malt", IF(D7="grand malt", "malt", "beer"))</f>
        <v>malt</v>
      </c>
      <c r="AF7" t="s">
        <v>45</v>
      </c>
      <c r="AG7" s="1">
        <f>SUMIFS(I7:I1053, L7:L1053, AF7, M7:M1053, 2017)</f>
        <v>2686370</v>
      </c>
      <c r="AH7" s="1">
        <f>SUMIFS(I7:I1053, L7:L1053, AF7, M7:M1053, 2018)</f>
        <v>3472990</v>
      </c>
      <c r="AI7" s="1">
        <f>SUMIFS(I7:I1053, L7:L1053, AF7, M7:M1053, 2019)</f>
        <v>2669080</v>
      </c>
      <c r="AJ7" s="1">
        <f t="shared" si="4"/>
        <v>8828440</v>
      </c>
      <c r="AM7" t="s">
        <v>43</v>
      </c>
      <c r="AN7">
        <f>SUMIFS(I7:I1053, D7:D1053, AM7, J7:J1053, "SENEGAL")</f>
        <v>1793750</v>
      </c>
      <c r="AO7">
        <f t="shared" si="5"/>
        <v>4</v>
      </c>
      <c r="AQ7">
        <f>SUMIFS(G7:G1053, D7:D1053, AM7, Q7:Q1053, "FRANCOPHONE", M7:M1053, 2018)</f>
        <v>29725</v>
      </c>
      <c r="AR7">
        <f>SUMIFS(G7:G1053, D7:D1053, AM7, Q7:Q1053, "FRANCOPHONE", M7:M1053, 2019)</f>
        <v>15178</v>
      </c>
      <c r="AS7">
        <f t="shared" si="6"/>
        <v>44903</v>
      </c>
      <c r="AT7">
        <f t="shared" si="7"/>
        <v>7</v>
      </c>
      <c r="AV7" t="s">
        <v>43</v>
      </c>
      <c r="AW7">
        <f>SUMIFS(G7:G1053, D7:D1053, AV7, J7:J1053, "GHANA")</f>
        <v>25408</v>
      </c>
      <c r="AX7">
        <f t="shared" si="8"/>
        <v>6</v>
      </c>
      <c r="AZ7" t="s">
        <v>43</v>
      </c>
      <c r="BA7" t="s">
        <v>70</v>
      </c>
      <c r="BB7" t="s">
        <v>97</v>
      </c>
      <c r="BE7">
        <f>SUMIFS(G7:G1053, D7:D1053, AZ7, J7:J1053, "nigeria", M7:M1053, 2019)</f>
        <v>8389</v>
      </c>
      <c r="BF7">
        <f>SUMIFS(G7:G1055, D7:D1055, AZ7, J7:J1055, "nigeria", M7:M1055, 2018)</f>
        <v>8293</v>
      </c>
      <c r="BG7">
        <f>SUMIFS(G7:G1055, D7:D1055, AZ7, J7:J1055, "nigeria", M7:M1055, 2017)</f>
        <v>8699</v>
      </c>
      <c r="BH7">
        <f t="shared" si="0"/>
        <v>25381</v>
      </c>
      <c r="BJ7">
        <f t="shared" si="1"/>
        <v>3</v>
      </c>
      <c r="BQ7">
        <f>SUMIFS(G7:G1053, D7:D1053, AZ7, K7:K1053, "SOUTHSOUTH", J7:J1053, "NIGERIA")</f>
        <v>4257</v>
      </c>
      <c r="BR7">
        <f t="shared" si="9"/>
        <v>6</v>
      </c>
      <c r="BV7" t="s">
        <v>44</v>
      </c>
      <c r="BW7">
        <f>SUMIFS(G7:G1053,K7:K1053,BV7,D7:D1053,"budweiser",J7:J1053,"Nigeria")</f>
        <v>4498</v>
      </c>
      <c r="BX7" t="s">
        <v>44</v>
      </c>
      <c r="BY7">
        <f>SUMIFS(G7:G1053,K7:K1053,BV7,D7:D1053,"budweiser",M7:M1053, 2019, J7:J1053,"Nigeria")</f>
        <v>0</v>
      </c>
      <c r="CE7" t="s">
        <v>46</v>
      </c>
      <c r="CF7">
        <f>SUMIFS(G7:G1053, B7:B1053, CE7, D7:D1053, "BUDWEISER", J7:J1053, "SENEGAL")</f>
        <v>729</v>
      </c>
      <c r="CG7">
        <f t="shared" si="11"/>
        <v>11</v>
      </c>
    </row>
    <row r="8" spans="1:85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Q8" t="str">
        <f>IF(J8="GHANA", "ANGLOPHONE", IF(J8="NIGERIA", "ANGLOPHONE","FRANCOPHONE"))</f>
        <v>ANGLOPHONE</v>
      </c>
      <c r="R8" t="str">
        <f>IF(D8="beta malt", "malt", IF(D8="grand malt", "malt", "beer"))</f>
        <v>malt</v>
      </c>
      <c r="AF8" t="s">
        <v>49</v>
      </c>
      <c r="AG8" s="1">
        <f>SUMIFS(I8:I1054, L8:L1054, AF8, M8:M1054, 2017)</f>
        <v>3042410</v>
      </c>
      <c r="AH8" s="1">
        <f>SUMIFS(I8:I1054, L8:L1054, AF8, M8:M1054, 2018)</f>
        <v>2799260</v>
      </c>
      <c r="AI8" s="1">
        <f>SUMIFS(I8:I1054, L8:L1054, AF8, M8:M1054, 2019)</f>
        <v>2945340</v>
      </c>
      <c r="AJ8" s="1">
        <f t="shared" si="4"/>
        <v>8787010</v>
      </c>
      <c r="AM8" t="s">
        <v>48</v>
      </c>
      <c r="AN8">
        <f>SUMIFS(I8:I1054, D8:D1054, AM8, J8:J1054, "SENEGAL")</f>
        <v>1525680</v>
      </c>
      <c r="AO8">
        <f t="shared" si="5"/>
        <v>5</v>
      </c>
      <c r="AQ8">
        <f>SUMIFS(G8:G1054, D8:D1054, AM8, Q8:Q1054, "FRANCOPHONE", M8:M1054, 2018)</f>
        <v>21409</v>
      </c>
      <c r="AR8">
        <f>SUMIFS(G8:G1054, D8:D1054, AM8, Q8:Q1054, "FRANCOPHONE", M8:M1054, 2019)</f>
        <v>25757</v>
      </c>
      <c r="AS8">
        <f t="shared" si="6"/>
        <v>47166</v>
      </c>
      <c r="AT8">
        <f t="shared" si="7"/>
        <v>5</v>
      </c>
      <c r="AV8" t="s">
        <v>48</v>
      </c>
      <c r="AW8">
        <f>SUMIFS(G8:G1054, D8:D1054, AV8, J8:J1054, "GHANA")</f>
        <v>25615</v>
      </c>
      <c r="AX8">
        <f t="shared" si="8"/>
        <v>4</v>
      </c>
      <c r="AZ8" t="s">
        <v>48</v>
      </c>
      <c r="BA8" t="s">
        <v>70</v>
      </c>
      <c r="BB8" t="s">
        <v>97</v>
      </c>
      <c r="BE8">
        <f>SUMIFS(G8:G1054, D8:D1054, AZ8, J8:J1054, "nigeria", M8:M1054, 2019)</f>
        <v>8125</v>
      </c>
      <c r="BF8">
        <f>SUMIFS(G8:G1056, D8:D1056, AZ8, J8:J1056, "nigeria", M8:M1056, 2018)</f>
        <v>7469</v>
      </c>
      <c r="BG8">
        <f>SUMIFS(G8:G1056, D8:D1056, AZ8, J8:J1056, "nigeria", M8:M1056, 2017)</f>
        <v>9072</v>
      </c>
      <c r="BH8">
        <f t="shared" si="0"/>
        <v>24666</v>
      </c>
      <c r="BJ8">
        <f t="shared" si="1"/>
        <v>4</v>
      </c>
      <c r="BQ8">
        <f>SUMIFS(G8:G1054, D8:D1054, AZ8, K8:K1054, "SOUTHSOUTH", J8:J1054, "NIGERIA")</f>
        <v>3914</v>
      </c>
      <c r="BR8">
        <f t="shared" si="9"/>
        <v>7</v>
      </c>
      <c r="CE8" t="s">
        <v>51</v>
      </c>
      <c r="CF8">
        <f>SUMIFS(G8:G1054, B8:B1054, CE8, D8:D1054, "BUDWEISER", J8:J1054, "SENEGAL")</f>
        <v>942</v>
      </c>
      <c r="CG8">
        <f t="shared" si="11"/>
        <v>10</v>
      </c>
    </row>
    <row r="9" spans="1:85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Q9" t="str">
        <f>IF(J9="GHANA", "ANGLOPHONE", IF(J9="NIGERIA", "ANGLOPHONE","FRANCOPHONE"))</f>
        <v>FRANCOPHONE</v>
      </c>
      <c r="R9" t="str">
        <f>IF(D9="beta malt", "malt", IF(D9="grand malt", "malt", "beer"))</f>
        <v>beer</v>
      </c>
      <c r="AF9" t="s">
        <v>50</v>
      </c>
      <c r="AG9" s="1">
        <f>SUMIFS(I9:I1055, L9:L1055, AF9, M9:M1055, 2017)</f>
        <v>3315910</v>
      </c>
      <c r="AH9" s="1">
        <f>SUMIFS(I9:I1055, L9:L1055, AF9, M9:M1055, 2018)</f>
        <v>2432230</v>
      </c>
      <c r="AI9" s="1">
        <f>SUMIFS(I9:I1055, L9:L1055, AF9, M9:M1055, 2019)</f>
        <v>2982800</v>
      </c>
      <c r="AJ9" s="1">
        <f t="shared" si="4"/>
        <v>8730940</v>
      </c>
      <c r="BA9" t="s">
        <v>71</v>
      </c>
      <c r="BB9" t="s">
        <v>98</v>
      </c>
      <c r="CE9" t="s">
        <v>54</v>
      </c>
      <c r="CF9">
        <f>SUMIFS(G9:G1055, B9:B1055, CE9, D9:D1055, "BUDWEISER", J9:J1055, "SENEGAL")</f>
        <v>952</v>
      </c>
      <c r="CG9">
        <f t="shared" si="11"/>
        <v>9</v>
      </c>
    </row>
    <row r="10" spans="1:85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Q10" t="str">
        <f>IF(J10="GHANA", "ANGLOPHONE", IF(J10="NIGERIA", "ANGLOPHONE","FRANCOPHONE"))</f>
        <v>FRANCOPHONE</v>
      </c>
      <c r="R10" t="str">
        <f>IF(D10="beta malt", "malt", IF(D10="grand malt", "malt", "beer"))</f>
        <v>beer</v>
      </c>
      <c r="AF10" t="s">
        <v>53</v>
      </c>
      <c r="AG10" s="1">
        <f>SUMIFS(I10:I1056, L10:L1056, AF10, M10:M1056, 2017)</f>
        <v>3694830</v>
      </c>
      <c r="AH10" s="1">
        <f>SUMIFS(I10:I1056, L10:L1056, AF10, M10:M1056, 2018)</f>
        <v>3115230</v>
      </c>
      <c r="AI10" s="1">
        <f>SUMIFS(I10:I1056, L10:L1056, AF10, M10:M1056, 2019)</f>
        <v>1892600</v>
      </c>
      <c r="AJ10" s="1">
        <f t="shared" si="4"/>
        <v>8702660</v>
      </c>
      <c r="BA10" t="s">
        <v>71</v>
      </c>
      <c r="BB10" t="s">
        <v>98</v>
      </c>
      <c r="BE10">
        <f>SUM(BE2:BE6)</f>
        <v>32704</v>
      </c>
      <c r="BF10">
        <f t="shared" ref="BF10:BH10" si="12">SUM(BF2:BF6)</f>
        <v>45054</v>
      </c>
      <c r="BG10">
        <f t="shared" si="12"/>
        <v>51502</v>
      </c>
      <c r="BH10">
        <f t="shared" si="12"/>
        <v>129260</v>
      </c>
      <c r="CE10" t="s">
        <v>57</v>
      </c>
      <c r="CF10">
        <f>SUMIFS(G10:G1056, B10:B1056, CE10, D10:D1056, "BUDWEISER", J10:J1056, "SENEGAL")</f>
        <v>1842</v>
      </c>
      <c r="CG10">
        <f t="shared" si="11"/>
        <v>6</v>
      </c>
    </row>
    <row r="11" spans="1:85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Q11" t="str">
        <f>IF(J11="GHANA", "ANGLOPHONE", IF(J11="NIGERIA", "ANGLOPHONE","FRANCOPHONE"))</f>
        <v>FRANCOPHONE</v>
      </c>
      <c r="R11" t="str">
        <f>IF(D11="beta malt", "malt", IF(D11="grand malt", "malt", "beer"))</f>
        <v>beer</v>
      </c>
      <c r="AF11" t="s">
        <v>56</v>
      </c>
      <c r="AG11" s="1">
        <f>SUMIFS(I11:I1057, L11:L1057, AF11, M11:M1057, 2017)</f>
        <v>3530460</v>
      </c>
      <c r="AH11" s="1">
        <f>SUMIFS(I11:I1057, L11:L1057, AF11, M11:M1057, 2018)</f>
        <v>3015770</v>
      </c>
      <c r="AI11" s="1">
        <f>SUMIFS(I11:I1057, L11:L1057, AF11, M11:M1057, 2019)</f>
        <v>2220870</v>
      </c>
      <c r="AJ11" s="1">
        <f t="shared" si="4"/>
        <v>8767100</v>
      </c>
      <c r="BA11" t="s">
        <v>71</v>
      </c>
      <c r="BB11" t="s">
        <v>98</v>
      </c>
      <c r="CE11" t="s">
        <v>61</v>
      </c>
      <c r="CF11">
        <f>SUMIFS(G11:G1057, B11:B1057, CE11, D11:D1057, "BUDWEISER", J11:J1057, "SENEGAL")</f>
        <v>1673</v>
      </c>
      <c r="CG11">
        <f t="shared" si="11"/>
        <v>7</v>
      </c>
    </row>
    <row r="12" spans="1:85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Q12" t="str">
        <f>IF(J12="GHANA", "ANGLOPHONE", IF(J12="NIGERIA", "ANGLOPHONE","FRANCOPHONE"))</f>
        <v>ANGLOPHONE</v>
      </c>
      <c r="R12" t="str">
        <f>IF(D12="beta malt", "malt", IF(D12="grand malt", "malt", "beer"))</f>
        <v>beer</v>
      </c>
      <c r="AF12" t="s">
        <v>59</v>
      </c>
      <c r="AG12" s="1">
        <f>SUMIFS(I12:I1058, L12:L1058, AF12, M12:M1058, 2017)</f>
        <v>3413010</v>
      </c>
      <c r="AH12" s="1">
        <f>SUMIFS(I12:I1058, L12:L1058, AF12, M12:M1058, 2018)</f>
        <v>2731710</v>
      </c>
      <c r="AI12" s="1">
        <f>SUMIFS(I12:I1058, L12:L1058, AF12, M12:M1058, 2019)</f>
        <v>2675610</v>
      </c>
      <c r="AJ12" s="1">
        <f t="shared" si="4"/>
        <v>8820330</v>
      </c>
      <c r="BA12" t="s">
        <v>70</v>
      </c>
      <c r="BB12" t="s">
        <v>98</v>
      </c>
      <c r="CE12" t="s">
        <v>63</v>
      </c>
      <c r="CF12">
        <f>SUMIFS(G12:G1058, B12:B1058, CE12, D12:D1058, "BUDWEISER", J12:J1058, "SENEGAL")</f>
        <v>2813</v>
      </c>
      <c r="CG12">
        <f t="shared" si="11"/>
        <v>4</v>
      </c>
    </row>
    <row r="13" spans="1:85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Q13" t="str">
        <f>IF(J13="GHANA", "ANGLOPHONE", IF(J13="NIGERIA", "ANGLOPHONE","FRANCOPHONE"))</f>
        <v>ANGLOPHONE</v>
      </c>
      <c r="R13" t="str">
        <f>IF(D13="beta malt", "malt", IF(D13="grand malt", "malt", "beer"))</f>
        <v>beer</v>
      </c>
      <c r="AF13" t="s">
        <v>60</v>
      </c>
      <c r="AG13" s="1">
        <f>SUMIFS(I13:I1059, L13:L1059, AF13, M13:M1059, 2017)</f>
        <v>2836350</v>
      </c>
      <c r="AH13" s="1">
        <f>SUMIFS(I13:I1059, L13:L1059, AF13, M13:M1059, 2018)</f>
        <v>3902160</v>
      </c>
      <c r="AI13" s="1">
        <f>SUMIFS(I13:I1059, L13:L1059, AF13, M13:M1059, 2019)</f>
        <v>2048780</v>
      </c>
      <c r="AJ13" s="1">
        <f t="shared" si="4"/>
        <v>8787290</v>
      </c>
      <c r="BA13" t="s">
        <v>70</v>
      </c>
      <c r="BB13" t="s">
        <v>98</v>
      </c>
    </row>
    <row r="14" spans="1:85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Q14" t="str">
        <f>IF(J14="GHANA", "ANGLOPHONE", IF(J14="NIGERIA", "ANGLOPHONE","FRANCOPHONE"))</f>
        <v>FRANCOPHONE</v>
      </c>
      <c r="R14" t="str">
        <f>IF(D14="beta malt", "malt", IF(D14="grand malt", "malt", "beer"))</f>
        <v>malt</v>
      </c>
      <c r="BA14" t="s">
        <v>71</v>
      </c>
      <c r="BB14" t="s">
        <v>97</v>
      </c>
    </row>
    <row r="15" spans="1:85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Q15" t="str">
        <f>IF(J15="GHANA", "ANGLOPHONE", IF(J15="NIGERIA", "ANGLOPHONE","FRANCOPHONE"))</f>
        <v>FRANCOPHONE</v>
      </c>
      <c r="R15" t="str">
        <f>IF(D15="beta malt", "malt", IF(D15="grand malt", "malt", "beer"))</f>
        <v>malt</v>
      </c>
      <c r="BA15" t="s">
        <v>71</v>
      </c>
      <c r="BB15" t="s">
        <v>97</v>
      </c>
    </row>
    <row r="16" spans="1:85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Q16" t="str">
        <f>IF(J16="GHANA", "ANGLOPHONE", IF(J16="NIGERIA", "ANGLOPHONE","FRANCOPHONE"))</f>
        <v>FRANCOPHONE</v>
      </c>
      <c r="R16" t="str">
        <f>IF(D16="beta malt", "malt", IF(D16="grand malt", "malt", "beer"))</f>
        <v>beer</v>
      </c>
      <c r="BA16" t="s">
        <v>71</v>
      </c>
      <c r="BB16" t="s">
        <v>98</v>
      </c>
      <c r="CC16" t="s">
        <v>110</v>
      </c>
    </row>
    <row r="17" spans="1:76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Q17" t="str">
        <f>IF(J17="GHANA", "ANGLOPHONE", IF(J17="NIGERIA", "ANGLOPHONE","FRANCOPHONE"))</f>
        <v>ANGLOPHONE</v>
      </c>
      <c r="R17" t="str">
        <f>IF(D17="beta malt", "malt", IF(D17="grand malt", "malt", "beer"))</f>
        <v>beer</v>
      </c>
      <c r="BA17" t="s">
        <v>70</v>
      </c>
      <c r="BB17" t="s">
        <v>98</v>
      </c>
    </row>
    <row r="18" spans="1:76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Q18" t="str">
        <f>IF(J18="GHANA", "ANGLOPHONE", IF(J18="NIGERIA", "ANGLOPHONE","FRANCOPHONE"))</f>
        <v>ANGLOPHONE</v>
      </c>
      <c r="R18" t="str">
        <f>IF(D18="beta malt", "malt", IF(D18="grand malt", "malt", "beer"))</f>
        <v>beer</v>
      </c>
      <c r="BA18" t="s">
        <v>70</v>
      </c>
      <c r="BB18" t="s">
        <v>98</v>
      </c>
    </row>
    <row r="19" spans="1:76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Q19" t="str">
        <f>IF(J19="GHANA", "ANGLOPHONE", IF(J19="NIGERIA", "ANGLOPHONE","FRANCOPHONE"))</f>
        <v>FRANCOPHONE</v>
      </c>
      <c r="R19" t="str">
        <f>IF(D19="beta malt", "malt", IF(D19="grand malt", "malt", "beer"))</f>
        <v>beer</v>
      </c>
      <c r="BA19" t="s">
        <v>71</v>
      </c>
      <c r="BB19" t="s">
        <v>98</v>
      </c>
    </row>
    <row r="20" spans="1:76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Q20" t="str">
        <f>IF(J20="GHANA", "ANGLOPHONE", IF(J20="NIGERIA", "ANGLOPHONE","FRANCOPHONE"))</f>
        <v>FRANCOPHONE</v>
      </c>
      <c r="R20" t="str">
        <f>IF(D20="beta malt", "malt", IF(D20="grand malt", "malt", "beer"))</f>
        <v>beer</v>
      </c>
      <c r="BA20" t="s">
        <v>71</v>
      </c>
      <c r="BB20" t="s">
        <v>98</v>
      </c>
      <c r="BX20" t="s">
        <v>109</v>
      </c>
    </row>
    <row r="21" spans="1:76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Q21" t="str">
        <f>IF(J21="GHANA", "ANGLOPHONE", IF(J21="NIGERIA", "ANGLOPHONE","FRANCOPHONE"))</f>
        <v>FRANCOPHONE</v>
      </c>
      <c r="R21" t="str">
        <f>IF(D21="beta malt", "malt", IF(D21="grand malt", "malt", "beer"))</f>
        <v>malt</v>
      </c>
      <c r="BA21" t="s">
        <v>71</v>
      </c>
      <c r="BB21" t="s">
        <v>97</v>
      </c>
    </row>
    <row r="22" spans="1:76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Q22" t="str">
        <f>IF(J22="GHANA", "ANGLOPHONE", IF(J22="NIGERIA", "ANGLOPHONE","FRANCOPHONE"))</f>
        <v>ANGLOPHONE</v>
      </c>
      <c r="R22" t="str">
        <f>IF(D22="beta malt", "malt", IF(D22="grand malt", "malt", "beer"))</f>
        <v>malt</v>
      </c>
      <c r="BA22" t="s">
        <v>70</v>
      </c>
      <c r="BB22" t="s">
        <v>97</v>
      </c>
    </row>
    <row r="23" spans="1:76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Q23" t="str">
        <f>IF(J23="GHANA", "ANGLOPHONE", IF(J23="NIGERIA", "ANGLOPHONE","FRANCOPHONE"))</f>
        <v>ANGLOPHONE</v>
      </c>
      <c r="R23" t="str">
        <f>IF(D23="beta malt", "malt", IF(D23="grand malt", "malt", "beer"))</f>
        <v>beer</v>
      </c>
      <c r="BA23" t="s">
        <v>70</v>
      </c>
      <c r="BB23" t="s">
        <v>98</v>
      </c>
    </row>
    <row r="24" spans="1:76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Q24" t="str">
        <f>IF(J24="GHANA", "ANGLOPHONE", IF(J24="NIGERIA", "ANGLOPHONE","FRANCOPHONE"))</f>
        <v>FRANCOPHONE</v>
      </c>
      <c r="R24" t="str">
        <f>IF(D24="beta malt", "malt", IF(D24="grand malt", "malt", "beer"))</f>
        <v>beer</v>
      </c>
      <c r="BA24" t="s">
        <v>71</v>
      </c>
      <c r="BB24" t="s">
        <v>98</v>
      </c>
    </row>
    <row r="25" spans="1:76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Q25" t="str">
        <f>IF(J25="GHANA", "ANGLOPHONE", IF(J25="NIGERIA", "ANGLOPHONE","FRANCOPHONE"))</f>
        <v>FRANCOPHONE</v>
      </c>
      <c r="R25" t="str">
        <f>IF(D25="beta malt", "malt", IF(D25="grand malt", "malt", "beer"))</f>
        <v>beer</v>
      </c>
      <c r="BA25" t="s">
        <v>71</v>
      </c>
      <c r="BB25" t="s">
        <v>98</v>
      </c>
    </row>
    <row r="26" spans="1:76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Q26" t="str">
        <f>IF(J26="GHANA", "ANGLOPHONE", IF(J26="NIGERIA", "ANGLOPHONE","FRANCOPHONE"))</f>
        <v>FRANCOPHONE</v>
      </c>
      <c r="R26" t="str">
        <f>IF(D26="beta malt", "malt", IF(D26="grand malt", "malt", "beer"))</f>
        <v>beer</v>
      </c>
      <c r="BA26" t="s">
        <v>71</v>
      </c>
      <c r="BB26" t="s">
        <v>98</v>
      </c>
    </row>
    <row r="27" spans="1:76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Q27" t="str">
        <f>IF(J27="GHANA", "ANGLOPHONE", IF(J27="NIGERIA", "ANGLOPHONE","FRANCOPHONE"))</f>
        <v>ANGLOPHONE</v>
      </c>
      <c r="R27" t="str">
        <f>IF(D27="beta malt", "malt", IF(D27="grand malt", "malt", "beer"))</f>
        <v>beer</v>
      </c>
      <c r="BA27" t="s">
        <v>70</v>
      </c>
      <c r="BB27" t="s">
        <v>98</v>
      </c>
    </row>
    <row r="28" spans="1:76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Q28" t="str">
        <f>IF(J28="GHANA", "ANGLOPHONE", IF(J28="NIGERIA", "ANGLOPHONE","FRANCOPHONE"))</f>
        <v>ANGLOPHONE</v>
      </c>
      <c r="R28" t="str">
        <f>IF(D28="beta malt", "malt", IF(D28="grand malt", "malt", "beer"))</f>
        <v>malt</v>
      </c>
      <c r="BA28" t="s">
        <v>70</v>
      </c>
      <c r="BB28" t="s">
        <v>97</v>
      </c>
    </row>
    <row r="29" spans="1:76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Q29" t="str">
        <f>IF(J29="GHANA", "ANGLOPHONE", IF(J29="NIGERIA", "ANGLOPHONE","FRANCOPHONE"))</f>
        <v>FRANCOPHONE</v>
      </c>
      <c r="R29" t="str">
        <f>IF(D29="beta malt", "malt", IF(D29="grand malt", "malt", "beer"))</f>
        <v>malt</v>
      </c>
      <c r="BA29" t="s">
        <v>71</v>
      </c>
      <c r="BB29" t="s">
        <v>97</v>
      </c>
    </row>
    <row r="30" spans="1:76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Q30" t="str">
        <f>IF(J30="GHANA", "ANGLOPHONE", IF(J30="NIGERIA", "ANGLOPHONE","FRANCOPHONE"))</f>
        <v>FRANCOPHONE</v>
      </c>
      <c r="R30" t="str">
        <f>IF(D30="beta malt", "malt", IF(D30="grand malt", "malt", "beer"))</f>
        <v>beer</v>
      </c>
      <c r="BA30" t="s">
        <v>71</v>
      </c>
      <c r="BB30" t="s">
        <v>98</v>
      </c>
    </row>
    <row r="31" spans="1:76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Q31" t="str">
        <f>IF(J31="GHANA", "ANGLOPHONE", IF(J31="NIGERIA", "ANGLOPHONE","FRANCOPHONE"))</f>
        <v>FRANCOPHONE</v>
      </c>
      <c r="R31" t="str">
        <f>IF(D31="beta malt", "malt", IF(D31="grand malt", "malt", "beer"))</f>
        <v>beer</v>
      </c>
      <c r="BA31" t="s">
        <v>71</v>
      </c>
      <c r="BB31" t="s">
        <v>98</v>
      </c>
    </row>
    <row r="32" spans="1:76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Q32" t="str">
        <f>IF(J32="GHANA", "ANGLOPHONE", IF(J32="NIGERIA", "ANGLOPHONE","FRANCOPHONE"))</f>
        <v>ANGLOPHONE</v>
      </c>
      <c r="R32" t="str">
        <f>IF(D32="beta malt", "malt", IF(D32="grand malt", "malt", "beer"))</f>
        <v>beer</v>
      </c>
      <c r="BA32" t="s">
        <v>70</v>
      </c>
      <c r="BB32" t="s">
        <v>98</v>
      </c>
    </row>
    <row r="33" spans="1:54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Q33" t="str">
        <f>IF(J33="GHANA", "ANGLOPHONE", IF(J33="NIGERIA", "ANGLOPHONE","FRANCOPHONE"))</f>
        <v>ANGLOPHONE</v>
      </c>
      <c r="R33" t="str">
        <f>IF(D33="beta malt", "malt", IF(D33="grand malt", "malt", "beer"))</f>
        <v>beer</v>
      </c>
      <c r="BA33" t="s">
        <v>70</v>
      </c>
      <c r="BB33" t="s">
        <v>98</v>
      </c>
    </row>
    <row r="34" spans="1:54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Q34" t="str">
        <f>IF(J34="GHANA", "ANGLOPHONE", IF(J34="NIGERIA", "ANGLOPHONE","FRANCOPHONE"))</f>
        <v>FRANCOPHONE</v>
      </c>
      <c r="R34" t="str">
        <f>IF(D34="beta malt", "malt", IF(D34="grand malt", "malt", "beer"))</f>
        <v>beer</v>
      </c>
      <c r="BA34" t="s">
        <v>71</v>
      </c>
      <c r="BB34" t="s">
        <v>98</v>
      </c>
    </row>
    <row r="35" spans="1:54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Q35" t="str">
        <f>IF(J35="GHANA", "ANGLOPHONE", IF(J35="NIGERIA", "ANGLOPHONE","FRANCOPHONE"))</f>
        <v>FRANCOPHONE</v>
      </c>
      <c r="R35" t="str">
        <f>IF(D35="beta malt", "malt", IF(D35="grand malt", "malt", "beer"))</f>
        <v>malt</v>
      </c>
      <c r="BA35" t="s">
        <v>71</v>
      </c>
      <c r="BB35" t="s">
        <v>97</v>
      </c>
    </row>
    <row r="36" spans="1:54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Q36" t="str">
        <f>IF(J36="GHANA", "ANGLOPHONE", IF(J36="NIGERIA", "ANGLOPHONE","FRANCOPHONE"))</f>
        <v>FRANCOPHONE</v>
      </c>
      <c r="R36" t="str">
        <f>IF(D36="beta malt", "malt", IF(D36="grand malt", "malt", "beer"))</f>
        <v>malt</v>
      </c>
      <c r="BA36" t="s">
        <v>71</v>
      </c>
      <c r="BB36" t="s">
        <v>97</v>
      </c>
    </row>
    <row r="37" spans="1:54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Q37" t="str">
        <f>IF(J37="GHANA", "ANGLOPHONE", IF(J37="NIGERIA", "ANGLOPHONE","FRANCOPHONE"))</f>
        <v>ANGLOPHONE</v>
      </c>
      <c r="R37" t="str">
        <f>IF(D37="beta malt", "malt", IF(D37="grand malt", "malt", "beer"))</f>
        <v>beer</v>
      </c>
      <c r="BA37" t="s">
        <v>70</v>
      </c>
      <c r="BB37" t="s">
        <v>98</v>
      </c>
    </row>
    <row r="38" spans="1:54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Q38" t="str">
        <f>IF(J38="GHANA", "ANGLOPHONE", IF(J38="NIGERIA", "ANGLOPHONE","FRANCOPHONE"))</f>
        <v>ANGLOPHONE</v>
      </c>
      <c r="R38" t="str">
        <f>IF(D38="beta malt", "malt", IF(D38="grand malt", "malt", "beer"))</f>
        <v>beer</v>
      </c>
      <c r="BA38" t="s">
        <v>70</v>
      </c>
      <c r="BB38" t="s">
        <v>98</v>
      </c>
    </row>
    <row r="39" spans="1:54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Q39" t="str">
        <f>IF(J39="GHANA", "ANGLOPHONE", IF(J39="NIGERIA", "ANGLOPHONE","FRANCOPHONE"))</f>
        <v>FRANCOPHONE</v>
      </c>
      <c r="R39" t="str">
        <f>IF(D39="beta malt", "malt", IF(D39="grand malt", "malt", "beer"))</f>
        <v>beer</v>
      </c>
      <c r="BA39" t="s">
        <v>71</v>
      </c>
      <c r="BB39" t="s">
        <v>98</v>
      </c>
    </row>
    <row r="40" spans="1:54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Q40" t="str">
        <f>IF(J40="GHANA", "ANGLOPHONE", IF(J40="NIGERIA", "ANGLOPHONE","FRANCOPHONE"))</f>
        <v>FRANCOPHONE</v>
      </c>
      <c r="R40" t="str">
        <f>IF(D40="beta malt", "malt", IF(D40="grand malt", "malt", "beer"))</f>
        <v>beer</v>
      </c>
      <c r="BA40" t="s">
        <v>71</v>
      </c>
      <c r="BB40" t="s">
        <v>98</v>
      </c>
    </row>
    <row r="41" spans="1:54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Q41" t="str">
        <f>IF(J41="GHANA", "ANGLOPHONE", IF(J41="NIGERIA", "ANGLOPHONE","FRANCOPHONE"))</f>
        <v>FRANCOPHONE</v>
      </c>
      <c r="R41" t="str">
        <f>IF(D41="beta malt", "malt", IF(D41="grand malt", "malt", "beer"))</f>
        <v>beer</v>
      </c>
      <c r="BA41" t="s">
        <v>71</v>
      </c>
      <c r="BB41" t="s">
        <v>98</v>
      </c>
    </row>
    <row r="42" spans="1:54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Q42" t="str">
        <f>IF(J42="GHANA", "ANGLOPHONE", IF(J42="NIGERIA", "ANGLOPHONE","FRANCOPHONE"))</f>
        <v>ANGLOPHONE</v>
      </c>
      <c r="R42" t="str">
        <f>IF(D42="beta malt", "malt", IF(D42="grand malt", "malt", "beer"))</f>
        <v>malt</v>
      </c>
      <c r="BA42" t="s">
        <v>70</v>
      </c>
      <c r="BB42" t="s">
        <v>97</v>
      </c>
    </row>
    <row r="43" spans="1:54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Q43" t="str">
        <f>IF(J43="GHANA", "ANGLOPHONE", IF(J43="NIGERIA", "ANGLOPHONE","FRANCOPHONE"))</f>
        <v>ANGLOPHONE</v>
      </c>
      <c r="R43" t="str">
        <f>IF(D43="beta malt", "malt", IF(D43="grand malt", "malt", "beer"))</f>
        <v>malt</v>
      </c>
      <c r="BA43" t="s">
        <v>70</v>
      </c>
      <c r="BB43" t="s">
        <v>97</v>
      </c>
    </row>
    <row r="44" spans="1:54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Q44" t="str">
        <f>IF(J44="GHANA", "ANGLOPHONE", IF(J44="NIGERIA", "ANGLOPHONE","FRANCOPHONE"))</f>
        <v>FRANCOPHONE</v>
      </c>
      <c r="R44" t="str">
        <f>IF(D44="beta malt", "malt", IF(D44="grand malt", "malt", "beer"))</f>
        <v>beer</v>
      </c>
      <c r="BA44" t="s">
        <v>71</v>
      </c>
      <c r="BB44" t="s">
        <v>98</v>
      </c>
    </row>
    <row r="45" spans="1:54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Q45" t="str">
        <f>IF(J45="GHANA", "ANGLOPHONE", IF(J45="NIGERIA", "ANGLOPHONE","FRANCOPHONE"))</f>
        <v>FRANCOPHONE</v>
      </c>
      <c r="R45" t="str">
        <f>IF(D45="beta malt", "malt", IF(D45="grand malt", "malt", "beer"))</f>
        <v>beer</v>
      </c>
      <c r="BA45" t="s">
        <v>71</v>
      </c>
      <c r="BB45" t="s">
        <v>98</v>
      </c>
    </row>
    <row r="46" spans="1:54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Q46" t="str">
        <f>IF(J46="GHANA", "ANGLOPHONE", IF(J46="NIGERIA", "ANGLOPHONE","FRANCOPHONE"))</f>
        <v>FRANCOPHONE</v>
      </c>
      <c r="R46" t="str">
        <f>IF(D46="beta malt", "malt", IF(D46="grand malt", "malt", "beer"))</f>
        <v>beer</v>
      </c>
      <c r="BA46" t="s">
        <v>71</v>
      </c>
      <c r="BB46" t="s">
        <v>98</v>
      </c>
    </row>
    <row r="47" spans="1:54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Q47" t="str">
        <f>IF(J47="GHANA", "ANGLOPHONE", IF(J47="NIGERIA", "ANGLOPHONE","FRANCOPHONE"))</f>
        <v>ANGLOPHONE</v>
      </c>
      <c r="R47" t="str">
        <f>IF(D47="beta malt", "malt", IF(D47="grand malt", "malt", "beer"))</f>
        <v>beer</v>
      </c>
      <c r="BA47" t="s">
        <v>70</v>
      </c>
      <c r="BB47" t="s">
        <v>98</v>
      </c>
    </row>
    <row r="48" spans="1:54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Q48" t="str">
        <f>IF(J48="GHANA", "ANGLOPHONE", IF(J48="NIGERIA", "ANGLOPHONE","FRANCOPHONE"))</f>
        <v>ANGLOPHONE</v>
      </c>
      <c r="R48" t="str">
        <f>IF(D48="beta malt", "malt", IF(D48="grand malt", "malt", "beer"))</f>
        <v>beer</v>
      </c>
      <c r="BA48" t="s">
        <v>70</v>
      </c>
      <c r="BB48" t="s">
        <v>98</v>
      </c>
    </row>
    <row r="49" spans="1:54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Q49" t="str">
        <f>IF(J49="GHANA", "ANGLOPHONE", IF(J49="NIGERIA", "ANGLOPHONE","FRANCOPHONE"))</f>
        <v>FRANCOPHONE</v>
      </c>
      <c r="R49" t="str">
        <f>IF(D49="beta malt", "malt", IF(D49="grand malt", "malt", "beer"))</f>
        <v>malt</v>
      </c>
      <c r="BA49" t="s">
        <v>71</v>
      </c>
      <c r="BB49" t="s">
        <v>97</v>
      </c>
    </row>
    <row r="50" spans="1:54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Q50" t="str">
        <f>IF(J50="GHANA", "ANGLOPHONE", IF(J50="NIGERIA", "ANGLOPHONE","FRANCOPHONE"))</f>
        <v>FRANCOPHONE</v>
      </c>
      <c r="R50" t="str">
        <f>IF(D50="beta malt", "malt", IF(D50="grand malt", "malt", "beer"))</f>
        <v>malt</v>
      </c>
      <c r="BA50" t="s">
        <v>71</v>
      </c>
      <c r="BB50" t="s">
        <v>97</v>
      </c>
    </row>
    <row r="51" spans="1:54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Q51" t="str">
        <f>IF(J51="GHANA", "ANGLOPHONE", IF(J51="NIGERIA", "ANGLOPHONE","FRANCOPHONE"))</f>
        <v>FRANCOPHONE</v>
      </c>
      <c r="R51" t="str">
        <f>IF(D51="beta malt", "malt", IF(D51="grand malt", "malt", "beer"))</f>
        <v>beer</v>
      </c>
      <c r="BA51" t="s">
        <v>71</v>
      </c>
      <c r="BB51" t="s">
        <v>98</v>
      </c>
    </row>
    <row r="52" spans="1:54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Q52" t="str">
        <f>IF(J52="GHANA", "ANGLOPHONE", IF(J52="NIGERIA", "ANGLOPHONE","FRANCOPHONE"))</f>
        <v>ANGLOPHONE</v>
      </c>
      <c r="R52" t="str">
        <f>IF(D52="beta malt", "malt", IF(D52="grand malt", "malt", "beer"))</f>
        <v>beer</v>
      </c>
      <c r="BA52" t="s">
        <v>70</v>
      </c>
      <c r="BB52" t="s">
        <v>98</v>
      </c>
    </row>
    <row r="53" spans="1:54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Q53" t="str">
        <f>IF(J53="GHANA", "ANGLOPHONE", IF(J53="NIGERIA", "ANGLOPHONE","FRANCOPHONE"))</f>
        <v>ANGLOPHONE</v>
      </c>
      <c r="R53" t="str">
        <f>IF(D53="beta malt", "malt", IF(D53="grand malt", "malt", "beer"))</f>
        <v>beer</v>
      </c>
      <c r="BA53" t="s">
        <v>70</v>
      </c>
      <c r="BB53" t="s">
        <v>98</v>
      </c>
    </row>
    <row r="54" spans="1:54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Q54" t="str">
        <f>IF(J54="GHANA", "ANGLOPHONE", IF(J54="NIGERIA", "ANGLOPHONE","FRANCOPHONE"))</f>
        <v>FRANCOPHONE</v>
      </c>
      <c r="R54" t="str">
        <f>IF(D54="beta malt", "malt", IF(D54="grand malt", "malt", "beer"))</f>
        <v>beer</v>
      </c>
      <c r="BA54" t="s">
        <v>71</v>
      </c>
      <c r="BB54" t="s">
        <v>98</v>
      </c>
    </row>
    <row r="55" spans="1:54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Q55" t="str">
        <f>IF(J55="GHANA", "ANGLOPHONE", IF(J55="NIGERIA", "ANGLOPHONE","FRANCOPHONE"))</f>
        <v>FRANCOPHONE</v>
      </c>
      <c r="R55" t="str">
        <f>IF(D55="beta malt", "malt", IF(D55="grand malt", "malt", "beer"))</f>
        <v>beer</v>
      </c>
      <c r="BA55" t="s">
        <v>71</v>
      </c>
      <c r="BB55" t="s">
        <v>98</v>
      </c>
    </row>
    <row r="56" spans="1:54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Q56" t="str">
        <f>IF(J56="GHANA", "ANGLOPHONE", IF(J56="NIGERIA", "ANGLOPHONE","FRANCOPHONE"))</f>
        <v>FRANCOPHONE</v>
      </c>
      <c r="R56" t="str">
        <f>IF(D56="beta malt", "malt", IF(D56="grand malt", "malt", "beer"))</f>
        <v>malt</v>
      </c>
      <c r="BA56" t="s">
        <v>71</v>
      </c>
      <c r="BB56" t="s">
        <v>97</v>
      </c>
    </row>
    <row r="57" spans="1:54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Q57" t="str">
        <f>IF(J57="GHANA", "ANGLOPHONE", IF(J57="NIGERIA", "ANGLOPHONE","FRANCOPHONE"))</f>
        <v>ANGLOPHONE</v>
      </c>
      <c r="R57" t="str">
        <f>IF(D57="beta malt", "malt", IF(D57="grand malt", "malt", "beer"))</f>
        <v>malt</v>
      </c>
      <c r="BA57" t="s">
        <v>70</v>
      </c>
      <c r="BB57" t="s">
        <v>97</v>
      </c>
    </row>
    <row r="58" spans="1:54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Q58" t="str">
        <f>IF(J58="GHANA", "ANGLOPHONE", IF(J58="NIGERIA", "ANGLOPHONE","FRANCOPHONE"))</f>
        <v>ANGLOPHONE</v>
      </c>
      <c r="R58" t="str">
        <f>IF(D58="beta malt", "malt", IF(D58="grand malt", "malt", "beer"))</f>
        <v>beer</v>
      </c>
      <c r="BA58" t="s">
        <v>70</v>
      </c>
      <c r="BB58" t="s">
        <v>98</v>
      </c>
    </row>
    <row r="59" spans="1:54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Q59" t="str">
        <f>IF(J59="GHANA", "ANGLOPHONE", IF(J59="NIGERIA", "ANGLOPHONE","FRANCOPHONE"))</f>
        <v>FRANCOPHONE</v>
      </c>
      <c r="R59" t="str">
        <f>IF(D59="beta malt", "malt", IF(D59="grand malt", "malt", "beer"))</f>
        <v>beer</v>
      </c>
      <c r="BA59" t="s">
        <v>71</v>
      </c>
      <c r="BB59" t="s">
        <v>98</v>
      </c>
    </row>
    <row r="60" spans="1:54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Q60" t="str">
        <f>IF(J60="GHANA", "ANGLOPHONE", IF(J60="NIGERIA", "ANGLOPHONE","FRANCOPHONE"))</f>
        <v>FRANCOPHONE</v>
      </c>
      <c r="R60" t="str">
        <f>IF(D60="beta malt", "malt", IF(D60="grand malt", "malt", "beer"))</f>
        <v>beer</v>
      </c>
      <c r="BA60" t="s">
        <v>71</v>
      </c>
      <c r="BB60" t="s">
        <v>98</v>
      </c>
    </row>
    <row r="61" spans="1:54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Q61" t="str">
        <f>IF(J61="GHANA", "ANGLOPHONE", IF(J61="NIGERIA", "ANGLOPHONE","FRANCOPHONE"))</f>
        <v>FRANCOPHONE</v>
      </c>
      <c r="R61" t="str">
        <f>IF(D61="beta malt", "malt", IF(D61="grand malt", "malt", "beer"))</f>
        <v>beer</v>
      </c>
      <c r="BA61" t="s">
        <v>71</v>
      </c>
      <c r="BB61" t="s">
        <v>98</v>
      </c>
    </row>
    <row r="62" spans="1:54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Q62" t="str">
        <f>IF(J62="GHANA", "ANGLOPHONE", IF(J62="NIGERIA", "ANGLOPHONE","FRANCOPHONE"))</f>
        <v>ANGLOPHONE</v>
      </c>
      <c r="R62" t="str">
        <f>IF(D62="beta malt", "malt", IF(D62="grand malt", "malt", "beer"))</f>
        <v>beer</v>
      </c>
      <c r="BA62" t="s">
        <v>70</v>
      </c>
      <c r="BB62" t="s">
        <v>98</v>
      </c>
    </row>
    <row r="63" spans="1:54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Q63" t="str">
        <f>IF(J63="GHANA", "ANGLOPHONE", IF(J63="NIGERIA", "ANGLOPHONE","FRANCOPHONE"))</f>
        <v>ANGLOPHONE</v>
      </c>
      <c r="R63" t="str">
        <f>IF(D63="beta malt", "malt", IF(D63="grand malt", "malt", "beer"))</f>
        <v>malt</v>
      </c>
      <c r="BA63" t="s">
        <v>70</v>
      </c>
      <c r="BB63" t="s">
        <v>97</v>
      </c>
    </row>
    <row r="64" spans="1:54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Q64" t="str">
        <f>IF(J64="GHANA", "ANGLOPHONE", IF(J64="NIGERIA", "ANGLOPHONE","FRANCOPHONE"))</f>
        <v>FRANCOPHONE</v>
      </c>
      <c r="R64" t="str">
        <f>IF(D64="beta malt", "malt", IF(D64="grand malt", "malt", "beer"))</f>
        <v>malt</v>
      </c>
      <c r="BA64" t="s">
        <v>71</v>
      </c>
      <c r="BB64" t="s">
        <v>97</v>
      </c>
    </row>
    <row r="65" spans="1:54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Q65" t="str">
        <f>IF(J65="GHANA", "ANGLOPHONE", IF(J65="NIGERIA", "ANGLOPHONE","FRANCOPHONE"))</f>
        <v>FRANCOPHONE</v>
      </c>
      <c r="R65" t="str">
        <f>IF(D65="beta malt", "malt", IF(D65="grand malt", "malt", "beer"))</f>
        <v>beer</v>
      </c>
      <c r="BA65" t="s">
        <v>71</v>
      </c>
      <c r="BB65" t="s">
        <v>98</v>
      </c>
    </row>
    <row r="66" spans="1:54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Q66" t="str">
        <f>IF(J66="GHANA", "ANGLOPHONE", IF(J66="NIGERIA", "ANGLOPHONE","FRANCOPHONE"))</f>
        <v>FRANCOPHONE</v>
      </c>
      <c r="R66" t="str">
        <f>IF(D66="beta malt", "malt", IF(D66="grand malt", "malt", "beer"))</f>
        <v>beer</v>
      </c>
      <c r="BA66" t="s">
        <v>71</v>
      </c>
      <c r="BB66" t="s">
        <v>98</v>
      </c>
    </row>
    <row r="67" spans="1:54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Q67" t="str">
        <f t="shared" ref="Q67:Q130" si="13">IF(J67="GHANA", "ANGLOPHONE", IF(J67="NIGERIA", "ANGLOPHONE","FRANCOPHONE"))</f>
        <v>ANGLOPHONE</v>
      </c>
      <c r="R67" t="str">
        <f t="shared" ref="R67:R130" si="14">IF(D67="beta malt", "malt", IF(D67="grand malt", "malt", "beer"))</f>
        <v>beer</v>
      </c>
      <c r="BA67" t="s">
        <v>70</v>
      </c>
      <c r="BB67" t="s">
        <v>98</v>
      </c>
    </row>
    <row r="68" spans="1:54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Q68" t="str">
        <f t="shared" si="13"/>
        <v>ANGLOPHONE</v>
      </c>
      <c r="R68" t="str">
        <f t="shared" si="14"/>
        <v>beer</v>
      </c>
      <c r="BA68" t="s">
        <v>70</v>
      </c>
      <c r="BB68" t="s">
        <v>98</v>
      </c>
    </row>
    <row r="69" spans="1:54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Q69" t="str">
        <f t="shared" si="13"/>
        <v>FRANCOPHONE</v>
      </c>
      <c r="R69" t="str">
        <f t="shared" si="14"/>
        <v>beer</v>
      </c>
      <c r="BA69" t="s">
        <v>71</v>
      </c>
      <c r="BB69" t="s">
        <v>98</v>
      </c>
    </row>
    <row r="70" spans="1:54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Q70" t="str">
        <f t="shared" si="13"/>
        <v>FRANCOPHONE</v>
      </c>
      <c r="R70" t="str">
        <f t="shared" si="14"/>
        <v>malt</v>
      </c>
      <c r="BA70" t="s">
        <v>71</v>
      </c>
      <c r="BB70" t="s">
        <v>97</v>
      </c>
    </row>
    <row r="71" spans="1:54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Q71" t="str">
        <f t="shared" si="13"/>
        <v>FRANCOPHONE</v>
      </c>
      <c r="R71" t="str">
        <f t="shared" si="14"/>
        <v>malt</v>
      </c>
      <c r="BA71" t="s">
        <v>71</v>
      </c>
      <c r="BB71" t="s">
        <v>97</v>
      </c>
    </row>
    <row r="72" spans="1:54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Q72" t="str">
        <f t="shared" si="13"/>
        <v>ANGLOPHONE</v>
      </c>
      <c r="R72" t="str">
        <f t="shared" si="14"/>
        <v>beer</v>
      </c>
      <c r="BA72" t="s">
        <v>70</v>
      </c>
      <c r="BB72" t="s">
        <v>98</v>
      </c>
    </row>
    <row r="73" spans="1:54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Q73" t="str">
        <f t="shared" si="13"/>
        <v>ANGLOPHONE</v>
      </c>
      <c r="R73" t="str">
        <f t="shared" si="14"/>
        <v>beer</v>
      </c>
      <c r="BA73" t="s">
        <v>70</v>
      </c>
      <c r="BB73" t="s">
        <v>98</v>
      </c>
    </row>
    <row r="74" spans="1:54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Q74" t="str">
        <f t="shared" si="13"/>
        <v>FRANCOPHONE</v>
      </c>
      <c r="R74" t="str">
        <f t="shared" si="14"/>
        <v>beer</v>
      </c>
      <c r="BA74" t="s">
        <v>71</v>
      </c>
      <c r="BB74" t="s">
        <v>98</v>
      </c>
    </row>
    <row r="75" spans="1:54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Q75" t="str">
        <f t="shared" si="13"/>
        <v>FRANCOPHONE</v>
      </c>
      <c r="R75" t="str">
        <f t="shared" si="14"/>
        <v>beer</v>
      </c>
      <c r="BA75" t="s">
        <v>71</v>
      </c>
      <c r="BB75" t="s">
        <v>98</v>
      </c>
    </row>
    <row r="76" spans="1:54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Q76" t="str">
        <f t="shared" si="13"/>
        <v>FRANCOPHONE</v>
      </c>
      <c r="R76" t="str">
        <f t="shared" si="14"/>
        <v>beer</v>
      </c>
      <c r="BA76" t="s">
        <v>71</v>
      </c>
      <c r="BB76" t="s">
        <v>98</v>
      </c>
    </row>
    <row r="77" spans="1:54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Q77" t="str">
        <f t="shared" si="13"/>
        <v>ANGLOPHONE</v>
      </c>
      <c r="R77" t="str">
        <f t="shared" si="14"/>
        <v>malt</v>
      </c>
      <c r="BA77" t="s">
        <v>70</v>
      </c>
      <c r="BB77" t="s">
        <v>97</v>
      </c>
    </row>
    <row r="78" spans="1:54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Q78" t="str">
        <f t="shared" si="13"/>
        <v>ANGLOPHONE</v>
      </c>
      <c r="R78" t="str">
        <f t="shared" si="14"/>
        <v>malt</v>
      </c>
      <c r="BA78" t="s">
        <v>70</v>
      </c>
      <c r="BB78" t="s">
        <v>97</v>
      </c>
    </row>
    <row r="79" spans="1:54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Q79" t="str">
        <f t="shared" si="13"/>
        <v>FRANCOPHONE</v>
      </c>
      <c r="R79" t="str">
        <f t="shared" si="14"/>
        <v>beer</v>
      </c>
      <c r="BA79" t="s">
        <v>71</v>
      </c>
      <c r="BB79" t="s">
        <v>98</v>
      </c>
    </row>
    <row r="80" spans="1:54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Q80" t="str">
        <f t="shared" si="13"/>
        <v>FRANCOPHONE</v>
      </c>
      <c r="R80" t="str">
        <f t="shared" si="14"/>
        <v>beer</v>
      </c>
      <c r="BA80" t="s">
        <v>71</v>
      </c>
      <c r="BB80" t="s">
        <v>98</v>
      </c>
    </row>
    <row r="81" spans="1:54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Q81" t="str">
        <f t="shared" si="13"/>
        <v>FRANCOPHONE</v>
      </c>
      <c r="R81" t="str">
        <f t="shared" si="14"/>
        <v>beer</v>
      </c>
      <c r="BA81" t="s">
        <v>71</v>
      </c>
      <c r="BB81" t="s">
        <v>98</v>
      </c>
    </row>
    <row r="82" spans="1:54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Q82" t="str">
        <f t="shared" si="13"/>
        <v>ANGLOPHONE</v>
      </c>
      <c r="R82" t="str">
        <f t="shared" si="14"/>
        <v>beer</v>
      </c>
      <c r="BA82" t="s">
        <v>70</v>
      </c>
      <c r="BB82" t="s">
        <v>98</v>
      </c>
    </row>
    <row r="83" spans="1:54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Q83" t="str">
        <f t="shared" si="13"/>
        <v>ANGLOPHONE</v>
      </c>
      <c r="R83" t="str">
        <f t="shared" si="14"/>
        <v>beer</v>
      </c>
      <c r="BA83" t="s">
        <v>70</v>
      </c>
      <c r="BB83" t="s">
        <v>98</v>
      </c>
    </row>
    <row r="84" spans="1:54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Q84" t="str">
        <f t="shared" si="13"/>
        <v>FRANCOPHONE</v>
      </c>
      <c r="R84" t="str">
        <f t="shared" si="14"/>
        <v>malt</v>
      </c>
      <c r="BA84" t="s">
        <v>71</v>
      </c>
      <c r="BB84" t="s">
        <v>97</v>
      </c>
    </row>
    <row r="85" spans="1:54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Q85" t="str">
        <f t="shared" si="13"/>
        <v>FRANCOPHONE</v>
      </c>
      <c r="R85" t="str">
        <f t="shared" si="14"/>
        <v>malt</v>
      </c>
      <c r="BA85" t="s">
        <v>71</v>
      </c>
      <c r="BB85" t="s">
        <v>97</v>
      </c>
    </row>
    <row r="86" spans="1:54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Q86" t="str">
        <f t="shared" si="13"/>
        <v>FRANCOPHONE</v>
      </c>
      <c r="R86" t="str">
        <f t="shared" si="14"/>
        <v>beer</v>
      </c>
      <c r="BA86" t="s">
        <v>71</v>
      </c>
      <c r="BB86" t="s">
        <v>98</v>
      </c>
    </row>
    <row r="87" spans="1:54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Q87" t="str">
        <f t="shared" si="13"/>
        <v>ANGLOPHONE</v>
      </c>
      <c r="R87" t="str">
        <f t="shared" si="14"/>
        <v>beer</v>
      </c>
      <c r="BA87" t="s">
        <v>70</v>
      </c>
      <c r="BB87" t="s">
        <v>98</v>
      </c>
    </row>
    <row r="88" spans="1:54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Q88" t="str">
        <f t="shared" si="13"/>
        <v>ANGLOPHONE</v>
      </c>
      <c r="R88" t="str">
        <f t="shared" si="14"/>
        <v>beer</v>
      </c>
      <c r="BA88" t="s">
        <v>70</v>
      </c>
      <c r="BB88" t="s">
        <v>98</v>
      </c>
    </row>
    <row r="89" spans="1:54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Q89" t="str">
        <f t="shared" si="13"/>
        <v>FRANCOPHONE</v>
      </c>
      <c r="R89" t="str">
        <f t="shared" si="14"/>
        <v>beer</v>
      </c>
      <c r="BA89" t="s">
        <v>71</v>
      </c>
      <c r="BB89" t="s">
        <v>98</v>
      </c>
    </row>
    <row r="90" spans="1:54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Q90" t="str">
        <f t="shared" si="13"/>
        <v>FRANCOPHONE</v>
      </c>
      <c r="R90" t="str">
        <f t="shared" si="14"/>
        <v>beer</v>
      </c>
      <c r="BA90" t="s">
        <v>71</v>
      </c>
      <c r="BB90" t="s">
        <v>98</v>
      </c>
    </row>
    <row r="91" spans="1:54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Q91" t="str">
        <f t="shared" si="13"/>
        <v>FRANCOPHONE</v>
      </c>
      <c r="R91" t="str">
        <f t="shared" si="14"/>
        <v>malt</v>
      </c>
      <c r="BA91" t="s">
        <v>71</v>
      </c>
      <c r="BB91" t="s">
        <v>97</v>
      </c>
    </row>
    <row r="92" spans="1:54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Q92" t="str">
        <f t="shared" si="13"/>
        <v>ANGLOPHONE</v>
      </c>
      <c r="R92" t="str">
        <f t="shared" si="14"/>
        <v>malt</v>
      </c>
      <c r="BA92" t="s">
        <v>70</v>
      </c>
      <c r="BB92" t="s">
        <v>97</v>
      </c>
    </row>
    <row r="93" spans="1:54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Q93" t="str">
        <f t="shared" si="13"/>
        <v>ANGLOPHONE</v>
      </c>
      <c r="R93" t="str">
        <f t="shared" si="14"/>
        <v>beer</v>
      </c>
      <c r="BA93" t="s">
        <v>70</v>
      </c>
      <c r="BB93" t="s">
        <v>98</v>
      </c>
    </row>
    <row r="94" spans="1:54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Q94" t="str">
        <f t="shared" si="13"/>
        <v>FRANCOPHONE</v>
      </c>
      <c r="R94" t="str">
        <f t="shared" si="14"/>
        <v>beer</v>
      </c>
      <c r="BA94" t="s">
        <v>71</v>
      </c>
      <c r="BB94" t="s">
        <v>98</v>
      </c>
    </row>
    <row r="95" spans="1:54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Q95" t="str">
        <f t="shared" si="13"/>
        <v>FRANCOPHONE</v>
      </c>
      <c r="R95" t="str">
        <f t="shared" si="14"/>
        <v>beer</v>
      </c>
      <c r="BA95" t="s">
        <v>71</v>
      </c>
      <c r="BB95" t="s">
        <v>98</v>
      </c>
    </row>
    <row r="96" spans="1:54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Q96" t="str">
        <f t="shared" si="13"/>
        <v>FRANCOPHONE</v>
      </c>
      <c r="R96" t="str">
        <f t="shared" si="14"/>
        <v>beer</v>
      </c>
      <c r="BA96" t="s">
        <v>71</v>
      </c>
      <c r="BB96" t="s">
        <v>98</v>
      </c>
    </row>
    <row r="97" spans="1:54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Q97" t="str">
        <f t="shared" si="13"/>
        <v>ANGLOPHONE</v>
      </c>
      <c r="R97" t="str">
        <f t="shared" si="14"/>
        <v>beer</v>
      </c>
      <c r="BA97" t="s">
        <v>70</v>
      </c>
      <c r="BB97" t="s">
        <v>98</v>
      </c>
    </row>
    <row r="98" spans="1:54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Q98" t="str">
        <f t="shared" si="13"/>
        <v>ANGLOPHONE</v>
      </c>
      <c r="R98" t="str">
        <f t="shared" si="14"/>
        <v>malt</v>
      </c>
      <c r="BA98" t="s">
        <v>70</v>
      </c>
      <c r="BB98" t="s">
        <v>97</v>
      </c>
    </row>
    <row r="99" spans="1:54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Q99" t="str">
        <f t="shared" si="13"/>
        <v>FRANCOPHONE</v>
      </c>
      <c r="R99" t="str">
        <f t="shared" si="14"/>
        <v>malt</v>
      </c>
      <c r="BA99" t="s">
        <v>71</v>
      </c>
      <c r="BB99" t="s">
        <v>97</v>
      </c>
    </row>
    <row r="100" spans="1:54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Q100" t="str">
        <f t="shared" si="13"/>
        <v>FRANCOPHONE</v>
      </c>
      <c r="R100" t="str">
        <f t="shared" si="14"/>
        <v>beer</v>
      </c>
      <c r="BA100" t="s">
        <v>71</v>
      </c>
      <c r="BB100" t="s">
        <v>98</v>
      </c>
    </row>
    <row r="101" spans="1:54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Q101" t="str">
        <f t="shared" si="13"/>
        <v>FRANCOPHONE</v>
      </c>
      <c r="R101" t="str">
        <f t="shared" si="14"/>
        <v>beer</v>
      </c>
      <c r="BA101" t="s">
        <v>71</v>
      </c>
      <c r="BB101" t="s">
        <v>98</v>
      </c>
    </row>
    <row r="102" spans="1:54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Q102" t="str">
        <f t="shared" si="13"/>
        <v>ANGLOPHONE</v>
      </c>
      <c r="R102" t="str">
        <f t="shared" si="14"/>
        <v>beer</v>
      </c>
      <c r="BA102" t="s">
        <v>70</v>
      </c>
      <c r="BB102" t="s">
        <v>98</v>
      </c>
    </row>
    <row r="103" spans="1:54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Q103" t="str">
        <f t="shared" si="13"/>
        <v>ANGLOPHONE</v>
      </c>
      <c r="R103" t="str">
        <f t="shared" si="14"/>
        <v>beer</v>
      </c>
      <c r="BA103" t="s">
        <v>70</v>
      </c>
      <c r="BB103" t="s">
        <v>98</v>
      </c>
    </row>
    <row r="104" spans="1:54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Q104" t="str">
        <f t="shared" si="13"/>
        <v>FRANCOPHONE</v>
      </c>
      <c r="R104" t="str">
        <f t="shared" si="14"/>
        <v>beer</v>
      </c>
      <c r="BA104" t="s">
        <v>71</v>
      </c>
      <c r="BB104" t="s">
        <v>98</v>
      </c>
    </row>
    <row r="105" spans="1:54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Q105" t="str">
        <f t="shared" si="13"/>
        <v>FRANCOPHONE</v>
      </c>
      <c r="R105" t="str">
        <f t="shared" si="14"/>
        <v>malt</v>
      </c>
      <c r="BA105" t="s">
        <v>71</v>
      </c>
      <c r="BB105" t="s">
        <v>97</v>
      </c>
    </row>
    <row r="106" spans="1:54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Q106" t="str">
        <f t="shared" si="13"/>
        <v>FRANCOPHONE</v>
      </c>
      <c r="R106" t="str">
        <f t="shared" si="14"/>
        <v>malt</v>
      </c>
      <c r="BA106" t="s">
        <v>71</v>
      </c>
      <c r="BB106" t="s">
        <v>97</v>
      </c>
    </row>
    <row r="107" spans="1:54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Q107" t="str">
        <f t="shared" si="13"/>
        <v>ANGLOPHONE</v>
      </c>
      <c r="R107" t="str">
        <f t="shared" si="14"/>
        <v>beer</v>
      </c>
      <c r="BA107" t="s">
        <v>70</v>
      </c>
      <c r="BB107" t="s">
        <v>98</v>
      </c>
    </row>
    <row r="108" spans="1:54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Q108" t="str">
        <f t="shared" si="13"/>
        <v>ANGLOPHONE</v>
      </c>
      <c r="R108" t="str">
        <f t="shared" si="14"/>
        <v>beer</v>
      </c>
      <c r="BA108" t="s">
        <v>70</v>
      </c>
      <c r="BB108" t="s">
        <v>98</v>
      </c>
    </row>
    <row r="109" spans="1:54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Q109" t="str">
        <f t="shared" si="13"/>
        <v>FRANCOPHONE</v>
      </c>
      <c r="R109" t="str">
        <f t="shared" si="14"/>
        <v>beer</v>
      </c>
      <c r="BA109" t="s">
        <v>71</v>
      </c>
      <c r="BB109" t="s">
        <v>98</v>
      </c>
    </row>
    <row r="110" spans="1:54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Q110" t="str">
        <f t="shared" si="13"/>
        <v>FRANCOPHONE</v>
      </c>
      <c r="R110" t="str">
        <f t="shared" si="14"/>
        <v>beer</v>
      </c>
      <c r="BA110" t="s">
        <v>71</v>
      </c>
      <c r="BB110" t="s">
        <v>98</v>
      </c>
    </row>
    <row r="111" spans="1:54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Q111" t="str">
        <f t="shared" si="13"/>
        <v>FRANCOPHONE</v>
      </c>
      <c r="R111" t="str">
        <f t="shared" si="14"/>
        <v>beer</v>
      </c>
      <c r="BA111" t="s">
        <v>71</v>
      </c>
      <c r="BB111" t="s">
        <v>98</v>
      </c>
    </row>
    <row r="112" spans="1:54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Q112" t="str">
        <f t="shared" si="13"/>
        <v>ANGLOPHONE</v>
      </c>
      <c r="R112" t="str">
        <f t="shared" si="14"/>
        <v>malt</v>
      </c>
      <c r="BA112" t="s">
        <v>70</v>
      </c>
      <c r="BB112" t="s">
        <v>97</v>
      </c>
    </row>
    <row r="113" spans="1:54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Q113" t="str">
        <f t="shared" si="13"/>
        <v>ANGLOPHONE</v>
      </c>
      <c r="R113" t="str">
        <f t="shared" si="14"/>
        <v>malt</v>
      </c>
      <c r="BA113" t="s">
        <v>70</v>
      </c>
      <c r="BB113" t="s">
        <v>97</v>
      </c>
    </row>
    <row r="114" spans="1:54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Q114" t="str">
        <f t="shared" si="13"/>
        <v>FRANCOPHONE</v>
      </c>
      <c r="R114" t="str">
        <f t="shared" si="14"/>
        <v>beer</v>
      </c>
      <c r="BA114" t="s">
        <v>71</v>
      </c>
      <c r="BB114" t="s">
        <v>98</v>
      </c>
    </row>
    <row r="115" spans="1:54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Q115" t="str">
        <f t="shared" si="13"/>
        <v>FRANCOPHONE</v>
      </c>
      <c r="R115" t="str">
        <f t="shared" si="14"/>
        <v>beer</v>
      </c>
      <c r="BA115" t="s">
        <v>71</v>
      </c>
      <c r="BB115" t="s">
        <v>98</v>
      </c>
    </row>
    <row r="116" spans="1:54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Q116" t="str">
        <f t="shared" si="13"/>
        <v>FRANCOPHONE</v>
      </c>
      <c r="R116" t="str">
        <f t="shared" si="14"/>
        <v>beer</v>
      </c>
      <c r="BA116" t="s">
        <v>71</v>
      </c>
      <c r="BB116" t="s">
        <v>98</v>
      </c>
    </row>
    <row r="117" spans="1:54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Q117" t="str">
        <f t="shared" si="13"/>
        <v>ANGLOPHONE</v>
      </c>
      <c r="R117" t="str">
        <f t="shared" si="14"/>
        <v>beer</v>
      </c>
      <c r="BA117" t="s">
        <v>70</v>
      </c>
      <c r="BB117" t="s">
        <v>98</v>
      </c>
    </row>
    <row r="118" spans="1:54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Q118" t="str">
        <f t="shared" si="13"/>
        <v>ANGLOPHONE</v>
      </c>
      <c r="R118" t="str">
        <f t="shared" si="14"/>
        <v>beer</v>
      </c>
      <c r="BA118" t="s">
        <v>70</v>
      </c>
      <c r="BB118" t="s">
        <v>98</v>
      </c>
    </row>
    <row r="119" spans="1:54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Q119" t="str">
        <f t="shared" si="13"/>
        <v>FRANCOPHONE</v>
      </c>
      <c r="R119" t="str">
        <f t="shared" si="14"/>
        <v>malt</v>
      </c>
      <c r="BA119" t="s">
        <v>71</v>
      </c>
      <c r="BB119" t="s">
        <v>97</v>
      </c>
    </row>
    <row r="120" spans="1:54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Q120" t="str">
        <f t="shared" si="13"/>
        <v>FRANCOPHONE</v>
      </c>
      <c r="R120" t="str">
        <f t="shared" si="14"/>
        <v>malt</v>
      </c>
      <c r="BA120" t="s">
        <v>71</v>
      </c>
      <c r="BB120" t="s">
        <v>97</v>
      </c>
    </row>
    <row r="121" spans="1:54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Q121" t="str">
        <f t="shared" si="13"/>
        <v>FRANCOPHONE</v>
      </c>
      <c r="R121" t="str">
        <f t="shared" si="14"/>
        <v>beer</v>
      </c>
      <c r="BA121" t="s">
        <v>71</v>
      </c>
      <c r="BB121" t="s">
        <v>98</v>
      </c>
    </row>
    <row r="122" spans="1:54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Q122" t="str">
        <f t="shared" si="13"/>
        <v>ANGLOPHONE</v>
      </c>
      <c r="R122" t="str">
        <f t="shared" si="14"/>
        <v>beer</v>
      </c>
      <c r="BA122" t="s">
        <v>70</v>
      </c>
      <c r="BB122" t="s">
        <v>98</v>
      </c>
    </row>
    <row r="123" spans="1:54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Q123" t="str">
        <f t="shared" si="13"/>
        <v>ANGLOPHONE</v>
      </c>
      <c r="R123" t="str">
        <f t="shared" si="14"/>
        <v>beer</v>
      </c>
      <c r="BA123" t="s">
        <v>70</v>
      </c>
      <c r="BB123" t="s">
        <v>98</v>
      </c>
    </row>
    <row r="124" spans="1:54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Q124" t="str">
        <f t="shared" si="13"/>
        <v>FRANCOPHONE</v>
      </c>
      <c r="R124" t="str">
        <f t="shared" si="14"/>
        <v>beer</v>
      </c>
      <c r="BA124" t="s">
        <v>71</v>
      </c>
      <c r="BB124" t="s">
        <v>98</v>
      </c>
    </row>
    <row r="125" spans="1:54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Q125" t="str">
        <f t="shared" si="13"/>
        <v>FRANCOPHONE</v>
      </c>
      <c r="R125" t="str">
        <f t="shared" si="14"/>
        <v>beer</v>
      </c>
      <c r="BA125" t="s">
        <v>71</v>
      </c>
      <c r="BB125" t="s">
        <v>98</v>
      </c>
    </row>
    <row r="126" spans="1:54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Q126" t="str">
        <f t="shared" si="13"/>
        <v>FRANCOPHONE</v>
      </c>
      <c r="R126" t="str">
        <f t="shared" si="14"/>
        <v>malt</v>
      </c>
      <c r="BA126" t="s">
        <v>71</v>
      </c>
      <c r="BB126" t="s">
        <v>97</v>
      </c>
    </row>
    <row r="127" spans="1:54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Q127" t="str">
        <f t="shared" si="13"/>
        <v>ANGLOPHONE</v>
      </c>
      <c r="R127" t="str">
        <f t="shared" si="14"/>
        <v>malt</v>
      </c>
      <c r="BA127" t="s">
        <v>70</v>
      </c>
      <c r="BB127" t="s">
        <v>97</v>
      </c>
    </row>
    <row r="128" spans="1:54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Q128" t="str">
        <f t="shared" si="13"/>
        <v>ANGLOPHONE</v>
      </c>
      <c r="R128" t="str">
        <f t="shared" si="14"/>
        <v>beer</v>
      </c>
      <c r="BA128" t="s">
        <v>70</v>
      </c>
      <c r="BB128" t="s">
        <v>98</v>
      </c>
    </row>
    <row r="129" spans="1:54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Q129" t="str">
        <f t="shared" si="13"/>
        <v>FRANCOPHONE</v>
      </c>
      <c r="R129" t="str">
        <f t="shared" si="14"/>
        <v>beer</v>
      </c>
      <c r="BA129" t="s">
        <v>71</v>
      </c>
      <c r="BB129" t="s">
        <v>98</v>
      </c>
    </row>
    <row r="130" spans="1:54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Q130" t="str">
        <f t="shared" si="13"/>
        <v>FRANCOPHONE</v>
      </c>
      <c r="R130" t="str">
        <f t="shared" si="14"/>
        <v>beer</v>
      </c>
      <c r="BA130" t="s">
        <v>71</v>
      </c>
      <c r="BB130" t="s">
        <v>98</v>
      </c>
    </row>
    <row r="131" spans="1:54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Q131" t="str">
        <f t="shared" ref="Q131:Q194" si="15">IF(J131="GHANA", "ANGLOPHONE", IF(J131="NIGERIA", "ANGLOPHONE","FRANCOPHONE"))</f>
        <v>FRANCOPHONE</v>
      </c>
      <c r="R131" t="str">
        <f t="shared" ref="R131:R194" si="16">IF(D131="beta malt", "malt", IF(D131="grand malt", "malt", "beer"))</f>
        <v>beer</v>
      </c>
      <c r="BA131" t="s">
        <v>71</v>
      </c>
      <c r="BB131" t="s">
        <v>98</v>
      </c>
    </row>
    <row r="132" spans="1:54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Q132" t="str">
        <f t="shared" si="15"/>
        <v>ANGLOPHONE</v>
      </c>
      <c r="R132" t="str">
        <f t="shared" si="16"/>
        <v>beer</v>
      </c>
      <c r="BA132" t="s">
        <v>70</v>
      </c>
      <c r="BB132" t="s">
        <v>98</v>
      </c>
    </row>
    <row r="133" spans="1:54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Q133" t="str">
        <f t="shared" si="15"/>
        <v>ANGLOPHONE</v>
      </c>
      <c r="R133" t="str">
        <f t="shared" si="16"/>
        <v>malt</v>
      </c>
      <c r="BA133" t="s">
        <v>70</v>
      </c>
      <c r="BB133" t="s">
        <v>97</v>
      </c>
    </row>
    <row r="134" spans="1:54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Q134" t="str">
        <f t="shared" si="15"/>
        <v>FRANCOPHONE</v>
      </c>
      <c r="R134" t="str">
        <f t="shared" si="16"/>
        <v>malt</v>
      </c>
      <c r="BA134" t="s">
        <v>71</v>
      </c>
      <c r="BB134" t="s">
        <v>97</v>
      </c>
    </row>
    <row r="135" spans="1:54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Q135" t="str">
        <f t="shared" si="15"/>
        <v>FRANCOPHONE</v>
      </c>
      <c r="R135" t="str">
        <f t="shared" si="16"/>
        <v>beer</v>
      </c>
      <c r="BA135" t="s">
        <v>71</v>
      </c>
      <c r="BB135" t="s">
        <v>98</v>
      </c>
    </row>
    <row r="136" spans="1:54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Q136" t="str">
        <f t="shared" si="15"/>
        <v>FRANCOPHONE</v>
      </c>
      <c r="R136" t="str">
        <f t="shared" si="16"/>
        <v>beer</v>
      </c>
      <c r="BA136" t="s">
        <v>71</v>
      </c>
      <c r="BB136" t="s">
        <v>98</v>
      </c>
    </row>
    <row r="137" spans="1:54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Q137" t="str">
        <f t="shared" si="15"/>
        <v>ANGLOPHONE</v>
      </c>
      <c r="R137" t="str">
        <f t="shared" si="16"/>
        <v>beer</v>
      </c>
      <c r="BA137" t="s">
        <v>70</v>
      </c>
      <c r="BB137" t="s">
        <v>98</v>
      </c>
    </row>
    <row r="138" spans="1:54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Q138" t="str">
        <f t="shared" si="15"/>
        <v>ANGLOPHONE</v>
      </c>
      <c r="R138" t="str">
        <f t="shared" si="16"/>
        <v>beer</v>
      </c>
      <c r="BA138" t="s">
        <v>70</v>
      </c>
      <c r="BB138" t="s">
        <v>98</v>
      </c>
    </row>
    <row r="139" spans="1:54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Q139" t="str">
        <f t="shared" si="15"/>
        <v>FRANCOPHONE</v>
      </c>
      <c r="R139" t="str">
        <f t="shared" si="16"/>
        <v>beer</v>
      </c>
      <c r="BA139" t="s">
        <v>71</v>
      </c>
      <c r="BB139" t="s">
        <v>98</v>
      </c>
    </row>
    <row r="140" spans="1:54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Q140" t="str">
        <f t="shared" si="15"/>
        <v>FRANCOPHONE</v>
      </c>
      <c r="R140" t="str">
        <f t="shared" si="16"/>
        <v>malt</v>
      </c>
      <c r="BA140" t="s">
        <v>71</v>
      </c>
      <c r="BB140" t="s">
        <v>97</v>
      </c>
    </row>
    <row r="141" spans="1:54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Q141" t="str">
        <f t="shared" si="15"/>
        <v>FRANCOPHONE</v>
      </c>
      <c r="R141" t="str">
        <f t="shared" si="16"/>
        <v>malt</v>
      </c>
      <c r="BA141" t="s">
        <v>71</v>
      </c>
      <c r="BB141" t="s">
        <v>97</v>
      </c>
    </row>
    <row r="142" spans="1:54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Q142" t="str">
        <f t="shared" si="15"/>
        <v>ANGLOPHONE</v>
      </c>
      <c r="R142" t="str">
        <f t="shared" si="16"/>
        <v>beer</v>
      </c>
      <c r="BA142" t="s">
        <v>70</v>
      </c>
      <c r="BB142" t="s">
        <v>98</v>
      </c>
    </row>
    <row r="143" spans="1:54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Q143" t="str">
        <f t="shared" si="15"/>
        <v>ANGLOPHONE</v>
      </c>
      <c r="R143" t="str">
        <f t="shared" si="16"/>
        <v>beer</v>
      </c>
      <c r="BA143" t="s">
        <v>70</v>
      </c>
      <c r="BB143" t="s">
        <v>98</v>
      </c>
    </row>
    <row r="144" spans="1:54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Q144" t="str">
        <f t="shared" si="15"/>
        <v>FRANCOPHONE</v>
      </c>
      <c r="R144" t="str">
        <f t="shared" si="16"/>
        <v>beer</v>
      </c>
      <c r="BA144" t="s">
        <v>71</v>
      </c>
      <c r="BB144" t="s">
        <v>98</v>
      </c>
    </row>
    <row r="145" spans="1:54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Q145" t="str">
        <f t="shared" si="15"/>
        <v>FRANCOPHONE</v>
      </c>
      <c r="R145" t="str">
        <f t="shared" si="16"/>
        <v>beer</v>
      </c>
      <c r="BA145" t="s">
        <v>71</v>
      </c>
      <c r="BB145" t="s">
        <v>98</v>
      </c>
    </row>
    <row r="146" spans="1:54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Q146" t="str">
        <f t="shared" si="15"/>
        <v>FRANCOPHONE</v>
      </c>
      <c r="R146" t="str">
        <f t="shared" si="16"/>
        <v>beer</v>
      </c>
      <c r="BA146" t="s">
        <v>71</v>
      </c>
      <c r="BB146" t="s">
        <v>98</v>
      </c>
    </row>
    <row r="147" spans="1:54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Q147" t="str">
        <f t="shared" si="15"/>
        <v>ANGLOPHONE</v>
      </c>
      <c r="R147" t="str">
        <f t="shared" si="16"/>
        <v>malt</v>
      </c>
      <c r="BA147" t="s">
        <v>70</v>
      </c>
      <c r="BB147" t="s">
        <v>97</v>
      </c>
    </row>
    <row r="148" spans="1:54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Q148" t="str">
        <f t="shared" si="15"/>
        <v>ANGLOPHONE</v>
      </c>
      <c r="R148" t="str">
        <f t="shared" si="16"/>
        <v>malt</v>
      </c>
      <c r="BA148" t="s">
        <v>70</v>
      </c>
      <c r="BB148" t="s">
        <v>97</v>
      </c>
    </row>
    <row r="149" spans="1:54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Q149" t="str">
        <f t="shared" si="15"/>
        <v>FRANCOPHONE</v>
      </c>
      <c r="R149" t="str">
        <f t="shared" si="16"/>
        <v>beer</v>
      </c>
      <c r="BA149" t="s">
        <v>71</v>
      </c>
      <c r="BB149" t="s">
        <v>98</v>
      </c>
    </row>
    <row r="150" spans="1:54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Q150" t="str">
        <f t="shared" si="15"/>
        <v>FRANCOPHONE</v>
      </c>
      <c r="R150" t="str">
        <f t="shared" si="16"/>
        <v>beer</v>
      </c>
      <c r="BA150" t="s">
        <v>71</v>
      </c>
      <c r="BB150" t="s">
        <v>98</v>
      </c>
    </row>
    <row r="151" spans="1:54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Q151" t="str">
        <f t="shared" si="15"/>
        <v>FRANCOPHONE</v>
      </c>
      <c r="R151" t="str">
        <f t="shared" si="16"/>
        <v>beer</v>
      </c>
      <c r="BA151" t="s">
        <v>71</v>
      </c>
      <c r="BB151" t="s">
        <v>98</v>
      </c>
    </row>
    <row r="152" spans="1:54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Q152" t="str">
        <f t="shared" si="15"/>
        <v>ANGLOPHONE</v>
      </c>
      <c r="R152" t="str">
        <f t="shared" si="16"/>
        <v>beer</v>
      </c>
      <c r="BA152" t="s">
        <v>70</v>
      </c>
      <c r="BB152" t="s">
        <v>98</v>
      </c>
    </row>
    <row r="153" spans="1:54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Q153" t="str">
        <f t="shared" si="15"/>
        <v>ANGLOPHONE</v>
      </c>
      <c r="R153" t="str">
        <f t="shared" si="16"/>
        <v>beer</v>
      </c>
      <c r="BA153" t="s">
        <v>70</v>
      </c>
      <c r="BB153" t="s">
        <v>98</v>
      </c>
    </row>
    <row r="154" spans="1:54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Q154" t="str">
        <f t="shared" si="15"/>
        <v>FRANCOPHONE</v>
      </c>
      <c r="R154" t="str">
        <f t="shared" si="16"/>
        <v>malt</v>
      </c>
      <c r="BA154" t="s">
        <v>71</v>
      </c>
      <c r="BB154" t="s">
        <v>97</v>
      </c>
    </row>
    <row r="155" spans="1:54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Q155" t="str">
        <f t="shared" si="15"/>
        <v>FRANCOPHONE</v>
      </c>
      <c r="R155" t="str">
        <f t="shared" si="16"/>
        <v>malt</v>
      </c>
      <c r="BA155" t="s">
        <v>71</v>
      </c>
      <c r="BB155" t="s">
        <v>97</v>
      </c>
    </row>
    <row r="156" spans="1:54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Q156" t="str">
        <f t="shared" si="15"/>
        <v>FRANCOPHONE</v>
      </c>
      <c r="R156" t="str">
        <f t="shared" si="16"/>
        <v>beer</v>
      </c>
      <c r="BA156" t="s">
        <v>71</v>
      </c>
      <c r="BB156" t="s">
        <v>98</v>
      </c>
    </row>
    <row r="157" spans="1:54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Q157" t="str">
        <f t="shared" si="15"/>
        <v>ANGLOPHONE</v>
      </c>
      <c r="R157" t="str">
        <f t="shared" si="16"/>
        <v>beer</v>
      </c>
      <c r="BA157" t="s">
        <v>70</v>
      </c>
      <c r="BB157" t="s">
        <v>98</v>
      </c>
    </row>
    <row r="158" spans="1:54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Q158" t="str">
        <f t="shared" si="15"/>
        <v>ANGLOPHONE</v>
      </c>
      <c r="R158" t="str">
        <f t="shared" si="16"/>
        <v>beer</v>
      </c>
      <c r="BA158" t="s">
        <v>70</v>
      </c>
      <c r="BB158" t="s">
        <v>98</v>
      </c>
    </row>
    <row r="159" spans="1:54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Q159" t="str">
        <f t="shared" si="15"/>
        <v>FRANCOPHONE</v>
      </c>
      <c r="R159" t="str">
        <f t="shared" si="16"/>
        <v>beer</v>
      </c>
      <c r="BA159" t="s">
        <v>71</v>
      </c>
      <c r="BB159" t="s">
        <v>98</v>
      </c>
    </row>
    <row r="160" spans="1:54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Q160" t="str">
        <f t="shared" si="15"/>
        <v>FRANCOPHONE</v>
      </c>
      <c r="R160" t="str">
        <f t="shared" si="16"/>
        <v>beer</v>
      </c>
      <c r="BA160" t="s">
        <v>71</v>
      </c>
      <c r="BB160" t="s">
        <v>98</v>
      </c>
    </row>
    <row r="161" spans="1:54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Q161" t="str">
        <f t="shared" si="15"/>
        <v>FRANCOPHONE</v>
      </c>
      <c r="R161" t="str">
        <f t="shared" si="16"/>
        <v>malt</v>
      </c>
      <c r="BA161" t="s">
        <v>71</v>
      </c>
      <c r="BB161" t="s">
        <v>97</v>
      </c>
    </row>
    <row r="162" spans="1:54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Q162" t="str">
        <f t="shared" si="15"/>
        <v>ANGLOPHONE</v>
      </c>
      <c r="R162" t="str">
        <f t="shared" si="16"/>
        <v>malt</v>
      </c>
      <c r="BA162" t="s">
        <v>70</v>
      </c>
      <c r="BB162" t="s">
        <v>97</v>
      </c>
    </row>
    <row r="163" spans="1:54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Q163" t="str">
        <f t="shared" si="15"/>
        <v>ANGLOPHONE</v>
      </c>
      <c r="R163" t="str">
        <f t="shared" si="16"/>
        <v>beer</v>
      </c>
      <c r="BA163" t="s">
        <v>70</v>
      </c>
      <c r="BB163" t="s">
        <v>98</v>
      </c>
    </row>
    <row r="164" spans="1:54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Q164" t="str">
        <f t="shared" si="15"/>
        <v>FRANCOPHONE</v>
      </c>
      <c r="R164" t="str">
        <f t="shared" si="16"/>
        <v>beer</v>
      </c>
      <c r="BA164" t="s">
        <v>71</v>
      </c>
      <c r="BB164" t="s">
        <v>98</v>
      </c>
    </row>
    <row r="165" spans="1:54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Q165" t="str">
        <f t="shared" si="15"/>
        <v>FRANCOPHONE</v>
      </c>
      <c r="R165" t="str">
        <f t="shared" si="16"/>
        <v>beer</v>
      </c>
      <c r="BA165" t="s">
        <v>71</v>
      </c>
      <c r="BB165" t="s">
        <v>98</v>
      </c>
    </row>
    <row r="166" spans="1:54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Q166" t="str">
        <f t="shared" si="15"/>
        <v>FRANCOPHONE</v>
      </c>
      <c r="R166" t="str">
        <f t="shared" si="16"/>
        <v>beer</v>
      </c>
      <c r="BA166" t="s">
        <v>71</v>
      </c>
      <c r="BB166" t="s">
        <v>98</v>
      </c>
    </row>
    <row r="167" spans="1:54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Q167" t="str">
        <f t="shared" si="15"/>
        <v>ANGLOPHONE</v>
      </c>
      <c r="R167" t="str">
        <f t="shared" si="16"/>
        <v>beer</v>
      </c>
      <c r="BA167" t="s">
        <v>70</v>
      </c>
      <c r="BB167" t="s">
        <v>98</v>
      </c>
    </row>
    <row r="168" spans="1:54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Q168" t="str">
        <f t="shared" si="15"/>
        <v>ANGLOPHONE</v>
      </c>
      <c r="R168" t="str">
        <f t="shared" si="16"/>
        <v>malt</v>
      </c>
      <c r="BA168" t="s">
        <v>70</v>
      </c>
      <c r="BB168" t="s">
        <v>97</v>
      </c>
    </row>
    <row r="169" spans="1:54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Q169" t="str">
        <f t="shared" si="15"/>
        <v>FRANCOPHONE</v>
      </c>
      <c r="R169" t="str">
        <f t="shared" si="16"/>
        <v>malt</v>
      </c>
      <c r="BA169" t="s">
        <v>71</v>
      </c>
      <c r="BB169" t="s">
        <v>97</v>
      </c>
    </row>
    <row r="170" spans="1:54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Q170" t="str">
        <f t="shared" si="15"/>
        <v>FRANCOPHONE</v>
      </c>
      <c r="R170" t="str">
        <f t="shared" si="16"/>
        <v>beer</v>
      </c>
      <c r="BA170" t="s">
        <v>71</v>
      </c>
      <c r="BB170" t="s">
        <v>98</v>
      </c>
    </row>
    <row r="171" spans="1:54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Q171" t="str">
        <f t="shared" si="15"/>
        <v>FRANCOPHONE</v>
      </c>
      <c r="R171" t="str">
        <f t="shared" si="16"/>
        <v>beer</v>
      </c>
      <c r="BA171" t="s">
        <v>71</v>
      </c>
      <c r="BB171" t="s">
        <v>98</v>
      </c>
    </row>
    <row r="172" spans="1:54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Q172" t="str">
        <f t="shared" si="15"/>
        <v>ANGLOPHONE</v>
      </c>
      <c r="R172" t="str">
        <f t="shared" si="16"/>
        <v>beer</v>
      </c>
      <c r="BA172" t="s">
        <v>70</v>
      </c>
      <c r="BB172" t="s">
        <v>98</v>
      </c>
    </row>
    <row r="173" spans="1:54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Q173" t="str">
        <f t="shared" si="15"/>
        <v>ANGLOPHONE</v>
      </c>
      <c r="R173" t="str">
        <f t="shared" si="16"/>
        <v>beer</v>
      </c>
      <c r="BA173" t="s">
        <v>70</v>
      </c>
      <c r="BB173" t="s">
        <v>98</v>
      </c>
    </row>
    <row r="174" spans="1:54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Q174" t="str">
        <f t="shared" si="15"/>
        <v>FRANCOPHONE</v>
      </c>
      <c r="R174" t="str">
        <f t="shared" si="16"/>
        <v>beer</v>
      </c>
      <c r="BA174" t="s">
        <v>71</v>
      </c>
      <c r="BB174" t="s">
        <v>98</v>
      </c>
    </row>
    <row r="175" spans="1:54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Q175" t="str">
        <f t="shared" si="15"/>
        <v>FRANCOPHONE</v>
      </c>
      <c r="R175" t="str">
        <f t="shared" si="16"/>
        <v>malt</v>
      </c>
      <c r="BA175" t="s">
        <v>71</v>
      </c>
      <c r="BB175" t="s">
        <v>97</v>
      </c>
    </row>
    <row r="176" spans="1:54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Q176" t="str">
        <f t="shared" si="15"/>
        <v>FRANCOPHONE</v>
      </c>
      <c r="R176" t="str">
        <f t="shared" si="16"/>
        <v>malt</v>
      </c>
      <c r="BA176" t="s">
        <v>71</v>
      </c>
      <c r="BB176" t="s">
        <v>97</v>
      </c>
    </row>
    <row r="177" spans="1:54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Q177" t="str">
        <f t="shared" si="15"/>
        <v>ANGLOPHONE</v>
      </c>
      <c r="R177" t="str">
        <f t="shared" si="16"/>
        <v>beer</v>
      </c>
      <c r="BA177" t="s">
        <v>70</v>
      </c>
      <c r="BB177" t="s">
        <v>98</v>
      </c>
    </row>
    <row r="178" spans="1:54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Q178" t="str">
        <f t="shared" si="15"/>
        <v>ANGLOPHONE</v>
      </c>
      <c r="R178" t="str">
        <f t="shared" si="16"/>
        <v>beer</v>
      </c>
      <c r="BA178" t="s">
        <v>70</v>
      </c>
      <c r="BB178" t="s">
        <v>98</v>
      </c>
    </row>
    <row r="179" spans="1:54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Q179" t="str">
        <f t="shared" si="15"/>
        <v>FRANCOPHONE</v>
      </c>
      <c r="R179" t="str">
        <f t="shared" si="16"/>
        <v>beer</v>
      </c>
      <c r="BA179" t="s">
        <v>71</v>
      </c>
      <c r="BB179" t="s">
        <v>98</v>
      </c>
    </row>
    <row r="180" spans="1:54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Q180" t="str">
        <f t="shared" si="15"/>
        <v>FRANCOPHONE</v>
      </c>
      <c r="R180" t="str">
        <f t="shared" si="16"/>
        <v>beer</v>
      </c>
      <c r="BA180" t="s">
        <v>71</v>
      </c>
      <c r="BB180" t="s">
        <v>98</v>
      </c>
    </row>
    <row r="181" spans="1:54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Q181" t="str">
        <f t="shared" si="15"/>
        <v>FRANCOPHONE</v>
      </c>
      <c r="R181" t="str">
        <f t="shared" si="16"/>
        <v>beer</v>
      </c>
      <c r="BA181" t="s">
        <v>71</v>
      </c>
      <c r="BB181" t="s">
        <v>98</v>
      </c>
    </row>
    <row r="182" spans="1:54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Q182" t="str">
        <f t="shared" si="15"/>
        <v>ANGLOPHONE</v>
      </c>
      <c r="R182" t="str">
        <f t="shared" si="16"/>
        <v>malt</v>
      </c>
      <c r="BA182" t="s">
        <v>70</v>
      </c>
      <c r="BB182" t="s">
        <v>97</v>
      </c>
    </row>
    <row r="183" spans="1:54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Q183" t="str">
        <f t="shared" si="15"/>
        <v>ANGLOPHONE</v>
      </c>
      <c r="R183" t="str">
        <f t="shared" si="16"/>
        <v>malt</v>
      </c>
      <c r="BA183" t="s">
        <v>70</v>
      </c>
      <c r="BB183" t="s">
        <v>97</v>
      </c>
    </row>
    <row r="184" spans="1:54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Q184" t="str">
        <f t="shared" si="15"/>
        <v>FRANCOPHONE</v>
      </c>
      <c r="R184" t="str">
        <f t="shared" si="16"/>
        <v>beer</v>
      </c>
      <c r="BA184" t="s">
        <v>71</v>
      </c>
      <c r="BB184" t="s">
        <v>98</v>
      </c>
    </row>
    <row r="185" spans="1:54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Q185" t="str">
        <f t="shared" si="15"/>
        <v>FRANCOPHONE</v>
      </c>
      <c r="R185" t="str">
        <f t="shared" si="16"/>
        <v>beer</v>
      </c>
      <c r="BA185" t="s">
        <v>71</v>
      </c>
      <c r="BB185" t="s">
        <v>98</v>
      </c>
    </row>
    <row r="186" spans="1:54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Q186" t="str">
        <f t="shared" si="15"/>
        <v>FRANCOPHONE</v>
      </c>
      <c r="R186" t="str">
        <f t="shared" si="16"/>
        <v>beer</v>
      </c>
      <c r="BA186" t="s">
        <v>71</v>
      </c>
      <c r="BB186" t="s">
        <v>98</v>
      </c>
    </row>
    <row r="187" spans="1:54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Q187" t="str">
        <f t="shared" si="15"/>
        <v>ANGLOPHONE</v>
      </c>
      <c r="R187" t="str">
        <f t="shared" si="16"/>
        <v>beer</v>
      </c>
      <c r="BA187" t="s">
        <v>70</v>
      </c>
      <c r="BB187" t="s">
        <v>98</v>
      </c>
    </row>
    <row r="188" spans="1:54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Q188" t="str">
        <f t="shared" si="15"/>
        <v>ANGLOPHONE</v>
      </c>
      <c r="R188" t="str">
        <f t="shared" si="16"/>
        <v>beer</v>
      </c>
      <c r="BA188" t="s">
        <v>70</v>
      </c>
      <c r="BB188" t="s">
        <v>98</v>
      </c>
    </row>
    <row r="189" spans="1:54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Q189" t="str">
        <f t="shared" si="15"/>
        <v>FRANCOPHONE</v>
      </c>
      <c r="R189" t="str">
        <f t="shared" si="16"/>
        <v>malt</v>
      </c>
      <c r="BA189" t="s">
        <v>71</v>
      </c>
      <c r="BB189" t="s">
        <v>97</v>
      </c>
    </row>
    <row r="190" spans="1:54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Q190" t="str">
        <f t="shared" si="15"/>
        <v>FRANCOPHONE</v>
      </c>
      <c r="R190" t="str">
        <f t="shared" si="16"/>
        <v>malt</v>
      </c>
      <c r="BA190" t="s">
        <v>71</v>
      </c>
      <c r="BB190" t="s">
        <v>97</v>
      </c>
    </row>
    <row r="191" spans="1:54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Q191" t="str">
        <f t="shared" si="15"/>
        <v>FRANCOPHONE</v>
      </c>
      <c r="R191" t="str">
        <f t="shared" si="16"/>
        <v>beer</v>
      </c>
      <c r="BA191" t="s">
        <v>71</v>
      </c>
      <c r="BB191" t="s">
        <v>98</v>
      </c>
    </row>
    <row r="192" spans="1:54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Q192" t="str">
        <f t="shared" si="15"/>
        <v>ANGLOPHONE</v>
      </c>
      <c r="R192" t="str">
        <f t="shared" si="16"/>
        <v>beer</v>
      </c>
      <c r="BA192" t="s">
        <v>70</v>
      </c>
      <c r="BB192" t="s">
        <v>98</v>
      </c>
    </row>
    <row r="193" spans="1:54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Q193" t="str">
        <f t="shared" si="15"/>
        <v>ANGLOPHONE</v>
      </c>
      <c r="R193" t="str">
        <f t="shared" si="16"/>
        <v>beer</v>
      </c>
      <c r="BA193" t="s">
        <v>70</v>
      </c>
      <c r="BB193" t="s">
        <v>98</v>
      </c>
    </row>
    <row r="194" spans="1:54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Q194" t="str">
        <f t="shared" si="15"/>
        <v>FRANCOPHONE</v>
      </c>
      <c r="R194" t="str">
        <f t="shared" si="16"/>
        <v>beer</v>
      </c>
      <c r="BA194" t="s">
        <v>71</v>
      </c>
      <c r="BB194" t="s">
        <v>98</v>
      </c>
    </row>
    <row r="195" spans="1:54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Q195" t="str">
        <f t="shared" ref="Q195:Q258" si="17">IF(J195="GHANA", "ANGLOPHONE", IF(J195="NIGERIA", "ANGLOPHONE","FRANCOPHONE"))</f>
        <v>FRANCOPHONE</v>
      </c>
      <c r="R195" t="str">
        <f t="shared" ref="R195:R258" si="18">IF(D195="beta malt", "malt", IF(D195="grand malt", "malt", "beer"))</f>
        <v>beer</v>
      </c>
      <c r="BA195" t="s">
        <v>71</v>
      </c>
      <c r="BB195" t="s">
        <v>98</v>
      </c>
    </row>
    <row r="196" spans="1:54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Q196" t="str">
        <f t="shared" si="17"/>
        <v>FRANCOPHONE</v>
      </c>
      <c r="R196" t="str">
        <f t="shared" si="18"/>
        <v>malt</v>
      </c>
      <c r="BA196" t="s">
        <v>71</v>
      </c>
      <c r="BB196" t="s">
        <v>97</v>
      </c>
    </row>
    <row r="197" spans="1:54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Q197" t="str">
        <f t="shared" si="17"/>
        <v>ANGLOPHONE</v>
      </c>
      <c r="R197" t="str">
        <f t="shared" si="18"/>
        <v>malt</v>
      </c>
      <c r="BA197" t="s">
        <v>70</v>
      </c>
      <c r="BB197" t="s">
        <v>97</v>
      </c>
    </row>
    <row r="198" spans="1:54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Q198" t="str">
        <f t="shared" si="17"/>
        <v>ANGLOPHONE</v>
      </c>
      <c r="R198" t="str">
        <f t="shared" si="18"/>
        <v>beer</v>
      </c>
      <c r="BA198" t="s">
        <v>70</v>
      </c>
      <c r="BB198" t="s">
        <v>98</v>
      </c>
    </row>
    <row r="199" spans="1:54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Q199" t="str">
        <f t="shared" si="17"/>
        <v>FRANCOPHONE</v>
      </c>
      <c r="R199" t="str">
        <f t="shared" si="18"/>
        <v>beer</v>
      </c>
      <c r="BA199" t="s">
        <v>71</v>
      </c>
      <c r="BB199" t="s">
        <v>98</v>
      </c>
    </row>
    <row r="200" spans="1:54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Q200" t="str">
        <f t="shared" si="17"/>
        <v>FRANCOPHONE</v>
      </c>
      <c r="R200" t="str">
        <f t="shared" si="18"/>
        <v>beer</v>
      </c>
      <c r="BA200" t="s">
        <v>71</v>
      </c>
      <c r="BB200" t="s">
        <v>98</v>
      </c>
    </row>
    <row r="201" spans="1:54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Q201" t="str">
        <f t="shared" si="17"/>
        <v>FRANCOPHONE</v>
      </c>
      <c r="R201" t="str">
        <f t="shared" si="18"/>
        <v>beer</v>
      </c>
      <c r="BA201" t="s">
        <v>71</v>
      </c>
      <c r="BB201" t="s">
        <v>98</v>
      </c>
    </row>
    <row r="202" spans="1:54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Q202" t="str">
        <f t="shared" si="17"/>
        <v>ANGLOPHONE</v>
      </c>
      <c r="R202" t="str">
        <f t="shared" si="18"/>
        <v>beer</v>
      </c>
      <c r="BA202" t="s">
        <v>70</v>
      </c>
      <c r="BB202" t="s">
        <v>98</v>
      </c>
    </row>
    <row r="203" spans="1:54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Q203" t="str">
        <f t="shared" si="17"/>
        <v>ANGLOPHONE</v>
      </c>
      <c r="R203" t="str">
        <f t="shared" si="18"/>
        <v>malt</v>
      </c>
      <c r="BA203" t="s">
        <v>70</v>
      </c>
      <c r="BB203" t="s">
        <v>97</v>
      </c>
    </row>
    <row r="204" spans="1:54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Q204" t="str">
        <f t="shared" si="17"/>
        <v>FRANCOPHONE</v>
      </c>
      <c r="R204" t="str">
        <f t="shared" si="18"/>
        <v>malt</v>
      </c>
      <c r="BA204" t="s">
        <v>71</v>
      </c>
      <c r="BB204" t="s">
        <v>97</v>
      </c>
    </row>
    <row r="205" spans="1:54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Q205" t="str">
        <f t="shared" si="17"/>
        <v>FRANCOPHONE</v>
      </c>
      <c r="R205" t="str">
        <f t="shared" si="18"/>
        <v>beer</v>
      </c>
      <c r="BA205" t="s">
        <v>71</v>
      </c>
      <c r="BB205" t="s">
        <v>98</v>
      </c>
    </row>
    <row r="206" spans="1:54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Q206" t="str">
        <f t="shared" si="17"/>
        <v>FRANCOPHONE</v>
      </c>
      <c r="R206" t="str">
        <f t="shared" si="18"/>
        <v>beer</v>
      </c>
      <c r="BA206" t="s">
        <v>71</v>
      </c>
      <c r="BB206" t="s">
        <v>98</v>
      </c>
    </row>
    <row r="207" spans="1:54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Q207" t="str">
        <f t="shared" si="17"/>
        <v>ANGLOPHONE</v>
      </c>
      <c r="R207" t="str">
        <f t="shared" si="18"/>
        <v>beer</v>
      </c>
      <c r="BA207" t="s">
        <v>70</v>
      </c>
      <c r="BB207" t="s">
        <v>98</v>
      </c>
    </row>
    <row r="208" spans="1:54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Q208" t="str">
        <f t="shared" si="17"/>
        <v>ANGLOPHONE</v>
      </c>
      <c r="R208" t="str">
        <f t="shared" si="18"/>
        <v>beer</v>
      </c>
      <c r="BA208" t="s">
        <v>70</v>
      </c>
      <c r="BB208" t="s">
        <v>98</v>
      </c>
    </row>
    <row r="209" spans="1:54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Q209" t="str">
        <f t="shared" si="17"/>
        <v>FRANCOPHONE</v>
      </c>
      <c r="R209" t="str">
        <f t="shared" si="18"/>
        <v>beer</v>
      </c>
      <c r="BA209" t="s">
        <v>71</v>
      </c>
      <c r="BB209" t="s">
        <v>98</v>
      </c>
    </row>
    <row r="210" spans="1:54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Q210" t="str">
        <f t="shared" si="17"/>
        <v>FRANCOPHONE</v>
      </c>
      <c r="R210" t="str">
        <f t="shared" si="18"/>
        <v>malt</v>
      </c>
      <c r="BA210" t="s">
        <v>71</v>
      </c>
      <c r="BB210" t="s">
        <v>97</v>
      </c>
    </row>
    <row r="211" spans="1:54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Q211" t="str">
        <f t="shared" si="17"/>
        <v>FRANCOPHONE</v>
      </c>
      <c r="R211" t="str">
        <f t="shared" si="18"/>
        <v>malt</v>
      </c>
      <c r="BA211" t="s">
        <v>71</v>
      </c>
      <c r="BB211" t="s">
        <v>97</v>
      </c>
    </row>
    <row r="212" spans="1:54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Q212" t="str">
        <f t="shared" si="17"/>
        <v>ANGLOPHONE</v>
      </c>
      <c r="R212" t="str">
        <f t="shared" si="18"/>
        <v>beer</v>
      </c>
      <c r="BA212" t="s">
        <v>70</v>
      </c>
      <c r="BB212" t="s">
        <v>98</v>
      </c>
    </row>
    <row r="213" spans="1:54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Q213" t="str">
        <f t="shared" si="17"/>
        <v>ANGLOPHONE</v>
      </c>
      <c r="R213" t="str">
        <f t="shared" si="18"/>
        <v>beer</v>
      </c>
      <c r="BA213" t="s">
        <v>70</v>
      </c>
      <c r="BB213" t="s">
        <v>98</v>
      </c>
    </row>
    <row r="214" spans="1:54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Q214" t="str">
        <f t="shared" si="17"/>
        <v>FRANCOPHONE</v>
      </c>
      <c r="R214" t="str">
        <f t="shared" si="18"/>
        <v>beer</v>
      </c>
      <c r="BA214" t="s">
        <v>71</v>
      </c>
      <c r="BB214" t="s">
        <v>98</v>
      </c>
    </row>
    <row r="215" spans="1:54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Q215" t="str">
        <f t="shared" si="17"/>
        <v>FRANCOPHONE</v>
      </c>
      <c r="R215" t="str">
        <f t="shared" si="18"/>
        <v>beer</v>
      </c>
      <c r="BA215" t="s">
        <v>71</v>
      </c>
      <c r="BB215" t="s">
        <v>98</v>
      </c>
    </row>
    <row r="216" spans="1:54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Q216" t="str">
        <f t="shared" si="17"/>
        <v>FRANCOPHONE</v>
      </c>
      <c r="R216" t="str">
        <f t="shared" si="18"/>
        <v>beer</v>
      </c>
      <c r="BA216" t="s">
        <v>71</v>
      </c>
      <c r="BB216" t="s">
        <v>98</v>
      </c>
    </row>
    <row r="217" spans="1:54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Q217" t="str">
        <f t="shared" si="17"/>
        <v>ANGLOPHONE</v>
      </c>
      <c r="R217" t="str">
        <f t="shared" si="18"/>
        <v>malt</v>
      </c>
      <c r="BA217" t="s">
        <v>70</v>
      </c>
      <c r="BB217" t="s">
        <v>97</v>
      </c>
    </row>
    <row r="218" spans="1:54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Q218" t="str">
        <f t="shared" si="17"/>
        <v>ANGLOPHONE</v>
      </c>
      <c r="R218" t="str">
        <f t="shared" si="18"/>
        <v>malt</v>
      </c>
      <c r="BA218" t="s">
        <v>70</v>
      </c>
      <c r="BB218" t="s">
        <v>97</v>
      </c>
    </row>
    <row r="219" spans="1:54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Q219" t="str">
        <f t="shared" si="17"/>
        <v>FRANCOPHONE</v>
      </c>
      <c r="R219" t="str">
        <f t="shared" si="18"/>
        <v>beer</v>
      </c>
      <c r="BA219" t="s">
        <v>71</v>
      </c>
      <c r="BB219" t="s">
        <v>98</v>
      </c>
    </row>
    <row r="220" spans="1:54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Q220" t="str">
        <f t="shared" si="17"/>
        <v>FRANCOPHONE</v>
      </c>
      <c r="R220" t="str">
        <f t="shared" si="18"/>
        <v>beer</v>
      </c>
      <c r="BA220" t="s">
        <v>71</v>
      </c>
      <c r="BB220" t="s">
        <v>98</v>
      </c>
    </row>
    <row r="221" spans="1:54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Q221" t="str">
        <f t="shared" si="17"/>
        <v>FRANCOPHONE</v>
      </c>
      <c r="R221" t="str">
        <f t="shared" si="18"/>
        <v>beer</v>
      </c>
      <c r="BA221" t="s">
        <v>71</v>
      </c>
      <c r="BB221" t="s">
        <v>98</v>
      </c>
    </row>
    <row r="222" spans="1:54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Q222" t="str">
        <f t="shared" si="17"/>
        <v>ANGLOPHONE</v>
      </c>
      <c r="R222" t="str">
        <f t="shared" si="18"/>
        <v>beer</v>
      </c>
      <c r="BA222" t="s">
        <v>70</v>
      </c>
      <c r="BB222" t="s">
        <v>98</v>
      </c>
    </row>
    <row r="223" spans="1:54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Q223" t="str">
        <f t="shared" si="17"/>
        <v>ANGLOPHONE</v>
      </c>
      <c r="R223" t="str">
        <f t="shared" si="18"/>
        <v>beer</v>
      </c>
      <c r="BA223" t="s">
        <v>70</v>
      </c>
      <c r="BB223" t="s">
        <v>98</v>
      </c>
    </row>
    <row r="224" spans="1:54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Q224" t="str">
        <f t="shared" si="17"/>
        <v>FRANCOPHONE</v>
      </c>
      <c r="R224" t="str">
        <f t="shared" si="18"/>
        <v>malt</v>
      </c>
      <c r="BA224" t="s">
        <v>71</v>
      </c>
      <c r="BB224" t="s">
        <v>97</v>
      </c>
    </row>
    <row r="225" spans="1:54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Q225" t="str">
        <f t="shared" si="17"/>
        <v>FRANCOPHONE</v>
      </c>
      <c r="R225" t="str">
        <f t="shared" si="18"/>
        <v>malt</v>
      </c>
      <c r="BA225" t="s">
        <v>71</v>
      </c>
      <c r="BB225" t="s">
        <v>97</v>
      </c>
    </row>
    <row r="226" spans="1:54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Q226" t="str">
        <f t="shared" si="17"/>
        <v>FRANCOPHONE</v>
      </c>
      <c r="R226" t="str">
        <f t="shared" si="18"/>
        <v>beer</v>
      </c>
      <c r="BA226" t="s">
        <v>71</v>
      </c>
      <c r="BB226" t="s">
        <v>98</v>
      </c>
    </row>
    <row r="227" spans="1:54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Q227" t="str">
        <f t="shared" si="17"/>
        <v>ANGLOPHONE</v>
      </c>
      <c r="R227" t="str">
        <f t="shared" si="18"/>
        <v>beer</v>
      </c>
      <c r="BA227" t="s">
        <v>70</v>
      </c>
      <c r="BB227" t="s">
        <v>98</v>
      </c>
    </row>
    <row r="228" spans="1:54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Q228" t="str">
        <f t="shared" si="17"/>
        <v>ANGLOPHONE</v>
      </c>
      <c r="R228" t="str">
        <f t="shared" si="18"/>
        <v>beer</v>
      </c>
      <c r="BA228" t="s">
        <v>70</v>
      </c>
      <c r="BB228" t="s">
        <v>98</v>
      </c>
    </row>
    <row r="229" spans="1:54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Q229" t="str">
        <f t="shared" si="17"/>
        <v>FRANCOPHONE</v>
      </c>
      <c r="R229" t="str">
        <f t="shared" si="18"/>
        <v>beer</v>
      </c>
      <c r="BA229" t="s">
        <v>71</v>
      </c>
      <c r="BB229" t="s">
        <v>98</v>
      </c>
    </row>
    <row r="230" spans="1:54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Q230" t="str">
        <f t="shared" si="17"/>
        <v>FRANCOPHONE</v>
      </c>
      <c r="R230" t="str">
        <f t="shared" si="18"/>
        <v>beer</v>
      </c>
      <c r="BA230" t="s">
        <v>71</v>
      </c>
      <c r="BB230" t="s">
        <v>98</v>
      </c>
    </row>
    <row r="231" spans="1:54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Q231" t="str">
        <f t="shared" si="17"/>
        <v>FRANCOPHONE</v>
      </c>
      <c r="R231" t="str">
        <f t="shared" si="18"/>
        <v>malt</v>
      </c>
      <c r="BA231" t="s">
        <v>71</v>
      </c>
      <c r="BB231" t="s">
        <v>97</v>
      </c>
    </row>
    <row r="232" spans="1:54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Q232" t="str">
        <f t="shared" si="17"/>
        <v>ANGLOPHONE</v>
      </c>
      <c r="R232" t="str">
        <f t="shared" si="18"/>
        <v>malt</v>
      </c>
      <c r="BA232" t="s">
        <v>70</v>
      </c>
      <c r="BB232" t="s">
        <v>97</v>
      </c>
    </row>
    <row r="233" spans="1:54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Q233" t="str">
        <f t="shared" si="17"/>
        <v>ANGLOPHONE</v>
      </c>
      <c r="R233" t="str">
        <f t="shared" si="18"/>
        <v>beer</v>
      </c>
      <c r="BA233" t="s">
        <v>70</v>
      </c>
      <c r="BB233" t="s">
        <v>98</v>
      </c>
    </row>
    <row r="234" spans="1:54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Q234" t="str">
        <f t="shared" si="17"/>
        <v>FRANCOPHONE</v>
      </c>
      <c r="R234" t="str">
        <f t="shared" si="18"/>
        <v>beer</v>
      </c>
      <c r="BA234" t="s">
        <v>71</v>
      </c>
      <c r="BB234" t="s">
        <v>98</v>
      </c>
    </row>
    <row r="235" spans="1:54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Q235" t="str">
        <f t="shared" si="17"/>
        <v>FRANCOPHONE</v>
      </c>
      <c r="R235" t="str">
        <f t="shared" si="18"/>
        <v>beer</v>
      </c>
      <c r="BA235" t="s">
        <v>71</v>
      </c>
      <c r="BB235" t="s">
        <v>98</v>
      </c>
    </row>
    <row r="236" spans="1:54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Q236" t="str">
        <f t="shared" si="17"/>
        <v>FRANCOPHONE</v>
      </c>
      <c r="R236" t="str">
        <f t="shared" si="18"/>
        <v>beer</v>
      </c>
      <c r="BA236" t="s">
        <v>71</v>
      </c>
      <c r="BB236" t="s">
        <v>98</v>
      </c>
    </row>
    <row r="237" spans="1:54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Q237" t="str">
        <f t="shared" si="17"/>
        <v>ANGLOPHONE</v>
      </c>
      <c r="R237" t="str">
        <f t="shared" si="18"/>
        <v>beer</v>
      </c>
      <c r="BA237" t="s">
        <v>70</v>
      </c>
      <c r="BB237" t="s">
        <v>98</v>
      </c>
    </row>
    <row r="238" spans="1:54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Q238" t="str">
        <f t="shared" si="17"/>
        <v>ANGLOPHONE</v>
      </c>
      <c r="R238" t="str">
        <f t="shared" si="18"/>
        <v>malt</v>
      </c>
      <c r="BA238" t="s">
        <v>70</v>
      </c>
      <c r="BB238" t="s">
        <v>97</v>
      </c>
    </row>
    <row r="239" spans="1:54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Q239" t="str">
        <f t="shared" si="17"/>
        <v>FRANCOPHONE</v>
      </c>
      <c r="R239" t="str">
        <f t="shared" si="18"/>
        <v>malt</v>
      </c>
      <c r="BA239" t="s">
        <v>71</v>
      </c>
      <c r="BB239" t="s">
        <v>97</v>
      </c>
    </row>
    <row r="240" spans="1:54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Q240" t="str">
        <f t="shared" si="17"/>
        <v>FRANCOPHONE</v>
      </c>
      <c r="R240" t="str">
        <f t="shared" si="18"/>
        <v>beer</v>
      </c>
      <c r="BA240" t="s">
        <v>71</v>
      </c>
      <c r="BB240" t="s">
        <v>98</v>
      </c>
    </row>
    <row r="241" spans="1:54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Q241" t="str">
        <f t="shared" si="17"/>
        <v>FRANCOPHONE</v>
      </c>
      <c r="R241" t="str">
        <f t="shared" si="18"/>
        <v>beer</v>
      </c>
      <c r="BA241" t="s">
        <v>71</v>
      </c>
      <c r="BB241" t="s">
        <v>98</v>
      </c>
    </row>
    <row r="242" spans="1:54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Q242" t="str">
        <f t="shared" si="17"/>
        <v>ANGLOPHONE</v>
      </c>
      <c r="R242" t="str">
        <f t="shared" si="18"/>
        <v>beer</v>
      </c>
      <c r="BA242" t="s">
        <v>70</v>
      </c>
      <c r="BB242" t="s">
        <v>98</v>
      </c>
    </row>
    <row r="243" spans="1:54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Q243" t="str">
        <f t="shared" si="17"/>
        <v>ANGLOPHONE</v>
      </c>
      <c r="R243" t="str">
        <f t="shared" si="18"/>
        <v>beer</v>
      </c>
      <c r="BA243" t="s">
        <v>70</v>
      </c>
      <c r="BB243" t="s">
        <v>98</v>
      </c>
    </row>
    <row r="244" spans="1:54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Q244" t="str">
        <f t="shared" si="17"/>
        <v>FRANCOPHONE</v>
      </c>
      <c r="R244" t="str">
        <f t="shared" si="18"/>
        <v>beer</v>
      </c>
      <c r="BA244" t="s">
        <v>71</v>
      </c>
      <c r="BB244" t="s">
        <v>98</v>
      </c>
    </row>
    <row r="245" spans="1:54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Q245" t="str">
        <f t="shared" si="17"/>
        <v>FRANCOPHONE</v>
      </c>
      <c r="R245" t="str">
        <f t="shared" si="18"/>
        <v>malt</v>
      </c>
      <c r="BA245" t="s">
        <v>71</v>
      </c>
      <c r="BB245" t="s">
        <v>97</v>
      </c>
    </row>
    <row r="246" spans="1:54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Q246" t="str">
        <f t="shared" si="17"/>
        <v>FRANCOPHONE</v>
      </c>
      <c r="R246" t="str">
        <f t="shared" si="18"/>
        <v>malt</v>
      </c>
      <c r="BA246" t="s">
        <v>71</v>
      </c>
      <c r="BB246" t="s">
        <v>97</v>
      </c>
    </row>
    <row r="247" spans="1:54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Q247" t="str">
        <f t="shared" si="17"/>
        <v>ANGLOPHONE</v>
      </c>
      <c r="R247" t="str">
        <f t="shared" si="18"/>
        <v>beer</v>
      </c>
      <c r="BA247" t="s">
        <v>70</v>
      </c>
      <c r="BB247" t="s">
        <v>98</v>
      </c>
    </row>
    <row r="248" spans="1:54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Q248" t="str">
        <f t="shared" si="17"/>
        <v>ANGLOPHONE</v>
      </c>
      <c r="R248" t="str">
        <f t="shared" si="18"/>
        <v>beer</v>
      </c>
      <c r="BA248" t="s">
        <v>70</v>
      </c>
      <c r="BB248" t="s">
        <v>98</v>
      </c>
    </row>
    <row r="249" spans="1:54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Q249" t="str">
        <f t="shared" si="17"/>
        <v>FRANCOPHONE</v>
      </c>
      <c r="R249" t="str">
        <f t="shared" si="18"/>
        <v>beer</v>
      </c>
      <c r="BA249" t="s">
        <v>71</v>
      </c>
      <c r="BB249" t="s">
        <v>98</v>
      </c>
    </row>
    <row r="250" spans="1:54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Q250" t="str">
        <f t="shared" si="17"/>
        <v>FRANCOPHONE</v>
      </c>
      <c r="R250" t="str">
        <f t="shared" si="18"/>
        <v>beer</v>
      </c>
      <c r="BA250" t="s">
        <v>71</v>
      </c>
      <c r="BB250" t="s">
        <v>98</v>
      </c>
    </row>
    <row r="251" spans="1:54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Q251" t="str">
        <f t="shared" si="17"/>
        <v>FRANCOPHONE</v>
      </c>
      <c r="R251" t="str">
        <f t="shared" si="18"/>
        <v>beer</v>
      </c>
      <c r="BA251" t="s">
        <v>71</v>
      </c>
      <c r="BB251" t="s">
        <v>98</v>
      </c>
    </row>
    <row r="252" spans="1:54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Q252" t="str">
        <f t="shared" si="17"/>
        <v>ANGLOPHONE</v>
      </c>
      <c r="R252" t="str">
        <f t="shared" si="18"/>
        <v>malt</v>
      </c>
      <c r="BA252" t="s">
        <v>70</v>
      </c>
      <c r="BB252" t="s">
        <v>97</v>
      </c>
    </row>
    <row r="253" spans="1:54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Q253" t="str">
        <f t="shared" si="17"/>
        <v>ANGLOPHONE</v>
      </c>
      <c r="R253" t="str">
        <f t="shared" si="18"/>
        <v>malt</v>
      </c>
      <c r="BA253" t="s">
        <v>70</v>
      </c>
      <c r="BB253" t="s">
        <v>97</v>
      </c>
    </row>
    <row r="254" spans="1:54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Q254" t="str">
        <f t="shared" si="17"/>
        <v>FRANCOPHONE</v>
      </c>
      <c r="R254" t="str">
        <f t="shared" si="18"/>
        <v>beer</v>
      </c>
      <c r="BA254" t="s">
        <v>71</v>
      </c>
      <c r="BB254" t="s">
        <v>98</v>
      </c>
    </row>
    <row r="255" spans="1:54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Q255" t="str">
        <f t="shared" si="17"/>
        <v>FRANCOPHONE</v>
      </c>
      <c r="R255" t="str">
        <f t="shared" si="18"/>
        <v>beer</v>
      </c>
      <c r="BA255" t="s">
        <v>71</v>
      </c>
      <c r="BB255" t="s">
        <v>98</v>
      </c>
    </row>
    <row r="256" spans="1:54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Q256" t="str">
        <f t="shared" si="17"/>
        <v>FRANCOPHONE</v>
      </c>
      <c r="R256" t="str">
        <f t="shared" si="18"/>
        <v>beer</v>
      </c>
      <c r="BA256" t="s">
        <v>71</v>
      </c>
      <c r="BB256" t="s">
        <v>98</v>
      </c>
    </row>
    <row r="257" spans="1:54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Q257" t="str">
        <f t="shared" si="17"/>
        <v>ANGLOPHONE</v>
      </c>
      <c r="R257" t="str">
        <f t="shared" si="18"/>
        <v>beer</v>
      </c>
      <c r="BA257" t="s">
        <v>70</v>
      </c>
      <c r="BB257" t="s">
        <v>98</v>
      </c>
    </row>
    <row r="258" spans="1:54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Q258" t="str">
        <f t="shared" si="17"/>
        <v>ANGLOPHONE</v>
      </c>
      <c r="R258" t="str">
        <f t="shared" si="18"/>
        <v>beer</v>
      </c>
      <c r="BA258" t="s">
        <v>70</v>
      </c>
      <c r="BB258" t="s">
        <v>98</v>
      </c>
    </row>
    <row r="259" spans="1:54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Q259" t="str">
        <f t="shared" ref="Q259:Q322" si="19">IF(J259="GHANA", "ANGLOPHONE", IF(J259="NIGERIA", "ANGLOPHONE","FRANCOPHONE"))</f>
        <v>FRANCOPHONE</v>
      </c>
      <c r="R259" t="str">
        <f t="shared" ref="R259:R322" si="20">IF(D259="beta malt", "malt", IF(D259="grand malt", "malt", "beer"))</f>
        <v>malt</v>
      </c>
      <c r="BA259" t="s">
        <v>71</v>
      </c>
      <c r="BB259" t="s">
        <v>97</v>
      </c>
    </row>
    <row r="260" spans="1:54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Q260" t="str">
        <f t="shared" si="19"/>
        <v>FRANCOPHONE</v>
      </c>
      <c r="R260" t="str">
        <f t="shared" si="20"/>
        <v>malt</v>
      </c>
      <c r="BA260" t="s">
        <v>71</v>
      </c>
      <c r="BB260" t="s">
        <v>97</v>
      </c>
    </row>
    <row r="261" spans="1:54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Q261" t="str">
        <f t="shared" si="19"/>
        <v>FRANCOPHONE</v>
      </c>
      <c r="R261" t="str">
        <f t="shared" si="20"/>
        <v>beer</v>
      </c>
      <c r="BA261" t="s">
        <v>71</v>
      </c>
      <c r="BB261" t="s">
        <v>98</v>
      </c>
    </row>
    <row r="262" spans="1:54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Q262" t="str">
        <f t="shared" si="19"/>
        <v>ANGLOPHONE</v>
      </c>
      <c r="R262" t="str">
        <f t="shared" si="20"/>
        <v>beer</v>
      </c>
      <c r="BA262" t="s">
        <v>70</v>
      </c>
      <c r="BB262" t="s">
        <v>98</v>
      </c>
    </row>
    <row r="263" spans="1:54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Q263" t="str">
        <f t="shared" si="19"/>
        <v>ANGLOPHONE</v>
      </c>
      <c r="R263" t="str">
        <f t="shared" si="20"/>
        <v>beer</v>
      </c>
      <c r="BA263" t="s">
        <v>70</v>
      </c>
      <c r="BB263" t="s">
        <v>98</v>
      </c>
    </row>
    <row r="264" spans="1:54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Q264" t="str">
        <f t="shared" si="19"/>
        <v>FRANCOPHONE</v>
      </c>
      <c r="R264" t="str">
        <f t="shared" si="20"/>
        <v>beer</v>
      </c>
      <c r="BA264" t="s">
        <v>71</v>
      </c>
      <c r="BB264" t="s">
        <v>98</v>
      </c>
    </row>
    <row r="265" spans="1:54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Q265" t="str">
        <f t="shared" si="19"/>
        <v>FRANCOPHONE</v>
      </c>
      <c r="R265" t="str">
        <f t="shared" si="20"/>
        <v>beer</v>
      </c>
      <c r="BA265" t="s">
        <v>71</v>
      </c>
      <c r="BB265" t="s">
        <v>98</v>
      </c>
    </row>
    <row r="266" spans="1:54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Q266" t="str">
        <f t="shared" si="19"/>
        <v>FRANCOPHONE</v>
      </c>
      <c r="R266" t="str">
        <f t="shared" si="20"/>
        <v>malt</v>
      </c>
      <c r="BA266" t="s">
        <v>71</v>
      </c>
      <c r="BB266" t="s">
        <v>97</v>
      </c>
    </row>
    <row r="267" spans="1:54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Q267" t="str">
        <f t="shared" si="19"/>
        <v>ANGLOPHONE</v>
      </c>
      <c r="R267" t="str">
        <f t="shared" si="20"/>
        <v>malt</v>
      </c>
      <c r="BA267" t="s">
        <v>70</v>
      </c>
      <c r="BB267" t="s">
        <v>97</v>
      </c>
    </row>
    <row r="268" spans="1:54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Q268" t="str">
        <f t="shared" si="19"/>
        <v>ANGLOPHONE</v>
      </c>
      <c r="R268" t="str">
        <f t="shared" si="20"/>
        <v>beer</v>
      </c>
      <c r="BA268" t="s">
        <v>70</v>
      </c>
      <c r="BB268" t="s">
        <v>98</v>
      </c>
    </row>
    <row r="269" spans="1:54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Q269" t="str">
        <f t="shared" si="19"/>
        <v>FRANCOPHONE</v>
      </c>
      <c r="R269" t="str">
        <f t="shared" si="20"/>
        <v>beer</v>
      </c>
      <c r="BA269" t="s">
        <v>71</v>
      </c>
      <c r="BB269" t="s">
        <v>98</v>
      </c>
    </row>
    <row r="270" spans="1:54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Q270" t="str">
        <f t="shared" si="19"/>
        <v>FRANCOPHONE</v>
      </c>
      <c r="R270" t="str">
        <f t="shared" si="20"/>
        <v>beer</v>
      </c>
      <c r="BA270" t="s">
        <v>71</v>
      </c>
      <c r="BB270" t="s">
        <v>98</v>
      </c>
    </row>
    <row r="271" spans="1:54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Q271" t="str">
        <f t="shared" si="19"/>
        <v>FRANCOPHONE</v>
      </c>
      <c r="R271" t="str">
        <f t="shared" si="20"/>
        <v>beer</v>
      </c>
      <c r="BA271" t="s">
        <v>71</v>
      </c>
      <c r="BB271" t="s">
        <v>98</v>
      </c>
    </row>
    <row r="272" spans="1:54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Q272" t="str">
        <f t="shared" si="19"/>
        <v>ANGLOPHONE</v>
      </c>
      <c r="R272" t="str">
        <f t="shared" si="20"/>
        <v>beer</v>
      </c>
      <c r="BA272" t="s">
        <v>70</v>
      </c>
      <c r="BB272" t="s">
        <v>98</v>
      </c>
    </row>
    <row r="273" spans="1:54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Q273" t="str">
        <f t="shared" si="19"/>
        <v>ANGLOPHONE</v>
      </c>
      <c r="R273" t="str">
        <f t="shared" si="20"/>
        <v>malt</v>
      </c>
      <c r="BA273" t="s">
        <v>70</v>
      </c>
      <c r="BB273" t="s">
        <v>97</v>
      </c>
    </row>
    <row r="274" spans="1:54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Q274" t="str">
        <f t="shared" si="19"/>
        <v>FRANCOPHONE</v>
      </c>
      <c r="R274" t="str">
        <f t="shared" si="20"/>
        <v>malt</v>
      </c>
      <c r="BA274" t="s">
        <v>71</v>
      </c>
      <c r="BB274" t="s">
        <v>97</v>
      </c>
    </row>
    <row r="275" spans="1:54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Q275" t="str">
        <f t="shared" si="19"/>
        <v>FRANCOPHONE</v>
      </c>
      <c r="R275" t="str">
        <f t="shared" si="20"/>
        <v>beer</v>
      </c>
      <c r="BA275" t="s">
        <v>71</v>
      </c>
      <c r="BB275" t="s">
        <v>98</v>
      </c>
    </row>
    <row r="276" spans="1:54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Q276" t="str">
        <f t="shared" si="19"/>
        <v>FRANCOPHONE</v>
      </c>
      <c r="R276" t="str">
        <f t="shared" si="20"/>
        <v>beer</v>
      </c>
      <c r="BA276" t="s">
        <v>71</v>
      </c>
      <c r="BB276" t="s">
        <v>98</v>
      </c>
    </row>
    <row r="277" spans="1:54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Q277" t="str">
        <f t="shared" si="19"/>
        <v>ANGLOPHONE</v>
      </c>
      <c r="R277" t="str">
        <f t="shared" si="20"/>
        <v>beer</v>
      </c>
      <c r="BA277" t="s">
        <v>70</v>
      </c>
      <c r="BB277" t="s">
        <v>98</v>
      </c>
    </row>
    <row r="278" spans="1:54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Q278" t="str">
        <f t="shared" si="19"/>
        <v>ANGLOPHONE</v>
      </c>
      <c r="R278" t="str">
        <f t="shared" si="20"/>
        <v>beer</v>
      </c>
      <c r="BA278" t="s">
        <v>70</v>
      </c>
      <c r="BB278" t="s">
        <v>98</v>
      </c>
    </row>
    <row r="279" spans="1:54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Q279" t="str">
        <f t="shared" si="19"/>
        <v>FRANCOPHONE</v>
      </c>
      <c r="R279" t="str">
        <f t="shared" si="20"/>
        <v>beer</v>
      </c>
      <c r="BA279" t="s">
        <v>71</v>
      </c>
      <c r="BB279" t="s">
        <v>98</v>
      </c>
    </row>
    <row r="280" spans="1:54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Q280" t="str">
        <f t="shared" si="19"/>
        <v>FRANCOPHONE</v>
      </c>
      <c r="R280" t="str">
        <f t="shared" si="20"/>
        <v>malt</v>
      </c>
      <c r="BA280" t="s">
        <v>71</v>
      </c>
      <c r="BB280" t="s">
        <v>97</v>
      </c>
    </row>
    <row r="281" spans="1:54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Q281" t="str">
        <f t="shared" si="19"/>
        <v>FRANCOPHONE</v>
      </c>
      <c r="R281" t="str">
        <f t="shared" si="20"/>
        <v>malt</v>
      </c>
      <c r="BA281" t="s">
        <v>71</v>
      </c>
      <c r="BB281" t="s">
        <v>97</v>
      </c>
    </row>
    <row r="282" spans="1:54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Q282" t="str">
        <f t="shared" si="19"/>
        <v>ANGLOPHONE</v>
      </c>
      <c r="R282" t="str">
        <f t="shared" si="20"/>
        <v>beer</v>
      </c>
      <c r="BA282" t="s">
        <v>70</v>
      </c>
      <c r="BB282" t="s">
        <v>98</v>
      </c>
    </row>
    <row r="283" spans="1:54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Q283" t="str">
        <f t="shared" si="19"/>
        <v>ANGLOPHONE</v>
      </c>
      <c r="R283" t="str">
        <f t="shared" si="20"/>
        <v>beer</v>
      </c>
      <c r="BA283" t="s">
        <v>70</v>
      </c>
      <c r="BB283" t="s">
        <v>98</v>
      </c>
    </row>
    <row r="284" spans="1:54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Q284" t="str">
        <f t="shared" si="19"/>
        <v>FRANCOPHONE</v>
      </c>
      <c r="R284" t="str">
        <f t="shared" si="20"/>
        <v>beer</v>
      </c>
      <c r="BA284" t="s">
        <v>71</v>
      </c>
      <c r="BB284" t="s">
        <v>98</v>
      </c>
    </row>
    <row r="285" spans="1:54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Q285" t="str">
        <f t="shared" si="19"/>
        <v>FRANCOPHONE</v>
      </c>
      <c r="R285" t="str">
        <f t="shared" si="20"/>
        <v>beer</v>
      </c>
      <c r="BA285" t="s">
        <v>71</v>
      </c>
      <c r="BB285" t="s">
        <v>98</v>
      </c>
    </row>
    <row r="286" spans="1:54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Q286" t="str">
        <f t="shared" si="19"/>
        <v>FRANCOPHONE</v>
      </c>
      <c r="R286" t="str">
        <f t="shared" si="20"/>
        <v>beer</v>
      </c>
      <c r="BA286" t="s">
        <v>71</v>
      </c>
      <c r="BB286" t="s">
        <v>98</v>
      </c>
    </row>
    <row r="287" spans="1:54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Q287" t="str">
        <f t="shared" si="19"/>
        <v>ANGLOPHONE</v>
      </c>
      <c r="R287" t="str">
        <f t="shared" si="20"/>
        <v>malt</v>
      </c>
      <c r="BA287" t="s">
        <v>70</v>
      </c>
      <c r="BB287" t="s">
        <v>97</v>
      </c>
    </row>
    <row r="288" spans="1:54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Q288" t="str">
        <f t="shared" si="19"/>
        <v>ANGLOPHONE</v>
      </c>
      <c r="R288" t="str">
        <f t="shared" si="20"/>
        <v>malt</v>
      </c>
      <c r="BA288" t="s">
        <v>70</v>
      </c>
      <c r="BB288" t="s">
        <v>97</v>
      </c>
    </row>
    <row r="289" spans="1:54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Q289" t="str">
        <f t="shared" si="19"/>
        <v>FRANCOPHONE</v>
      </c>
      <c r="R289" t="str">
        <f t="shared" si="20"/>
        <v>beer</v>
      </c>
      <c r="BA289" t="s">
        <v>71</v>
      </c>
      <c r="BB289" t="s">
        <v>98</v>
      </c>
    </row>
    <row r="290" spans="1:54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Q290" t="str">
        <f t="shared" si="19"/>
        <v>FRANCOPHONE</v>
      </c>
      <c r="R290" t="str">
        <f t="shared" si="20"/>
        <v>beer</v>
      </c>
      <c r="BA290" t="s">
        <v>71</v>
      </c>
      <c r="BB290" t="s">
        <v>98</v>
      </c>
    </row>
    <row r="291" spans="1:54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Q291" t="str">
        <f t="shared" si="19"/>
        <v>FRANCOPHONE</v>
      </c>
      <c r="R291" t="str">
        <f t="shared" si="20"/>
        <v>beer</v>
      </c>
      <c r="BA291" t="s">
        <v>71</v>
      </c>
      <c r="BB291" t="s">
        <v>98</v>
      </c>
    </row>
    <row r="292" spans="1:54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Q292" t="str">
        <f t="shared" si="19"/>
        <v>ANGLOPHONE</v>
      </c>
      <c r="R292" t="str">
        <f t="shared" si="20"/>
        <v>beer</v>
      </c>
      <c r="BA292" t="s">
        <v>70</v>
      </c>
      <c r="BB292" t="s">
        <v>98</v>
      </c>
    </row>
    <row r="293" spans="1:54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Q293" t="str">
        <f t="shared" si="19"/>
        <v>ANGLOPHONE</v>
      </c>
      <c r="R293" t="str">
        <f t="shared" si="20"/>
        <v>beer</v>
      </c>
      <c r="BA293" t="s">
        <v>70</v>
      </c>
      <c r="BB293" t="s">
        <v>98</v>
      </c>
    </row>
    <row r="294" spans="1:54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Q294" t="str">
        <f t="shared" si="19"/>
        <v>FRANCOPHONE</v>
      </c>
      <c r="R294" t="str">
        <f t="shared" si="20"/>
        <v>malt</v>
      </c>
      <c r="BA294" t="s">
        <v>71</v>
      </c>
      <c r="BB294" t="s">
        <v>97</v>
      </c>
    </row>
    <row r="295" spans="1:54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Q295" t="str">
        <f t="shared" si="19"/>
        <v>FRANCOPHONE</v>
      </c>
      <c r="R295" t="str">
        <f t="shared" si="20"/>
        <v>malt</v>
      </c>
      <c r="BA295" t="s">
        <v>71</v>
      </c>
      <c r="BB295" t="s">
        <v>97</v>
      </c>
    </row>
    <row r="296" spans="1:54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Q296" t="str">
        <f t="shared" si="19"/>
        <v>FRANCOPHONE</v>
      </c>
      <c r="R296" t="str">
        <f t="shared" si="20"/>
        <v>beer</v>
      </c>
      <c r="BA296" t="s">
        <v>71</v>
      </c>
      <c r="BB296" t="s">
        <v>98</v>
      </c>
    </row>
    <row r="297" spans="1:54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Q297" t="str">
        <f t="shared" si="19"/>
        <v>ANGLOPHONE</v>
      </c>
      <c r="R297" t="str">
        <f t="shared" si="20"/>
        <v>beer</v>
      </c>
      <c r="BA297" t="s">
        <v>70</v>
      </c>
      <c r="BB297" t="s">
        <v>98</v>
      </c>
    </row>
    <row r="298" spans="1:54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Q298" t="str">
        <f t="shared" si="19"/>
        <v>ANGLOPHONE</v>
      </c>
      <c r="R298" t="str">
        <f t="shared" si="20"/>
        <v>beer</v>
      </c>
      <c r="BA298" t="s">
        <v>70</v>
      </c>
      <c r="BB298" t="s">
        <v>98</v>
      </c>
    </row>
    <row r="299" spans="1:54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Q299" t="str">
        <f t="shared" si="19"/>
        <v>FRANCOPHONE</v>
      </c>
      <c r="R299" t="str">
        <f t="shared" si="20"/>
        <v>beer</v>
      </c>
      <c r="BA299" t="s">
        <v>71</v>
      </c>
      <c r="BB299" t="s">
        <v>98</v>
      </c>
    </row>
    <row r="300" spans="1:54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Q300" t="str">
        <f t="shared" si="19"/>
        <v>FRANCOPHONE</v>
      </c>
      <c r="R300" t="str">
        <f t="shared" si="20"/>
        <v>beer</v>
      </c>
      <c r="BA300" t="s">
        <v>71</v>
      </c>
      <c r="BB300" t="s">
        <v>98</v>
      </c>
    </row>
    <row r="301" spans="1:54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Q301" t="str">
        <f t="shared" si="19"/>
        <v>FRANCOPHONE</v>
      </c>
      <c r="R301" t="str">
        <f t="shared" si="20"/>
        <v>malt</v>
      </c>
      <c r="BA301" t="s">
        <v>71</v>
      </c>
      <c r="BB301" t="s">
        <v>97</v>
      </c>
    </row>
    <row r="302" spans="1:54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Q302" t="str">
        <f t="shared" si="19"/>
        <v>ANGLOPHONE</v>
      </c>
      <c r="R302" t="str">
        <f t="shared" si="20"/>
        <v>malt</v>
      </c>
      <c r="BA302" t="s">
        <v>70</v>
      </c>
      <c r="BB302" t="s">
        <v>97</v>
      </c>
    </row>
    <row r="303" spans="1:54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Q303" t="str">
        <f t="shared" si="19"/>
        <v>ANGLOPHONE</v>
      </c>
      <c r="R303" t="str">
        <f t="shared" si="20"/>
        <v>beer</v>
      </c>
      <c r="BA303" t="s">
        <v>70</v>
      </c>
      <c r="BB303" t="s">
        <v>98</v>
      </c>
    </row>
    <row r="304" spans="1:54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Q304" t="str">
        <f t="shared" si="19"/>
        <v>FRANCOPHONE</v>
      </c>
      <c r="R304" t="str">
        <f t="shared" si="20"/>
        <v>beer</v>
      </c>
      <c r="BA304" t="s">
        <v>71</v>
      </c>
      <c r="BB304" t="s">
        <v>98</v>
      </c>
    </row>
    <row r="305" spans="1:54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Q305" t="str">
        <f t="shared" si="19"/>
        <v>FRANCOPHONE</v>
      </c>
      <c r="R305" t="str">
        <f t="shared" si="20"/>
        <v>beer</v>
      </c>
      <c r="BA305" t="s">
        <v>71</v>
      </c>
      <c r="BB305" t="s">
        <v>98</v>
      </c>
    </row>
    <row r="306" spans="1:54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Q306" t="str">
        <f t="shared" si="19"/>
        <v>FRANCOPHONE</v>
      </c>
      <c r="R306" t="str">
        <f t="shared" si="20"/>
        <v>beer</v>
      </c>
      <c r="BA306" t="s">
        <v>71</v>
      </c>
      <c r="BB306" t="s">
        <v>98</v>
      </c>
    </row>
    <row r="307" spans="1:54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Q307" t="str">
        <f t="shared" si="19"/>
        <v>ANGLOPHONE</v>
      </c>
      <c r="R307" t="str">
        <f t="shared" si="20"/>
        <v>beer</v>
      </c>
      <c r="BA307" t="s">
        <v>70</v>
      </c>
      <c r="BB307" t="s">
        <v>98</v>
      </c>
    </row>
    <row r="308" spans="1:54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Q308" t="str">
        <f t="shared" si="19"/>
        <v>ANGLOPHONE</v>
      </c>
      <c r="R308" t="str">
        <f t="shared" si="20"/>
        <v>malt</v>
      </c>
      <c r="BA308" t="s">
        <v>70</v>
      </c>
      <c r="BB308" t="s">
        <v>97</v>
      </c>
    </row>
    <row r="309" spans="1:54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Q309" t="str">
        <f t="shared" si="19"/>
        <v>FRANCOPHONE</v>
      </c>
      <c r="R309" t="str">
        <f t="shared" si="20"/>
        <v>malt</v>
      </c>
      <c r="BA309" t="s">
        <v>71</v>
      </c>
      <c r="BB309" t="s">
        <v>97</v>
      </c>
    </row>
    <row r="310" spans="1:54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Q310" t="str">
        <f t="shared" si="19"/>
        <v>FRANCOPHONE</v>
      </c>
      <c r="R310" t="str">
        <f t="shared" si="20"/>
        <v>beer</v>
      </c>
      <c r="BA310" t="s">
        <v>71</v>
      </c>
      <c r="BB310" t="s">
        <v>98</v>
      </c>
    </row>
    <row r="311" spans="1:54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Q311" t="str">
        <f t="shared" si="19"/>
        <v>FRANCOPHONE</v>
      </c>
      <c r="R311" t="str">
        <f t="shared" si="20"/>
        <v>beer</v>
      </c>
      <c r="BA311" t="s">
        <v>71</v>
      </c>
      <c r="BB311" t="s">
        <v>98</v>
      </c>
    </row>
    <row r="312" spans="1:54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Q312" t="str">
        <f t="shared" si="19"/>
        <v>ANGLOPHONE</v>
      </c>
      <c r="R312" t="str">
        <f t="shared" si="20"/>
        <v>beer</v>
      </c>
      <c r="BA312" t="s">
        <v>70</v>
      </c>
      <c r="BB312" t="s">
        <v>98</v>
      </c>
    </row>
    <row r="313" spans="1:54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Q313" t="str">
        <f t="shared" si="19"/>
        <v>ANGLOPHONE</v>
      </c>
      <c r="R313" t="str">
        <f t="shared" si="20"/>
        <v>beer</v>
      </c>
      <c r="BA313" t="s">
        <v>70</v>
      </c>
      <c r="BB313" t="s">
        <v>98</v>
      </c>
    </row>
    <row r="314" spans="1:54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Q314" t="str">
        <f t="shared" si="19"/>
        <v>FRANCOPHONE</v>
      </c>
      <c r="R314" t="str">
        <f t="shared" si="20"/>
        <v>beer</v>
      </c>
      <c r="BA314" t="s">
        <v>71</v>
      </c>
      <c r="BB314" t="s">
        <v>98</v>
      </c>
    </row>
    <row r="315" spans="1:54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Q315" t="str">
        <f t="shared" si="19"/>
        <v>FRANCOPHONE</v>
      </c>
      <c r="R315" t="str">
        <f t="shared" si="20"/>
        <v>malt</v>
      </c>
      <c r="BA315" t="s">
        <v>71</v>
      </c>
      <c r="BB315" t="s">
        <v>97</v>
      </c>
    </row>
    <row r="316" spans="1:54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Q316" t="str">
        <f t="shared" si="19"/>
        <v>FRANCOPHONE</v>
      </c>
      <c r="R316" t="str">
        <f t="shared" si="20"/>
        <v>malt</v>
      </c>
      <c r="BA316" t="s">
        <v>71</v>
      </c>
      <c r="BB316" t="s">
        <v>97</v>
      </c>
    </row>
    <row r="317" spans="1:54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Q317" t="str">
        <f t="shared" si="19"/>
        <v>ANGLOPHONE</v>
      </c>
      <c r="R317" t="str">
        <f t="shared" si="20"/>
        <v>beer</v>
      </c>
      <c r="BA317" t="s">
        <v>70</v>
      </c>
      <c r="BB317" t="s">
        <v>98</v>
      </c>
    </row>
    <row r="318" spans="1:54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Q318" t="str">
        <f t="shared" si="19"/>
        <v>ANGLOPHONE</v>
      </c>
      <c r="R318" t="str">
        <f t="shared" si="20"/>
        <v>beer</v>
      </c>
      <c r="BA318" t="s">
        <v>70</v>
      </c>
      <c r="BB318" t="s">
        <v>98</v>
      </c>
    </row>
    <row r="319" spans="1:54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Q319" t="str">
        <f t="shared" si="19"/>
        <v>FRANCOPHONE</v>
      </c>
      <c r="R319" t="str">
        <f t="shared" si="20"/>
        <v>beer</v>
      </c>
      <c r="BA319" t="s">
        <v>71</v>
      </c>
      <c r="BB319" t="s">
        <v>98</v>
      </c>
    </row>
    <row r="320" spans="1:54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Q320" t="str">
        <f t="shared" si="19"/>
        <v>FRANCOPHONE</v>
      </c>
      <c r="R320" t="str">
        <f t="shared" si="20"/>
        <v>beer</v>
      </c>
      <c r="BA320" t="s">
        <v>71</v>
      </c>
      <c r="BB320" t="s">
        <v>98</v>
      </c>
    </row>
    <row r="321" spans="1:54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Q321" t="str">
        <f t="shared" si="19"/>
        <v>FRANCOPHONE</v>
      </c>
      <c r="R321" t="str">
        <f t="shared" si="20"/>
        <v>beer</v>
      </c>
      <c r="BA321" t="s">
        <v>71</v>
      </c>
      <c r="BB321" t="s">
        <v>98</v>
      </c>
    </row>
    <row r="322" spans="1:54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Q322" t="str">
        <f t="shared" si="19"/>
        <v>ANGLOPHONE</v>
      </c>
      <c r="R322" t="str">
        <f t="shared" si="20"/>
        <v>malt</v>
      </c>
      <c r="BA322" t="s">
        <v>70</v>
      </c>
      <c r="BB322" t="s">
        <v>97</v>
      </c>
    </row>
    <row r="323" spans="1:54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Q323" t="str">
        <f t="shared" ref="Q323:Q386" si="21">IF(J323="GHANA", "ANGLOPHONE", IF(J323="NIGERIA", "ANGLOPHONE","FRANCOPHONE"))</f>
        <v>ANGLOPHONE</v>
      </c>
      <c r="R323" t="str">
        <f t="shared" ref="R323:R386" si="22">IF(D323="beta malt", "malt", IF(D323="grand malt", "malt", "beer"))</f>
        <v>malt</v>
      </c>
      <c r="BA323" t="s">
        <v>70</v>
      </c>
      <c r="BB323" t="s">
        <v>97</v>
      </c>
    </row>
    <row r="324" spans="1:54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Q324" t="str">
        <f t="shared" si="21"/>
        <v>FRANCOPHONE</v>
      </c>
      <c r="R324" t="str">
        <f t="shared" si="22"/>
        <v>beer</v>
      </c>
      <c r="BA324" t="s">
        <v>71</v>
      </c>
      <c r="BB324" t="s">
        <v>98</v>
      </c>
    </row>
    <row r="325" spans="1:54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Q325" t="str">
        <f t="shared" si="21"/>
        <v>FRANCOPHONE</v>
      </c>
      <c r="R325" t="str">
        <f t="shared" si="22"/>
        <v>beer</v>
      </c>
      <c r="BA325" t="s">
        <v>71</v>
      </c>
      <c r="BB325" t="s">
        <v>98</v>
      </c>
    </row>
    <row r="326" spans="1:54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Q326" t="str">
        <f t="shared" si="21"/>
        <v>FRANCOPHONE</v>
      </c>
      <c r="R326" t="str">
        <f t="shared" si="22"/>
        <v>beer</v>
      </c>
      <c r="BA326" t="s">
        <v>71</v>
      </c>
      <c r="BB326" t="s">
        <v>98</v>
      </c>
    </row>
    <row r="327" spans="1:54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Q327" t="str">
        <f t="shared" si="21"/>
        <v>ANGLOPHONE</v>
      </c>
      <c r="R327" t="str">
        <f t="shared" si="22"/>
        <v>beer</v>
      </c>
      <c r="BA327" t="s">
        <v>70</v>
      </c>
      <c r="BB327" t="s">
        <v>98</v>
      </c>
    </row>
    <row r="328" spans="1:54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Q328" t="str">
        <f t="shared" si="21"/>
        <v>ANGLOPHONE</v>
      </c>
      <c r="R328" t="str">
        <f t="shared" si="22"/>
        <v>beer</v>
      </c>
      <c r="BA328" t="s">
        <v>70</v>
      </c>
      <c r="BB328" t="s">
        <v>98</v>
      </c>
    </row>
    <row r="329" spans="1:54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Q329" t="str">
        <f t="shared" si="21"/>
        <v>FRANCOPHONE</v>
      </c>
      <c r="R329" t="str">
        <f t="shared" si="22"/>
        <v>malt</v>
      </c>
      <c r="BA329" t="s">
        <v>71</v>
      </c>
      <c r="BB329" t="s">
        <v>97</v>
      </c>
    </row>
    <row r="330" spans="1:54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Q330" t="str">
        <f t="shared" si="21"/>
        <v>FRANCOPHONE</v>
      </c>
      <c r="R330" t="str">
        <f t="shared" si="22"/>
        <v>malt</v>
      </c>
      <c r="BA330" t="s">
        <v>71</v>
      </c>
      <c r="BB330" t="s">
        <v>97</v>
      </c>
    </row>
    <row r="331" spans="1:54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Q331" t="str">
        <f t="shared" si="21"/>
        <v>FRANCOPHONE</v>
      </c>
      <c r="R331" t="str">
        <f t="shared" si="22"/>
        <v>beer</v>
      </c>
      <c r="BA331" t="s">
        <v>71</v>
      </c>
      <c r="BB331" t="s">
        <v>98</v>
      </c>
    </row>
    <row r="332" spans="1:54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Q332" t="str">
        <f t="shared" si="21"/>
        <v>ANGLOPHONE</v>
      </c>
      <c r="R332" t="str">
        <f t="shared" si="22"/>
        <v>beer</v>
      </c>
      <c r="BA332" t="s">
        <v>70</v>
      </c>
      <c r="BB332" t="s">
        <v>98</v>
      </c>
    </row>
    <row r="333" spans="1:54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Q333" t="str">
        <f t="shared" si="21"/>
        <v>ANGLOPHONE</v>
      </c>
      <c r="R333" t="str">
        <f t="shared" si="22"/>
        <v>beer</v>
      </c>
      <c r="BA333" t="s">
        <v>70</v>
      </c>
      <c r="BB333" t="s">
        <v>98</v>
      </c>
    </row>
    <row r="334" spans="1:54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Q334" t="str">
        <f t="shared" si="21"/>
        <v>FRANCOPHONE</v>
      </c>
      <c r="R334" t="str">
        <f t="shared" si="22"/>
        <v>beer</v>
      </c>
      <c r="BA334" t="s">
        <v>71</v>
      </c>
      <c r="BB334" t="s">
        <v>98</v>
      </c>
    </row>
    <row r="335" spans="1:54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Q335" t="str">
        <f t="shared" si="21"/>
        <v>FRANCOPHONE</v>
      </c>
      <c r="R335" t="str">
        <f t="shared" si="22"/>
        <v>beer</v>
      </c>
      <c r="BA335" t="s">
        <v>71</v>
      </c>
      <c r="BB335" t="s">
        <v>98</v>
      </c>
    </row>
    <row r="336" spans="1:54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Q336" t="str">
        <f t="shared" si="21"/>
        <v>FRANCOPHONE</v>
      </c>
      <c r="R336" t="str">
        <f t="shared" si="22"/>
        <v>malt</v>
      </c>
      <c r="BA336" t="s">
        <v>71</v>
      </c>
      <c r="BB336" t="s">
        <v>97</v>
      </c>
    </row>
    <row r="337" spans="1:54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Q337" t="str">
        <f t="shared" si="21"/>
        <v>ANGLOPHONE</v>
      </c>
      <c r="R337" t="str">
        <f t="shared" si="22"/>
        <v>malt</v>
      </c>
      <c r="BA337" t="s">
        <v>70</v>
      </c>
      <c r="BB337" t="s">
        <v>97</v>
      </c>
    </row>
    <row r="338" spans="1:54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Q338" t="str">
        <f t="shared" si="21"/>
        <v>ANGLOPHONE</v>
      </c>
      <c r="R338" t="str">
        <f t="shared" si="22"/>
        <v>beer</v>
      </c>
      <c r="BA338" t="s">
        <v>70</v>
      </c>
      <c r="BB338" t="s">
        <v>98</v>
      </c>
    </row>
    <row r="339" spans="1:54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Q339" t="str">
        <f t="shared" si="21"/>
        <v>FRANCOPHONE</v>
      </c>
      <c r="R339" t="str">
        <f t="shared" si="22"/>
        <v>beer</v>
      </c>
      <c r="BA339" t="s">
        <v>71</v>
      </c>
      <c r="BB339" t="s">
        <v>98</v>
      </c>
    </row>
    <row r="340" spans="1:54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Q340" t="str">
        <f t="shared" si="21"/>
        <v>FRANCOPHONE</v>
      </c>
      <c r="R340" t="str">
        <f t="shared" si="22"/>
        <v>beer</v>
      </c>
      <c r="BA340" t="s">
        <v>71</v>
      </c>
      <c r="BB340" t="s">
        <v>98</v>
      </c>
    </row>
    <row r="341" spans="1:54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Q341" t="str">
        <f t="shared" si="21"/>
        <v>FRANCOPHONE</v>
      </c>
      <c r="R341" t="str">
        <f t="shared" si="22"/>
        <v>beer</v>
      </c>
      <c r="BA341" t="s">
        <v>71</v>
      </c>
      <c r="BB341" t="s">
        <v>98</v>
      </c>
    </row>
    <row r="342" spans="1:54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Q342" t="str">
        <f t="shared" si="21"/>
        <v>ANGLOPHONE</v>
      </c>
      <c r="R342" t="str">
        <f t="shared" si="22"/>
        <v>beer</v>
      </c>
      <c r="BA342" t="s">
        <v>70</v>
      </c>
      <c r="BB342" t="s">
        <v>98</v>
      </c>
    </row>
    <row r="343" spans="1:54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Q343" t="str">
        <f t="shared" si="21"/>
        <v>ANGLOPHONE</v>
      </c>
      <c r="R343" t="str">
        <f t="shared" si="22"/>
        <v>malt</v>
      </c>
      <c r="BA343" t="s">
        <v>70</v>
      </c>
      <c r="BB343" t="s">
        <v>97</v>
      </c>
    </row>
    <row r="344" spans="1:54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Q344" t="str">
        <f t="shared" si="21"/>
        <v>FRANCOPHONE</v>
      </c>
      <c r="R344" t="str">
        <f t="shared" si="22"/>
        <v>malt</v>
      </c>
      <c r="BA344" t="s">
        <v>71</v>
      </c>
      <c r="BB344" t="s">
        <v>97</v>
      </c>
    </row>
    <row r="345" spans="1:54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Q345" t="str">
        <f t="shared" si="21"/>
        <v>FRANCOPHONE</v>
      </c>
      <c r="R345" t="str">
        <f t="shared" si="22"/>
        <v>beer</v>
      </c>
      <c r="BA345" t="s">
        <v>71</v>
      </c>
      <c r="BB345" t="s">
        <v>98</v>
      </c>
    </row>
    <row r="346" spans="1:54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Q346" t="str">
        <f t="shared" si="21"/>
        <v>FRANCOPHONE</v>
      </c>
      <c r="R346" t="str">
        <f t="shared" si="22"/>
        <v>beer</v>
      </c>
      <c r="BA346" t="s">
        <v>71</v>
      </c>
      <c r="BB346" t="s">
        <v>98</v>
      </c>
    </row>
    <row r="347" spans="1:54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Q347" t="str">
        <f t="shared" si="21"/>
        <v>ANGLOPHONE</v>
      </c>
      <c r="R347" t="str">
        <f t="shared" si="22"/>
        <v>beer</v>
      </c>
      <c r="BA347" t="s">
        <v>70</v>
      </c>
      <c r="BB347" t="s">
        <v>98</v>
      </c>
    </row>
    <row r="348" spans="1:54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Q348" t="str">
        <f t="shared" si="21"/>
        <v>ANGLOPHONE</v>
      </c>
      <c r="R348" t="str">
        <f t="shared" si="22"/>
        <v>beer</v>
      </c>
      <c r="BA348" t="s">
        <v>70</v>
      </c>
      <c r="BB348" t="s">
        <v>98</v>
      </c>
    </row>
    <row r="349" spans="1:54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Q349" t="str">
        <f t="shared" si="21"/>
        <v>FRANCOPHONE</v>
      </c>
      <c r="R349" t="str">
        <f t="shared" si="22"/>
        <v>beer</v>
      </c>
      <c r="BA349" t="s">
        <v>71</v>
      </c>
      <c r="BB349" t="s">
        <v>98</v>
      </c>
    </row>
    <row r="350" spans="1:54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Q350" t="str">
        <f t="shared" si="21"/>
        <v>FRANCOPHONE</v>
      </c>
      <c r="R350" t="str">
        <f t="shared" si="22"/>
        <v>malt</v>
      </c>
      <c r="BA350" t="s">
        <v>71</v>
      </c>
      <c r="BB350" t="s">
        <v>97</v>
      </c>
    </row>
    <row r="351" spans="1:54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Q351" t="str">
        <f t="shared" si="21"/>
        <v>FRANCOPHONE</v>
      </c>
      <c r="R351" t="str">
        <f t="shared" si="22"/>
        <v>malt</v>
      </c>
      <c r="BA351" t="s">
        <v>71</v>
      </c>
      <c r="BB351" t="s">
        <v>97</v>
      </c>
    </row>
    <row r="352" spans="1:54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Q352" t="str">
        <f t="shared" si="21"/>
        <v>ANGLOPHONE</v>
      </c>
      <c r="R352" t="str">
        <f t="shared" si="22"/>
        <v>beer</v>
      </c>
      <c r="BA352" t="s">
        <v>70</v>
      </c>
      <c r="BB352" t="s">
        <v>98</v>
      </c>
    </row>
    <row r="353" spans="1:54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Q353" t="str">
        <f t="shared" si="21"/>
        <v>ANGLOPHONE</v>
      </c>
      <c r="R353" t="str">
        <f t="shared" si="22"/>
        <v>beer</v>
      </c>
      <c r="BA353" t="s">
        <v>70</v>
      </c>
      <c r="BB353" t="s">
        <v>98</v>
      </c>
    </row>
    <row r="354" spans="1:54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Q354" t="str">
        <f t="shared" si="21"/>
        <v>FRANCOPHONE</v>
      </c>
      <c r="R354" t="str">
        <f t="shared" si="22"/>
        <v>beer</v>
      </c>
      <c r="BA354" t="s">
        <v>71</v>
      </c>
      <c r="BB354" t="s">
        <v>98</v>
      </c>
    </row>
    <row r="355" spans="1:54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Q355" t="str">
        <f t="shared" si="21"/>
        <v>FRANCOPHONE</v>
      </c>
      <c r="R355" t="str">
        <f t="shared" si="22"/>
        <v>beer</v>
      </c>
      <c r="BA355" t="s">
        <v>71</v>
      </c>
      <c r="BB355" t="s">
        <v>98</v>
      </c>
    </row>
    <row r="356" spans="1:54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Q356" t="str">
        <f t="shared" si="21"/>
        <v>FRANCOPHONE</v>
      </c>
      <c r="R356" t="str">
        <f t="shared" si="22"/>
        <v>beer</v>
      </c>
      <c r="BA356" t="s">
        <v>71</v>
      </c>
      <c r="BB356" t="s">
        <v>98</v>
      </c>
    </row>
    <row r="357" spans="1:54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Q357" t="str">
        <f t="shared" si="21"/>
        <v>ANGLOPHONE</v>
      </c>
      <c r="R357" t="str">
        <f t="shared" si="22"/>
        <v>malt</v>
      </c>
      <c r="BA357" t="s">
        <v>70</v>
      </c>
      <c r="BB357" t="s">
        <v>97</v>
      </c>
    </row>
    <row r="358" spans="1:54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Q358" t="str">
        <f t="shared" si="21"/>
        <v>ANGLOPHONE</v>
      </c>
      <c r="R358" t="str">
        <f t="shared" si="22"/>
        <v>malt</v>
      </c>
      <c r="BA358" t="s">
        <v>70</v>
      </c>
      <c r="BB358" t="s">
        <v>97</v>
      </c>
    </row>
    <row r="359" spans="1:54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Q359" t="str">
        <f t="shared" si="21"/>
        <v>FRANCOPHONE</v>
      </c>
      <c r="R359" t="str">
        <f t="shared" si="22"/>
        <v>beer</v>
      </c>
      <c r="BA359" t="s">
        <v>71</v>
      </c>
      <c r="BB359" t="s">
        <v>98</v>
      </c>
    </row>
    <row r="360" spans="1:54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Q360" t="str">
        <f t="shared" si="21"/>
        <v>FRANCOPHONE</v>
      </c>
      <c r="R360" t="str">
        <f t="shared" si="22"/>
        <v>beer</v>
      </c>
      <c r="BA360" t="s">
        <v>71</v>
      </c>
      <c r="BB360" t="s">
        <v>98</v>
      </c>
    </row>
    <row r="361" spans="1:54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Q361" t="str">
        <f t="shared" si="21"/>
        <v>FRANCOPHONE</v>
      </c>
      <c r="R361" t="str">
        <f t="shared" si="22"/>
        <v>beer</v>
      </c>
      <c r="BA361" t="s">
        <v>71</v>
      </c>
      <c r="BB361" t="s">
        <v>98</v>
      </c>
    </row>
    <row r="362" spans="1:54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Q362" t="str">
        <f t="shared" si="21"/>
        <v>ANGLOPHONE</v>
      </c>
      <c r="R362" t="str">
        <f t="shared" si="22"/>
        <v>beer</v>
      </c>
      <c r="BA362" t="s">
        <v>70</v>
      </c>
      <c r="BB362" t="s">
        <v>98</v>
      </c>
    </row>
    <row r="363" spans="1:54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Q363" t="str">
        <f t="shared" si="21"/>
        <v>ANGLOPHONE</v>
      </c>
      <c r="R363" t="str">
        <f t="shared" si="22"/>
        <v>beer</v>
      </c>
      <c r="BA363" t="s">
        <v>70</v>
      </c>
      <c r="BB363" t="s">
        <v>98</v>
      </c>
    </row>
    <row r="364" spans="1:54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Q364" t="str">
        <f t="shared" si="21"/>
        <v>FRANCOPHONE</v>
      </c>
      <c r="R364" t="str">
        <f t="shared" si="22"/>
        <v>malt</v>
      </c>
      <c r="BA364" t="s">
        <v>71</v>
      </c>
      <c r="BB364" t="s">
        <v>97</v>
      </c>
    </row>
    <row r="365" spans="1:54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Q365" t="str">
        <f t="shared" si="21"/>
        <v>FRANCOPHONE</v>
      </c>
      <c r="R365" t="str">
        <f t="shared" si="22"/>
        <v>malt</v>
      </c>
      <c r="BA365" t="s">
        <v>71</v>
      </c>
      <c r="BB365" t="s">
        <v>97</v>
      </c>
    </row>
    <row r="366" spans="1:54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Q366" t="str">
        <f t="shared" si="21"/>
        <v>FRANCOPHONE</v>
      </c>
      <c r="R366" t="str">
        <f t="shared" si="22"/>
        <v>beer</v>
      </c>
      <c r="BA366" t="s">
        <v>71</v>
      </c>
      <c r="BB366" t="s">
        <v>98</v>
      </c>
    </row>
    <row r="367" spans="1:54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Q367" t="str">
        <f t="shared" si="21"/>
        <v>ANGLOPHONE</v>
      </c>
      <c r="R367" t="str">
        <f t="shared" si="22"/>
        <v>beer</v>
      </c>
      <c r="BA367" t="s">
        <v>70</v>
      </c>
      <c r="BB367" t="s">
        <v>98</v>
      </c>
    </row>
    <row r="368" spans="1:54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Q368" t="str">
        <f t="shared" si="21"/>
        <v>ANGLOPHONE</v>
      </c>
      <c r="R368" t="str">
        <f t="shared" si="22"/>
        <v>beer</v>
      </c>
      <c r="BA368" t="s">
        <v>70</v>
      </c>
      <c r="BB368" t="s">
        <v>98</v>
      </c>
    </row>
    <row r="369" spans="1:54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Q369" t="str">
        <f t="shared" si="21"/>
        <v>FRANCOPHONE</v>
      </c>
      <c r="R369" t="str">
        <f t="shared" si="22"/>
        <v>beer</v>
      </c>
      <c r="BA369" t="s">
        <v>71</v>
      </c>
      <c r="BB369" t="s">
        <v>98</v>
      </c>
    </row>
    <row r="370" spans="1:54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Q370" t="str">
        <f t="shared" si="21"/>
        <v>FRANCOPHONE</v>
      </c>
      <c r="R370" t="str">
        <f t="shared" si="22"/>
        <v>beer</v>
      </c>
      <c r="BA370" t="s">
        <v>71</v>
      </c>
      <c r="BB370" t="s">
        <v>98</v>
      </c>
    </row>
    <row r="371" spans="1:54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Q371" t="str">
        <f t="shared" si="21"/>
        <v>FRANCOPHONE</v>
      </c>
      <c r="R371" t="str">
        <f t="shared" si="22"/>
        <v>malt</v>
      </c>
      <c r="BA371" t="s">
        <v>71</v>
      </c>
      <c r="BB371" t="s">
        <v>97</v>
      </c>
    </row>
    <row r="372" spans="1:54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Q372" t="str">
        <f t="shared" si="21"/>
        <v>ANGLOPHONE</v>
      </c>
      <c r="R372" t="str">
        <f t="shared" si="22"/>
        <v>malt</v>
      </c>
      <c r="BA372" t="s">
        <v>70</v>
      </c>
      <c r="BB372" t="s">
        <v>97</v>
      </c>
    </row>
    <row r="373" spans="1:54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Q373" t="str">
        <f t="shared" si="21"/>
        <v>ANGLOPHONE</v>
      </c>
      <c r="R373" t="str">
        <f t="shared" si="22"/>
        <v>beer</v>
      </c>
      <c r="BA373" t="s">
        <v>70</v>
      </c>
      <c r="BB373" t="s">
        <v>98</v>
      </c>
    </row>
    <row r="374" spans="1:54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Q374" t="str">
        <f t="shared" si="21"/>
        <v>FRANCOPHONE</v>
      </c>
      <c r="R374" t="str">
        <f t="shared" si="22"/>
        <v>beer</v>
      </c>
      <c r="BA374" t="s">
        <v>71</v>
      </c>
      <c r="BB374" t="s">
        <v>98</v>
      </c>
    </row>
    <row r="375" spans="1:54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Q375" t="str">
        <f t="shared" si="21"/>
        <v>FRANCOPHONE</v>
      </c>
      <c r="R375" t="str">
        <f t="shared" si="22"/>
        <v>beer</v>
      </c>
      <c r="BA375" t="s">
        <v>71</v>
      </c>
      <c r="BB375" t="s">
        <v>98</v>
      </c>
    </row>
    <row r="376" spans="1:54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Q376" t="str">
        <f t="shared" si="21"/>
        <v>FRANCOPHONE</v>
      </c>
      <c r="R376" t="str">
        <f t="shared" si="22"/>
        <v>beer</v>
      </c>
      <c r="BA376" t="s">
        <v>71</v>
      </c>
      <c r="BB376" t="s">
        <v>98</v>
      </c>
    </row>
    <row r="377" spans="1:54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Q377" t="str">
        <f t="shared" si="21"/>
        <v>ANGLOPHONE</v>
      </c>
      <c r="R377" t="str">
        <f t="shared" si="22"/>
        <v>beer</v>
      </c>
      <c r="BA377" t="s">
        <v>70</v>
      </c>
      <c r="BB377" t="s">
        <v>98</v>
      </c>
    </row>
    <row r="378" spans="1:54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Q378" t="str">
        <f t="shared" si="21"/>
        <v>ANGLOPHONE</v>
      </c>
      <c r="R378" t="str">
        <f t="shared" si="22"/>
        <v>malt</v>
      </c>
      <c r="BA378" t="s">
        <v>70</v>
      </c>
      <c r="BB378" t="s">
        <v>97</v>
      </c>
    </row>
    <row r="379" spans="1:54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Q379" t="str">
        <f t="shared" si="21"/>
        <v>FRANCOPHONE</v>
      </c>
      <c r="R379" t="str">
        <f t="shared" si="22"/>
        <v>malt</v>
      </c>
      <c r="BA379" t="s">
        <v>71</v>
      </c>
      <c r="BB379" t="s">
        <v>97</v>
      </c>
    </row>
    <row r="380" spans="1:54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Q380" t="str">
        <f t="shared" si="21"/>
        <v>FRANCOPHONE</v>
      </c>
      <c r="R380" t="str">
        <f t="shared" si="22"/>
        <v>beer</v>
      </c>
      <c r="BA380" t="s">
        <v>71</v>
      </c>
      <c r="BB380" t="s">
        <v>98</v>
      </c>
    </row>
    <row r="381" spans="1:54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Q381" t="str">
        <f t="shared" si="21"/>
        <v>FRANCOPHONE</v>
      </c>
      <c r="R381" t="str">
        <f t="shared" si="22"/>
        <v>beer</v>
      </c>
      <c r="BA381" t="s">
        <v>71</v>
      </c>
      <c r="BB381" t="s">
        <v>98</v>
      </c>
    </row>
    <row r="382" spans="1:54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Q382" t="str">
        <f t="shared" si="21"/>
        <v>ANGLOPHONE</v>
      </c>
      <c r="R382" t="str">
        <f t="shared" si="22"/>
        <v>beer</v>
      </c>
      <c r="BA382" t="s">
        <v>70</v>
      </c>
      <c r="BB382" t="s">
        <v>98</v>
      </c>
    </row>
    <row r="383" spans="1:54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Q383" t="str">
        <f t="shared" si="21"/>
        <v>ANGLOPHONE</v>
      </c>
      <c r="R383" t="str">
        <f t="shared" si="22"/>
        <v>beer</v>
      </c>
      <c r="BA383" t="s">
        <v>70</v>
      </c>
      <c r="BB383" t="s">
        <v>98</v>
      </c>
    </row>
    <row r="384" spans="1:54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Q384" t="str">
        <f t="shared" si="21"/>
        <v>FRANCOPHONE</v>
      </c>
      <c r="R384" t="str">
        <f t="shared" si="22"/>
        <v>beer</v>
      </c>
      <c r="BA384" t="s">
        <v>71</v>
      </c>
      <c r="BB384" t="s">
        <v>98</v>
      </c>
    </row>
    <row r="385" spans="1:54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Q385" t="str">
        <f t="shared" si="21"/>
        <v>FRANCOPHONE</v>
      </c>
      <c r="R385" t="str">
        <f t="shared" si="22"/>
        <v>malt</v>
      </c>
      <c r="BA385" t="s">
        <v>71</v>
      </c>
      <c r="BB385" t="s">
        <v>97</v>
      </c>
    </row>
    <row r="386" spans="1:54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Q386" t="str">
        <f t="shared" si="21"/>
        <v>FRANCOPHONE</v>
      </c>
      <c r="R386" t="str">
        <f t="shared" si="22"/>
        <v>malt</v>
      </c>
      <c r="BA386" t="s">
        <v>71</v>
      </c>
      <c r="BB386" t="s">
        <v>97</v>
      </c>
    </row>
    <row r="387" spans="1:54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Q387" t="str">
        <f t="shared" ref="Q387:Q450" si="23">IF(J387="GHANA", "ANGLOPHONE", IF(J387="NIGERIA", "ANGLOPHONE","FRANCOPHONE"))</f>
        <v>ANGLOPHONE</v>
      </c>
      <c r="R387" t="str">
        <f t="shared" ref="R387:R450" si="24">IF(D387="beta malt", "malt", IF(D387="grand malt", "malt", "beer"))</f>
        <v>beer</v>
      </c>
      <c r="BA387" t="s">
        <v>70</v>
      </c>
      <c r="BB387" t="s">
        <v>98</v>
      </c>
    </row>
    <row r="388" spans="1:54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Q388" t="str">
        <f t="shared" si="23"/>
        <v>ANGLOPHONE</v>
      </c>
      <c r="R388" t="str">
        <f t="shared" si="24"/>
        <v>beer</v>
      </c>
      <c r="BA388" t="s">
        <v>70</v>
      </c>
      <c r="BB388" t="s">
        <v>98</v>
      </c>
    </row>
    <row r="389" spans="1:54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Q389" t="str">
        <f t="shared" si="23"/>
        <v>FRANCOPHONE</v>
      </c>
      <c r="R389" t="str">
        <f t="shared" si="24"/>
        <v>beer</v>
      </c>
      <c r="BA389" t="s">
        <v>71</v>
      </c>
      <c r="BB389" t="s">
        <v>98</v>
      </c>
    </row>
    <row r="390" spans="1:54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Q390" t="str">
        <f t="shared" si="23"/>
        <v>FRANCOPHONE</v>
      </c>
      <c r="R390" t="str">
        <f t="shared" si="24"/>
        <v>beer</v>
      </c>
      <c r="BA390" t="s">
        <v>71</v>
      </c>
      <c r="BB390" t="s">
        <v>98</v>
      </c>
    </row>
    <row r="391" spans="1:54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Q391" t="str">
        <f t="shared" si="23"/>
        <v>FRANCOPHONE</v>
      </c>
      <c r="R391" t="str">
        <f t="shared" si="24"/>
        <v>beer</v>
      </c>
      <c r="BA391" t="s">
        <v>71</v>
      </c>
      <c r="BB391" t="s">
        <v>98</v>
      </c>
    </row>
    <row r="392" spans="1:54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Q392" t="str">
        <f t="shared" si="23"/>
        <v>ANGLOPHONE</v>
      </c>
      <c r="R392" t="str">
        <f t="shared" si="24"/>
        <v>malt</v>
      </c>
      <c r="BA392" t="s">
        <v>70</v>
      </c>
      <c r="BB392" t="s">
        <v>97</v>
      </c>
    </row>
    <row r="393" spans="1:54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Q393" t="str">
        <f t="shared" si="23"/>
        <v>ANGLOPHONE</v>
      </c>
      <c r="R393" t="str">
        <f t="shared" si="24"/>
        <v>malt</v>
      </c>
      <c r="BA393" t="s">
        <v>70</v>
      </c>
      <c r="BB393" t="s">
        <v>97</v>
      </c>
    </row>
    <row r="394" spans="1:54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Q394" t="str">
        <f t="shared" si="23"/>
        <v>FRANCOPHONE</v>
      </c>
      <c r="R394" t="str">
        <f t="shared" si="24"/>
        <v>beer</v>
      </c>
      <c r="BA394" t="s">
        <v>71</v>
      </c>
      <c r="BB394" t="s">
        <v>98</v>
      </c>
    </row>
    <row r="395" spans="1:54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Q395" t="str">
        <f t="shared" si="23"/>
        <v>FRANCOPHONE</v>
      </c>
      <c r="R395" t="str">
        <f t="shared" si="24"/>
        <v>beer</v>
      </c>
      <c r="BA395" t="s">
        <v>71</v>
      </c>
      <c r="BB395" t="s">
        <v>98</v>
      </c>
    </row>
    <row r="396" spans="1:54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Q396" t="str">
        <f t="shared" si="23"/>
        <v>FRANCOPHONE</v>
      </c>
      <c r="R396" t="str">
        <f t="shared" si="24"/>
        <v>beer</v>
      </c>
      <c r="BA396" t="s">
        <v>71</v>
      </c>
      <c r="BB396" t="s">
        <v>98</v>
      </c>
    </row>
    <row r="397" spans="1:54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Q397" t="str">
        <f t="shared" si="23"/>
        <v>ANGLOPHONE</v>
      </c>
      <c r="R397" t="str">
        <f t="shared" si="24"/>
        <v>beer</v>
      </c>
      <c r="BA397" t="s">
        <v>70</v>
      </c>
      <c r="BB397" t="s">
        <v>98</v>
      </c>
    </row>
    <row r="398" spans="1:54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Q398" t="str">
        <f t="shared" si="23"/>
        <v>ANGLOPHONE</v>
      </c>
      <c r="R398" t="str">
        <f t="shared" si="24"/>
        <v>beer</v>
      </c>
      <c r="BA398" t="s">
        <v>70</v>
      </c>
      <c r="BB398" t="s">
        <v>98</v>
      </c>
    </row>
    <row r="399" spans="1:54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Q399" t="str">
        <f t="shared" si="23"/>
        <v>FRANCOPHONE</v>
      </c>
      <c r="R399" t="str">
        <f t="shared" si="24"/>
        <v>malt</v>
      </c>
      <c r="BA399" t="s">
        <v>71</v>
      </c>
      <c r="BB399" t="s">
        <v>97</v>
      </c>
    </row>
    <row r="400" spans="1:54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Q400" t="str">
        <f t="shared" si="23"/>
        <v>FRANCOPHONE</v>
      </c>
      <c r="R400" t="str">
        <f t="shared" si="24"/>
        <v>malt</v>
      </c>
      <c r="BA400" t="s">
        <v>71</v>
      </c>
      <c r="BB400" t="s">
        <v>97</v>
      </c>
    </row>
    <row r="401" spans="1:54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Q401" t="str">
        <f t="shared" si="23"/>
        <v>FRANCOPHONE</v>
      </c>
      <c r="R401" t="str">
        <f t="shared" si="24"/>
        <v>beer</v>
      </c>
      <c r="BA401" t="s">
        <v>71</v>
      </c>
      <c r="BB401" t="s">
        <v>98</v>
      </c>
    </row>
    <row r="402" spans="1:54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Q402" t="str">
        <f t="shared" si="23"/>
        <v>ANGLOPHONE</v>
      </c>
      <c r="R402" t="str">
        <f t="shared" si="24"/>
        <v>beer</v>
      </c>
      <c r="BA402" t="s">
        <v>70</v>
      </c>
      <c r="BB402" t="s">
        <v>98</v>
      </c>
    </row>
    <row r="403" spans="1:54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Q403" t="str">
        <f t="shared" si="23"/>
        <v>ANGLOPHONE</v>
      </c>
      <c r="R403" t="str">
        <f t="shared" si="24"/>
        <v>beer</v>
      </c>
      <c r="BA403" t="s">
        <v>70</v>
      </c>
      <c r="BB403" t="s">
        <v>98</v>
      </c>
    </row>
    <row r="404" spans="1:54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Q404" t="str">
        <f t="shared" si="23"/>
        <v>FRANCOPHONE</v>
      </c>
      <c r="R404" t="str">
        <f t="shared" si="24"/>
        <v>beer</v>
      </c>
      <c r="BA404" t="s">
        <v>71</v>
      </c>
      <c r="BB404" t="s">
        <v>98</v>
      </c>
    </row>
    <row r="405" spans="1:54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Q405" t="str">
        <f t="shared" si="23"/>
        <v>FRANCOPHONE</v>
      </c>
      <c r="R405" t="str">
        <f t="shared" si="24"/>
        <v>beer</v>
      </c>
      <c r="BA405" t="s">
        <v>71</v>
      </c>
      <c r="BB405" t="s">
        <v>98</v>
      </c>
    </row>
    <row r="406" spans="1:54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Q406" t="str">
        <f t="shared" si="23"/>
        <v>FRANCOPHONE</v>
      </c>
      <c r="R406" t="str">
        <f t="shared" si="24"/>
        <v>malt</v>
      </c>
      <c r="BA406" t="s">
        <v>71</v>
      </c>
      <c r="BB406" t="s">
        <v>97</v>
      </c>
    </row>
    <row r="407" spans="1:54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Q407" t="str">
        <f t="shared" si="23"/>
        <v>ANGLOPHONE</v>
      </c>
      <c r="R407" t="str">
        <f t="shared" si="24"/>
        <v>malt</v>
      </c>
      <c r="BA407" t="s">
        <v>70</v>
      </c>
      <c r="BB407" t="s">
        <v>97</v>
      </c>
    </row>
    <row r="408" spans="1:54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Q408" t="str">
        <f t="shared" si="23"/>
        <v>ANGLOPHONE</v>
      </c>
      <c r="R408" t="str">
        <f t="shared" si="24"/>
        <v>beer</v>
      </c>
      <c r="BA408" t="s">
        <v>70</v>
      </c>
      <c r="BB408" t="s">
        <v>98</v>
      </c>
    </row>
    <row r="409" spans="1:54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Q409" t="str">
        <f t="shared" si="23"/>
        <v>FRANCOPHONE</v>
      </c>
      <c r="R409" t="str">
        <f t="shared" si="24"/>
        <v>beer</v>
      </c>
      <c r="BA409" t="s">
        <v>71</v>
      </c>
      <c r="BB409" t="s">
        <v>98</v>
      </c>
    </row>
    <row r="410" spans="1:54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Q410" t="str">
        <f t="shared" si="23"/>
        <v>FRANCOPHONE</v>
      </c>
      <c r="R410" t="str">
        <f t="shared" si="24"/>
        <v>beer</v>
      </c>
      <c r="BA410" t="s">
        <v>71</v>
      </c>
      <c r="BB410" t="s">
        <v>98</v>
      </c>
    </row>
    <row r="411" spans="1:54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Q411" t="str">
        <f t="shared" si="23"/>
        <v>FRANCOPHONE</v>
      </c>
      <c r="R411" t="str">
        <f t="shared" si="24"/>
        <v>beer</v>
      </c>
      <c r="BA411" t="s">
        <v>71</v>
      </c>
      <c r="BB411" t="s">
        <v>98</v>
      </c>
    </row>
    <row r="412" spans="1:54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Q412" t="str">
        <f t="shared" si="23"/>
        <v>ANGLOPHONE</v>
      </c>
      <c r="R412" t="str">
        <f t="shared" si="24"/>
        <v>beer</v>
      </c>
      <c r="BA412" t="s">
        <v>70</v>
      </c>
      <c r="BB412" t="s">
        <v>98</v>
      </c>
    </row>
    <row r="413" spans="1:54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Q413" t="str">
        <f t="shared" si="23"/>
        <v>ANGLOPHONE</v>
      </c>
      <c r="R413" t="str">
        <f t="shared" si="24"/>
        <v>malt</v>
      </c>
      <c r="BA413" t="s">
        <v>70</v>
      </c>
      <c r="BB413" t="s">
        <v>97</v>
      </c>
    </row>
    <row r="414" spans="1:54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Q414" t="str">
        <f t="shared" si="23"/>
        <v>FRANCOPHONE</v>
      </c>
      <c r="R414" t="str">
        <f t="shared" si="24"/>
        <v>malt</v>
      </c>
      <c r="BA414" t="s">
        <v>71</v>
      </c>
      <c r="BB414" t="s">
        <v>97</v>
      </c>
    </row>
    <row r="415" spans="1:54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Q415" t="str">
        <f t="shared" si="23"/>
        <v>FRANCOPHONE</v>
      </c>
      <c r="R415" t="str">
        <f t="shared" si="24"/>
        <v>beer</v>
      </c>
      <c r="BA415" t="s">
        <v>71</v>
      </c>
      <c r="BB415" t="s">
        <v>98</v>
      </c>
    </row>
    <row r="416" spans="1:54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Q416" t="str">
        <f t="shared" si="23"/>
        <v>FRANCOPHONE</v>
      </c>
      <c r="R416" t="str">
        <f t="shared" si="24"/>
        <v>beer</v>
      </c>
      <c r="BA416" t="s">
        <v>71</v>
      </c>
      <c r="BB416" t="s">
        <v>98</v>
      </c>
    </row>
    <row r="417" spans="1:54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Q417" t="str">
        <f t="shared" si="23"/>
        <v>ANGLOPHONE</v>
      </c>
      <c r="R417" t="str">
        <f t="shared" si="24"/>
        <v>beer</v>
      </c>
      <c r="BA417" t="s">
        <v>70</v>
      </c>
      <c r="BB417" t="s">
        <v>98</v>
      </c>
    </row>
    <row r="418" spans="1:54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Q418" t="str">
        <f t="shared" si="23"/>
        <v>ANGLOPHONE</v>
      </c>
      <c r="R418" t="str">
        <f t="shared" si="24"/>
        <v>beer</v>
      </c>
      <c r="BA418" t="s">
        <v>70</v>
      </c>
      <c r="BB418" t="s">
        <v>98</v>
      </c>
    </row>
    <row r="419" spans="1:54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Q419" t="str">
        <f t="shared" si="23"/>
        <v>FRANCOPHONE</v>
      </c>
      <c r="R419" t="str">
        <f t="shared" si="24"/>
        <v>beer</v>
      </c>
      <c r="BA419" t="s">
        <v>71</v>
      </c>
      <c r="BB419" t="s">
        <v>98</v>
      </c>
    </row>
    <row r="420" spans="1:54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Q420" t="str">
        <f t="shared" si="23"/>
        <v>FRANCOPHONE</v>
      </c>
      <c r="R420" t="str">
        <f t="shared" si="24"/>
        <v>malt</v>
      </c>
      <c r="BA420" t="s">
        <v>71</v>
      </c>
      <c r="BB420" t="s">
        <v>97</v>
      </c>
    </row>
    <row r="421" spans="1:54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Q421" t="str">
        <f t="shared" si="23"/>
        <v>FRANCOPHONE</v>
      </c>
      <c r="R421" t="str">
        <f t="shared" si="24"/>
        <v>malt</v>
      </c>
      <c r="BA421" t="s">
        <v>71</v>
      </c>
      <c r="BB421" t="s">
        <v>97</v>
      </c>
    </row>
    <row r="422" spans="1:54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Q422" t="str">
        <f t="shared" si="23"/>
        <v>ANGLOPHONE</v>
      </c>
      <c r="R422" t="str">
        <f t="shared" si="24"/>
        <v>beer</v>
      </c>
      <c r="BA422" t="s">
        <v>70</v>
      </c>
      <c r="BB422" t="s">
        <v>98</v>
      </c>
    </row>
    <row r="423" spans="1:54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Q423" t="str">
        <f t="shared" si="23"/>
        <v>ANGLOPHONE</v>
      </c>
      <c r="R423" t="str">
        <f t="shared" si="24"/>
        <v>beer</v>
      </c>
      <c r="BA423" t="s">
        <v>70</v>
      </c>
      <c r="BB423" t="s">
        <v>98</v>
      </c>
    </row>
    <row r="424" spans="1:54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Q424" t="str">
        <f t="shared" si="23"/>
        <v>FRANCOPHONE</v>
      </c>
      <c r="R424" t="str">
        <f t="shared" si="24"/>
        <v>beer</v>
      </c>
      <c r="BA424" t="s">
        <v>71</v>
      </c>
      <c r="BB424" t="s">
        <v>98</v>
      </c>
    </row>
    <row r="425" spans="1:54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Q425" t="str">
        <f t="shared" si="23"/>
        <v>FRANCOPHONE</v>
      </c>
      <c r="R425" t="str">
        <f t="shared" si="24"/>
        <v>beer</v>
      </c>
      <c r="BA425" t="s">
        <v>71</v>
      </c>
      <c r="BB425" t="s">
        <v>98</v>
      </c>
    </row>
    <row r="426" spans="1:54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Q426" t="str">
        <f t="shared" si="23"/>
        <v>FRANCOPHONE</v>
      </c>
      <c r="R426" t="str">
        <f t="shared" si="24"/>
        <v>beer</v>
      </c>
      <c r="BA426" t="s">
        <v>71</v>
      </c>
      <c r="BB426" t="s">
        <v>98</v>
      </c>
    </row>
    <row r="427" spans="1:54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Q427" t="str">
        <f t="shared" si="23"/>
        <v>ANGLOPHONE</v>
      </c>
      <c r="R427" t="str">
        <f t="shared" si="24"/>
        <v>malt</v>
      </c>
      <c r="BA427" t="s">
        <v>70</v>
      </c>
      <c r="BB427" t="s">
        <v>97</v>
      </c>
    </row>
    <row r="428" spans="1:54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Q428" t="str">
        <f t="shared" si="23"/>
        <v>ANGLOPHONE</v>
      </c>
      <c r="R428" t="str">
        <f t="shared" si="24"/>
        <v>malt</v>
      </c>
      <c r="BA428" t="s">
        <v>70</v>
      </c>
      <c r="BB428" t="s">
        <v>97</v>
      </c>
    </row>
    <row r="429" spans="1:54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Q429" t="str">
        <f t="shared" si="23"/>
        <v>FRANCOPHONE</v>
      </c>
      <c r="R429" t="str">
        <f t="shared" si="24"/>
        <v>beer</v>
      </c>
      <c r="BA429" t="s">
        <v>71</v>
      </c>
      <c r="BB429" t="s">
        <v>98</v>
      </c>
    </row>
    <row r="430" spans="1:54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Q430" t="str">
        <f t="shared" si="23"/>
        <v>FRANCOPHONE</v>
      </c>
      <c r="R430" t="str">
        <f t="shared" si="24"/>
        <v>beer</v>
      </c>
      <c r="BA430" t="s">
        <v>71</v>
      </c>
      <c r="BB430" t="s">
        <v>98</v>
      </c>
    </row>
    <row r="431" spans="1:54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Q431" t="str">
        <f t="shared" si="23"/>
        <v>FRANCOPHONE</v>
      </c>
      <c r="R431" t="str">
        <f t="shared" si="24"/>
        <v>beer</v>
      </c>
      <c r="BA431" t="s">
        <v>71</v>
      </c>
      <c r="BB431" t="s">
        <v>98</v>
      </c>
    </row>
    <row r="432" spans="1:54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Q432" t="str">
        <f t="shared" si="23"/>
        <v>ANGLOPHONE</v>
      </c>
      <c r="R432" t="str">
        <f t="shared" si="24"/>
        <v>beer</v>
      </c>
      <c r="BA432" t="s">
        <v>70</v>
      </c>
      <c r="BB432" t="s">
        <v>98</v>
      </c>
    </row>
    <row r="433" spans="1:54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Q433" t="str">
        <f t="shared" si="23"/>
        <v>ANGLOPHONE</v>
      </c>
      <c r="R433" t="str">
        <f t="shared" si="24"/>
        <v>beer</v>
      </c>
      <c r="BA433" t="s">
        <v>70</v>
      </c>
      <c r="BB433" t="s">
        <v>98</v>
      </c>
    </row>
    <row r="434" spans="1:54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Q434" t="str">
        <f t="shared" si="23"/>
        <v>FRANCOPHONE</v>
      </c>
      <c r="R434" t="str">
        <f t="shared" si="24"/>
        <v>malt</v>
      </c>
      <c r="BA434" t="s">
        <v>71</v>
      </c>
      <c r="BB434" t="s">
        <v>97</v>
      </c>
    </row>
    <row r="435" spans="1:54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Q435" t="str">
        <f t="shared" si="23"/>
        <v>FRANCOPHONE</v>
      </c>
      <c r="R435" t="str">
        <f t="shared" si="24"/>
        <v>malt</v>
      </c>
      <c r="BA435" t="s">
        <v>71</v>
      </c>
      <c r="BB435" t="s">
        <v>97</v>
      </c>
    </row>
    <row r="436" spans="1:54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Q436" t="str">
        <f t="shared" si="23"/>
        <v>FRANCOPHONE</v>
      </c>
      <c r="R436" t="str">
        <f t="shared" si="24"/>
        <v>beer</v>
      </c>
      <c r="BA436" t="s">
        <v>71</v>
      </c>
      <c r="BB436" t="s">
        <v>98</v>
      </c>
    </row>
    <row r="437" spans="1:54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Q437" t="str">
        <f t="shared" si="23"/>
        <v>ANGLOPHONE</v>
      </c>
      <c r="R437" t="str">
        <f t="shared" si="24"/>
        <v>beer</v>
      </c>
      <c r="BA437" t="s">
        <v>70</v>
      </c>
      <c r="BB437" t="s">
        <v>98</v>
      </c>
    </row>
    <row r="438" spans="1:54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Q438" t="str">
        <f t="shared" si="23"/>
        <v>ANGLOPHONE</v>
      </c>
      <c r="R438" t="str">
        <f t="shared" si="24"/>
        <v>beer</v>
      </c>
      <c r="BA438" t="s">
        <v>70</v>
      </c>
      <c r="BB438" t="s">
        <v>98</v>
      </c>
    </row>
    <row r="439" spans="1:54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Q439" t="str">
        <f t="shared" si="23"/>
        <v>FRANCOPHONE</v>
      </c>
      <c r="R439" t="str">
        <f t="shared" si="24"/>
        <v>beer</v>
      </c>
      <c r="BA439" t="s">
        <v>71</v>
      </c>
      <c r="BB439" t="s">
        <v>98</v>
      </c>
    </row>
    <row r="440" spans="1:54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Q440" t="str">
        <f t="shared" si="23"/>
        <v>FRANCOPHONE</v>
      </c>
      <c r="R440" t="str">
        <f t="shared" si="24"/>
        <v>beer</v>
      </c>
      <c r="BA440" t="s">
        <v>71</v>
      </c>
      <c r="BB440" t="s">
        <v>98</v>
      </c>
    </row>
    <row r="441" spans="1:54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Q441" t="str">
        <f t="shared" si="23"/>
        <v>FRANCOPHONE</v>
      </c>
      <c r="R441" t="str">
        <f t="shared" si="24"/>
        <v>malt</v>
      </c>
      <c r="BA441" t="s">
        <v>71</v>
      </c>
      <c r="BB441" t="s">
        <v>97</v>
      </c>
    </row>
    <row r="442" spans="1:54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Q442" t="str">
        <f t="shared" si="23"/>
        <v>ANGLOPHONE</v>
      </c>
      <c r="R442" t="str">
        <f t="shared" si="24"/>
        <v>malt</v>
      </c>
      <c r="BA442" t="s">
        <v>70</v>
      </c>
      <c r="BB442" t="s">
        <v>97</v>
      </c>
    </row>
    <row r="443" spans="1:54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Q443" t="str">
        <f t="shared" si="23"/>
        <v>ANGLOPHONE</v>
      </c>
      <c r="R443" t="str">
        <f t="shared" si="24"/>
        <v>beer</v>
      </c>
      <c r="BA443" t="s">
        <v>70</v>
      </c>
      <c r="BB443" t="s">
        <v>98</v>
      </c>
    </row>
    <row r="444" spans="1:54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Q444" t="str">
        <f t="shared" si="23"/>
        <v>FRANCOPHONE</v>
      </c>
      <c r="R444" t="str">
        <f t="shared" si="24"/>
        <v>beer</v>
      </c>
      <c r="BA444" t="s">
        <v>71</v>
      </c>
      <c r="BB444" t="s">
        <v>98</v>
      </c>
    </row>
    <row r="445" spans="1:54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Q445" t="str">
        <f t="shared" si="23"/>
        <v>FRANCOPHONE</v>
      </c>
      <c r="R445" t="str">
        <f t="shared" si="24"/>
        <v>beer</v>
      </c>
      <c r="BA445" t="s">
        <v>71</v>
      </c>
      <c r="BB445" t="s">
        <v>98</v>
      </c>
    </row>
    <row r="446" spans="1:54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Q446" t="str">
        <f t="shared" si="23"/>
        <v>FRANCOPHONE</v>
      </c>
      <c r="R446" t="str">
        <f t="shared" si="24"/>
        <v>beer</v>
      </c>
      <c r="BA446" t="s">
        <v>71</v>
      </c>
      <c r="BB446" t="s">
        <v>98</v>
      </c>
    </row>
    <row r="447" spans="1:54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Q447" t="str">
        <f t="shared" si="23"/>
        <v>ANGLOPHONE</v>
      </c>
      <c r="R447" t="str">
        <f t="shared" si="24"/>
        <v>beer</v>
      </c>
      <c r="BA447" t="s">
        <v>70</v>
      </c>
      <c r="BB447" t="s">
        <v>98</v>
      </c>
    </row>
    <row r="448" spans="1:54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Q448" t="str">
        <f t="shared" si="23"/>
        <v>ANGLOPHONE</v>
      </c>
      <c r="R448" t="str">
        <f t="shared" si="24"/>
        <v>malt</v>
      </c>
      <c r="BA448" t="s">
        <v>70</v>
      </c>
      <c r="BB448" t="s">
        <v>97</v>
      </c>
    </row>
    <row r="449" spans="1:54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Q449" t="str">
        <f t="shared" si="23"/>
        <v>FRANCOPHONE</v>
      </c>
      <c r="R449" t="str">
        <f t="shared" si="24"/>
        <v>malt</v>
      </c>
      <c r="BA449" t="s">
        <v>71</v>
      </c>
      <c r="BB449" t="s">
        <v>97</v>
      </c>
    </row>
    <row r="450" spans="1:54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Q450" t="str">
        <f t="shared" si="23"/>
        <v>FRANCOPHONE</v>
      </c>
      <c r="R450" t="str">
        <f t="shared" si="24"/>
        <v>beer</v>
      </c>
      <c r="BA450" t="s">
        <v>71</v>
      </c>
      <c r="BB450" t="s">
        <v>98</v>
      </c>
    </row>
    <row r="451" spans="1:54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Q451" t="str">
        <f t="shared" ref="Q451:Q514" si="25">IF(J451="GHANA", "ANGLOPHONE", IF(J451="NIGERIA", "ANGLOPHONE","FRANCOPHONE"))</f>
        <v>FRANCOPHONE</v>
      </c>
      <c r="R451" t="str">
        <f t="shared" ref="R451:R514" si="26">IF(D451="beta malt", "malt", IF(D451="grand malt", "malt", "beer"))</f>
        <v>beer</v>
      </c>
      <c r="BA451" t="s">
        <v>71</v>
      </c>
      <c r="BB451" t="s">
        <v>98</v>
      </c>
    </row>
    <row r="452" spans="1:54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Q452" t="str">
        <f t="shared" si="25"/>
        <v>ANGLOPHONE</v>
      </c>
      <c r="R452" t="str">
        <f t="shared" si="26"/>
        <v>beer</v>
      </c>
      <c r="BA452" t="s">
        <v>70</v>
      </c>
      <c r="BB452" t="s">
        <v>98</v>
      </c>
    </row>
    <row r="453" spans="1:54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Q453" t="str">
        <f t="shared" si="25"/>
        <v>ANGLOPHONE</v>
      </c>
      <c r="R453" t="str">
        <f t="shared" si="26"/>
        <v>beer</v>
      </c>
      <c r="BA453" t="s">
        <v>70</v>
      </c>
      <c r="BB453" t="s">
        <v>98</v>
      </c>
    </row>
    <row r="454" spans="1:54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Q454" t="str">
        <f t="shared" si="25"/>
        <v>FRANCOPHONE</v>
      </c>
      <c r="R454" t="str">
        <f t="shared" si="26"/>
        <v>beer</v>
      </c>
      <c r="BA454" t="s">
        <v>71</v>
      </c>
      <c r="BB454" t="s">
        <v>98</v>
      </c>
    </row>
    <row r="455" spans="1:54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Q455" t="str">
        <f t="shared" si="25"/>
        <v>FRANCOPHONE</v>
      </c>
      <c r="R455" t="str">
        <f t="shared" si="26"/>
        <v>malt</v>
      </c>
      <c r="BA455" t="s">
        <v>71</v>
      </c>
      <c r="BB455" t="s">
        <v>97</v>
      </c>
    </row>
    <row r="456" spans="1:54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Q456" t="str">
        <f t="shared" si="25"/>
        <v>FRANCOPHONE</v>
      </c>
      <c r="R456" t="str">
        <f t="shared" si="26"/>
        <v>malt</v>
      </c>
      <c r="BA456" t="s">
        <v>71</v>
      </c>
      <c r="BB456" t="s">
        <v>97</v>
      </c>
    </row>
    <row r="457" spans="1:54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Q457" t="str">
        <f t="shared" si="25"/>
        <v>ANGLOPHONE</v>
      </c>
      <c r="R457" t="str">
        <f t="shared" si="26"/>
        <v>beer</v>
      </c>
      <c r="BA457" t="s">
        <v>70</v>
      </c>
      <c r="BB457" t="s">
        <v>98</v>
      </c>
    </row>
    <row r="458" spans="1:54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Q458" t="str">
        <f t="shared" si="25"/>
        <v>ANGLOPHONE</v>
      </c>
      <c r="R458" t="str">
        <f t="shared" si="26"/>
        <v>beer</v>
      </c>
      <c r="BA458" t="s">
        <v>70</v>
      </c>
      <c r="BB458" t="s">
        <v>98</v>
      </c>
    </row>
    <row r="459" spans="1:54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Q459" t="str">
        <f t="shared" si="25"/>
        <v>FRANCOPHONE</v>
      </c>
      <c r="R459" t="str">
        <f t="shared" si="26"/>
        <v>beer</v>
      </c>
      <c r="BA459" t="s">
        <v>71</v>
      </c>
      <c r="BB459" t="s">
        <v>98</v>
      </c>
    </row>
    <row r="460" spans="1:54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Q460" t="str">
        <f t="shared" si="25"/>
        <v>FRANCOPHONE</v>
      </c>
      <c r="R460" t="str">
        <f t="shared" si="26"/>
        <v>beer</v>
      </c>
      <c r="BA460" t="s">
        <v>71</v>
      </c>
      <c r="BB460" t="s">
        <v>98</v>
      </c>
    </row>
    <row r="461" spans="1:54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Q461" t="str">
        <f t="shared" si="25"/>
        <v>FRANCOPHONE</v>
      </c>
      <c r="R461" t="str">
        <f t="shared" si="26"/>
        <v>beer</v>
      </c>
      <c r="BA461" t="s">
        <v>71</v>
      </c>
      <c r="BB461" t="s">
        <v>98</v>
      </c>
    </row>
    <row r="462" spans="1:54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Q462" t="str">
        <f t="shared" si="25"/>
        <v>ANGLOPHONE</v>
      </c>
      <c r="R462" t="str">
        <f t="shared" si="26"/>
        <v>malt</v>
      </c>
      <c r="BA462" t="s">
        <v>70</v>
      </c>
      <c r="BB462" t="s">
        <v>97</v>
      </c>
    </row>
    <row r="463" spans="1:54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Q463" t="str">
        <f t="shared" si="25"/>
        <v>ANGLOPHONE</v>
      </c>
      <c r="R463" t="str">
        <f t="shared" si="26"/>
        <v>malt</v>
      </c>
      <c r="BA463" t="s">
        <v>70</v>
      </c>
      <c r="BB463" t="s">
        <v>97</v>
      </c>
    </row>
    <row r="464" spans="1:54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Q464" t="str">
        <f t="shared" si="25"/>
        <v>FRANCOPHONE</v>
      </c>
      <c r="R464" t="str">
        <f t="shared" si="26"/>
        <v>beer</v>
      </c>
      <c r="BA464" t="s">
        <v>71</v>
      </c>
      <c r="BB464" t="s">
        <v>98</v>
      </c>
    </row>
    <row r="465" spans="1:54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Q465" t="str">
        <f t="shared" si="25"/>
        <v>FRANCOPHONE</v>
      </c>
      <c r="R465" t="str">
        <f t="shared" si="26"/>
        <v>beer</v>
      </c>
      <c r="BA465" t="s">
        <v>71</v>
      </c>
      <c r="BB465" t="s">
        <v>98</v>
      </c>
    </row>
    <row r="466" spans="1:54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Q466" t="str">
        <f t="shared" si="25"/>
        <v>FRANCOPHONE</v>
      </c>
      <c r="R466" t="str">
        <f t="shared" si="26"/>
        <v>beer</v>
      </c>
      <c r="BA466" t="s">
        <v>71</v>
      </c>
      <c r="BB466" t="s">
        <v>98</v>
      </c>
    </row>
    <row r="467" spans="1:54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Q467" t="str">
        <f t="shared" si="25"/>
        <v>ANGLOPHONE</v>
      </c>
      <c r="R467" t="str">
        <f t="shared" si="26"/>
        <v>beer</v>
      </c>
      <c r="BA467" t="s">
        <v>70</v>
      </c>
      <c r="BB467" t="s">
        <v>98</v>
      </c>
    </row>
    <row r="468" spans="1:54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Q468" t="str">
        <f t="shared" si="25"/>
        <v>ANGLOPHONE</v>
      </c>
      <c r="R468" t="str">
        <f t="shared" si="26"/>
        <v>beer</v>
      </c>
      <c r="BA468" t="s">
        <v>70</v>
      </c>
      <c r="BB468" t="s">
        <v>98</v>
      </c>
    </row>
    <row r="469" spans="1:54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Q469" t="str">
        <f t="shared" si="25"/>
        <v>FRANCOPHONE</v>
      </c>
      <c r="R469" t="str">
        <f t="shared" si="26"/>
        <v>malt</v>
      </c>
      <c r="BA469" t="s">
        <v>71</v>
      </c>
      <c r="BB469" t="s">
        <v>97</v>
      </c>
    </row>
    <row r="470" spans="1:54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Q470" t="str">
        <f t="shared" si="25"/>
        <v>FRANCOPHONE</v>
      </c>
      <c r="R470" t="str">
        <f t="shared" si="26"/>
        <v>malt</v>
      </c>
      <c r="BA470" t="s">
        <v>71</v>
      </c>
      <c r="BB470" t="s">
        <v>97</v>
      </c>
    </row>
    <row r="471" spans="1:54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Q471" t="str">
        <f t="shared" si="25"/>
        <v>FRANCOPHONE</v>
      </c>
      <c r="R471" t="str">
        <f t="shared" si="26"/>
        <v>beer</v>
      </c>
      <c r="BA471" t="s">
        <v>71</v>
      </c>
      <c r="BB471" t="s">
        <v>98</v>
      </c>
    </row>
    <row r="472" spans="1:54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Q472" t="str">
        <f t="shared" si="25"/>
        <v>ANGLOPHONE</v>
      </c>
      <c r="R472" t="str">
        <f t="shared" si="26"/>
        <v>beer</v>
      </c>
      <c r="BA472" t="s">
        <v>70</v>
      </c>
      <c r="BB472" t="s">
        <v>98</v>
      </c>
    </row>
    <row r="473" spans="1:54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Q473" t="str">
        <f t="shared" si="25"/>
        <v>ANGLOPHONE</v>
      </c>
      <c r="R473" t="str">
        <f t="shared" si="26"/>
        <v>beer</v>
      </c>
      <c r="BA473" t="s">
        <v>70</v>
      </c>
      <c r="BB473" t="s">
        <v>98</v>
      </c>
    </row>
    <row r="474" spans="1:54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Q474" t="str">
        <f t="shared" si="25"/>
        <v>FRANCOPHONE</v>
      </c>
      <c r="R474" t="str">
        <f t="shared" si="26"/>
        <v>beer</v>
      </c>
      <c r="BA474" t="s">
        <v>71</v>
      </c>
      <c r="BB474" t="s">
        <v>98</v>
      </c>
    </row>
    <row r="475" spans="1:54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Q475" t="str">
        <f t="shared" si="25"/>
        <v>FRANCOPHONE</v>
      </c>
      <c r="R475" t="str">
        <f t="shared" si="26"/>
        <v>beer</v>
      </c>
      <c r="BA475" t="s">
        <v>71</v>
      </c>
      <c r="BB475" t="s">
        <v>98</v>
      </c>
    </row>
    <row r="476" spans="1:54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Q476" t="str">
        <f t="shared" si="25"/>
        <v>FRANCOPHONE</v>
      </c>
      <c r="R476" t="str">
        <f t="shared" si="26"/>
        <v>malt</v>
      </c>
      <c r="BA476" t="s">
        <v>71</v>
      </c>
      <c r="BB476" t="s">
        <v>97</v>
      </c>
    </row>
    <row r="477" spans="1:54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Q477" t="str">
        <f t="shared" si="25"/>
        <v>ANGLOPHONE</v>
      </c>
      <c r="R477" t="str">
        <f t="shared" si="26"/>
        <v>malt</v>
      </c>
      <c r="BA477" t="s">
        <v>70</v>
      </c>
      <c r="BB477" t="s">
        <v>97</v>
      </c>
    </row>
    <row r="478" spans="1:54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Q478" t="str">
        <f t="shared" si="25"/>
        <v>ANGLOPHONE</v>
      </c>
      <c r="R478" t="str">
        <f t="shared" si="26"/>
        <v>beer</v>
      </c>
      <c r="BA478" t="s">
        <v>70</v>
      </c>
      <c r="BB478" t="s">
        <v>98</v>
      </c>
    </row>
    <row r="479" spans="1:54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Q479" t="str">
        <f t="shared" si="25"/>
        <v>FRANCOPHONE</v>
      </c>
      <c r="R479" t="str">
        <f t="shared" si="26"/>
        <v>beer</v>
      </c>
      <c r="BA479" t="s">
        <v>71</v>
      </c>
      <c r="BB479" t="s">
        <v>98</v>
      </c>
    </row>
    <row r="480" spans="1:54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Q480" t="str">
        <f t="shared" si="25"/>
        <v>FRANCOPHONE</v>
      </c>
      <c r="R480" t="str">
        <f t="shared" si="26"/>
        <v>beer</v>
      </c>
      <c r="BA480" t="s">
        <v>71</v>
      </c>
      <c r="BB480" t="s">
        <v>98</v>
      </c>
    </row>
    <row r="481" spans="1:54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Q481" t="str">
        <f t="shared" si="25"/>
        <v>FRANCOPHONE</v>
      </c>
      <c r="R481" t="str">
        <f t="shared" si="26"/>
        <v>beer</v>
      </c>
      <c r="BA481" t="s">
        <v>71</v>
      </c>
      <c r="BB481" t="s">
        <v>98</v>
      </c>
    </row>
    <row r="482" spans="1:54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Q482" t="str">
        <f t="shared" si="25"/>
        <v>ANGLOPHONE</v>
      </c>
      <c r="R482" t="str">
        <f t="shared" si="26"/>
        <v>beer</v>
      </c>
      <c r="BA482" t="s">
        <v>70</v>
      </c>
      <c r="BB482" t="s">
        <v>98</v>
      </c>
    </row>
    <row r="483" spans="1:54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Q483" t="str">
        <f t="shared" si="25"/>
        <v>ANGLOPHONE</v>
      </c>
      <c r="R483" t="str">
        <f t="shared" si="26"/>
        <v>malt</v>
      </c>
      <c r="BA483" t="s">
        <v>70</v>
      </c>
      <c r="BB483" t="s">
        <v>97</v>
      </c>
    </row>
    <row r="484" spans="1:54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Q484" t="str">
        <f t="shared" si="25"/>
        <v>FRANCOPHONE</v>
      </c>
      <c r="R484" t="str">
        <f t="shared" si="26"/>
        <v>malt</v>
      </c>
      <c r="BA484" t="s">
        <v>71</v>
      </c>
      <c r="BB484" t="s">
        <v>97</v>
      </c>
    </row>
    <row r="485" spans="1:54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Q485" t="str">
        <f t="shared" si="25"/>
        <v>FRANCOPHONE</v>
      </c>
      <c r="R485" t="str">
        <f t="shared" si="26"/>
        <v>beer</v>
      </c>
      <c r="BA485" t="s">
        <v>71</v>
      </c>
      <c r="BB485" t="s">
        <v>98</v>
      </c>
    </row>
    <row r="486" spans="1:54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Q486" t="str">
        <f t="shared" si="25"/>
        <v>FRANCOPHONE</v>
      </c>
      <c r="R486" t="str">
        <f t="shared" si="26"/>
        <v>beer</v>
      </c>
      <c r="BA486" t="s">
        <v>71</v>
      </c>
      <c r="BB486" t="s">
        <v>98</v>
      </c>
    </row>
    <row r="487" spans="1:54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Q487" t="str">
        <f t="shared" si="25"/>
        <v>ANGLOPHONE</v>
      </c>
      <c r="R487" t="str">
        <f t="shared" si="26"/>
        <v>beer</v>
      </c>
      <c r="BA487" t="s">
        <v>70</v>
      </c>
      <c r="BB487" t="s">
        <v>98</v>
      </c>
    </row>
    <row r="488" spans="1:54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Q488" t="str">
        <f t="shared" si="25"/>
        <v>ANGLOPHONE</v>
      </c>
      <c r="R488" t="str">
        <f t="shared" si="26"/>
        <v>beer</v>
      </c>
      <c r="BA488" t="s">
        <v>70</v>
      </c>
      <c r="BB488" t="s">
        <v>98</v>
      </c>
    </row>
    <row r="489" spans="1:54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Q489" t="str">
        <f t="shared" si="25"/>
        <v>FRANCOPHONE</v>
      </c>
      <c r="R489" t="str">
        <f t="shared" si="26"/>
        <v>beer</v>
      </c>
      <c r="BA489" t="s">
        <v>71</v>
      </c>
      <c r="BB489" t="s">
        <v>98</v>
      </c>
    </row>
    <row r="490" spans="1:54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Q490" t="str">
        <f t="shared" si="25"/>
        <v>FRANCOPHONE</v>
      </c>
      <c r="R490" t="str">
        <f t="shared" si="26"/>
        <v>malt</v>
      </c>
      <c r="BA490" t="s">
        <v>71</v>
      </c>
      <c r="BB490" t="s">
        <v>97</v>
      </c>
    </row>
    <row r="491" spans="1:54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Q491" t="str">
        <f t="shared" si="25"/>
        <v>FRANCOPHONE</v>
      </c>
      <c r="R491" t="str">
        <f t="shared" si="26"/>
        <v>malt</v>
      </c>
      <c r="BA491" t="s">
        <v>71</v>
      </c>
      <c r="BB491" t="s">
        <v>97</v>
      </c>
    </row>
    <row r="492" spans="1:54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Q492" t="str">
        <f t="shared" si="25"/>
        <v>ANGLOPHONE</v>
      </c>
      <c r="R492" t="str">
        <f t="shared" si="26"/>
        <v>beer</v>
      </c>
      <c r="BA492" t="s">
        <v>70</v>
      </c>
      <c r="BB492" t="s">
        <v>98</v>
      </c>
    </row>
    <row r="493" spans="1:54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Q493" t="str">
        <f t="shared" si="25"/>
        <v>ANGLOPHONE</v>
      </c>
      <c r="R493" t="str">
        <f t="shared" si="26"/>
        <v>beer</v>
      </c>
      <c r="BA493" t="s">
        <v>70</v>
      </c>
      <c r="BB493" t="s">
        <v>98</v>
      </c>
    </row>
    <row r="494" spans="1:54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Q494" t="str">
        <f t="shared" si="25"/>
        <v>FRANCOPHONE</v>
      </c>
      <c r="R494" t="str">
        <f t="shared" si="26"/>
        <v>beer</v>
      </c>
      <c r="BA494" t="s">
        <v>71</v>
      </c>
      <c r="BB494" t="s">
        <v>98</v>
      </c>
    </row>
    <row r="495" spans="1:54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Q495" t="str">
        <f t="shared" si="25"/>
        <v>FRANCOPHONE</v>
      </c>
      <c r="R495" t="str">
        <f t="shared" si="26"/>
        <v>beer</v>
      </c>
      <c r="BA495" t="s">
        <v>71</v>
      </c>
      <c r="BB495" t="s">
        <v>98</v>
      </c>
    </row>
    <row r="496" spans="1:54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Q496" t="str">
        <f t="shared" si="25"/>
        <v>FRANCOPHONE</v>
      </c>
      <c r="R496" t="str">
        <f t="shared" si="26"/>
        <v>beer</v>
      </c>
      <c r="BA496" t="s">
        <v>71</v>
      </c>
      <c r="BB496" t="s">
        <v>98</v>
      </c>
    </row>
    <row r="497" spans="1:54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Q497" t="str">
        <f t="shared" si="25"/>
        <v>ANGLOPHONE</v>
      </c>
      <c r="R497" t="str">
        <f t="shared" si="26"/>
        <v>malt</v>
      </c>
      <c r="BA497" t="s">
        <v>70</v>
      </c>
      <c r="BB497" t="s">
        <v>97</v>
      </c>
    </row>
    <row r="498" spans="1:54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Q498" t="str">
        <f t="shared" si="25"/>
        <v>ANGLOPHONE</v>
      </c>
      <c r="R498" t="str">
        <f t="shared" si="26"/>
        <v>malt</v>
      </c>
      <c r="BA498" t="s">
        <v>70</v>
      </c>
      <c r="BB498" t="s">
        <v>97</v>
      </c>
    </row>
    <row r="499" spans="1:54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Q499" t="str">
        <f t="shared" si="25"/>
        <v>FRANCOPHONE</v>
      </c>
      <c r="R499" t="str">
        <f t="shared" si="26"/>
        <v>beer</v>
      </c>
      <c r="BA499" t="s">
        <v>71</v>
      </c>
      <c r="BB499" t="s">
        <v>98</v>
      </c>
    </row>
    <row r="500" spans="1:54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Q500" t="str">
        <f t="shared" si="25"/>
        <v>FRANCOPHONE</v>
      </c>
      <c r="R500" t="str">
        <f t="shared" si="26"/>
        <v>beer</v>
      </c>
      <c r="BA500" t="s">
        <v>71</v>
      </c>
      <c r="BB500" t="s">
        <v>98</v>
      </c>
    </row>
    <row r="501" spans="1:54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Q501" t="str">
        <f t="shared" si="25"/>
        <v>FRANCOPHONE</v>
      </c>
      <c r="R501" t="str">
        <f t="shared" si="26"/>
        <v>beer</v>
      </c>
      <c r="BA501" t="s">
        <v>71</v>
      </c>
      <c r="BB501" t="s">
        <v>98</v>
      </c>
    </row>
    <row r="502" spans="1:54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Q502" t="str">
        <f t="shared" si="25"/>
        <v>ANGLOPHONE</v>
      </c>
      <c r="R502" t="str">
        <f t="shared" si="26"/>
        <v>beer</v>
      </c>
      <c r="BA502" t="s">
        <v>70</v>
      </c>
      <c r="BB502" t="s">
        <v>98</v>
      </c>
    </row>
    <row r="503" spans="1:54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Q503" t="str">
        <f t="shared" si="25"/>
        <v>ANGLOPHONE</v>
      </c>
      <c r="R503" t="str">
        <f t="shared" si="26"/>
        <v>beer</v>
      </c>
      <c r="BA503" t="s">
        <v>70</v>
      </c>
      <c r="BB503" t="s">
        <v>98</v>
      </c>
    </row>
    <row r="504" spans="1:54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Q504" t="str">
        <f t="shared" si="25"/>
        <v>FRANCOPHONE</v>
      </c>
      <c r="R504" t="str">
        <f t="shared" si="26"/>
        <v>malt</v>
      </c>
      <c r="BA504" t="s">
        <v>71</v>
      </c>
      <c r="BB504" t="s">
        <v>97</v>
      </c>
    </row>
    <row r="505" spans="1:54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Q505" t="str">
        <f t="shared" si="25"/>
        <v>FRANCOPHONE</v>
      </c>
      <c r="R505" t="str">
        <f t="shared" si="26"/>
        <v>malt</v>
      </c>
      <c r="BA505" t="s">
        <v>71</v>
      </c>
      <c r="BB505" t="s">
        <v>97</v>
      </c>
    </row>
    <row r="506" spans="1:54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Q506" t="str">
        <f t="shared" si="25"/>
        <v>FRANCOPHONE</v>
      </c>
      <c r="R506" t="str">
        <f t="shared" si="26"/>
        <v>beer</v>
      </c>
      <c r="BA506" t="s">
        <v>71</v>
      </c>
      <c r="BB506" t="s">
        <v>98</v>
      </c>
    </row>
    <row r="507" spans="1:54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Q507" t="str">
        <f t="shared" si="25"/>
        <v>ANGLOPHONE</v>
      </c>
      <c r="R507" t="str">
        <f t="shared" si="26"/>
        <v>beer</v>
      </c>
      <c r="BA507" t="s">
        <v>70</v>
      </c>
      <c r="BB507" t="s">
        <v>98</v>
      </c>
    </row>
    <row r="508" spans="1:54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Q508" t="str">
        <f t="shared" si="25"/>
        <v>ANGLOPHONE</v>
      </c>
      <c r="R508" t="str">
        <f t="shared" si="26"/>
        <v>beer</v>
      </c>
      <c r="BA508" t="s">
        <v>70</v>
      </c>
      <c r="BB508" t="s">
        <v>98</v>
      </c>
    </row>
    <row r="509" spans="1:54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Q509" t="str">
        <f t="shared" si="25"/>
        <v>FRANCOPHONE</v>
      </c>
      <c r="R509" t="str">
        <f t="shared" si="26"/>
        <v>beer</v>
      </c>
      <c r="BA509" t="s">
        <v>71</v>
      </c>
      <c r="BB509" t="s">
        <v>98</v>
      </c>
    </row>
    <row r="510" spans="1:54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Q510" t="str">
        <f t="shared" si="25"/>
        <v>FRANCOPHONE</v>
      </c>
      <c r="R510" t="str">
        <f t="shared" si="26"/>
        <v>beer</v>
      </c>
      <c r="BA510" t="s">
        <v>71</v>
      </c>
      <c r="BB510" t="s">
        <v>98</v>
      </c>
    </row>
    <row r="511" spans="1:54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Q511" t="str">
        <f t="shared" si="25"/>
        <v>FRANCOPHONE</v>
      </c>
      <c r="R511" t="str">
        <f t="shared" si="26"/>
        <v>malt</v>
      </c>
      <c r="BA511" t="s">
        <v>71</v>
      </c>
      <c r="BB511" t="s">
        <v>97</v>
      </c>
    </row>
    <row r="512" spans="1:54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Q512" t="str">
        <f t="shared" si="25"/>
        <v>ANGLOPHONE</v>
      </c>
      <c r="R512" t="str">
        <f t="shared" si="26"/>
        <v>malt</v>
      </c>
      <c r="BA512" t="s">
        <v>70</v>
      </c>
      <c r="BB512" t="s">
        <v>97</v>
      </c>
    </row>
    <row r="513" spans="1:54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Q513" t="str">
        <f t="shared" si="25"/>
        <v>ANGLOPHONE</v>
      </c>
      <c r="R513" t="str">
        <f t="shared" si="26"/>
        <v>beer</v>
      </c>
      <c r="BA513" t="s">
        <v>70</v>
      </c>
      <c r="BB513" t="s">
        <v>98</v>
      </c>
    </row>
    <row r="514" spans="1:54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Q514" t="str">
        <f t="shared" si="25"/>
        <v>FRANCOPHONE</v>
      </c>
      <c r="R514" t="str">
        <f t="shared" si="26"/>
        <v>beer</v>
      </c>
      <c r="BA514" t="s">
        <v>71</v>
      </c>
      <c r="BB514" t="s">
        <v>98</v>
      </c>
    </row>
    <row r="515" spans="1:54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Q515" t="str">
        <f t="shared" ref="Q515:Q578" si="27">IF(J515="GHANA", "ANGLOPHONE", IF(J515="NIGERIA", "ANGLOPHONE","FRANCOPHONE"))</f>
        <v>FRANCOPHONE</v>
      </c>
      <c r="R515" t="str">
        <f t="shared" ref="R515:R578" si="28">IF(D515="beta malt", "malt", IF(D515="grand malt", "malt", "beer"))</f>
        <v>beer</v>
      </c>
      <c r="BA515" t="s">
        <v>71</v>
      </c>
      <c r="BB515" t="s">
        <v>98</v>
      </c>
    </row>
    <row r="516" spans="1:54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Q516" t="str">
        <f t="shared" si="27"/>
        <v>FRANCOPHONE</v>
      </c>
      <c r="R516" t="str">
        <f t="shared" si="28"/>
        <v>beer</v>
      </c>
      <c r="BA516" t="s">
        <v>71</v>
      </c>
      <c r="BB516" t="s">
        <v>98</v>
      </c>
    </row>
    <row r="517" spans="1:54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Q517" t="str">
        <f t="shared" si="27"/>
        <v>ANGLOPHONE</v>
      </c>
      <c r="R517" t="str">
        <f t="shared" si="28"/>
        <v>beer</v>
      </c>
      <c r="BA517" t="s">
        <v>70</v>
      </c>
      <c r="BB517" t="s">
        <v>98</v>
      </c>
    </row>
    <row r="518" spans="1:54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Q518" t="str">
        <f t="shared" si="27"/>
        <v>ANGLOPHONE</v>
      </c>
      <c r="R518" t="str">
        <f t="shared" si="28"/>
        <v>malt</v>
      </c>
      <c r="BA518" t="s">
        <v>70</v>
      </c>
      <c r="BB518" t="s">
        <v>97</v>
      </c>
    </row>
    <row r="519" spans="1:54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Q519" t="str">
        <f t="shared" si="27"/>
        <v>FRANCOPHONE</v>
      </c>
      <c r="R519" t="str">
        <f t="shared" si="28"/>
        <v>malt</v>
      </c>
      <c r="BA519" t="s">
        <v>71</v>
      </c>
      <c r="BB519" t="s">
        <v>97</v>
      </c>
    </row>
    <row r="520" spans="1:54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Q520" t="str">
        <f t="shared" si="27"/>
        <v>FRANCOPHONE</v>
      </c>
      <c r="R520" t="str">
        <f t="shared" si="28"/>
        <v>beer</v>
      </c>
      <c r="BA520" t="s">
        <v>71</v>
      </c>
      <c r="BB520" t="s">
        <v>98</v>
      </c>
    </row>
    <row r="521" spans="1:54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Q521" t="str">
        <f t="shared" si="27"/>
        <v>FRANCOPHONE</v>
      </c>
      <c r="R521" t="str">
        <f t="shared" si="28"/>
        <v>beer</v>
      </c>
      <c r="BA521" t="s">
        <v>71</v>
      </c>
      <c r="BB521" t="s">
        <v>98</v>
      </c>
    </row>
    <row r="522" spans="1:54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Q522" t="str">
        <f t="shared" si="27"/>
        <v>ANGLOPHONE</v>
      </c>
      <c r="R522" t="str">
        <f t="shared" si="28"/>
        <v>beer</v>
      </c>
      <c r="BA522" t="s">
        <v>70</v>
      </c>
      <c r="BB522" t="s">
        <v>98</v>
      </c>
    </row>
    <row r="523" spans="1:54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Q523" t="str">
        <f t="shared" si="27"/>
        <v>ANGLOPHONE</v>
      </c>
      <c r="R523" t="str">
        <f t="shared" si="28"/>
        <v>beer</v>
      </c>
      <c r="BA523" t="s">
        <v>70</v>
      </c>
      <c r="BB523" t="s">
        <v>98</v>
      </c>
    </row>
    <row r="524" spans="1:54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Q524" t="str">
        <f t="shared" si="27"/>
        <v>FRANCOPHONE</v>
      </c>
      <c r="R524" t="str">
        <f t="shared" si="28"/>
        <v>beer</v>
      </c>
      <c r="BA524" t="s">
        <v>71</v>
      </c>
      <c r="BB524" t="s">
        <v>98</v>
      </c>
    </row>
    <row r="525" spans="1:54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Q525" t="str">
        <f t="shared" si="27"/>
        <v>FRANCOPHONE</v>
      </c>
      <c r="R525" t="str">
        <f t="shared" si="28"/>
        <v>malt</v>
      </c>
      <c r="BA525" t="s">
        <v>71</v>
      </c>
      <c r="BB525" t="s">
        <v>97</v>
      </c>
    </row>
    <row r="526" spans="1:54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Q526" t="str">
        <f t="shared" si="27"/>
        <v>FRANCOPHONE</v>
      </c>
      <c r="R526" t="str">
        <f t="shared" si="28"/>
        <v>malt</v>
      </c>
      <c r="BA526" t="s">
        <v>71</v>
      </c>
      <c r="BB526" t="s">
        <v>97</v>
      </c>
    </row>
    <row r="527" spans="1:54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Q527" t="str">
        <f t="shared" si="27"/>
        <v>ANGLOPHONE</v>
      </c>
      <c r="R527" t="str">
        <f t="shared" si="28"/>
        <v>beer</v>
      </c>
      <c r="BA527" t="s">
        <v>70</v>
      </c>
      <c r="BB527" t="s">
        <v>98</v>
      </c>
    </row>
    <row r="528" spans="1:54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Q528" t="str">
        <f t="shared" si="27"/>
        <v>ANGLOPHONE</v>
      </c>
      <c r="R528" t="str">
        <f t="shared" si="28"/>
        <v>beer</v>
      </c>
      <c r="BA528" t="s">
        <v>70</v>
      </c>
      <c r="BB528" t="s">
        <v>98</v>
      </c>
    </row>
    <row r="529" spans="1:54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Q529" t="str">
        <f t="shared" si="27"/>
        <v>FRANCOPHONE</v>
      </c>
      <c r="R529" t="str">
        <f t="shared" si="28"/>
        <v>beer</v>
      </c>
      <c r="BA529" t="s">
        <v>71</v>
      </c>
      <c r="BB529" t="s">
        <v>98</v>
      </c>
    </row>
    <row r="530" spans="1:54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Q530" t="str">
        <f t="shared" si="27"/>
        <v>FRANCOPHONE</v>
      </c>
      <c r="R530" t="str">
        <f t="shared" si="28"/>
        <v>beer</v>
      </c>
      <c r="BA530" t="s">
        <v>71</v>
      </c>
      <c r="BB530" t="s">
        <v>98</v>
      </c>
    </row>
    <row r="531" spans="1:54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Q531" t="str">
        <f t="shared" si="27"/>
        <v>FRANCOPHONE</v>
      </c>
      <c r="R531" t="str">
        <f t="shared" si="28"/>
        <v>beer</v>
      </c>
      <c r="BA531" t="s">
        <v>71</v>
      </c>
      <c r="BB531" t="s">
        <v>98</v>
      </c>
    </row>
    <row r="532" spans="1:54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Q532" t="str">
        <f t="shared" si="27"/>
        <v>ANGLOPHONE</v>
      </c>
      <c r="R532" t="str">
        <f t="shared" si="28"/>
        <v>malt</v>
      </c>
      <c r="BA532" t="s">
        <v>70</v>
      </c>
      <c r="BB532" t="s">
        <v>97</v>
      </c>
    </row>
    <row r="533" spans="1:54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Q533" t="str">
        <f t="shared" si="27"/>
        <v>ANGLOPHONE</v>
      </c>
      <c r="R533" t="str">
        <f t="shared" si="28"/>
        <v>malt</v>
      </c>
      <c r="BA533" t="s">
        <v>70</v>
      </c>
      <c r="BB533" t="s">
        <v>97</v>
      </c>
    </row>
    <row r="534" spans="1:54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Q534" t="str">
        <f t="shared" si="27"/>
        <v>FRANCOPHONE</v>
      </c>
      <c r="R534" t="str">
        <f t="shared" si="28"/>
        <v>beer</v>
      </c>
      <c r="BA534" t="s">
        <v>71</v>
      </c>
      <c r="BB534" t="s">
        <v>98</v>
      </c>
    </row>
    <row r="535" spans="1:54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Q535" t="str">
        <f t="shared" si="27"/>
        <v>FRANCOPHONE</v>
      </c>
      <c r="R535" t="str">
        <f t="shared" si="28"/>
        <v>beer</v>
      </c>
      <c r="BA535" t="s">
        <v>71</v>
      </c>
      <c r="BB535" t="s">
        <v>98</v>
      </c>
    </row>
    <row r="536" spans="1:54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Q536" t="str">
        <f t="shared" si="27"/>
        <v>FRANCOPHONE</v>
      </c>
      <c r="R536" t="str">
        <f t="shared" si="28"/>
        <v>beer</v>
      </c>
      <c r="BA536" t="s">
        <v>71</v>
      </c>
      <c r="BB536" t="s">
        <v>98</v>
      </c>
    </row>
    <row r="537" spans="1:54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Q537" t="str">
        <f t="shared" si="27"/>
        <v>ANGLOPHONE</v>
      </c>
      <c r="R537" t="str">
        <f t="shared" si="28"/>
        <v>beer</v>
      </c>
      <c r="BA537" t="s">
        <v>70</v>
      </c>
      <c r="BB537" t="s">
        <v>98</v>
      </c>
    </row>
    <row r="538" spans="1:54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Q538" t="str">
        <f t="shared" si="27"/>
        <v>ANGLOPHONE</v>
      </c>
      <c r="R538" t="str">
        <f t="shared" si="28"/>
        <v>beer</v>
      </c>
      <c r="BA538" t="s">
        <v>70</v>
      </c>
      <c r="BB538" t="s">
        <v>98</v>
      </c>
    </row>
    <row r="539" spans="1:54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Q539" t="str">
        <f t="shared" si="27"/>
        <v>FRANCOPHONE</v>
      </c>
      <c r="R539" t="str">
        <f t="shared" si="28"/>
        <v>malt</v>
      </c>
      <c r="BA539" t="s">
        <v>71</v>
      </c>
      <c r="BB539" t="s">
        <v>97</v>
      </c>
    </row>
    <row r="540" spans="1:54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Q540" t="str">
        <f t="shared" si="27"/>
        <v>FRANCOPHONE</v>
      </c>
      <c r="R540" t="str">
        <f t="shared" si="28"/>
        <v>malt</v>
      </c>
      <c r="BA540" t="s">
        <v>71</v>
      </c>
      <c r="BB540" t="s">
        <v>97</v>
      </c>
    </row>
    <row r="541" spans="1:54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Q541" t="str">
        <f t="shared" si="27"/>
        <v>FRANCOPHONE</v>
      </c>
      <c r="R541" t="str">
        <f t="shared" si="28"/>
        <v>beer</v>
      </c>
      <c r="BA541" t="s">
        <v>71</v>
      </c>
      <c r="BB541" t="s">
        <v>98</v>
      </c>
    </row>
    <row r="542" spans="1:54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Q542" t="str">
        <f t="shared" si="27"/>
        <v>ANGLOPHONE</v>
      </c>
      <c r="R542" t="str">
        <f t="shared" si="28"/>
        <v>beer</v>
      </c>
      <c r="BA542" t="s">
        <v>70</v>
      </c>
      <c r="BB542" t="s">
        <v>98</v>
      </c>
    </row>
    <row r="543" spans="1:54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Q543" t="str">
        <f t="shared" si="27"/>
        <v>ANGLOPHONE</v>
      </c>
      <c r="R543" t="str">
        <f t="shared" si="28"/>
        <v>beer</v>
      </c>
      <c r="BA543" t="s">
        <v>70</v>
      </c>
      <c r="BB543" t="s">
        <v>98</v>
      </c>
    </row>
    <row r="544" spans="1:54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Q544" t="str">
        <f t="shared" si="27"/>
        <v>FRANCOPHONE</v>
      </c>
      <c r="R544" t="str">
        <f t="shared" si="28"/>
        <v>beer</v>
      </c>
      <c r="BA544" t="s">
        <v>71</v>
      </c>
      <c r="BB544" t="s">
        <v>98</v>
      </c>
    </row>
    <row r="545" spans="1:54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Q545" t="str">
        <f t="shared" si="27"/>
        <v>FRANCOPHONE</v>
      </c>
      <c r="R545" t="str">
        <f t="shared" si="28"/>
        <v>beer</v>
      </c>
      <c r="BA545" t="s">
        <v>71</v>
      </c>
      <c r="BB545" t="s">
        <v>98</v>
      </c>
    </row>
    <row r="546" spans="1:54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Q546" t="str">
        <f t="shared" si="27"/>
        <v>FRANCOPHONE</v>
      </c>
      <c r="R546" t="str">
        <f t="shared" si="28"/>
        <v>malt</v>
      </c>
      <c r="BA546" t="s">
        <v>71</v>
      </c>
      <c r="BB546" t="s">
        <v>97</v>
      </c>
    </row>
    <row r="547" spans="1:54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Q547" t="str">
        <f t="shared" si="27"/>
        <v>ANGLOPHONE</v>
      </c>
      <c r="R547" t="str">
        <f t="shared" si="28"/>
        <v>malt</v>
      </c>
      <c r="BA547" t="s">
        <v>70</v>
      </c>
      <c r="BB547" t="s">
        <v>97</v>
      </c>
    </row>
    <row r="548" spans="1:54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Q548" t="str">
        <f t="shared" si="27"/>
        <v>ANGLOPHONE</v>
      </c>
      <c r="R548" t="str">
        <f t="shared" si="28"/>
        <v>beer</v>
      </c>
      <c r="BA548" t="s">
        <v>70</v>
      </c>
      <c r="BB548" t="s">
        <v>98</v>
      </c>
    </row>
    <row r="549" spans="1:54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Q549" t="str">
        <f t="shared" si="27"/>
        <v>FRANCOPHONE</v>
      </c>
      <c r="R549" t="str">
        <f t="shared" si="28"/>
        <v>beer</v>
      </c>
      <c r="BA549" t="s">
        <v>71</v>
      </c>
      <c r="BB549" t="s">
        <v>98</v>
      </c>
    </row>
    <row r="550" spans="1:54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Q550" t="str">
        <f t="shared" si="27"/>
        <v>FRANCOPHONE</v>
      </c>
      <c r="R550" t="str">
        <f t="shared" si="28"/>
        <v>beer</v>
      </c>
      <c r="BA550" t="s">
        <v>71</v>
      </c>
      <c r="BB550" t="s">
        <v>98</v>
      </c>
    </row>
    <row r="551" spans="1:54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Q551" t="str">
        <f t="shared" si="27"/>
        <v>FRANCOPHONE</v>
      </c>
      <c r="R551" t="str">
        <f t="shared" si="28"/>
        <v>beer</v>
      </c>
      <c r="BA551" t="s">
        <v>71</v>
      </c>
      <c r="BB551" t="s">
        <v>98</v>
      </c>
    </row>
    <row r="552" spans="1:54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Q552" t="str">
        <f t="shared" si="27"/>
        <v>ANGLOPHONE</v>
      </c>
      <c r="R552" t="str">
        <f t="shared" si="28"/>
        <v>beer</v>
      </c>
      <c r="BA552" t="s">
        <v>70</v>
      </c>
      <c r="BB552" t="s">
        <v>98</v>
      </c>
    </row>
    <row r="553" spans="1:54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Q553" t="str">
        <f t="shared" si="27"/>
        <v>ANGLOPHONE</v>
      </c>
      <c r="R553" t="str">
        <f t="shared" si="28"/>
        <v>malt</v>
      </c>
      <c r="BA553" t="s">
        <v>70</v>
      </c>
      <c r="BB553" t="s">
        <v>97</v>
      </c>
    </row>
    <row r="554" spans="1:54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Q554" t="str">
        <f t="shared" si="27"/>
        <v>FRANCOPHONE</v>
      </c>
      <c r="R554" t="str">
        <f t="shared" si="28"/>
        <v>malt</v>
      </c>
      <c r="BA554" t="s">
        <v>71</v>
      </c>
      <c r="BB554" t="s">
        <v>97</v>
      </c>
    </row>
    <row r="555" spans="1:54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Q555" t="str">
        <f t="shared" si="27"/>
        <v>FRANCOPHONE</v>
      </c>
      <c r="R555" t="str">
        <f t="shared" si="28"/>
        <v>beer</v>
      </c>
      <c r="BA555" t="s">
        <v>71</v>
      </c>
      <c r="BB555" t="s">
        <v>98</v>
      </c>
    </row>
    <row r="556" spans="1:54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Q556" t="str">
        <f t="shared" si="27"/>
        <v>FRANCOPHONE</v>
      </c>
      <c r="R556" t="str">
        <f t="shared" si="28"/>
        <v>beer</v>
      </c>
      <c r="BA556" t="s">
        <v>71</v>
      </c>
      <c r="BB556" t="s">
        <v>98</v>
      </c>
    </row>
    <row r="557" spans="1:54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Q557" t="str">
        <f t="shared" si="27"/>
        <v>ANGLOPHONE</v>
      </c>
      <c r="R557" t="str">
        <f t="shared" si="28"/>
        <v>beer</v>
      </c>
      <c r="BA557" t="s">
        <v>70</v>
      </c>
      <c r="BB557" t="s">
        <v>98</v>
      </c>
    </row>
    <row r="558" spans="1:54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Q558" t="str">
        <f t="shared" si="27"/>
        <v>ANGLOPHONE</v>
      </c>
      <c r="R558" t="str">
        <f t="shared" si="28"/>
        <v>beer</v>
      </c>
      <c r="BA558" t="s">
        <v>70</v>
      </c>
      <c r="BB558" t="s">
        <v>98</v>
      </c>
    </row>
    <row r="559" spans="1:54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Q559" t="str">
        <f t="shared" si="27"/>
        <v>FRANCOPHONE</v>
      </c>
      <c r="R559" t="str">
        <f t="shared" si="28"/>
        <v>beer</v>
      </c>
      <c r="BA559" t="s">
        <v>71</v>
      </c>
      <c r="BB559" t="s">
        <v>98</v>
      </c>
    </row>
    <row r="560" spans="1:54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Q560" t="str">
        <f t="shared" si="27"/>
        <v>FRANCOPHONE</v>
      </c>
      <c r="R560" t="str">
        <f t="shared" si="28"/>
        <v>malt</v>
      </c>
      <c r="BA560" t="s">
        <v>71</v>
      </c>
      <c r="BB560" t="s">
        <v>97</v>
      </c>
    </row>
    <row r="561" spans="1:54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Q561" t="str">
        <f t="shared" si="27"/>
        <v>FRANCOPHONE</v>
      </c>
      <c r="R561" t="str">
        <f t="shared" si="28"/>
        <v>malt</v>
      </c>
      <c r="BA561" t="s">
        <v>71</v>
      </c>
      <c r="BB561" t="s">
        <v>97</v>
      </c>
    </row>
    <row r="562" spans="1:54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Q562" t="str">
        <f t="shared" si="27"/>
        <v>ANGLOPHONE</v>
      </c>
      <c r="R562" t="str">
        <f t="shared" si="28"/>
        <v>beer</v>
      </c>
      <c r="BA562" t="s">
        <v>70</v>
      </c>
      <c r="BB562" t="s">
        <v>98</v>
      </c>
    </row>
    <row r="563" spans="1:54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Q563" t="str">
        <f t="shared" si="27"/>
        <v>ANGLOPHONE</v>
      </c>
      <c r="R563" t="str">
        <f t="shared" si="28"/>
        <v>beer</v>
      </c>
      <c r="BA563" t="s">
        <v>70</v>
      </c>
      <c r="BB563" t="s">
        <v>98</v>
      </c>
    </row>
    <row r="564" spans="1:54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Q564" t="str">
        <f t="shared" si="27"/>
        <v>FRANCOPHONE</v>
      </c>
      <c r="R564" t="str">
        <f t="shared" si="28"/>
        <v>beer</v>
      </c>
      <c r="BA564" t="s">
        <v>71</v>
      </c>
      <c r="BB564" t="s">
        <v>98</v>
      </c>
    </row>
    <row r="565" spans="1:54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Q565" t="str">
        <f t="shared" si="27"/>
        <v>FRANCOPHONE</v>
      </c>
      <c r="R565" t="str">
        <f t="shared" si="28"/>
        <v>beer</v>
      </c>
      <c r="BA565" t="s">
        <v>71</v>
      </c>
      <c r="BB565" t="s">
        <v>98</v>
      </c>
    </row>
    <row r="566" spans="1:54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Q566" t="str">
        <f t="shared" si="27"/>
        <v>FRANCOPHONE</v>
      </c>
      <c r="R566" t="str">
        <f t="shared" si="28"/>
        <v>beer</v>
      </c>
      <c r="BA566" t="s">
        <v>71</v>
      </c>
      <c r="BB566" t="s">
        <v>98</v>
      </c>
    </row>
    <row r="567" spans="1:54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Q567" t="str">
        <f t="shared" si="27"/>
        <v>ANGLOPHONE</v>
      </c>
      <c r="R567" t="str">
        <f t="shared" si="28"/>
        <v>malt</v>
      </c>
      <c r="BA567" t="s">
        <v>70</v>
      </c>
      <c r="BB567" t="s">
        <v>97</v>
      </c>
    </row>
    <row r="568" spans="1:54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Q568" t="str">
        <f t="shared" si="27"/>
        <v>ANGLOPHONE</v>
      </c>
      <c r="R568" t="str">
        <f t="shared" si="28"/>
        <v>malt</v>
      </c>
      <c r="BA568" t="s">
        <v>70</v>
      </c>
      <c r="BB568" t="s">
        <v>97</v>
      </c>
    </row>
    <row r="569" spans="1:54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Q569" t="str">
        <f t="shared" si="27"/>
        <v>FRANCOPHONE</v>
      </c>
      <c r="R569" t="str">
        <f t="shared" si="28"/>
        <v>beer</v>
      </c>
      <c r="BA569" t="s">
        <v>71</v>
      </c>
      <c r="BB569" t="s">
        <v>98</v>
      </c>
    </row>
    <row r="570" spans="1:54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Q570" t="str">
        <f t="shared" si="27"/>
        <v>FRANCOPHONE</v>
      </c>
      <c r="R570" t="str">
        <f t="shared" si="28"/>
        <v>beer</v>
      </c>
      <c r="BA570" t="s">
        <v>71</v>
      </c>
      <c r="BB570" t="s">
        <v>98</v>
      </c>
    </row>
    <row r="571" spans="1:54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Q571" t="str">
        <f t="shared" si="27"/>
        <v>FRANCOPHONE</v>
      </c>
      <c r="R571" t="str">
        <f t="shared" si="28"/>
        <v>beer</v>
      </c>
      <c r="BA571" t="s">
        <v>71</v>
      </c>
      <c r="BB571" t="s">
        <v>98</v>
      </c>
    </row>
    <row r="572" spans="1:54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Q572" t="str">
        <f t="shared" si="27"/>
        <v>ANGLOPHONE</v>
      </c>
      <c r="R572" t="str">
        <f t="shared" si="28"/>
        <v>beer</v>
      </c>
      <c r="BA572" t="s">
        <v>70</v>
      </c>
      <c r="BB572" t="s">
        <v>98</v>
      </c>
    </row>
    <row r="573" spans="1:54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Q573" t="str">
        <f t="shared" si="27"/>
        <v>ANGLOPHONE</v>
      </c>
      <c r="R573" t="str">
        <f t="shared" si="28"/>
        <v>beer</v>
      </c>
      <c r="BA573" t="s">
        <v>70</v>
      </c>
      <c r="BB573" t="s">
        <v>98</v>
      </c>
    </row>
    <row r="574" spans="1:54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Q574" t="str">
        <f t="shared" si="27"/>
        <v>FRANCOPHONE</v>
      </c>
      <c r="R574" t="str">
        <f t="shared" si="28"/>
        <v>malt</v>
      </c>
      <c r="BA574" t="s">
        <v>71</v>
      </c>
      <c r="BB574" t="s">
        <v>97</v>
      </c>
    </row>
    <row r="575" spans="1:54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Q575" t="str">
        <f t="shared" si="27"/>
        <v>FRANCOPHONE</v>
      </c>
      <c r="R575" t="str">
        <f t="shared" si="28"/>
        <v>malt</v>
      </c>
      <c r="BA575" t="s">
        <v>71</v>
      </c>
      <c r="BB575" t="s">
        <v>97</v>
      </c>
    </row>
    <row r="576" spans="1:54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Q576" t="str">
        <f t="shared" si="27"/>
        <v>FRANCOPHONE</v>
      </c>
      <c r="R576" t="str">
        <f t="shared" si="28"/>
        <v>beer</v>
      </c>
      <c r="BA576" t="s">
        <v>71</v>
      </c>
      <c r="BB576" t="s">
        <v>98</v>
      </c>
    </row>
    <row r="577" spans="1:54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Q577" t="str">
        <f t="shared" si="27"/>
        <v>ANGLOPHONE</v>
      </c>
      <c r="R577" t="str">
        <f t="shared" si="28"/>
        <v>beer</v>
      </c>
      <c r="BA577" t="s">
        <v>70</v>
      </c>
      <c r="BB577" t="s">
        <v>98</v>
      </c>
    </row>
    <row r="578" spans="1:54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Q578" t="str">
        <f t="shared" si="27"/>
        <v>ANGLOPHONE</v>
      </c>
      <c r="R578" t="str">
        <f t="shared" si="28"/>
        <v>beer</v>
      </c>
      <c r="BA578" t="s">
        <v>70</v>
      </c>
      <c r="BB578" t="s">
        <v>98</v>
      </c>
    </row>
    <row r="579" spans="1:54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Q579" t="str">
        <f t="shared" ref="Q579:Q642" si="29">IF(J579="GHANA", "ANGLOPHONE", IF(J579="NIGERIA", "ANGLOPHONE","FRANCOPHONE"))</f>
        <v>FRANCOPHONE</v>
      </c>
      <c r="R579" t="str">
        <f t="shared" ref="R579:R642" si="30">IF(D579="beta malt", "malt", IF(D579="grand malt", "malt", "beer"))</f>
        <v>beer</v>
      </c>
      <c r="BA579" t="s">
        <v>71</v>
      </c>
      <c r="BB579" t="s">
        <v>98</v>
      </c>
    </row>
    <row r="580" spans="1:54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Q580" t="str">
        <f t="shared" si="29"/>
        <v>FRANCOPHONE</v>
      </c>
      <c r="R580" t="str">
        <f t="shared" si="30"/>
        <v>beer</v>
      </c>
      <c r="BA580" t="s">
        <v>71</v>
      </c>
      <c r="BB580" t="s">
        <v>98</v>
      </c>
    </row>
    <row r="581" spans="1:54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Q581" t="str">
        <f t="shared" si="29"/>
        <v>FRANCOPHONE</v>
      </c>
      <c r="R581" t="str">
        <f t="shared" si="30"/>
        <v>malt</v>
      </c>
      <c r="BA581" t="s">
        <v>71</v>
      </c>
      <c r="BB581" t="s">
        <v>97</v>
      </c>
    </row>
    <row r="582" spans="1:54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Q582" t="str">
        <f t="shared" si="29"/>
        <v>ANGLOPHONE</v>
      </c>
      <c r="R582" t="str">
        <f t="shared" si="30"/>
        <v>malt</v>
      </c>
      <c r="BA582" t="s">
        <v>70</v>
      </c>
      <c r="BB582" t="s">
        <v>97</v>
      </c>
    </row>
    <row r="583" spans="1:54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Q583" t="str">
        <f t="shared" si="29"/>
        <v>ANGLOPHONE</v>
      </c>
      <c r="R583" t="str">
        <f t="shared" si="30"/>
        <v>beer</v>
      </c>
      <c r="BA583" t="s">
        <v>70</v>
      </c>
      <c r="BB583" t="s">
        <v>98</v>
      </c>
    </row>
    <row r="584" spans="1:54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Q584" t="str">
        <f t="shared" si="29"/>
        <v>FRANCOPHONE</v>
      </c>
      <c r="R584" t="str">
        <f t="shared" si="30"/>
        <v>beer</v>
      </c>
      <c r="BA584" t="s">
        <v>71</v>
      </c>
      <c r="BB584" t="s">
        <v>98</v>
      </c>
    </row>
    <row r="585" spans="1:54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Q585" t="str">
        <f t="shared" si="29"/>
        <v>FRANCOPHONE</v>
      </c>
      <c r="R585" t="str">
        <f t="shared" si="30"/>
        <v>beer</v>
      </c>
      <c r="BA585" t="s">
        <v>71</v>
      </c>
      <c r="BB585" t="s">
        <v>98</v>
      </c>
    </row>
    <row r="586" spans="1:54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Q586" t="str">
        <f t="shared" si="29"/>
        <v>FRANCOPHONE</v>
      </c>
      <c r="R586" t="str">
        <f t="shared" si="30"/>
        <v>beer</v>
      </c>
      <c r="BA586" t="s">
        <v>71</v>
      </c>
      <c r="BB586" t="s">
        <v>98</v>
      </c>
    </row>
    <row r="587" spans="1:54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Q587" t="str">
        <f t="shared" si="29"/>
        <v>ANGLOPHONE</v>
      </c>
      <c r="R587" t="str">
        <f t="shared" si="30"/>
        <v>beer</v>
      </c>
      <c r="BA587" t="s">
        <v>70</v>
      </c>
      <c r="BB587" t="s">
        <v>98</v>
      </c>
    </row>
    <row r="588" spans="1:54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Q588" t="str">
        <f t="shared" si="29"/>
        <v>ANGLOPHONE</v>
      </c>
      <c r="R588" t="str">
        <f t="shared" si="30"/>
        <v>malt</v>
      </c>
      <c r="BA588" t="s">
        <v>70</v>
      </c>
      <c r="BB588" t="s">
        <v>97</v>
      </c>
    </row>
    <row r="589" spans="1:54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Q589" t="str">
        <f t="shared" si="29"/>
        <v>FRANCOPHONE</v>
      </c>
      <c r="R589" t="str">
        <f t="shared" si="30"/>
        <v>malt</v>
      </c>
      <c r="BA589" t="s">
        <v>71</v>
      </c>
      <c r="BB589" t="s">
        <v>97</v>
      </c>
    </row>
    <row r="590" spans="1:54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Q590" t="str">
        <f t="shared" si="29"/>
        <v>FRANCOPHONE</v>
      </c>
      <c r="R590" t="str">
        <f t="shared" si="30"/>
        <v>beer</v>
      </c>
      <c r="BA590" t="s">
        <v>71</v>
      </c>
      <c r="BB590" t="s">
        <v>98</v>
      </c>
    </row>
    <row r="591" spans="1:54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Q591" t="str">
        <f t="shared" si="29"/>
        <v>FRANCOPHONE</v>
      </c>
      <c r="R591" t="str">
        <f t="shared" si="30"/>
        <v>beer</v>
      </c>
      <c r="BA591" t="s">
        <v>71</v>
      </c>
      <c r="BB591" t="s">
        <v>98</v>
      </c>
    </row>
    <row r="592" spans="1:54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Q592" t="str">
        <f t="shared" si="29"/>
        <v>ANGLOPHONE</v>
      </c>
      <c r="R592" t="str">
        <f t="shared" si="30"/>
        <v>beer</v>
      </c>
      <c r="BA592" t="s">
        <v>70</v>
      </c>
      <c r="BB592" t="s">
        <v>98</v>
      </c>
    </row>
    <row r="593" spans="1:54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Q593" t="str">
        <f t="shared" si="29"/>
        <v>ANGLOPHONE</v>
      </c>
      <c r="R593" t="str">
        <f t="shared" si="30"/>
        <v>beer</v>
      </c>
      <c r="BA593" t="s">
        <v>70</v>
      </c>
      <c r="BB593" t="s">
        <v>98</v>
      </c>
    </row>
    <row r="594" spans="1:54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Q594" t="str">
        <f t="shared" si="29"/>
        <v>FRANCOPHONE</v>
      </c>
      <c r="R594" t="str">
        <f t="shared" si="30"/>
        <v>beer</v>
      </c>
      <c r="BA594" t="s">
        <v>71</v>
      </c>
      <c r="BB594" t="s">
        <v>98</v>
      </c>
    </row>
    <row r="595" spans="1:54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Q595" t="str">
        <f t="shared" si="29"/>
        <v>FRANCOPHONE</v>
      </c>
      <c r="R595" t="str">
        <f t="shared" si="30"/>
        <v>malt</v>
      </c>
      <c r="BA595" t="s">
        <v>71</v>
      </c>
      <c r="BB595" t="s">
        <v>97</v>
      </c>
    </row>
    <row r="596" spans="1:54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Q596" t="str">
        <f t="shared" si="29"/>
        <v>FRANCOPHONE</v>
      </c>
      <c r="R596" t="str">
        <f t="shared" si="30"/>
        <v>malt</v>
      </c>
      <c r="BA596" t="s">
        <v>71</v>
      </c>
      <c r="BB596" t="s">
        <v>97</v>
      </c>
    </row>
    <row r="597" spans="1:54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Q597" t="str">
        <f t="shared" si="29"/>
        <v>ANGLOPHONE</v>
      </c>
      <c r="R597" t="str">
        <f t="shared" si="30"/>
        <v>beer</v>
      </c>
      <c r="BA597" t="s">
        <v>70</v>
      </c>
      <c r="BB597" t="s">
        <v>98</v>
      </c>
    </row>
    <row r="598" spans="1:54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Q598" t="str">
        <f t="shared" si="29"/>
        <v>ANGLOPHONE</v>
      </c>
      <c r="R598" t="str">
        <f t="shared" si="30"/>
        <v>beer</v>
      </c>
      <c r="BA598" t="s">
        <v>70</v>
      </c>
      <c r="BB598" t="s">
        <v>98</v>
      </c>
    </row>
    <row r="599" spans="1:54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Q599" t="str">
        <f t="shared" si="29"/>
        <v>FRANCOPHONE</v>
      </c>
      <c r="R599" t="str">
        <f t="shared" si="30"/>
        <v>beer</v>
      </c>
      <c r="BA599" t="s">
        <v>71</v>
      </c>
      <c r="BB599" t="s">
        <v>98</v>
      </c>
    </row>
    <row r="600" spans="1:54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Q600" t="str">
        <f t="shared" si="29"/>
        <v>FRANCOPHONE</v>
      </c>
      <c r="R600" t="str">
        <f t="shared" si="30"/>
        <v>beer</v>
      </c>
      <c r="BA600" t="s">
        <v>71</v>
      </c>
      <c r="BB600" t="s">
        <v>98</v>
      </c>
    </row>
    <row r="601" spans="1:54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Q601" t="str">
        <f t="shared" si="29"/>
        <v>FRANCOPHONE</v>
      </c>
      <c r="R601" t="str">
        <f t="shared" si="30"/>
        <v>beer</v>
      </c>
      <c r="BA601" t="s">
        <v>71</v>
      </c>
      <c r="BB601" t="s">
        <v>98</v>
      </c>
    </row>
    <row r="602" spans="1:54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Q602" t="str">
        <f t="shared" si="29"/>
        <v>ANGLOPHONE</v>
      </c>
      <c r="R602" t="str">
        <f t="shared" si="30"/>
        <v>malt</v>
      </c>
      <c r="BA602" t="s">
        <v>70</v>
      </c>
      <c r="BB602" t="s">
        <v>97</v>
      </c>
    </row>
    <row r="603" spans="1:54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Q603" t="str">
        <f t="shared" si="29"/>
        <v>ANGLOPHONE</v>
      </c>
      <c r="R603" t="str">
        <f t="shared" si="30"/>
        <v>malt</v>
      </c>
      <c r="BA603" t="s">
        <v>70</v>
      </c>
      <c r="BB603" t="s">
        <v>97</v>
      </c>
    </row>
    <row r="604" spans="1:54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Q604" t="str">
        <f t="shared" si="29"/>
        <v>FRANCOPHONE</v>
      </c>
      <c r="R604" t="str">
        <f t="shared" si="30"/>
        <v>beer</v>
      </c>
      <c r="BA604" t="s">
        <v>71</v>
      </c>
      <c r="BB604" t="s">
        <v>98</v>
      </c>
    </row>
    <row r="605" spans="1:54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Q605" t="str">
        <f t="shared" si="29"/>
        <v>FRANCOPHONE</v>
      </c>
      <c r="R605" t="str">
        <f t="shared" si="30"/>
        <v>beer</v>
      </c>
      <c r="BA605" t="s">
        <v>71</v>
      </c>
      <c r="BB605" t="s">
        <v>98</v>
      </c>
    </row>
    <row r="606" spans="1:54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Q606" t="str">
        <f t="shared" si="29"/>
        <v>FRANCOPHONE</v>
      </c>
      <c r="R606" t="str">
        <f t="shared" si="30"/>
        <v>beer</v>
      </c>
      <c r="BA606" t="s">
        <v>71</v>
      </c>
      <c r="BB606" t="s">
        <v>98</v>
      </c>
    </row>
    <row r="607" spans="1:54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Q607" t="str">
        <f t="shared" si="29"/>
        <v>ANGLOPHONE</v>
      </c>
      <c r="R607" t="str">
        <f t="shared" si="30"/>
        <v>beer</v>
      </c>
      <c r="BA607" t="s">
        <v>70</v>
      </c>
      <c r="BB607" t="s">
        <v>98</v>
      </c>
    </row>
    <row r="608" spans="1:54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Q608" t="str">
        <f t="shared" si="29"/>
        <v>ANGLOPHONE</v>
      </c>
      <c r="R608" t="str">
        <f t="shared" si="30"/>
        <v>beer</v>
      </c>
      <c r="BA608" t="s">
        <v>70</v>
      </c>
      <c r="BB608" t="s">
        <v>98</v>
      </c>
    </row>
    <row r="609" spans="1:54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Q609" t="str">
        <f t="shared" si="29"/>
        <v>FRANCOPHONE</v>
      </c>
      <c r="R609" t="str">
        <f t="shared" si="30"/>
        <v>malt</v>
      </c>
      <c r="BA609" t="s">
        <v>71</v>
      </c>
      <c r="BB609" t="s">
        <v>97</v>
      </c>
    </row>
    <row r="610" spans="1:54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Q610" t="str">
        <f t="shared" si="29"/>
        <v>FRANCOPHONE</v>
      </c>
      <c r="R610" t="str">
        <f t="shared" si="30"/>
        <v>malt</v>
      </c>
      <c r="BA610" t="s">
        <v>71</v>
      </c>
      <c r="BB610" t="s">
        <v>97</v>
      </c>
    </row>
    <row r="611" spans="1:54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Q611" t="str">
        <f t="shared" si="29"/>
        <v>FRANCOPHONE</v>
      </c>
      <c r="R611" t="str">
        <f t="shared" si="30"/>
        <v>beer</v>
      </c>
      <c r="BA611" t="s">
        <v>71</v>
      </c>
      <c r="BB611" t="s">
        <v>98</v>
      </c>
    </row>
    <row r="612" spans="1:54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Q612" t="str">
        <f t="shared" si="29"/>
        <v>ANGLOPHONE</v>
      </c>
      <c r="R612" t="str">
        <f t="shared" si="30"/>
        <v>beer</v>
      </c>
      <c r="BA612" t="s">
        <v>70</v>
      </c>
      <c r="BB612" t="s">
        <v>98</v>
      </c>
    </row>
    <row r="613" spans="1:54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Q613" t="str">
        <f t="shared" si="29"/>
        <v>ANGLOPHONE</v>
      </c>
      <c r="R613" t="str">
        <f t="shared" si="30"/>
        <v>beer</v>
      </c>
      <c r="BA613" t="s">
        <v>70</v>
      </c>
      <c r="BB613" t="s">
        <v>98</v>
      </c>
    </row>
    <row r="614" spans="1:54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Q614" t="str">
        <f t="shared" si="29"/>
        <v>FRANCOPHONE</v>
      </c>
      <c r="R614" t="str">
        <f t="shared" si="30"/>
        <v>beer</v>
      </c>
      <c r="BA614" t="s">
        <v>71</v>
      </c>
      <c r="BB614" t="s">
        <v>98</v>
      </c>
    </row>
    <row r="615" spans="1:54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Q615" t="str">
        <f t="shared" si="29"/>
        <v>FRANCOPHONE</v>
      </c>
      <c r="R615" t="str">
        <f t="shared" si="30"/>
        <v>beer</v>
      </c>
      <c r="BA615" t="s">
        <v>71</v>
      </c>
      <c r="BB615" t="s">
        <v>98</v>
      </c>
    </row>
    <row r="616" spans="1:54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Q616" t="str">
        <f t="shared" si="29"/>
        <v>FRANCOPHONE</v>
      </c>
      <c r="R616" t="str">
        <f t="shared" si="30"/>
        <v>malt</v>
      </c>
      <c r="BA616" t="s">
        <v>71</v>
      </c>
      <c r="BB616" t="s">
        <v>97</v>
      </c>
    </row>
    <row r="617" spans="1:54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Q617" t="str">
        <f t="shared" si="29"/>
        <v>ANGLOPHONE</v>
      </c>
      <c r="R617" t="str">
        <f t="shared" si="30"/>
        <v>malt</v>
      </c>
      <c r="BA617" t="s">
        <v>70</v>
      </c>
      <c r="BB617" t="s">
        <v>97</v>
      </c>
    </row>
    <row r="618" spans="1:54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Q618" t="str">
        <f t="shared" si="29"/>
        <v>ANGLOPHONE</v>
      </c>
      <c r="R618" t="str">
        <f t="shared" si="30"/>
        <v>beer</v>
      </c>
      <c r="BA618" t="s">
        <v>70</v>
      </c>
      <c r="BB618" t="s">
        <v>98</v>
      </c>
    </row>
    <row r="619" spans="1:54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Q619" t="str">
        <f t="shared" si="29"/>
        <v>FRANCOPHONE</v>
      </c>
      <c r="R619" t="str">
        <f t="shared" si="30"/>
        <v>beer</v>
      </c>
      <c r="BA619" t="s">
        <v>71</v>
      </c>
      <c r="BB619" t="s">
        <v>98</v>
      </c>
    </row>
    <row r="620" spans="1:54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Q620" t="str">
        <f t="shared" si="29"/>
        <v>FRANCOPHONE</v>
      </c>
      <c r="R620" t="str">
        <f t="shared" si="30"/>
        <v>beer</v>
      </c>
      <c r="BA620" t="s">
        <v>71</v>
      </c>
      <c r="BB620" t="s">
        <v>98</v>
      </c>
    </row>
    <row r="621" spans="1:54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Q621" t="str">
        <f t="shared" si="29"/>
        <v>FRANCOPHONE</v>
      </c>
      <c r="R621" t="str">
        <f t="shared" si="30"/>
        <v>beer</v>
      </c>
      <c r="BA621" t="s">
        <v>71</v>
      </c>
      <c r="BB621" t="s">
        <v>98</v>
      </c>
    </row>
    <row r="622" spans="1:54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Q622" t="str">
        <f t="shared" si="29"/>
        <v>ANGLOPHONE</v>
      </c>
      <c r="R622" t="str">
        <f t="shared" si="30"/>
        <v>beer</v>
      </c>
      <c r="BA622" t="s">
        <v>70</v>
      </c>
      <c r="BB622" t="s">
        <v>98</v>
      </c>
    </row>
    <row r="623" spans="1:54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Q623" t="str">
        <f t="shared" si="29"/>
        <v>ANGLOPHONE</v>
      </c>
      <c r="R623" t="str">
        <f t="shared" si="30"/>
        <v>malt</v>
      </c>
      <c r="BA623" t="s">
        <v>70</v>
      </c>
      <c r="BB623" t="s">
        <v>97</v>
      </c>
    </row>
    <row r="624" spans="1:54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Q624" t="str">
        <f t="shared" si="29"/>
        <v>FRANCOPHONE</v>
      </c>
      <c r="R624" t="str">
        <f t="shared" si="30"/>
        <v>malt</v>
      </c>
      <c r="BA624" t="s">
        <v>71</v>
      </c>
      <c r="BB624" t="s">
        <v>97</v>
      </c>
    </row>
    <row r="625" spans="1:54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Q625" t="str">
        <f t="shared" si="29"/>
        <v>FRANCOPHONE</v>
      </c>
      <c r="R625" t="str">
        <f t="shared" si="30"/>
        <v>beer</v>
      </c>
      <c r="BA625" t="s">
        <v>71</v>
      </c>
      <c r="BB625" t="s">
        <v>98</v>
      </c>
    </row>
    <row r="626" spans="1:54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Q626" t="str">
        <f t="shared" si="29"/>
        <v>FRANCOPHONE</v>
      </c>
      <c r="R626" t="str">
        <f t="shared" si="30"/>
        <v>beer</v>
      </c>
      <c r="BA626" t="s">
        <v>71</v>
      </c>
      <c r="BB626" t="s">
        <v>98</v>
      </c>
    </row>
    <row r="627" spans="1:54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Q627" t="str">
        <f t="shared" si="29"/>
        <v>ANGLOPHONE</v>
      </c>
      <c r="R627" t="str">
        <f t="shared" si="30"/>
        <v>beer</v>
      </c>
      <c r="BA627" t="s">
        <v>70</v>
      </c>
      <c r="BB627" t="s">
        <v>98</v>
      </c>
    </row>
    <row r="628" spans="1:54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Q628" t="str">
        <f t="shared" si="29"/>
        <v>ANGLOPHONE</v>
      </c>
      <c r="R628" t="str">
        <f t="shared" si="30"/>
        <v>beer</v>
      </c>
      <c r="BA628" t="s">
        <v>70</v>
      </c>
      <c r="BB628" t="s">
        <v>98</v>
      </c>
    </row>
    <row r="629" spans="1:54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Q629" t="str">
        <f t="shared" si="29"/>
        <v>FRANCOPHONE</v>
      </c>
      <c r="R629" t="str">
        <f t="shared" si="30"/>
        <v>beer</v>
      </c>
      <c r="BA629" t="s">
        <v>71</v>
      </c>
      <c r="BB629" t="s">
        <v>98</v>
      </c>
    </row>
    <row r="630" spans="1:54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Q630" t="str">
        <f t="shared" si="29"/>
        <v>FRANCOPHONE</v>
      </c>
      <c r="R630" t="str">
        <f t="shared" si="30"/>
        <v>malt</v>
      </c>
      <c r="BA630" t="s">
        <v>71</v>
      </c>
      <c r="BB630" t="s">
        <v>97</v>
      </c>
    </row>
    <row r="631" spans="1:54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Q631" t="str">
        <f t="shared" si="29"/>
        <v>FRANCOPHONE</v>
      </c>
      <c r="R631" t="str">
        <f t="shared" si="30"/>
        <v>malt</v>
      </c>
      <c r="BA631" t="s">
        <v>71</v>
      </c>
      <c r="BB631" t="s">
        <v>97</v>
      </c>
    </row>
    <row r="632" spans="1:54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Q632" t="str">
        <f t="shared" si="29"/>
        <v>ANGLOPHONE</v>
      </c>
      <c r="R632" t="str">
        <f t="shared" si="30"/>
        <v>beer</v>
      </c>
      <c r="BA632" t="s">
        <v>70</v>
      </c>
      <c r="BB632" t="s">
        <v>98</v>
      </c>
    </row>
    <row r="633" spans="1:54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Q633" t="str">
        <f t="shared" si="29"/>
        <v>ANGLOPHONE</v>
      </c>
      <c r="R633" t="str">
        <f t="shared" si="30"/>
        <v>beer</v>
      </c>
      <c r="BA633" t="s">
        <v>70</v>
      </c>
      <c r="BB633" t="s">
        <v>98</v>
      </c>
    </row>
    <row r="634" spans="1:54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Q634" t="str">
        <f t="shared" si="29"/>
        <v>FRANCOPHONE</v>
      </c>
      <c r="R634" t="str">
        <f t="shared" si="30"/>
        <v>beer</v>
      </c>
      <c r="BA634" t="s">
        <v>71</v>
      </c>
      <c r="BB634" t="s">
        <v>98</v>
      </c>
    </row>
    <row r="635" spans="1:54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Q635" t="str">
        <f t="shared" si="29"/>
        <v>FRANCOPHONE</v>
      </c>
      <c r="R635" t="str">
        <f t="shared" si="30"/>
        <v>beer</v>
      </c>
      <c r="BA635" t="s">
        <v>71</v>
      </c>
      <c r="BB635" t="s">
        <v>98</v>
      </c>
    </row>
    <row r="636" spans="1:54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Q636" t="str">
        <f t="shared" si="29"/>
        <v>FRANCOPHONE</v>
      </c>
      <c r="R636" t="str">
        <f t="shared" si="30"/>
        <v>beer</v>
      </c>
      <c r="BA636" t="s">
        <v>71</v>
      </c>
      <c r="BB636" t="s">
        <v>98</v>
      </c>
    </row>
    <row r="637" spans="1:54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Q637" t="str">
        <f t="shared" si="29"/>
        <v>ANGLOPHONE</v>
      </c>
      <c r="R637" t="str">
        <f t="shared" si="30"/>
        <v>malt</v>
      </c>
      <c r="BA637" t="s">
        <v>70</v>
      </c>
      <c r="BB637" t="s">
        <v>97</v>
      </c>
    </row>
    <row r="638" spans="1:54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Q638" t="str">
        <f t="shared" si="29"/>
        <v>ANGLOPHONE</v>
      </c>
      <c r="R638" t="str">
        <f t="shared" si="30"/>
        <v>malt</v>
      </c>
      <c r="BA638" t="s">
        <v>70</v>
      </c>
      <c r="BB638" t="s">
        <v>97</v>
      </c>
    </row>
    <row r="639" spans="1:54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Q639" t="str">
        <f t="shared" si="29"/>
        <v>FRANCOPHONE</v>
      </c>
      <c r="R639" t="str">
        <f t="shared" si="30"/>
        <v>beer</v>
      </c>
      <c r="BA639" t="s">
        <v>71</v>
      </c>
      <c r="BB639" t="s">
        <v>98</v>
      </c>
    </row>
    <row r="640" spans="1:54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Q640" t="str">
        <f t="shared" si="29"/>
        <v>FRANCOPHONE</v>
      </c>
      <c r="R640" t="str">
        <f t="shared" si="30"/>
        <v>beer</v>
      </c>
      <c r="BA640" t="s">
        <v>71</v>
      </c>
      <c r="BB640" t="s">
        <v>98</v>
      </c>
    </row>
    <row r="641" spans="1:54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Q641" t="str">
        <f t="shared" si="29"/>
        <v>FRANCOPHONE</v>
      </c>
      <c r="R641" t="str">
        <f t="shared" si="30"/>
        <v>beer</v>
      </c>
      <c r="BA641" t="s">
        <v>71</v>
      </c>
      <c r="BB641" t="s">
        <v>98</v>
      </c>
    </row>
    <row r="642" spans="1:54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Q642" t="str">
        <f t="shared" si="29"/>
        <v>ANGLOPHONE</v>
      </c>
      <c r="R642" t="str">
        <f t="shared" si="30"/>
        <v>beer</v>
      </c>
      <c r="BA642" t="s">
        <v>70</v>
      </c>
      <c r="BB642" t="s">
        <v>98</v>
      </c>
    </row>
    <row r="643" spans="1:54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Q643" t="str">
        <f t="shared" ref="Q643:Q706" si="31">IF(J643="GHANA", "ANGLOPHONE", IF(J643="NIGERIA", "ANGLOPHONE","FRANCOPHONE"))</f>
        <v>ANGLOPHONE</v>
      </c>
      <c r="R643" t="str">
        <f t="shared" ref="R643:R706" si="32">IF(D643="beta malt", "malt", IF(D643="grand malt", "malt", "beer"))</f>
        <v>beer</v>
      </c>
      <c r="BA643" t="s">
        <v>70</v>
      </c>
      <c r="BB643" t="s">
        <v>98</v>
      </c>
    </row>
    <row r="644" spans="1:54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Q644" t="str">
        <f t="shared" si="31"/>
        <v>FRANCOPHONE</v>
      </c>
      <c r="R644" t="str">
        <f t="shared" si="32"/>
        <v>malt</v>
      </c>
      <c r="BA644" t="s">
        <v>71</v>
      </c>
      <c r="BB644" t="s">
        <v>97</v>
      </c>
    </row>
    <row r="645" spans="1:54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Q645" t="str">
        <f t="shared" si="31"/>
        <v>FRANCOPHONE</v>
      </c>
      <c r="R645" t="str">
        <f t="shared" si="32"/>
        <v>malt</v>
      </c>
      <c r="BA645" t="s">
        <v>71</v>
      </c>
      <c r="BB645" t="s">
        <v>97</v>
      </c>
    </row>
    <row r="646" spans="1:54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Q646" t="str">
        <f t="shared" si="31"/>
        <v>FRANCOPHONE</v>
      </c>
      <c r="R646" t="str">
        <f t="shared" si="32"/>
        <v>beer</v>
      </c>
      <c r="BA646" t="s">
        <v>71</v>
      </c>
      <c r="BB646" t="s">
        <v>98</v>
      </c>
    </row>
    <row r="647" spans="1:54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Q647" t="str">
        <f t="shared" si="31"/>
        <v>ANGLOPHONE</v>
      </c>
      <c r="R647" t="str">
        <f t="shared" si="32"/>
        <v>beer</v>
      </c>
      <c r="BA647" t="s">
        <v>70</v>
      </c>
      <c r="BB647" t="s">
        <v>98</v>
      </c>
    </row>
    <row r="648" spans="1:54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Q648" t="str">
        <f t="shared" si="31"/>
        <v>ANGLOPHONE</v>
      </c>
      <c r="R648" t="str">
        <f t="shared" si="32"/>
        <v>beer</v>
      </c>
      <c r="BA648" t="s">
        <v>70</v>
      </c>
      <c r="BB648" t="s">
        <v>98</v>
      </c>
    </row>
    <row r="649" spans="1:54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Q649" t="str">
        <f t="shared" si="31"/>
        <v>FRANCOPHONE</v>
      </c>
      <c r="R649" t="str">
        <f t="shared" si="32"/>
        <v>beer</v>
      </c>
      <c r="BA649" t="s">
        <v>71</v>
      </c>
      <c r="BB649" t="s">
        <v>98</v>
      </c>
    </row>
    <row r="650" spans="1:54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Q650" t="str">
        <f t="shared" si="31"/>
        <v>FRANCOPHONE</v>
      </c>
      <c r="R650" t="str">
        <f t="shared" si="32"/>
        <v>beer</v>
      </c>
      <c r="BA650" t="s">
        <v>71</v>
      </c>
      <c r="BB650" t="s">
        <v>98</v>
      </c>
    </row>
    <row r="651" spans="1:54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Q651" t="str">
        <f t="shared" si="31"/>
        <v>FRANCOPHONE</v>
      </c>
      <c r="R651" t="str">
        <f t="shared" si="32"/>
        <v>malt</v>
      </c>
      <c r="BA651" t="s">
        <v>71</v>
      </c>
      <c r="BB651" t="s">
        <v>97</v>
      </c>
    </row>
    <row r="652" spans="1:54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Q652" t="str">
        <f t="shared" si="31"/>
        <v>ANGLOPHONE</v>
      </c>
      <c r="R652" t="str">
        <f t="shared" si="32"/>
        <v>malt</v>
      </c>
      <c r="BA652" t="s">
        <v>70</v>
      </c>
      <c r="BB652" t="s">
        <v>97</v>
      </c>
    </row>
    <row r="653" spans="1:54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Q653" t="str">
        <f t="shared" si="31"/>
        <v>ANGLOPHONE</v>
      </c>
      <c r="R653" t="str">
        <f t="shared" si="32"/>
        <v>beer</v>
      </c>
      <c r="BA653" t="s">
        <v>70</v>
      </c>
      <c r="BB653" t="s">
        <v>98</v>
      </c>
    </row>
    <row r="654" spans="1:54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Q654" t="str">
        <f t="shared" si="31"/>
        <v>FRANCOPHONE</v>
      </c>
      <c r="R654" t="str">
        <f t="shared" si="32"/>
        <v>beer</v>
      </c>
      <c r="BA654" t="s">
        <v>71</v>
      </c>
      <c r="BB654" t="s">
        <v>98</v>
      </c>
    </row>
    <row r="655" spans="1:54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Q655" t="str">
        <f t="shared" si="31"/>
        <v>FRANCOPHONE</v>
      </c>
      <c r="R655" t="str">
        <f t="shared" si="32"/>
        <v>beer</v>
      </c>
      <c r="BA655" t="s">
        <v>71</v>
      </c>
      <c r="BB655" t="s">
        <v>98</v>
      </c>
    </row>
    <row r="656" spans="1:54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Q656" t="str">
        <f t="shared" si="31"/>
        <v>FRANCOPHONE</v>
      </c>
      <c r="R656" t="str">
        <f t="shared" si="32"/>
        <v>beer</v>
      </c>
      <c r="BA656" t="s">
        <v>71</v>
      </c>
      <c r="BB656" t="s">
        <v>98</v>
      </c>
    </row>
    <row r="657" spans="1:54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Q657" t="str">
        <f t="shared" si="31"/>
        <v>ANGLOPHONE</v>
      </c>
      <c r="R657" t="str">
        <f t="shared" si="32"/>
        <v>beer</v>
      </c>
      <c r="BA657" t="s">
        <v>70</v>
      </c>
      <c r="BB657" t="s">
        <v>98</v>
      </c>
    </row>
    <row r="658" spans="1:54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Q658" t="str">
        <f t="shared" si="31"/>
        <v>ANGLOPHONE</v>
      </c>
      <c r="R658" t="str">
        <f t="shared" si="32"/>
        <v>malt</v>
      </c>
      <c r="BA658" t="s">
        <v>70</v>
      </c>
      <c r="BB658" t="s">
        <v>97</v>
      </c>
    </row>
    <row r="659" spans="1:54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Q659" t="str">
        <f t="shared" si="31"/>
        <v>FRANCOPHONE</v>
      </c>
      <c r="R659" t="str">
        <f t="shared" si="32"/>
        <v>malt</v>
      </c>
      <c r="BA659" t="s">
        <v>71</v>
      </c>
      <c r="BB659" t="s">
        <v>97</v>
      </c>
    </row>
    <row r="660" spans="1:54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Q660" t="str">
        <f t="shared" si="31"/>
        <v>FRANCOPHONE</v>
      </c>
      <c r="R660" t="str">
        <f t="shared" si="32"/>
        <v>beer</v>
      </c>
      <c r="BA660" t="s">
        <v>71</v>
      </c>
      <c r="BB660" t="s">
        <v>98</v>
      </c>
    </row>
    <row r="661" spans="1:54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Q661" t="str">
        <f t="shared" si="31"/>
        <v>FRANCOPHONE</v>
      </c>
      <c r="R661" t="str">
        <f t="shared" si="32"/>
        <v>beer</v>
      </c>
      <c r="BA661" t="s">
        <v>71</v>
      </c>
      <c r="BB661" t="s">
        <v>98</v>
      </c>
    </row>
    <row r="662" spans="1:54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Q662" t="str">
        <f t="shared" si="31"/>
        <v>ANGLOPHONE</v>
      </c>
      <c r="R662" t="str">
        <f t="shared" si="32"/>
        <v>beer</v>
      </c>
      <c r="BA662" t="s">
        <v>70</v>
      </c>
      <c r="BB662" t="s">
        <v>98</v>
      </c>
    </row>
    <row r="663" spans="1:54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Q663" t="str">
        <f t="shared" si="31"/>
        <v>ANGLOPHONE</v>
      </c>
      <c r="R663" t="str">
        <f t="shared" si="32"/>
        <v>beer</v>
      </c>
      <c r="BA663" t="s">
        <v>70</v>
      </c>
      <c r="BB663" t="s">
        <v>98</v>
      </c>
    </row>
    <row r="664" spans="1:54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Q664" t="str">
        <f t="shared" si="31"/>
        <v>FRANCOPHONE</v>
      </c>
      <c r="R664" t="str">
        <f t="shared" si="32"/>
        <v>beer</v>
      </c>
      <c r="BA664" t="s">
        <v>71</v>
      </c>
      <c r="BB664" t="s">
        <v>98</v>
      </c>
    </row>
    <row r="665" spans="1:54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Q665" t="str">
        <f t="shared" si="31"/>
        <v>FRANCOPHONE</v>
      </c>
      <c r="R665" t="str">
        <f t="shared" si="32"/>
        <v>malt</v>
      </c>
      <c r="BA665" t="s">
        <v>71</v>
      </c>
      <c r="BB665" t="s">
        <v>97</v>
      </c>
    </row>
    <row r="666" spans="1:54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Q666" t="str">
        <f t="shared" si="31"/>
        <v>FRANCOPHONE</v>
      </c>
      <c r="R666" t="str">
        <f t="shared" si="32"/>
        <v>malt</v>
      </c>
      <c r="BA666" t="s">
        <v>71</v>
      </c>
      <c r="BB666" t="s">
        <v>97</v>
      </c>
    </row>
    <row r="667" spans="1:54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Q667" t="str">
        <f t="shared" si="31"/>
        <v>ANGLOPHONE</v>
      </c>
      <c r="R667" t="str">
        <f t="shared" si="32"/>
        <v>beer</v>
      </c>
      <c r="BA667" t="s">
        <v>70</v>
      </c>
      <c r="BB667" t="s">
        <v>98</v>
      </c>
    </row>
    <row r="668" spans="1:54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Q668" t="str">
        <f t="shared" si="31"/>
        <v>ANGLOPHONE</v>
      </c>
      <c r="R668" t="str">
        <f t="shared" si="32"/>
        <v>beer</v>
      </c>
      <c r="BA668" t="s">
        <v>70</v>
      </c>
      <c r="BB668" t="s">
        <v>98</v>
      </c>
    </row>
    <row r="669" spans="1:54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Q669" t="str">
        <f t="shared" si="31"/>
        <v>FRANCOPHONE</v>
      </c>
      <c r="R669" t="str">
        <f t="shared" si="32"/>
        <v>beer</v>
      </c>
      <c r="BA669" t="s">
        <v>71</v>
      </c>
      <c r="BB669" t="s">
        <v>98</v>
      </c>
    </row>
    <row r="670" spans="1:54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Q670" t="str">
        <f t="shared" si="31"/>
        <v>FRANCOPHONE</v>
      </c>
      <c r="R670" t="str">
        <f t="shared" si="32"/>
        <v>beer</v>
      </c>
      <c r="BA670" t="s">
        <v>71</v>
      </c>
      <c r="BB670" t="s">
        <v>98</v>
      </c>
    </row>
    <row r="671" spans="1:54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Q671" t="str">
        <f t="shared" si="31"/>
        <v>FRANCOPHONE</v>
      </c>
      <c r="R671" t="str">
        <f t="shared" si="32"/>
        <v>beer</v>
      </c>
      <c r="BA671" t="s">
        <v>71</v>
      </c>
      <c r="BB671" t="s">
        <v>98</v>
      </c>
    </row>
    <row r="672" spans="1:54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Q672" t="str">
        <f t="shared" si="31"/>
        <v>ANGLOPHONE</v>
      </c>
      <c r="R672" t="str">
        <f t="shared" si="32"/>
        <v>malt</v>
      </c>
      <c r="BA672" t="s">
        <v>70</v>
      </c>
      <c r="BB672" t="s">
        <v>97</v>
      </c>
    </row>
    <row r="673" spans="1:54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Q673" t="str">
        <f t="shared" si="31"/>
        <v>ANGLOPHONE</v>
      </c>
      <c r="R673" t="str">
        <f t="shared" si="32"/>
        <v>malt</v>
      </c>
      <c r="BA673" t="s">
        <v>70</v>
      </c>
      <c r="BB673" t="s">
        <v>97</v>
      </c>
    </row>
    <row r="674" spans="1:54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Q674" t="str">
        <f t="shared" si="31"/>
        <v>FRANCOPHONE</v>
      </c>
      <c r="R674" t="str">
        <f t="shared" si="32"/>
        <v>beer</v>
      </c>
      <c r="BA674" t="s">
        <v>71</v>
      </c>
      <c r="BB674" t="s">
        <v>98</v>
      </c>
    </row>
    <row r="675" spans="1:54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Q675" t="str">
        <f t="shared" si="31"/>
        <v>FRANCOPHONE</v>
      </c>
      <c r="R675" t="str">
        <f t="shared" si="32"/>
        <v>beer</v>
      </c>
      <c r="BA675" t="s">
        <v>71</v>
      </c>
      <c r="BB675" t="s">
        <v>98</v>
      </c>
    </row>
    <row r="676" spans="1:54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Q676" t="str">
        <f t="shared" si="31"/>
        <v>FRANCOPHONE</v>
      </c>
      <c r="R676" t="str">
        <f t="shared" si="32"/>
        <v>beer</v>
      </c>
      <c r="BA676" t="s">
        <v>71</v>
      </c>
      <c r="BB676" t="s">
        <v>98</v>
      </c>
    </row>
    <row r="677" spans="1:54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Q677" t="str">
        <f t="shared" si="31"/>
        <v>ANGLOPHONE</v>
      </c>
      <c r="R677" t="str">
        <f t="shared" si="32"/>
        <v>beer</v>
      </c>
      <c r="BA677" t="s">
        <v>70</v>
      </c>
      <c r="BB677" t="s">
        <v>98</v>
      </c>
    </row>
    <row r="678" spans="1:54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Q678" t="str">
        <f t="shared" si="31"/>
        <v>ANGLOPHONE</v>
      </c>
      <c r="R678" t="str">
        <f t="shared" si="32"/>
        <v>beer</v>
      </c>
      <c r="BA678" t="s">
        <v>70</v>
      </c>
      <c r="BB678" t="s">
        <v>98</v>
      </c>
    </row>
    <row r="679" spans="1:54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Q679" t="str">
        <f t="shared" si="31"/>
        <v>FRANCOPHONE</v>
      </c>
      <c r="R679" t="str">
        <f t="shared" si="32"/>
        <v>malt</v>
      </c>
      <c r="BA679" t="s">
        <v>71</v>
      </c>
      <c r="BB679" t="s">
        <v>97</v>
      </c>
    </row>
    <row r="680" spans="1:54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Q680" t="str">
        <f t="shared" si="31"/>
        <v>FRANCOPHONE</v>
      </c>
      <c r="R680" t="str">
        <f t="shared" si="32"/>
        <v>malt</v>
      </c>
      <c r="BA680" t="s">
        <v>71</v>
      </c>
      <c r="BB680" t="s">
        <v>97</v>
      </c>
    </row>
    <row r="681" spans="1:54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Q681" t="str">
        <f t="shared" si="31"/>
        <v>FRANCOPHONE</v>
      </c>
      <c r="R681" t="str">
        <f t="shared" si="32"/>
        <v>beer</v>
      </c>
      <c r="BA681" t="s">
        <v>71</v>
      </c>
      <c r="BB681" t="s">
        <v>98</v>
      </c>
    </row>
    <row r="682" spans="1:54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Q682" t="str">
        <f t="shared" si="31"/>
        <v>ANGLOPHONE</v>
      </c>
      <c r="R682" t="str">
        <f t="shared" si="32"/>
        <v>beer</v>
      </c>
      <c r="BA682" t="s">
        <v>70</v>
      </c>
      <c r="BB682" t="s">
        <v>98</v>
      </c>
    </row>
    <row r="683" spans="1:54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Q683" t="str">
        <f t="shared" si="31"/>
        <v>ANGLOPHONE</v>
      </c>
      <c r="R683" t="str">
        <f t="shared" si="32"/>
        <v>beer</v>
      </c>
      <c r="BA683" t="s">
        <v>70</v>
      </c>
      <c r="BB683" t="s">
        <v>98</v>
      </c>
    </row>
    <row r="684" spans="1:54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Q684" t="str">
        <f t="shared" si="31"/>
        <v>FRANCOPHONE</v>
      </c>
      <c r="R684" t="str">
        <f t="shared" si="32"/>
        <v>beer</v>
      </c>
      <c r="BA684" t="s">
        <v>71</v>
      </c>
      <c r="BB684" t="s">
        <v>98</v>
      </c>
    </row>
    <row r="685" spans="1:54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Q685" t="str">
        <f t="shared" si="31"/>
        <v>FRANCOPHONE</v>
      </c>
      <c r="R685" t="str">
        <f t="shared" si="32"/>
        <v>beer</v>
      </c>
      <c r="BA685" t="s">
        <v>71</v>
      </c>
      <c r="BB685" t="s">
        <v>98</v>
      </c>
    </row>
    <row r="686" spans="1:54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Q686" t="str">
        <f t="shared" si="31"/>
        <v>FRANCOPHONE</v>
      </c>
      <c r="R686" t="str">
        <f t="shared" si="32"/>
        <v>malt</v>
      </c>
      <c r="BA686" t="s">
        <v>71</v>
      </c>
      <c r="BB686" t="s">
        <v>97</v>
      </c>
    </row>
    <row r="687" spans="1:54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Q687" t="str">
        <f t="shared" si="31"/>
        <v>ANGLOPHONE</v>
      </c>
      <c r="R687" t="str">
        <f t="shared" si="32"/>
        <v>malt</v>
      </c>
      <c r="BA687" t="s">
        <v>70</v>
      </c>
      <c r="BB687" t="s">
        <v>97</v>
      </c>
    </row>
    <row r="688" spans="1:54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Q688" t="str">
        <f t="shared" si="31"/>
        <v>ANGLOPHONE</v>
      </c>
      <c r="R688" t="str">
        <f t="shared" si="32"/>
        <v>beer</v>
      </c>
      <c r="BA688" t="s">
        <v>70</v>
      </c>
      <c r="BB688" t="s">
        <v>98</v>
      </c>
    </row>
    <row r="689" spans="1:54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Q689" t="str">
        <f t="shared" si="31"/>
        <v>FRANCOPHONE</v>
      </c>
      <c r="R689" t="str">
        <f t="shared" si="32"/>
        <v>beer</v>
      </c>
      <c r="BA689" t="s">
        <v>71</v>
      </c>
      <c r="BB689" t="s">
        <v>98</v>
      </c>
    </row>
    <row r="690" spans="1:54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Q690" t="str">
        <f t="shared" si="31"/>
        <v>FRANCOPHONE</v>
      </c>
      <c r="R690" t="str">
        <f t="shared" si="32"/>
        <v>beer</v>
      </c>
      <c r="BA690" t="s">
        <v>71</v>
      </c>
      <c r="BB690" t="s">
        <v>98</v>
      </c>
    </row>
    <row r="691" spans="1:54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Q691" t="str">
        <f t="shared" si="31"/>
        <v>FRANCOPHONE</v>
      </c>
      <c r="R691" t="str">
        <f t="shared" si="32"/>
        <v>beer</v>
      </c>
      <c r="BA691" t="s">
        <v>71</v>
      </c>
      <c r="BB691" t="s">
        <v>98</v>
      </c>
    </row>
    <row r="692" spans="1:54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Q692" t="str">
        <f t="shared" si="31"/>
        <v>ANGLOPHONE</v>
      </c>
      <c r="R692" t="str">
        <f t="shared" si="32"/>
        <v>beer</v>
      </c>
      <c r="BA692" t="s">
        <v>70</v>
      </c>
      <c r="BB692" t="s">
        <v>98</v>
      </c>
    </row>
    <row r="693" spans="1:54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Q693" t="str">
        <f t="shared" si="31"/>
        <v>ANGLOPHONE</v>
      </c>
      <c r="R693" t="str">
        <f t="shared" si="32"/>
        <v>malt</v>
      </c>
      <c r="BA693" t="s">
        <v>70</v>
      </c>
      <c r="BB693" t="s">
        <v>97</v>
      </c>
    </row>
    <row r="694" spans="1:54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Q694" t="str">
        <f t="shared" si="31"/>
        <v>FRANCOPHONE</v>
      </c>
      <c r="R694" t="str">
        <f t="shared" si="32"/>
        <v>malt</v>
      </c>
      <c r="BA694" t="s">
        <v>71</v>
      </c>
      <c r="BB694" t="s">
        <v>97</v>
      </c>
    </row>
    <row r="695" spans="1:54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Q695" t="str">
        <f t="shared" si="31"/>
        <v>FRANCOPHONE</v>
      </c>
      <c r="R695" t="str">
        <f t="shared" si="32"/>
        <v>beer</v>
      </c>
      <c r="BA695" t="s">
        <v>71</v>
      </c>
      <c r="BB695" t="s">
        <v>98</v>
      </c>
    </row>
    <row r="696" spans="1:54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Q696" t="str">
        <f t="shared" si="31"/>
        <v>FRANCOPHONE</v>
      </c>
      <c r="R696" t="str">
        <f t="shared" si="32"/>
        <v>beer</v>
      </c>
      <c r="BA696" t="s">
        <v>71</v>
      </c>
      <c r="BB696" t="s">
        <v>98</v>
      </c>
    </row>
    <row r="697" spans="1:54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Q697" t="str">
        <f t="shared" si="31"/>
        <v>ANGLOPHONE</v>
      </c>
      <c r="R697" t="str">
        <f t="shared" si="32"/>
        <v>beer</v>
      </c>
      <c r="BA697" t="s">
        <v>70</v>
      </c>
      <c r="BB697" t="s">
        <v>98</v>
      </c>
    </row>
    <row r="698" spans="1:54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Q698" t="str">
        <f t="shared" si="31"/>
        <v>ANGLOPHONE</v>
      </c>
      <c r="R698" t="str">
        <f t="shared" si="32"/>
        <v>beer</v>
      </c>
      <c r="BA698" t="s">
        <v>70</v>
      </c>
      <c r="BB698" t="s">
        <v>98</v>
      </c>
    </row>
    <row r="699" spans="1:54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Q699" t="str">
        <f t="shared" si="31"/>
        <v>FRANCOPHONE</v>
      </c>
      <c r="R699" t="str">
        <f t="shared" si="32"/>
        <v>beer</v>
      </c>
      <c r="BA699" t="s">
        <v>71</v>
      </c>
      <c r="BB699" t="s">
        <v>98</v>
      </c>
    </row>
    <row r="700" spans="1:54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Q700" t="str">
        <f t="shared" si="31"/>
        <v>FRANCOPHONE</v>
      </c>
      <c r="R700" t="str">
        <f t="shared" si="32"/>
        <v>malt</v>
      </c>
      <c r="BA700" t="s">
        <v>71</v>
      </c>
      <c r="BB700" t="s">
        <v>97</v>
      </c>
    </row>
    <row r="701" spans="1:54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Q701" t="str">
        <f t="shared" si="31"/>
        <v>FRANCOPHONE</v>
      </c>
      <c r="R701" t="str">
        <f t="shared" si="32"/>
        <v>malt</v>
      </c>
      <c r="BA701" t="s">
        <v>71</v>
      </c>
      <c r="BB701" t="s">
        <v>97</v>
      </c>
    </row>
    <row r="702" spans="1:54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Q702" t="str">
        <f t="shared" si="31"/>
        <v>ANGLOPHONE</v>
      </c>
      <c r="R702" t="str">
        <f t="shared" si="32"/>
        <v>beer</v>
      </c>
      <c r="BA702" t="s">
        <v>70</v>
      </c>
      <c r="BB702" t="s">
        <v>98</v>
      </c>
    </row>
    <row r="703" spans="1:54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Q703" t="str">
        <f t="shared" si="31"/>
        <v>ANGLOPHONE</v>
      </c>
      <c r="R703" t="str">
        <f t="shared" si="32"/>
        <v>beer</v>
      </c>
      <c r="BA703" t="s">
        <v>70</v>
      </c>
      <c r="BB703" t="s">
        <v>98</v>
      </c>
    </row>
    <row r="704" spans="1:54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Q704" t="str">
        <f t="shared" si="31"/>
        <v>FRANCOPHONE</v>
      </c>
      <c r="R704" t="str">
        <f t="shared" si="32"/>
        <v>beer</v>
      </c>
      <c r="BA704" t="s">
        <v>71</v>
      </c>
      <c r="BB704" t="s">
        <v>98</v>
      </c>
    </row>
    <row r="705" spans="1:54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Q705" t="str">
        <f t="shared" si="31"/>
        <v>FRANCOPHONE</v>
      </c>
      <c r="R705" t="str">
        <f t="shared" si="32"/>
        <v>beer</v>
      </c>
      <c r="BA705" t="s">
        <v>71</v>
      </c>
      <c r="BB705" t="s">
        <v>98</v>
      </c>
    </row>
    <row r="706" spans="1:54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Q706" t="str">
        <f t="shared" si="31"/>
        <v>FRANCOPHONE</v>
      </c>
      <c r="R706" t="str">
        <f t="shared" si="32"/>
        <v>beer</v>
      </c>
      <c r="BA706" t="s">
        <v>71</v>
      </c>
      <c r="BB706" t="s">
        <v>98</v>
      </c>
    </row>
    <row r="707" spans="1:54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Q707" t="str">
        <f t="shared" ref="Q707:Q770" si="33">IF(J707="GHANA", "ANGLOPHONE", IF(J707="NIGERIA", "ANGLOPHONE","FRANCOPHONE"))</f>
        <v>ANGLOPHONE</v>
      </c>
      <c r="R707" t="str">
        <f t="shared" ref="R707:R770" si="34">IF(D707="beta malt", "malt", IF(D707="grand malt", "malt", "beer"))</f>
        <v>malt</v>
      </c>
      <c r="BA707" t="s">
        <v>70</v>
      </c>
      <c r="BB707" t="s">
        <v>97</v>
      </c>
    </row>
    <row r="708" spans="1:54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Q708" t="str">
        <f t="shared" si="33"/>
        <v>ANGLOPHONE</v>
      </c>
      <c r="R708" t="str">
        <f t="shared" si="34"/>
        <v>malt</v>
      </c>
      <c r="BA708" t="s">
        <v>70</v>
      </c>
      <c r="BB708" t="s">
        <v>97</v>
      </c>
    </row>
    <row r="709" spans="1:54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Q709" t="str">
        <f t="shared" si="33"/>
        <v>FRANCOPHONE</v>
      </c>
      <c r="R709" t="str">
        <f t="shared" si="34"/>
        <v>beer</v>
      </c>
      <c r="BA709" t="s">
        <v>71</v>
      </c>
      <c r="BB709" t="s">
        <v>98</v>
      </c>
    </row>
    <row r="710" spans="1:54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Q710" t="str">
        <f t="shared" si="33"/>
        <v>FRANCOPHONE</v>
      </c>
      <c r="R710" t="str">
        <f t="shared" si="34"/>
        <v>beer</v>
      </c>
      <c r="BA710" t="s">
        <v>71</v>
      </c>
      <c r="BB710" t="s">
        <v>98</v>
      </c>
    </row>
    <row r="711" spans="1:54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Q711" t="str">
        <f t="shared" si="33"/>
        <v>FRANCOPHONE</v>
      </c>
      <c r="R711" t="str">
        <f t="shared" si="34"/>
        <v>beer</v>
      </c>
      <c r="BA711" t="s">
        <v>71</v>
      </c>
      <c r="BB711" t="s">
        <v>98</v>
      </c>
    </row>
    <row r="712" spans="1:54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Q712" t="str">
        <f t="shared" si="33"/>
        <v>ANGLOPHONE</v>
      </c>
      <c r="R712" t="str">
        <f t="shared" si="34"/>
        <v>beer</v>
      </c>
      <c r="BA712" t="s">
        <v>70</v>
      </c>
      <c r="BB712" t="s">
        <v>98</v>
      </c>
    </row>
    <row r="713" spans="1:54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Q713" t="str">
        <f t="shared" si="33"/>
        <v>ANGLOPHONE</v>
      </c>
      <c r="R713" t="str">
        <f t="shared" si="34"/>
        <v>beer</v>
      </c>
      <c r="BA713" t="s">
        <v>70</v>
      </c>
      <c r="BB713" t="s">
        <v>98</v>
      </c>
    </row>
    <row r="714" spans="1:54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Q714" t="str">
        <f t="shared" si="33"/>
        <v>FRANCOPHONE</v>
      </c>
      <c r="R714" t="str">
        <f t="shared" si="34"/>
        <v>malt</v>
      </c>
      <c r="BA714" t="s">
        <v>71</v>
      </c>
      <c r="BB714" t="s">
        <v>97</v>
      </c>
    </row>
    <row r="715" spans="1:54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Q715" t="str">
        <f t="shared" si="33"/>
        <v>FRANCOPHONE</v>
      </c>
      <c r="R715" t="str">
        <f t="shared" si="34"/>
        <v>malt</v>
      </c>
      <c r="BA715" t="s">
        <v>71</v>
      </c>
      <c r="BB715" t="s">
        <v>97</v>
      </c>
    </row>
    <row r="716" spans="1:54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Q716" t="str">
        <f t="shared" si="33"/>
        <v>FRANCOPHONE</v>
      </c>
      <c r="R716" t="str">
        <f t="shared" si="34"/>
        <v>beer</v>
      </c>
      <c r="BA716" t="s">
        <v>71</v>
      </c>
      <c r="BB716" t="s">
        <v>98</v>
      </c>
    </row>
    <row r="717" spans="1:54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Q717" t="str">
        <f t="shared" si="33"/>
        <v>ANGLOPHONE</v>
      </c>
      <c r="R717" t="str">
        <f t="shared" si="34"/>
        <v>beer</v>
      </c>
      <c r="BA717" t="s">
        <v>70</v>
      </c>
      <c r="BB717" t="s">
        <v>98</v>
      </c>
    </row>
    <row r="718" spans="1:54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Q718" t="str">
        <f t="shared" si="33"/>
        <v>ANGLOPHONE</v>
      </c>
      <c r="R718" t="str">
        <f t="shared" si="34"/>
        <v>beer</v>
      </c>
      <c r="BA718" t="s">
        <v>70</v>
      </c>
      <c r="BB718" t="s">
        <v>98</v>
      </c>
    </row>
    <row r="719" spans="1:54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Q719" t="str">
        <f t="shared" si="33"/>
        <v>FRANCOPHONE</v>
      </c>
      <c r="R719" t="str">
        <f t="shared" si="34"/>
        <v>beer</v>
      </c>
      <c r="BA719" t="s">
        <v>71</v>
      </c>
      <c r="BB719" t="s">
        <v>98</v>
      </c>
    </row>
    <row r="720" spans="1:54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Q720" t="str">
        <f t="shared" si="33"/>
        <v>FRANCOPHONE</v>
      </c>
      <c r="R720" t="str">
        <f t="shared" si="34"/>
        <v>beer</v>
      </c>
      <c r="BA720" t="s">
        <v>71</v>
      </c>
      <c r="BB720" t="s">
        <v>98</v>
      </c>
    </row>
    <row r="721" spans="1:54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Q721" t="str">
        <f t="shared" si="33"/>
        <v>FRANCOPHONE</v>
      </c>
      <c r="R721" t="str">
        <f t="shared" si="34"/>
        <v>malt</v>
      </c>
      <c r="BA721" t="s">
        <v>71</v>
      </c>
      <c r="BB721" t="s">
        <v>97</v>
      </c>
    </row>
    <row r="722" spans="1:54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Q722" t="str">
        <f t="shared" si="33"/>
        <v>ANGLOPHONE</v>
      </c>
      <c r="R722" t="str">
        <f t="shared" si="34"/>
        <v>malt</v>
      </c>
      <c r="BA722" t="s">
        <v>70</v>
      </c>
      <c r="BB722" t="s">
        <v>97</v>
      </c>
    </row>
    <row r="723" spans="1:54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Q723" t="str">
        <f t="shared" si="33"/>
        <v>ANGLOPHONE</v>
      </c>
      <c r="R723" t="str">
        <f t="shared" si="34"/>
        <v>beer</v>
      </c>
      <c r="BA723" t="s">
        <v>70</v>
      </c>
      <c r="BB723" t="s">
        <v>98</v>
      </c>
    </row>
    <row r="724" spans="1:54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Q724" t="str">
        <f t="shared" si="33"/>
        <v>FRANCOPHONE</v>
      </c>
      <c r="R724" t="str">
        <f t="shared" si="34"/>
        <v>beer</v>
      </c>
      <c r="BA724" t="s">
        <v>71</v>
      </c>
      <c r="BB724" t="s">
        <v>98</v>
      </c>
    </row>
    <row r="725" spans="1:54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Q725" t="str">
        <f t="shared" si="33"/>
        <v>FRANCOPHONE</v>
      </c>
      <c r="R725" t="str">
        <f t="shared" si="34"/>
        <v>beer</v>
      </c>
      <c r="BA725" t="s">
        <v>71</v>
      </c>
      <c r="BB725" t="s">
        <v>98</v>
      </c>
    </row>
    <row r="726" spans="1:54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Q726" t="str">
        <f t="shared" si="33"/>
        <v>FRANCOPHONE</v>
      </c>
      <c r="R726" t="str">
        <f t="shared" si="34"/>
        <v>beer</v>
      </c>
      <c r="BA726" t="s">
        <v>71</v>
      </c>
      <c r="BB726" t="s">
        <v>98</v>
      </c>
    </row>
    <row r="727" spans="1:54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Q727" t="str">
        <f t="shared" si="33"/>
        <v>ANGLOPHONE</v>
      </c>
      <c r="R727" t="str">
        <f t="shared" si="34"/>
        <v>beer</v>
      </c>
      <c r="BA727" t="s">
        <v>70</v>
      </c>
      <c r="BB727" t="s">
        <v>98</v>
      </c>
    </row>
    <row r="728" spans="1:54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Q728" t="str">
        <f t="shared" si="33"/>
        <v>ANGLOPHONE</v>
      </c>
      <c r="R728" t="str">
        <f t="shared" si="34"/>
        <v>malt</v>
      </c>
      <c r="BA728" t="s">
        <v>70</v>
      </c>
      <c r="BB728" t="s">
        <v>97</v>
      </c>
    </row>
    <row r="729" spans="1:54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Q729" t="str">
        <f t="shared" si="33"/>
        <v>FRANCOPHONE</v>
      </c>
      <c r="R729" t="str">
        <f t="shared" si="34"/>
        <v>malt</v>
      </c>
      <c r="BA729" t="s">
        <v>71</v>
      </c>
      <c r="BB729" t="s">
        <v>97</v>
      </c>
    </row>
    <row r="730" spans="1:54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Q730" t="str">
        <f t="shared" si="33"/>
        <v>FRANCOPHONE</v>
      </c>
      <c r="R730" t="str">
        <f t="shared" si="34"/>
        <v>beer</v>
      </c>
      <c r="BA730" t="s">
        <v>71</v>
      </c>
      <c r="BB730" t="s">
        <v>98</v>
      </c>
    </row>
    <row r="731" spans="1:54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Q731" t="str">
        <f t="shared" si="33"/>
        <v>FRANCOPHONE</v>
      </c>
      <c r="R731" t="str">
        <f t="shared" si="34"/>
        <v>beer</v>
      </c>
      <c r="BA731" t="s">
        <v>71</v>
      </c>
      <c r="BB731" t="s">
        <v>98</v>
      </c>
    </row>
    <row r="732" spans="1:54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Q732" t="str">
        <f t="shared" si="33"/>
        <v>ANGLOPHONE</v>
      </c>
      <c r="R732" t="str">
        <f t="shared" si="34"/>
        <v>beer</v>
      </c>
      <c r="BA732" t="s">
        <v>70</v>
      </c>
      <c r="BB732" t="s">
        <v>98</v>
      </c>
    </row>
    <row r="733" spans="1:54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Q733" t="str">
        <f t="shared" si="33"/>
        <v>ANGLOPHONE</v>
      </c>
      <c r="R733" t="str">
        <f t="shared" si="34"/>
        <v>beer</v>
      </c>
      <c r="BA733" t="s">
        <v>70</v>
      </c>
      <c r="BB733" t="s">
        <v>98</v>
      </c>
    </row>
    <row r="734" spans="1:54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Q734" t="str">
        <f t="shared" si="33"/>
        <v>FRANCOPHONE</v>
      </c>
      <c r="R734" t="str">
        <f t="shared" si="34"/>
        <v>beer</v>
      </c>
      <c r="BA734" t="s">
        <v>71</v>
      </c>
      <c r="BB734" t="s">
        <v>98</v>
      </c>
    </row>
    <row r="735" spans="1:54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Q735" t="str">
        <f t="shared" si="33"/>
        <v>FRANCOPHONE</v>
      </c>
      <c r="R735" t="str">
        <f t="shared" si="34"/>
        <v>malt</v>
      </c>
      <c r="BA735" t="s">
        <v>71</v>
      </c>
      <c r="BB735" t="s">
        <v>97</v>
      </c>
    </row>
    <row r="736" spans="1:54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Q736" t="str">
        <f t="shared" si="33"/>
        <v>FRANCOPHONE</v>
      </c>
      <c r="R736" t="str">
        <f t="shared" si="34"/>
        <v>malt</v>
      </c>
      <c r="BA736" t="s">
        <v>71</v>
      </c>
      <c r="BB736" t="s">
        <v>97</v>
      </c>
    </row>
    <row r="737" spans="1:54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Q737" t="str">
        <f t="shared" si="33"/>
        <v>ANGLOPHONE</v>
      </c>
      <c r="R737" t="str">
        <f t="shared" si="34"/>
        <v>beer</v>
      </c>
      <c r="BA737" t="s">
        <v>70</v>
      </c>
      <c r="BB737" t="s">
        <v>98</v>
      </c>
    </row>
    <row r="738" spans="1:54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Q738" t="str">
        <f t="shared" si="33"/>
        <v>ANGLOPHONE</v>
      </c>
      <c r="R738" t="str">
        <f t="shared" si="34"/>
        <v>beer</v>
      </c>
      <c r="BA738" t="s">
        <v>70</v>
      </c>
      <c r="BB738" t="s">
        <v>98</v>
      </c>
    </row>
    <row r="739" spans="1:54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Q739" t="str">
        <f t="shared" si="33"/>
        <v>FRANCOPHONE</v>
      </c>
      <c r="R739" t="str">
        <f t="shared" si="34"/>
        <v>beer</v>
      </c>
      <c r="BA739" t="s">
        <v>71</v>
      </c>
      <c r="BB739" t="s">
        <v>98</v>
      </c>
    </row>
    <row r="740" spans="1:54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Q740" t="str">
        <f t="shared" si="33"/>
        <v>FRANCOPHONE</v>
      </c>
      <c r="R740" t="str">
        <f t="shared" si="34"/>
        <v>beer</v>
      </c>
      <c r="BA740" t="s">
        <v>71</v>
      </c>
      <c r="BB740" t="s">
        <v>98</v>
      </c>
    </row>
    <row r="741" spans="1:54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Q741" t="str">
        <f t="shared" si="33"/>
        <v>FRANCOPHONE</v>
      </c>
      <c r="R741" t="str">
        <f t="shared" si="34"/>
        <v>beer</v>
      </c>
      <c r="BA741" t="s">
        <v>71</v>
      </c>
      <c r="BB741" t="s">
        <v>98</v>
      </c>
    </row>
    <row r="742" spans="1:54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Q742" t="str">
        <f t="shared" si="33"/>
        <v>ANGLOPHONE</v>
      </c>
      <c r="R742" t="str">
        <f t="shared" si="34"/>
        <v>malt</v>
      </c>
      <c r="BA742" t="s">
        <v>70</v>
      </c>
      <c r="BB742" t="s">
        <v>97</v>
      </c>
    </row>
    <row r="743" spans="1:54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Q743" t="str">
        <f t="shared" si="33"/>
        <v>ANGLOPHONE</v>
      </c>
      <c r="R743" t="str">
        <f t="shared" si="34"/>
        <v>malt</v>
      </c>
      <c r="BA743" t="s">
        <v>70</v>
      </c>
      <c r="BB743" t="s">
        <v>97</v>
      </c>
    </row>
    <row r="744" spans="1:54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Q744" t="str">
        <f t="shared" si="33"/>
        <v>FRANCOPHONE</v>
      </c>
      <c r="R744" t="str">
        <f t="shared" si="34"/>
        <v>beer</v>
      </c>
      <c r="BA744" t="s">
        <v>71</v>
      </c>
      <c r="BB744" t="s">
        <v>98</v>
      </c>
    </row>
    <row r="745" spans="1:54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Q745" t="str">
        <f t="shared" si="33"/>
        <v>FRANCOPHONE</v>
      </c>
      <c r="R745" t="str">
        <f t="shared" si="34"/>
        <v>beer</v>
      </c>
      <c r="BA745" t="s">
        <v>71</v>
      </c>
      <c r="BB745" t="s">
        <v>98</v>
      </c>
    </row>
    <row r="746" spans="1:54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Q746" t="str">
        <f t="shared" si="33"/>
        <v>FRANCOPHONE</v>
      </c>
      <c r="R746" t="str">
        <f t="shared" si="34"/>
        <v>beer</v>
      </c>
      <c r="BA746" t="s">
        <v>71</v>
      </c>
      <c r="BB746" t="s">
        <v>98</v>
      </c>
    </row>
    <row r="747" spans="1:54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Q747" t="str">
        <f t="shared" si="33"/>
        <v>ANGLOPHONE</v>
      </c>
      <c r="R747" t="str">
        <f t="shared" si="34"/>
        <v>beer</v>
      </c>
      <c r="BA747" t="s">
        <v>70</v>
      </c>
      <c r="BB747" t="s">
        <v>98</v>
      </c>
    </row>
    <row r="748" spans="1:54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Q748" t="str">
        <f t="shared" si="33"/>
        <v>ANGLOPHONE</v>
      </c>
      <c r="R748" t="str">
        <f t="shared" si="34"/>
        <v>beer</v>
      </c>
      <c r="BA748" t="s">
        <v>70</v>
      </c>
      <c r="BB748" t="s">
        <v>98</v>
      </c>
    </row>
    <row r="749" spans="1:54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Q749" t="str">
        <f t="shared" si="33"/>
        <v>FRANCOPHONE</v>
      </c>
      <c r="R749" t="str">
        <f t="shared" si="34"/>
        <v>malt</v>
      </c>
      <c r="BA749" t="s">
        <v>71</v>
      </c>
      <c r="BB749" t="s">
        <v>97</v>
      </c>
    </row>
    <row r="750" spans="1:54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Q750" t="str">
        <f t="shared" si="33"/>
        <v>FRANCOPHONE</v>
      </c>
      <c r="R750" t="str">
        <f t="shared" si="34"/>
        <v>malt</v>
      </c>
      <c r="BA750" t="s">
        <v>71</v>
      </c>
      <c r="BB750" t="s">
        <v>97</v>
      </c>
    </row>
    <row r="751" spans="1:54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Q751" t="str">
        <f t="shared" si="33"/>
        <v>FRANCOPHONE</v>
      </c>
      <c r="R751" t="str">
        <f t="shared" si="34"/>
        <v>beer</v>
      </c>
      <c r="BA751" t="s">
        <v>71</v>
      </c>
      <c r="BB751" t="s">
        <v>98</v>
      </c>
    </row>
    <row r="752" spans="1:54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Q752" t="str">
        <f t="shared" si="33"/>
        <v>ANGLOPHONE</v>
      </c>
      <c r="R752" t="str">
        <f t="shared" si="34"/>
        <v>beer</v>
      </c>
      <c r="BA752" t="s">
        <v>70</v>
      </c>
      <c r="BB752" t="s">
        <v>98</v>
      </c>
    </row>
    <row r="753" spans="1:54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Q753" t="str">
        <f t="shared" si="33"/>
        <v>ANGLOPHONE</v>
      </c>
      <c r="R753" t="str">
        <f t="shared" si="34"/>
        <v>beer</v>
      </c>
      <c r="BA753" t="s">
        <v>70</v>
      </c>
      <c r="BB753" t="s">
        <v>98</v>
      </c>
    </row>
    <row r="754" spans="1:54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Q754" t="str">
        <f t="shared" si="33"/>
        <v>FRANCOPHONE</v>
      </c>
      <c r="R754" t="str">
        <f t="shared" si="34"/>
        <v>beer</v>
      </c>
      <c r="BA754" t="s">
        <v>71</v>
      </c>
      <c r="BB754" t="s">
        <v>98</v>
      </c>
    </row>
    <row r="755" spans="1:54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Q755" t="str">
        <f t="shared" si="33"/>
        <v>FRANCOPHONE</v>
      </c>
      <c r="R755" t="str">
        <f t="shared" si="34"/>
        <v>beer</v>
      </c>
      <c r="BA755" t="s">
        <v>71</v>
      </c>
      <c r="BB755" t="s">
        <v>98</v>
      </c>
    </row>
    <row r="756" spans="1:54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Q756" t="str">
        <f t="shared" si="33"/>
        <v>FRANCOPHONE</v>
      </c>
      <c r="R756" t="str">
        <f t="shared" si="34"/>
        <v>malt</v>
      </c>
      <c r="BA756" t="s">
        <v>71</v>
      </c>
      <c r="BB756" t="s">
        <v>97</v>
      </c>
    </row>
    <row r="757" spans="1:54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Q757" t="str">
        <f t="shared" si="33"/>
        <v>ANGLOPHONE</v>
      </c>
      <c r="R757" t="str">
        <f t="shared" si="34"/>
        <v>malt</v>
      </c>
      <c r="BA757" t="s">
        <v>70</v>
      </c>
      <c r="BB757" t="s">
        <v>97</v>
      </c>
    </row>
    <row r="758" spans="1:54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Q758" t="str">
        <f t="shared" si="33"/>
        <v>ANGLOPHONE</v>
      </c>
      <c r="R758" t="str">
        <f t="shared" si="34"/>
        <v>beer</v>
      </c>
      <c r="BA758" t="s">
        <v>70</v>
      </c>
      <c r="BB758" t="s">
        <v>98</v>
      </c>
    </row>
    <row r="759" spans="1:54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Q759" t="str">
        <f t="shared" si="33"/>
        <v>FRANCOPHONE</v>
      </c>
      <c r="R759" t="str">
        <f t="shared" si="34"/>
        <v>beer</v>
      </c>
      <c r="BA759" t="s">
        <v>71</v>
      </c>
      <c r="BB759" t="s">
        <v>98</v>
      </c>
    </row>
    <row r="760" spans="1:54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Q760" t="str">
        <f t="shared" si="33"/>
        <v>FRANCOPHONE</v>
      </c>
      <c r="R760" t="str">
        <f t="shared" si="34"/>
        <v>beer</v>
      </c>
      <c r="BA760" t="s">
        <v>71</v>
      </c>
      <c r="BB760" t="s">
        <v>98</v>
      </c>
    </row>
    <row r="761" spans="1:54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Q761" t="str">
        <f t="shared" si="33"/>
        <v>FRANCOPHONE</v>
      </c>
      <c r="R761" t="str">
        <f t="shared" si="34"/>
        <v>beer</v>
      </c>
      <c r="BA761" t="s">
        <v>71</v>
      </c>
      <c r="BB761" t="s">
        <v>98</v>
      </c>
    </row>
    <row r="762" spans="1:54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Q762" t="str">
        <f t="shared" si="33"/>
        <v>ANGLOPHONE</v>
      </c>
      <c r="R762" t="str">
        <f t="shared" si="34"/>
        <v>beer</v>
      </c>
      <c r="BA762" t="s">
        <v>70</v>
      </c>
      <c r="BB762" t="s">
        <v>98</v>
      </c>
    </row>
    <row r="763" spans="1:54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Q763" t="str">
        <f t="shared" si="33"/>
        <v>ANGLOPHONE</v>
      </c>
      <c r="R763" t="str">
        <f t="shared" si="34"/>
        <v>malt</v>
      </c>
      <c r="BA763" t="s">
        <v>70</v>
      </c>
      <c r="BB763" t="s">
        <v>97</v>
      </c>
    </row>
    <row r="764" spans="1:54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Q764" t="str">
        <f t="shared" si="33"/>
        <v>FRANCOPHONE</v>
      </c>
      <c r="R764" t="str">
        <f t="shared" si="34"/>
        <v>malt</v>
      </c>
      <c r="BA764" t="s">
        <v>71</v>
      </c>
      <c r="BB764" t="s">
        <v>97</v>
      </c>
    </row>
    <row r="765" spans="1:54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Q765" t="str">
        <f t="shared" si="33"/>
        <v>FRANCOPHONE</v>
      </c>
      <c r="R765" t="str">
        <f t="shared" si="34"/>
        <v>beer</v>
      </c>
      <c r="BA765" t="s">
        <v>71</v>
      </c>
      <c r="BB765" t="s">
        <v>98</v>
      </c>
    </row>
    <row r="766" spans="1:54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Q766" t="str">
        <f t="shared" si="33"/>
        <v>FRANCOPHONE</v>
      </c>
      <c r="R766" t="str">
        <f t="shared" si="34"/>
        <v>beer</v>
      </c>
      <c r="BA766" t="s">
        <v>71</v>
      </c>
      <c r="BB766" t="s">
        <v>98</v>
      </c>
    </row>
    <row r="767" spans="1:54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Q767" t="str">
        <f t="shared" si="33"/>
        <v>ANGLOPHONE</v>
      </c>
      <c r="R767" t="str">
        <f t="shared" si="34"/>
        <v>beer</v>
      </c>
      <c r="BA767" t="s">
        <v>70</v>
      </c>
      <c r="BB767" t="s">
        <v>98</v>
      </c>
    </row>
    <row r="768" spans="1:54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Q768" t="str">
        <f t="shared" si="33"/>
        <v>ANGLOPHONE</v>
      </c>
      <c r="R768" t="str">
        <f t="shared" si="34"/>
        <v>beer</v>
      </c>
      <c r="BA768" t="s">
        <v>70</v>
      </c>
      <c r="BB768" t="s">
        <v>98</v>
      </c>
    </row>
    <row r="769" spans="1:54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Q769" t="str">
        <f t="shared" si="33"/>
        <v>FRANCOPHONE</v>
      </c>
      <c r="R769" t="str">
        <f t="shared" si="34"/>
        <v>beer</v>
      </c>
      <c r="BA769" t="s">
        <v>71</v>
      </c>
      <c r="BB769" t="s">
        <v>98</v>
      </c>
    </row>
    <row r="770" spans="1:54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Q770" t="str">
        <f t="shared" si="33"/>
        <v>FRANCOPHONE</v>
      </c>
      <c r="R770" t="str">
        <f t="shared" si="34"/>
        <v>malt</v>
      </c>
      <c r="BA770" t="s">
        <v>71</v>
      </c>
      <c r="BB770" t="s">
        <v>97</v>
      </c>
    </row>
    <row r="771" spans="1:54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Q771" t="str">
        <f t="shared" ref="Q771:Q834" si="35">IF(J771="GHANA", "ANGLOPHONE", IF(J771="NIGERIA", "ANGLOPHONE","FRANCOPHONE"))</f>
        <v>FRANCOPHONE</v>
      </c>
      <c r="R771" t="str">
        <f t="shared" ref="R771:R834" si="36">IF(D771="beta malt", "malt", IF(D771="grand malt", "malt", "beer"))</f>
        <v>malt</v>
      </c>
      <c r="BA771" t="s">
        <v>71</v>
      </c>
      <c r="BB771" t="s">
        <v>97</v>
      </c>
    </row>
    <row r="772" spans="1:54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Q772" t="str">
        <f t="shared" si="35"/>
        <v>ANGLOPHONE</v>
      </c>
      <c r="R772" t="str">
        <f t="shared" si="36"/>
        <v>beer</v>
      </c>
      <c r="BA772" t="s">
        <v>70</v>
      </c>
      <c r="BB772" t="s">
        <v>98</v>
      </c>
    </row>
    <row r="773" spans="1:54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Q773" t="str">
        <f t="shared" si="35"/>
        <v>ANGLOPHONE</v>
      </c>
      <c r="R773" t="str">
        <f t="shared" si="36"/>
        <v>beer</v>
      </c>
      <c r="BA773" t="s">
        <v>70</v>
      </c>
      <c r="BB773" t="s">
        <v>98</v>
      </c>
    </row>
    <row r="774" spans="1:54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Q774" t="str">
        <f t="shared" si="35"/>
        <v>FRANCOPHONE</v>
      </c>
      <c r="R774" t="str">
        <f t="shared" si="36"/>
        <v>beer</v>
      </c>
      <c r="BA774" t="s">
        <v>71</v>
      </c>
      <c r="BB774" t="s">
        <v>98</v>
      </c>
    </row>
    <row r="775" spans="1:54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Q775" t="str">
        <f t="shared" si="35"/>
        <v>FRANCOPHONE</v>
      </c>
      <c r="R775" t="str">
        <f t="shared" si="36"/>
        <v>beer</v>
      </c>
      <c r="BA775" t="s">
        <v>71</v>
      </c>
      <c r="BB775" t="s">
        <v>98</v>
      </c>
    </row>
    <row r="776" spans="1:54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Q776" t="str">
        <f t="shared" si="35"/>
        <v>FRANCOPHONE</v>
      </c>
      <c r="R776" t="str">
        <f t="shared" si="36"/>
        <v>beer</v>
      </c>
      <c r="BA776" t="s">
        <v>71</v>
      </c>
      <c r="BB776" t="s">
        <v>98</v>
      </c>
    </row>
    <row r="777" spans="1:54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Q777" t="str">
        <f t="shared" si="35"/>
        <v>ANGLOPHONE</v>
      </c>
      <c r="R777" t="str">
        <f t="shared" si="36"/>
        <v>malt</v>
      </c>
      <c r="BA777" t="s">
        <v>70</v>
      </c>
      <c r="BB777" t="s">
        <v>97</v>
      </c>
    </row>
    <row r="778" spans="1:54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Q778" t="str">
        <f t="shared" si="35"/>
        <v>ANGLOPHONE</v>
      </c>
      <c r="R778" t="str">
        <f t="shared" si="36"/>
        <v>malt</v>
      </c>
      <c r="BA778" t="s">
        <v>70</v>
      </c>
      <c r="BB778" t="s">
        <v>97</v>
      </c>
    </row>
    <row r="779" spans="1:54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Q779" t="str">
        <f t="shared" si="35"/>
        <v>FRANCOPHONE</v>
      </c>
      <c r="R779" t="str">
        <f t="shared" si="36"/>
        <v>beer</v>
      </c>
      <c r="BA779" t="s">
        <v>71</v>
      </c>
      <c r="BB779" t="s">
        <v>98</v>
      </c>
    </row>
    <row r="780" spans="1:54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Q780" t="str">
        <f t="shared" si="35"/>
        <v>FRANCOPHONE</v>
      </c>
      <c r="R780" t="str">
        <f t="shared" si="36"/>
        <v>beer</v>
      </c>
      <c r="BA780" t="s">
        <v>71</v>
      </c>
      <c r="BB780" t="s">
        <v>98</v>
      </c>
    </row>
    <row r="781" spans="1:54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Q781" t="str">
        <f t="shared" si="35"/>
        <v>FRANCOPHONE</v>
      </c>
      <c r="R781" t="str">
        <f t="shared" si="36"/>
        <v>beer</v>
      </c>
      <c r="BA781" t="s">
        <v>71</v>
      </c>
      <c r="BB781" t="s">
        <v>98</v>
      </c>
    </row>
    <row r="782" spans="1:54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Q782" t="str">
        <f t="shared" si="35"/>
        <v>ANGLOPHONE</v>
      </c>
      <c r="R782" t="str">
        <f t="shared" si="36"/>
        <v>beer</v>
      </c>
      <c r="BA782" t="s">
        <v>70</v>
      </c>
      <c r="BB782" t="s">
        <v>98</v>
      </c>
    </row>
    <row r="783" spans="1:54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Q783" t="str">
        <f t="shared" si="35"/>
        <v>ANGLOPHONE</v>
      </c>
      <c r="R783" t="str">
        <f t="shared" si="36"/>
        <v>beer</v>
      </c>
      <c r="BA783" t="s">
        <v>70</v>
      </c>
      <c r="BB783" t="s">
        <v>98</v>
      </c>
    </row>
    <row r="784" spans="1:54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Q784" t="str">
        <f t="shared" si="35"/>
        <v>FRANCOPHONE</v>
      </c>
      <c r="R784" t="str">
        <f t="shared" si="36"/>
        <v>malt</v>
      </c>
      <c r="BA784" t="s">
        <v>71</v>
      </c>
      <c r="BB784" t="s">
        <v>97</v>
      </c>
    </row>
    <row r="785" spans="1:54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Q785" t="str">
        <f t="shared" si="35"/>
        <v>FRANCOPHONE</v>
      </c>
      <c r="R785" t="str">
        <f t="shared" si="36"/>
        <v>malt</v>
      </c>
      <c r="BA785" t="s">
        <v>71</v>
      </c>
      <c r="BB785" t="s">
        <v>97</v>
      </c>
    </row>
    <row r="786" spans="1:54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Q786" t="str">
        <f t="shared" si="35"/>
        <v>FRANCOPHONE</v>
      </c>
      <c r="R786" t="str">
        <f t="shared" si="36"/>
        <v>beer</v>
      </c>
      <c r="BA786" t="s">
        <v>71</v>
      </c>
      <c r="BB786" t="s">
        <v>98</v>
      </c>
    </row>
    <row r="787" spans="1:54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Q787" t="str">
        <f t="shared" si="35"/>
        <v>ANGLOPHONE</v>
      </c>
      <c r="R787" t="str">
        <f t="shared" si="36"/>
        <v>beer</v>
      </c>
      <c r="BA787" t="s">
        <v>70</v>
      </c>
      <c r="BB787" t="s">
        <v>98</v>
      </c>
    </row>
    <row r="788" spans="1:54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Q788" t="str">
        <f t="shared" si="35"/>
        <v>ANGLOPHONE</v>
      </c>
      <c r="R788" t="str">
        <f t="shared" si="36"/>
        <v>beer</v>
      </c>
      <c r="BA788" t="s">
        <v>70</v>
      </c>
      <c r="BB788" t="s">
        <v>98</v>
      </c>
    </row>
    <row r="789" spans="1:54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Q789" t="str">
        <f t="shared" si="35"/>
        <v>FRANCOPHONE</v>
      </c>
      <c r="R789" t="str">
        <f t="shared" si="36"/>
        <v>beer</v>
      </c>
      <c r="BA789" t="s">
        <v>71</v>
      </c>
      <c r="BB789" t="s">
        <v>98</v>
      </c>
    </row>
    <row r="790" spans="1:54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Q790" t="str">
        <f t="shared" si="35"/>
        <v>FRANCOPHONE</v>
      </c>
      <c r="R790" t="str">
        <f t="shared" si="36"/>
        <v>beer</v>
      </c>
      <c r="BA790" t="s">
        <v>71</v>
      </c>
      <c r="BB790" t="s">
        <v>98</v>
      </c>
    </row>
    <row r="791" spans="1:54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Q791" t="str">
        <f t="shared" si="35"/>
        <v>FRANCOPHONE</v>
      </c>
      <c r="R791" t="str">
        <f t="shared" si="36"/>
        <v>malt</v>
      </c>
      <c r="BA791" t="s">
        <v>71</v>
      </c>
      <c r="BB791" t="s">
        <v>97</v>
      </c>
    </row>
    <row r="792" spans="1:54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Q792" t="str">
        <f t="shared" si="35"/>
        <v>ANGLOPHONE</v>
      </c>
      <c r="R792" t="str">
        <f t="shared" si="36"/>
        <v>malt</v>
      </c>
      <c r="BA792" t="s">
        <v>70</v>
      </c>
      <c r="BB792" t="s">
        <v>97</v>
      </c>
    </row>
    <row r="793" spans="1:54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Q793" t="str">
        <f t="shared" si="35"/>
        <v>ANGLOPHONE</v>
      </c>
      <c r="R793" t="str">
        <f t="shared" si="36"/>
        <v>beer</v>
      </c>
      <c r="BA793" t="s">
        <v>70</v>
      </c>
      <c r="BB793" t="s">
        <v>98</v>
      </c>
    </row>
    <row r="794" spans="1:54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Q794" t="str">
        <f t="shared" si="35"/>
        <v>FRANCOPHONE</v>
      </c>
      <c r="R794" t="str">
        <f t="shared" si="36"/>
        <v>beer</v>
      </c>
      <c r="BA794" t="s">
        <v>71</v>
      </c>
      <c r="BB794" t="s">
        <v>98</v>
      </c>
    </row>
    <row r="795" spans="1:54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Q795" t="str">
        <f t="shared" si="35"/>
        <v>FRANCOPHONE</v>
      </c>
      <c r="R795" t="str">
        <f t="shared" si="36"/>
        <v>beer</v>
      </c>
      <c r="BA795" t="s">
        <v>71</v>
      </c>
      <c r="BB795" t="s">
        <v>98</v>
      </c>
    </row>
    <row r="796" spans="1:54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Q796" t="str">
        <f t="shared" si="35"/>
        <v>FRANCOPHONE</v>
      </c>
      <c r="R796" t="str">
        <f t="shared" si="36"/>
        <v>beer</v>
      </c>
      <c r="BA796" t="s">
        <v>71</v>
      </c>
      <c r="BB796" t="s">
        <v>98</v>
      </c>
    </row>
    <row r="797" spans="1:54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Q797" t="str">
        <f t="shared" si="35"/>
        <v>ANGLOPHONE</v>
      </c>
      <c r="R797" t="str">
        <f t="shared" si="36"/>
        <v>beer</v>
      </c>
      <c r="BA797" t="s">
        <v>70</v>
      </c>
      <c r="BB797" t="s">
        <v>98</v>
      </c>
    </row>
    <row r="798" spans="1:54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Q798" t="str">
        <f t="shared" si="35"/>
        <v>ANGLOPHONE</v>
      </c>
      <c r="R798" t="str">
        <f t="shared" si="36"/>
        <v>malt</v>
      </c>
      <c r="BA798" t="s">
        <v>70</v>
      </c>
      <c r="BB798" t="s">
        <v>97</v>
      </c>
    </row>
    <row r="799" spans="1:54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Q799" t="str">
        <f t="shared" si="35"/>
        <v>FRANCOPHONE</v>
      </c>
      <c r="R799" t="str">
        <f t="shared" si="36"/>
        <v>malt</v>
      </c>
      <c r="BA799" t="s">
        <v>71</v>
      </c>
      <c r="BB799" t="s">
        <v>97</v>
      </c>
    </row>
    <row r="800" spans="1:54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Q800" t="str">
        <f t="shared" si="35"/>
        <v>FRANCOPHONE</v>
      </c>
      <c r="R800" t="str">
        <f t="shared" si="36"/>
        <v>beer</v>
      </c>
      <c r="BA800" t="s">
        <v>71</v>
      </c>
      <c r="BB800" t="s">
        <v>98</v>
      </c>
    </row>
    <row r="801" spans="1:54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Q801" t="str">
        <f t="shared" si="35"/>
        <v>FRANCOPHONE</v>
      </c>
      <c r="R801" t="str">
        <f t="shared" si="36"/>
        <v>beer</v>
      </c>
      <c r="BA801" t="s">
        <v>71</v>
      </c>
      <c r="BB801" t="s">
        <v>98</v>
      </c>
    </row>
    <row r="802" spans="1:54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Q802" t="str">
        <f t="shared" si="35"/>
        <v>ANGLOPHONE</v>
      </c>
      <c r="R802" t="str">
        <f t="shared" si="36"/>
        <v>beer</v>
      </c>
      <c r="BA802" t="s">
        <v>70</v>
      </c>
      <c r="BB802" t="s">
        <v>98</v>
      </c>
    </row>
    <row r="803" spans="1:54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Q803" t="str">
        <f t="shared" si="35"/>
        <v>ANGLOPHONE</v>
      </c>
      <c r="R803" t="str">
        <f t="shared" si="36"/>
        <v>beer</v>
      </c>
      <c r="BA803" t="s">
        <v>70</v>
      </c>
      <c r="BB803" t="s">
        <v>98</v>
      </c>
    </row>
    <row r="804" spans="1:54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Q804" t="str">
        <f t="shared" si="35"/>
        <v>FRANCOPHONE</v>
      </c>
      <c r="R804" t="str">
        <f t="shared" si="36"/>
        <v>beer</v>
      </c>
      <c r="BA804" t="s">
        <v>71</v>
      </c>
      <c r="BB804" t="s">
        <v>98</v>
      </c>
    </row>
    <row r="805" spans="1:54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Q805" t="str">
        <f t="shared" si="35"/>
        <v>FRANCOPHONE</v>
      </c>
      <c r="R805" t="str">
        <f t="shared" si="36"/>
        <v>malt</v>
      </c>
      <c r="BA805" t="s">
        <v>71</v>
      </c>
      <c r="BB805" t="s">
        <v>97</v>
      </c>
    </row>
    <row r="806" spans="1:54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Q806" t="str">
        <f t="shared" si="35"/>
        <v>FRANCOPHONE</v>
      </c>
      <c r="R806" t="str">
        <f t="shared" si="36"/>
        <v>malt</v>
      </c>
      <c r="BA806" t="s">
        <v>71</v>
      </c>
      <c r="BB806" t="s">
        <v>97</v>
      </c>
    </row>
    <row r="807" spans="1:54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Q807" t="str">
        <f t="shared" si="35"/>
        <v>ANGLOPHONE</v>
      </c>
      <c r="R807" t="str">
        <f t="shared" si="36"/>
        <v>beer</v>
      </c>
      <c r="BA807" t="s">
        <v>70</v>
      </c>
      <c r="BB807" t="s">
        <v>98</v>
      </c>
    </row>
    <row r="808" spans="1:54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Q808" t="str">
        <f t="shared" si="35"/>
        <v>ANGLOPHONE</v>
      </c>
      <c r="R808" t="str">
        <f t="shared" si="36"/>
        <v>beer</v>
      </c>
      <c r="BA808" t="s">
        <v>70</v>
      </c>
      <c r="BB808" t="s">
        <v>98</v>
      </c>
    </row>
    <row r="809" spans="1:54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Q809" t="str">
        <f t="shared" si="35"/>
        <v>FRANCOPHONE</v>
      </c>
      <c r="R809" t="str">
        <f t="shared" si="36"/>
        <v>beer</v>
      </c>
      <c r="BA809" t="s">
        <v>71</v>
      </c>
      <c r="BB809" t="s">
        <v>98</v>
      </c>
    </row>
    <row r="810" spans="1:54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Q810" t="str">
        <f t="shared" si="35"/>
        <v>FRANCOPHONE</v>
      </c>
      <c r="R810" t="str">
        <f t="shared" si="36"/>
        <v>beer</v>
      </c>
      <c r="BA810" t="s">
        <v>71</v>
      </c>
      <c r="BB810" t="s">
        <v>98</v>
      </c>
    </row>
    <row r="811" spans="1:54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Q811" t="str">
        <f t="shared" si="35"/>
        <v>FRANCOPHONE</v>
      </c>
      <c r="R811" t="str">
        <f t="shared" si="36"/>
        <v>beer</v>
      </c>
      <c r="BA811" t="s">
        <v>71</v>
      </c>
      <c r="BB811" t="s">
        <v>98</v>
      </c>
    </row>
    <row r="812" spans="1:54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Q812" t="str">
        <f t="shared" si="35"/>
        <v>ANGLOPHONE</v>
      </c>
      <c r="R812" t="str">
        <f t="shared" si="36"/>
        <v>malt</v>
      </c>
      <c r="BA812" t="s">
        <v>70</v>
      </c>
      <c r="BB812" t="s">
        <v>97</v>
      </c>
    </row>
    <row r="813" spans="1:54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Q813" t="str">
        <f t="shared" si="35"/>
        <v>ANGLOPHONE</v>
      </c>
      <c r="R813" t="str">
        <f t="shared" si="36"/>
        <v>malt</v>
      </c>
      <c r="BA813" t="s">
        <v>70</v>
      </c>
      <c r="BB813" t="s">
        <v>97</v>
      </c>
    </row>
    <row r="814" spans="1:54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Q814" t="str">
        <f t="shared" si="35"/>
        <v>FRANCOPHONE</v>
      </c>
      <c r="R814" t="str">
        <f t="shared" si="36"/>
        <v>beer</v>
      </c>
      <c r="BA814" t="s">
        <v>71</v>
      </c>
      <c r="BB814" t="s">
        <v>98</v>
      </c>
    </row>
    <row r="815" spans="1:54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Q815" t="str">
        <f t="shared" si="35"/>
        <v>FRANCOPHONE</v>
      </c>
      <c r="R815" t="str">
        <f t="shared" si="36"/>
        <v>beer</v>
      </c>
      <c r="BA815" t="s">
        <v>71</v>
      </c>
      <c r="BB815" t="s">
        <v>98</v>
      </c>
    </row>
    <row r="816" spans="1:54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Q816" t="str">
        <f t="shared" si="35"/>
        <v>FRANCOPHONE</v>
      </c>
      <c r="R816" t="str">
        <f t="shared" si="36"/>
        <v>beer</v>
      </c>
      <c r="BA816" t="s">
        <v>71</v>
      </c>
      <c r="BB816" t="s">
        <v>98</v>
      </c>
    </row>
    <row r="817" spans="1:54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Q817" t="str">
        <f t="shared" si="35"/>
        <v>ANGLOPHONE</v>
      </c>
      <c r="R817" t="str">
        <f t="shared" si="36"/>
        <v>beer</v>
      </c>
      <c r="BA817" t="s">
        <v>70</v>
      </c>
      <c r="BB817" t="s">
        <v>98</v>
      </c>
    </row>
    <row r="818" spans="1:54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Q818" t="str">
        <f t="shared" si="35"/>
        <v>ANGLOPHONE</v>
      </c>
      <c r="R818" t="str">
        <f t="shared" si="36"/>
        <v>beer</v>
      </c>
      <c r="BA818" t="s">
        <v>70</v>
      </c>
      <c r="BB818" t="s">
        <v>98</v>
      </c>
    </row>
    <row r="819" spans="1:54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Q819" t="str">
        <f t="shared" si="35"/>
        <v>FRANCOPHONE</v>
      </c>
      <c r="R819" t="str">
        <f t="shared" si="36"/>
        <v>malt</v>
      </c>
      <c r="BA819" t="s">
        <v>71</v>
      </c>
      <c r="BB819" t="s">
        <v>97</v>
      </c>
    </row>
    <row r="820" spans="1:54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Q820" t="str">
        <f t="shared" si="35"/>
        <v>FRANCOPHONE</v>
      </c>
      <c r="R820" t="str">
        <f t="shared" si="36"/>
        <v>malt</v>
      </c>
      <c r="BA820" t="s">
        <v>71</v>
      </c>
      <c r="BB820" t="s">
        <v>97</v>
      </c>
    </row>
    <row r="821" spans="1:54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Q821" t="str">
        <f t="shared" si="35"/>
        <v>FRANCOPHONE</v>
      </c>
      <c r="R821" t="str">
        <f t="shared" si="36"/>
        <v>beer</v>
      </c>
      <c r="BA821" t="s">
        <v>71</v>
      </c>
      <c r="BB821" t="s">
        <v>98</v>
      </c>
    </row>
    <row r="822" spans="1:54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Q822" t="str">
        <f t="shared" si="35"/>
        <v>ANGLOPHONE</v>
      </c>
      <c r="R822" t="str">
        <f t="shared" si="36"/>
        <v>beer</v>
      </c>
      <c r="BA822" t="s">
        <v>70</v>
      </c>
      <c r="BB822" t="s">
        <v>98</v>
      </c>
    </row>
    <row r="823" spans="1:54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Q823" t="str">
        <f t="shared" si="35"/>
        <v>ANGLOPHONE</v>
      </c>
      <c r="R823" t="str">
        <f t="shared" si="36"/>
        <v>beer</v>
      </c>
      <c r="BA823" t="s">
        <v>70</v>
      </c>
      <c r="BB823" t="s">
        <v>98</v>
      </c>
    </row>
    <row r="824" spans="1:54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Q824" t="str">
        <f t="shared" si="35"/>
        <v>FRANCOPHONE</v>
      </c>
      <c r="R824" t="str">
        <f t="shared" si="36"/>
        <v>beer</v>
      </c>
      <c r="BA824" t="s">
        <v>71</v>
      </c>
      <c r="BB824" t="s">
        <v>98</v>
      </c>
    </row>
    <row r="825" spans="1:54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Q825" t="str">
        <f t="shared" si="35"/>
        <v>FRANCOPHONE</v>
      </c>
      <c r="R825" t="str">
        <f t="shared" si="36"/>
        <v>beer</v>
      </c>
      <c r="BA825" t="s">
        <v>71</v>
      </c>
      <c r="BB825" t="s">
        <v>98</v>
      </c>
    </row>
    <row r="826" spans="1:54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Q826" t="str">
        <f t="shared" si="35"/>
        <v>FRANCOPHONE</v>
      </c>
      <c r="R826" t="str">
        <f t="shared" si="36"/>
        <v>malt</v>
      </c>
      <c r="BA826" t="s">
        <v>71</v>
      </c>
      <c r="BB826" t="s">
        <v>97</v>
      </c>
    </row>
    <row r="827" spans="1:54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Q827" t="str">
        <f t="shared" si="35"/>
        <v>ANGLOPHONE</v>
      </c>
      <c r="R827" t="str">
        <f t="shared" si="36"/>
        <v>malt</v>
      </c>
      <c r="BA827" t="s">
        <v>70</v>
      </c>
      <c r="BB827" t="s">
        <v>97</v>
      </c>
    </row>
    <row r="828" spans="1:54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Q828" t="str">
        <f t="shared" si="35"/>
        <v>ANGLOPHONE</v>
      </c>
      <c r="R828" t="str">
        <f t="shared" si="36"/>
        <v>beer</v>
      </c>
      <c r="BA828" t="s">
        <v>70</v>
      </c>
      <c r="BB828" t="s">
        <v>98</v>
      </c>
    </row>
    <row r="829" spans="1:54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Q829" t="str">
        <f t="shared" si="35"/>
        <v>FRANCOPHONE</v>
      </c>
      <c r="R829" t="str">
        <f t="shared" si="36"/>
        <v>beer</v>
      </c>
      <c r="BA829" t="s">
        <v>71</v>
      </c>
      <c r="BB829" t="s">
        <v>98</v>
      </c>
    </row>
    <row r="830" spans="1:54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Q830" t="str">
        <f t="shared" si="35"/>
        <v>FRANCOPHONE</v>
      </c>
      <c r="R830" t="str">
        <f t="shared" si="36"/>
        <v>beer</v>
      </c>
      <c r="BA830" t="s">
        <v>71</v>
      </c>
      <c r="BB830" t="s">
        <v>98</v>
      </c>
    </row>
    <row r="831" spans="1:54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Q831" t="str">
        <f t="shared" si="35"/>
        <v>FRANCOPHONE</v>
      </c>
      <c r="R831" t="str">
        <f t="shared" si="36"/>
        <v>beer</v>
      </c>
      <c r="BA831" t="s">
        <v>71</v>
      </c>
      <c r="BB831" t="s">
        <v>98</v>
      </c>
    </row>
    <row r="832" spans="1:54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Q832" t="str">
        <f t="shared" si="35"/>
        <v>ANGLOPHONE</v>
      </c>
      <c r="R832" t="str">
        <f t="shared" si="36"/>
        <v>beer</v>
      </c>
      <c r="BA832" t="s">
        <v>70</v>
      </c>
      <c r="BB832" t="s">
        <v>98</v>
      </c>
    </row>
    <row r="833" spans="1:54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Q833" t="str">
        <f t="shared" si="35"/>
        <v>ANGLOPHONE</v>
      </c>
      <c r="R833" t="str">
        <f t="shared" si="36"/>
        <v>malt</v>
      </c>
      <c r="BA833" t="s">
        <v>70</v>
      </c>
      <c r="BB833" t="s">
        <v>97</v>
      </c>
    </row>
    <row r="834" spans="1:54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Q834" t="str">
        <f t="shared" si="35"/>
        <v>FRANCOPHONE</v>
      </c>
      <c r="R834" t="str">
        <f t="shared" si="36"/>
        <v>malt</v>
      </c>
      <c r="BA834" t="s">
        <v>71</v>
      </c>
      <c r="BB834" t="s">
        <v>97</v>
      </c>
    </row>
    <row r="835" spans="1:54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Q835" t="str">
        <f t="shared" ref="Q835:Q898" si="37">IF(J835="GHANA", "ANGLOPHONE", IF(J835="NIGERIA", "ANGLOPHONE","FRANCOPHONE"))</f>
        <v>FRANCOPHONE</v>
      </c>
      <c r="R835" t="str">
        <f t="shared" ref="R835:R898" si="38">IF(D835="beta malt", "malt", IF(D835="grand malt", "malt", "beer"))</f>
        <v>beer</v>
      </c>
      <c r="BA835" t="s">
        <v>71</v>
      </c>
      <c r="BB835" t="s">
        <v>98</v>
      </c>
    </row>
    <row r="836" spans="1:54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Q836" t="str">
        <f t="shared" si="37"/>
        <v>FRANCOPHONE</v>
      </c>
      <c r="R836" t="str">
        <f t="shared" si="38"/>
        <v>beer</v>
      </c>
      <c r="BA836" t="s">
        <v>71</v>
      </c>
      <c r="BB836" t="s">
        <v>98</v>
      </c>
    </row>
    <row r="837" spans="1:54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Q837" t="str">
        <f t="shared" si="37"/>
        <v>ANGLOPHONE</v>
      </c>
      <c r="R837" t="str">
        <f t="shared" si="38"/>
        <v>beer</v>
      </c>
      <c r="BA837" t="s">
        <v>70</v>
      </c>
      <c r="BB837" t="s">
        <v>98</v>
      </c>
    </row>
    <row r="838" spans="1:54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Q838" t="str">
        <f t="shared" si="37"/>
        <v>ANGLOPHONE</v>
      </c>
      <c r="R838" t="str">
        <f t="shared" si="38"/>
        <v>beer</v>
      </c>
      <c r="BA838" t="s">
        <v>70</v>
      </c>
      <c r="BB838" t="s">
        <v>98</v>
      </c>
    </row>
    <row r="839" spans="1:54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Q839" t="str">
        <f t="shared" si="37"/>
        <v>FRANCOPHONE</v>
      </c>
      <c r="R839" t="str">
        <f t="shared" si="38"/>
        <v>beer</v>
      </c>
      <c r="BA839" t="s">
        <v>71</v>
      </c>
      <c r="BB839" t="s">
        <v>98</v>
      </c>
    </row>
    <row r="840" spans="1:54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Q840" t="str">
        <f t="shared" si="37"/>
        <v>FRANCOPHONE</v>
      </c>
      <c r="R840" t="str">
        <f t="shared" si="38"/>
        <v>malt</v>
      </c>
      <c r="BA840" t="s">
        <v>71</v>
      </c>
      <c r="BB840" t="s">
        <v>97</v>
      </c>
    </row>
    <row r="841" spans="1:54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Q841" t="str">
        <f t="shared" si="37"/>
        <v>FRANCOPHONE</v>
      </c>
      <c r="R841" t="str">
        <f t="shared" si="38"/>
        <v>malt</v>
      </c>
      <c r="BA841" t="s">
        <v>71</v>
      </c>
      <c r="BB841" t="s">
        <v>97</v>
      </c>
    </row>
    <row r="842" spans="1:54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Q842" t="str">
        <f t="shared" si="37"/>
        <v>ANGLOPHONE</v>
      </c>
      <c r="R842" t="str">
        <f t="shared" si="38"/>
        <v>beer</v>
      </c>
      <c r="BA842" t="s">
        <v>70</v>
      </c>
      <c r="BB842" t="s">
        <v>98</v>
      </c>
    </row>
    <row r="843" spans="1:54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Q843" t="str">
        <f t="shared" si="37"/>
        <v>ANGLOPHONE</v>
      </c>
      <c r="R843" t="str">
        <f t="shared" si="38"/>
        <v>beer</v>
      </c>
      <c r="BA843" t="s">
        <v>70</v>
      </c>
      <c r="BB843" t="s">
        <v>98</v>
      </c>
    </row>
    <row r="844" spans="1:54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Q844" t="str">
        <f t="shared" si="37"/>
        <v>FRANCOPHONE</v>
      </c>
      <c r="R844" t="str">
        <f t="shared" si="38"/>
        <v>beer</v>
      </c>
      <c r="BA844" t="s">
        <v>71</v>
      </c>
      <c r="BB844" t="s">
        <v>98</v>
      </c>
    </row>
    <row r="845" spans="1:54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Q845" t="str">
        <f t="shared" si="37"/>
        <v>FRANCOPHONE</v>
      </c>
      <c r="R845" t="str">
        <f t="shared" si="38"/>
        <v>beer</v>
      </c>
      <c r="BA845" t="s">
        <v>71</v>
      </c>
      <c r="BB845" t="s">
        <v>98</v>
      </c>
    </row>
    <row r="846" spans="1:54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Q846" t="str">
        <f t="shared" si="37"/>
        <v>FRANCOPHONE</v>
      </c>
      <c r="R846" t="str">
        <f t="shared" si="38"/>
        <v>beer</v>
      </c>
      <c r="BA846" t="s">
        <v>71</v>
      </c>
      <c r="BB846" t="s">
        <v>98</v>
      </c>
    </row>
    <row r="847" spans="1:54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Q847" t="str">
        <f t="shared" si="37"/>
        <v>ANGLOPHONE</v>
      </c>
      <c r="R847" t="str">
        <f t="shared" si="38"/>
        <v>malt</v>
      </c>
      <c r="BA847" t="s">
        <v>70</v>
      </c>
      <c r="BB847" t="s">
        <v>97</v>
      </c>
    </row>
    <row r="848" spans="1:54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Q848" t="str">
        <f t="shared" si="37"/>
        <v>ANGLOPHONE</v>
      </c>
      <c r="R848" t="str">
        <f t="shared" si="38"/>
        <v>malt</v>
      </c>
      <c r="BA848" t="s">
        <v>70</v>
      </c>
      <c r="BB848" t="s">
        <v>97</v>
      </c>
    </row>
    <row r="849" spans="1:54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Q849" t="str">
        <f t="shared" si="37"/>
        <v>FRANCOPHONE</v>
      </c>
      <c r="R849" t="str">
        <f t="shared" si="38"/>
        <v>beer</v>
      </c>
      <c r="BA849" t="s">
        <v>71</v>
      </c>
      <c r="BB849" t="s">
        <v>98</v>
      </c>
    </row>
    <row r="850" spans="1:54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Q850" t="str">
        <f t="shared" si="37"/>
        <v>FRANCOPHONE</v>
      </c>
      <c r="R850" t="str">
        <f t="shared" si="38"/>
        <v>beer</v>
      </c>
      <c r="BA850" t="s">
        <v>71</v>
      </c>
      <c r="BB850" t="s">
        <v>98</v>
      </c>
    </row>
    <row r="851" spans="1:54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Q851" t="str">
        <f t="shared" si="37"/>
        <v>FRANCOPHONE</v>
      </c>
      <c r="R851" t="str">
        <f t="shared" si="38"/>
        <v>beer</v>
      </c>
      <c r="BA851" t="s">
        <v>71</v>
      </c>
      <c r="BB851" t="s">
        <v>98</v>
      </c>
    </row>
    <row r="852" spans="1:54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Q852" t="str">
        <f t="shared" si="37"/>
        <v>ANGLOPHONE</v>
      </c>
      <c r="R852" t="str">
        <f t="shared" si="38"/>
        <v>beer</v>
      </c>
      <c r="BA852" t="s">
        <v>70</v>
      </c>
      <c r="BB852" t="s">
        <v>98</v>
      </c>
    </row>
    <row r="853" spans="1:54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Q853" t="str">
        <f t="shared" si="37"/>
        <v>ANGLOPHONE</v>
      </c>
      <c r="R853" t="str">
        <f t="shared" si="38"/>
        <v>beer</v>
      </c>
      <c r="BA853" t="s">
        <v>70</v>
      </c>
      <c r="BB853" t="s">
        <v>98</v>
      </c>
    </row>
    <row r="854" spans="1:54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Q854" t="str">
        <f t="shared" si="37"/>
        <v>FRANCOPHONE</v>
      </c>
      <c r="R854" t="str">
        <f t="shared" si="38"/>
        <v>malt</v>
      </c>
      <c r="BA854" t="s">
        <v>71</v>
      </c>
      <c r="BB854" t="s">
        <v>97</v>
      </c>
    </row>
    <row r="855" spans="1:54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Q855" t="str">
        <f t="shared" si="37"/>
        <v>FRANCOPHONE</v>
      </c>
      <c r="R855" t="str">
        <f t="shared" si="38"/>
        <v>malt</v>
      </c>
      <c r="BA855" t="s">
        <v>71</v>
      </c>
      <c r="BB855" t="s">
        <v>97</v>
      </c>
    </row>
    <row r="856" spans="1:54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Q856" t="str">
        <f t="shared" si="37"/>
        <v>FRANCOPHONE</v>
      </c>
      <c r="R856" t="str">
        <f t="shared" si="38"/>
        <v>beer</v>
      </c>
      <c r="BA856" t="s">
        <v>71</v>
      </c>
      <c r="BB856" t="s">
        <v>98</v>
      </c>
    </row>
    <row r="857" spans="1:54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Q857" t="str">
        <f t="shared" si="37"/>
        <v>ANGLOPHONE</v>
      </c>
      <c r="R857" t="str">
        <f t="shared" si="38"/>
        <v>beer</v>
      </c>
      <c r="BA857" t="s">
        <v>70</v>
      </c>
      <c r="BB857" t="s">
        <v>98</v>
      </c>
    </row>
    <row r="858" spans="1:54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Q858" t="str">
        <f t="shared" si="37"/>
        <v>ANGLOPHONE</v>
      </c>
      <c r="R858" t="str">
        <f t="shared" si="38"/>
        <v>beer</v>
      </c>
      <c r="BA858" t="s">
        <v>70</v>
      </c>
      <c r="BB858" t="s">
        <v>98</v>
      </c>
    </row>
    <row r="859" spans="1:54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Q859" t="str">
        <f t="shared" si="37"/>
        <v>FRANCOPHONE</v>
      </c>
      <c r="R859" t="str">
        <f t="shared" si="38"/>
        <v>beer</v>
      </c>
      <c r="BA859" t="s">
        <v>71</v>
      </c>
      <c r="BB859" t="s">
        <v>98</v>
      </c>
    </row>
    <row r="860" spans="1:54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Q860" t="str">
        <f t="shared" si="37"/>
        <v>FRANCOPHONE</v>
      </c>
      <c r="R860" t="str">
        <f t="shared" si="38"/>
        <v>beer</v>
      </c>
      <c r="BA860" t="s">
        <v>71</v>
      </c>
      <c r="BB860" t="s">
        <v>98</v>
      </c>
    </row>
    <row r="861" spans="1:54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Q861" t="str">
        <f t="shared" si="37"/>
        <v>FRANCOPHONE</v>
      </c>
      <c r="R861" t="str">
        <f t="shared" si="38"/>
        <v>malt</v>
      </c>
      <c r="BA861" t="s">
        <v>71</v>
      </c>
      <c r="BB861" t="s">
        <v>97</v>
      </c>
    </row>
    <row r="862" spans="1:54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Q862" t="str">
        <f t="shared" si="37"/>
        <v>ANGLOPHONE</v>
      </c>
      <c r="R862" t="str">
        <f t="shared" si="38"/>
        <v>malt</v>
      </c>
      <c r="BA862" t="s">
        <v>70</v>
      </c>
      <c r="BB862" t="s">
        <v>97</v>
      </c>
    </row>
    <row r="863" spans="1:54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Q863" t="str">
        <f t="shared" si="37"/>
        <v>ANGLOPHONE</v>
      </c>
      <c r="R863" t="str">
        <f t="shared" si="38"/>
        <v>beer</v>
      </c>
      <c r="BA863" t="s">
        <v>70</v>
      </c>
      <c r="BB863" t="s">
        <v>98</v>
      </c>
    </row>
    <row r="864" spans="1:54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Q864" t="str">
        <f t="shared" si="37"/>
        <v>FRANCOPHONE</v>
      </c>
      <c r="R864" t="str">
        <f t="shared" si="38"/>
        <v>beer</v>
      </c>
      <c r="BA864" t="s">
        <v>71</v>
      </c>
      <c r="BB864" t="s">
        <v>98</v>
      </c>
    </row>
    <row r="865" spans="1:54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Q865" t="str">
        <f t="shared" si="37"/>
        <v>FRANCOPHONE</v>
      </c>
      <c r="R865" t="str">
        <f t="shared" si="38"/>
        <v>beer</v>
      </c>
      <c r="BA865" t="s">
        <v>71</v>
      </c>
      <c r="BB865" t="s">
        <v>98</v>
      </c>
    </row>
    <row r="866" spans="1:54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Q866" t="str">
        <f t="shared" si="37"/>
        <v>FRANCOPHONE</v>
      </c>
      <c r="R866" t="str">
        <f t="shared" si="38"/>
        <v>beer</v>
      </c>
      <c r="BA866" t="s">
        <v>71</v>
      </c>
      <c r="BB866" t="s">
        <v>98</v>
      </c>
    </row>
    <row r="867" spans="1:54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Q867" t="str">
        <f t="shared" si="37"/>
        <v>ANGLOPHONE</v>
      </c>
      <c r="R867" t="str">
        <f t="shared" si="38"/>
        <v>beer</v>
      </c>
      <c r="BA867" t="s">
        <v>70</v>
      </c>
      <c r="BB867" t="s">
        <v>98</v>
      </c>
    </row>
    <row r="868" spans="1:54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Q868" t="str">
        <f t="shared" si="37"/>
        <v>ANGLOPHONE</v>
      </c>
      <c r="R868" t="str">
        <f t="shared" si="38"/>
        <v>malt</v>
      </c>
      <c r="BA868" t="s">
        <v>70</v>
      </c>
      <c r="BB868" t="s">
        <v>97</v>
      </c>
    </row>
    <row r="869" spans="1:54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Q869" t="str">
        <f t="shared" si="37"/>
        <v>FRANCOPHONE</v>
      </c>
      <c r="R869" t="str">
        <f t="shared" si="38"/>
        <v>malt</v>
      </c>
      <c r="BA869" t="s">
        <v>71</v>
      </c>
      <c r="BB869" t="s">
        <v>97</v>
      </c>
    </row>
    <row r="870" spans="1:54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Q870" t="str">
        <f t="shared" si="37"/>
        <v>FRANCOPHONE</v>
      </c>
      <c r="R870" t="str">
        <f t="shared" si="38"/>
        <v>beer</v>
      </c>
      <c r="BA870" t="s">
        <v>71</v>
      </c>
      <c r="BB870" t="s">
        <v>98</v>
      </c>
    </row>
    <row r="871" spans="1:54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Q871" t="str">
        <f t="shared" si="37"/>
        <v>FRANCOPHONE</v>
      </c>
      <c r="R871" t="str">
        <f t="shared" si="38"/>
        <v>beer</v>
      </c>
      <c r="BA871" t="s">
        <v>71</v>
      </c>
      <c r="BB871" t="s">
        <v>98</v>
      </c>
    </row>
    <row r="872" spans="1:54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Q872" t="str">
        <f t="shared" si="37"/>
        <v>ANGLOPHONE</v>
      </c>
      <c r="R872" t="str">
        <f t="shared" si="38"/>
        <v>beer</v>
      </c>
      <c r="BA872" t="s">
        <v>70</v>
      </c>
      <c r="BB872" t="s">
        <v>98</v>
      </c>
    </row>
    <row r="873" spans="1:54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Q873" t="str">
        <f t="shared" si="37"/>
        <v>ANGLOPHONE</v>
      </c>
      <c r="R873" t="str">
        <f t="shared" si="38"/>
        <v>beer</v>
      </c>
      <c r="BA873" t="s">
        <v>70</v>
      </c>
      <c r="BB873" t="s">
        <v>98</v>
      </c>
    </row>
    <row r="874" spans="1:54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Q874" t="str">
        <f t="shared" si="37"/>
        <v>FRANCOPHONE</v>
      </c>
      <c r="R874" t="str">
        <f t="shared" si="38"/>
        <v>beer</v>
      </c>
      <c r="BA874" t="s">
        <v>71</v>
      </c>
      <c r="BB874" t="s">
        <v>98</v>
      </c>
    </row>
    <row r="875" spans="1:54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Q875" t="str">
        <f t="shared" si="37"/>
        <v>FRANCOPHONE</v>
      </c>
      <c r="R875" t="str">
        <f t="shared" si="38"/>
        <v>malt</v>
      </c>
      <c r="BA875" t="s">
        <v>71</v>
      </c>
      <c r="BB875" t="s">
        <v>97</v>
      </c>
    </row>
    <row r="876" spans="1:54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Q876" t="str">
        <f t="shared" si="37"/>
        <v>FRANCOPHONE</v>
      </c>
      <c r="R876" t="str">
        <f t="shared" si="38"/>
        <v>malt</v>
      </c>
      <c r="BA876" t="s">
        <v>71</v>
      </c>
      <c r="BB876" t="s">
        <v>97</v>
      </c>
    </row>
    <row r="877" spans="1:54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Q877" t="str">
        <f t="shared" si="37"/>
        <v>ANGLOPHONE</v>
      </c>
      <c r="R877" t="str">
        <f t="shared" si="38"/>
        <v>beer</v>
      </c>
      <c r="BA877" t="s">
        <v>70</v>
      </c>
      <c r="BB877" t="s">
        <v>98</v>
      </c>
    </row>
    <row r="878" spans="1:54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Q878" t="str">
        <f t="shared" si="37"/>
        <v>ANGLOPHONE</v>
      </c>
      <c r="R878" t="str">
        <f t="shared" si="38"/>
        <v>beer</v>
      </c>
      <c r="BA878" t="s">
        <v>70</v>
      </c>
      <c r="BB878" t="s">
        <v>98</v>
      </c>
    </row>
    <row r="879" spans="1:54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Q879" t="str">
        <f t="shared" si="37"/>
        <v>FRANCOPHONE</v>
      </c>
      <c r="R879" t="str">
        <f t="shared" si="38"/>
        <v>beer</v>
      </c>
      <c r="BA879" t="s">
        <v>71</v>
      </c>
      <c r="BB879" t="s">
        <v>98</v>
      </c>
    </row>
    <row r="880" spans="1:54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Q880" t="str">
        <f t="shared" si="37"/>
        <v>FRANCOPHONE</v>
      </c>
      <c r="R880" t="str">
        <f t="shared" si="38"/>
        <v>beer</v>
      </c>
      <c r="BA880" t="s">
        <v>71</v>
      </c>
      <c r="BB880" t="s">
        <v>98</v>
      </c>
    </row>
    <row r="881" spans="1:54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Q881" t="str">
        <f t="shared" si="37"/>
        <v>FRANCOPHONE</v>
      </c>
      <c r="R881" t="str">
        <f t="shared" si="38"/>
        <v>beer</v>
      </c>
      <c r="BA881" t="s">
        <v>71</v>
      </c>
      <c r="BB881" t="s">
        <v>98</v>
      </c>
    </row>
    <row r="882" spans="1:54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Q882" t="str">
        <f t="shared" si="37"/>
        <v>ANGLOPHONE</v>
      </c>
      <c r="R882" t="str">
        <f t="shared" si="38"/>
        <v>malt</v>
      </c>
      <c r="BA882" t="s">
        <v>70</v>
      </c>
      <c r="BB882" t="s">
        <v>97</v>
      </c>
    </row>
    <row r="883" spans="1:54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Q883" t="str">
        <f t="shared" si="37"/>
        <v>ANGLOPHONE</v>
      </c>
      <c r="R883" t="str">
        <f t="shared" si="38"/>
        <v>malt</v>
      </c>
      <c r="BA883" t="s">
        <v>70</v>
      </c>
      <c r="BB883" t="s">
        <v>97</v>
      </c>
    </row>
    <row r="884" spans="1:54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Q884" t="str">
        <f t="shared" si="37"/>
        <v>FRANCOPHONE</v>
      </c>
      <c r="R884" t="str">
        <f t="shared" si="38"/>
        <v>beer</v>
      </c>
      <c r="BA884" t="s">
        <v>71</v>
      </c>
      <c r="BB884" t="s">
        <v>98</v>
      </c>
    </row>
    <row r="885" spans="1:54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Q885" t="str">
        <f t="shared" si="37"/>
        <v>FRANCOPHONE</v>
      </c>
      <c r="R885" t="str">
        <f t="shared" si="38"/>
        <v>beer</v>
      </c>
      <c r="BA885" t="s">
        <v>71</v>
      </c>
      <c r="BB885" t="s">
        <v>98</v>
      </c>
    </row>
    <row r="886" spans="1:54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Q886" t="str">
        <f t="shared" si="37"/>
        <v>FRANCOPHONE</v>
      </c>
      <c r="R886" t="str">
        <f t="shared" si="38"/>
        <v>beer</v>
      </c>
      <c r="BA886" t="s">
        <v>71</v>
      </c>
      <c r="BB886" t="s">
        <v>98</v>
      </c>
    </row>
    <row r="887" spans="1:54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Q887" t="str">
        <f t="shared" si="37"/>
        <v>ANGLOPHONE</v>
      </c>
      <c r="R887" t="str">
        <f t="shared" si="38"/>
        <v>beer</v>
      </c>
      <c r="BA887" t="s">
        <v>70</v>
      </c>
      <c r="BB887" t="s">
        <v>98</v>
      </c>
    </row>
    <row r="888" spans="1:54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Q888" t="str">
        <f t="shared" si="37"/>
        <v>ANGLOPHONE</v>
      </c>
      <c r="R888" t="str">
        <f t="shared" si="38"/>
        <v>beer</v>
      </c>
      <c r="BA888" t="s">
        <v>70</v>
      </c>
      <c r="BB888" t="s">
        <v>98</v>
      </c>
    </row>
    <row r="889" spans="1:54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Q889" t="str">
        <f t="shared" si="37"/>
        <v>FRANCOPHONE</v>
      </c>
      <c r="R889" t="str">
        <f t="shared" si="38"/>
        <v>malt</v>
      </c>
      <c r="BA889" t="s">
        <v>71</v>
      </c>
      <c r="BB889" t="s">
        <v>97</v>
      </c>
    </row>
    <row r="890" spans="1:54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Q890" t="str">
        <f t="shared" si="37"/>
        <v>FRANCOPHONE</v>
      </c>
      <c r="R890" t="str">
        <f t="shared" si="38"/>
        <v>malt</v>
      </c>
      <c r="BA890" t="s">
        <v>71</v>
      </c>
      <c r="BB890" t="s">
        <v>97</v>
      </c>
    </row>
    <row r="891" spans="1:54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Q891" t="str">
        <f t="shared" si="37"/>
        <v>FRANCOPHONE</v>
      </c>
      <c r="R891" t="str">
        <f t="shared" si="38"/>
        <v>beer</v>
      </c>
      <c r="BA891" t="s">
        <v>71</v>
      </c>
      <c r="BB891" t="s">
        <v>98</v>
      </c>
    </row>
    <row r="892" spans="1:54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Q892" t="str">
        <f t="shared" si="37"/>
        <v>ANGLOPHONE</v>
      </c>
      <c r="R892" t="str">
        <f t="shared" si="38"/>
        <v>beer</v>
      </c>
      <c r="BA892" t="s">
        <v>70</v>
      </c>
      <c r="BB892" t="s">
        <v>98</v>
      </c>
    </row>
    <row r="893" spans="1:54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Q893" t="str">
        <f t="shared" si="37"/>
        <v>ANGLOPHONE</v>
      </c>
      <c r="R893" t="str">
        <f t="shared" si="38"/>
        <v>beer</v>
      </c>
      <c r="BA893" t="s">
        <v>70</v>
      </c>
      <c r="BB893" t="s">
        <v>98</v>
      </c>
    </row>
    <row r="894" spans="1:54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Q894" t="str">
        <f t="shared" si="37"/>
        <v>FRANCOPHONE</v>
      </c>
      <c r="R894" t="str">
        <f t="shared" si="38"/>
        <v>beer</v>
      </c>
      <c r="BA894" t="s">
        <v>71</v>
      </c>
      <c r="BB894" t="s">
        <v>98</v>
      </c>
    </row>
    <row r="895" spans="1:54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Q895" t="str">
        <f t="shared" si="37"/>
        <v>FRANCOPHONE</v>
      </c>
      <c r="R895" t="str">
        <f t="shared" si="38"/>
        <v>beer</v>
      </c>
      <c r="BA895" t="s">
        <v>71</v>
      </c>
      <c r="BB895" t="s">
        <v>98</v>
      </c>
    </row>
    <row r="896" spans="1:54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Q896" t="str">
        <f t="shared" si="37"/>
        <v>FRANCOPHONE</v>
      </c>
      <c r="R896" t="str">
        <f t="shared" si="38"/>
        <v>malt</v>
      </c>
      <c r="BA896" t="s">
        <v>71</v>
      </c>
      <c r="BB896" t="s">
        <v>97</v>
      </c>
    </row>
    <row r="897" spans="1:54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Q897" t="str">
        <f t="shared" si="37"/>
        <v>ANGLOPHONE</v>
      </c>
      <c r="R897" t="str">
        <f t="shared" si="38"/>
        <v>malt</v>
      </c>
      <c r="BA897" t="s">
        <v>70</v>
      </c>
      <c r="BB897" t="s">
        <v>97</v>
      </c>
    </row>
    <row r="898" spans="1:54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Q898" t="str">
        <f t="shared" si="37"/>
        <v>ANGLOPHONE</v>
      </c>
      <c r="R898" t="str">
        <f t="shared" si="38"/>
        <v>beer</v>
      </c>
      <c r="BA898" t="s">
        <v>70</v>
      </c>
      <c r="BB898" t="s">
        <v>98</v>
      </c>
    </row>
    <row r="899" spans="1:54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Q899" t="str">
        <f t="shared" ref="Q899:Q962" si="39">IF(J899="GHANA", "ANGLOPHONE", IF(J899="NIGERIA", "ANGLOPHONE","FRANCOPHONE"))</f>
        <v>FRANCOPHONE</v>
      </c>
      <c r="R899" t="str">
        <f t="shared" ref="R899:R962" si="40">IF(D899="beta malt", "malt", IF(D899="grand malt", "malt", "beer"))</f>
        <v>beer</v>
      </c>
      <c r="BA899" t="s">
        <v>71</v>
      </c>
      <c r="BB899" t="s">
        <v>98</v>
      </c>
    </row>
    <row r="900" spans="1:54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Q900" t="str">
        <f t="shared" si="39"/>
        <v>FRANCOPHONE</v>
      </c>
      <c r="R900" t="str">
        <f t="shared" si="40"/>
        <v>beer</v>
      </c>
      <c r="BA900" t="s">
        <v>71</v>
      </c>
      <c r="BB900" t="s">
        <v>98</v>
      </c>
    </row>
    <row r="901" spans="1:54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Q901" t="str">
        <f t="shared" si="39"/>
        <v>FRANCOPHONE</v>
      </c>
      <c r="R901" t="str">
        <f t="shared" si="40"/>
        <v>beer</v>
      </c>
      <c r="BA901" t="s">
        <v>71</v>
      </c>
      <c r="BB901" t="s">
        <v>98</v>
      </c>
    </row>
    <row r="902" spans="1:54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Q902" t="str">
        <f t="shared" si="39"/>
        <v>ANGLOPHONE</v>
      </c>
      <c r="R902" t="str">
        <f t="shared" si="40"/>
        <v>beer</v>
      </c>
      <c r="BA902" t="s">
        <v>70</v>
      </c>
      <c r="BB902" t="s">
        <v>98</v>
      </c>
    </row>
    <row r="903" spans="1:54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Q903" t="str">
        <f t="shared" si="39"/>
        <v>ANGLOPHONE</v>
      </c>
      <c r="R903" t="str">
        <f t="shared" si="40"/>
        <v>malt</v>
      </c>
      <c r="BA903" t="s">
        <v>70</v>
      </c>
      <c r="BB903" t="s">
        <v>97</v>
      </c>
    </row>
    <row r="904" spans="1:54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Q904" t="str">
        <f t="shared" si="39"/>
        <v>FRANCOPHONE</v>
      </c>
      <c r="R904" t="str">
        <f t="shared" si="40"/>
        <v>malt</v>
      </c>
      <c r="BA904" t="s">
        <v>71</v>
      </c>
      <c r="BB904" t="s">
        <v>97</v>
      </c>
    </row>
    <row r="905" spans="1:54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Q905" t="str">
        <f t="shared" si="39"/>
        <v>FRANCOPHONE</v>
      </c>
      <c r="R905" t="str">
        <f t="shared" si="40"/>
        <v>beer</v>
      </c>
      <c r="BA905" t="s">
        <v>71</v>
      </c>
      <c r="BB905" t="s">
        <v>98</v>
      </c>
    </row>
    <row r="906" spans="1:54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Q906" t="str">
        <f t="shared" si="39"/>
        <v>FRANCOPHONE</v>
      </c>
      <c r="R906" t="str">
        <f t="shared" si="40"/>
        <v>beer</v>
      </c>
      <c r="BA906" t="s">
        <v>71</v>
      </c>
      <c r="BB906" t="s">
        <v>98</v>
      </c>
    </row>
    <row r="907" spans="1:54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Q907" t="str">
        <f t="shared" si="39"/>
        <v>ANGLOPHONE</v>
      </c>
      <c r="R907" t="str">
        <f t="shared" si="40"/>
        <v>beer</v>
      </c>
      <c r="BA907" t="s">
        <v>70</v>
      </c>
      <c r="BB907" t="s">
        <v>98</v>
      </c>
    </row>
    <row r="908" spans="1:54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Q908" t="str">
        <f t="shared" si="39"/>
        <v>ANGLOPHONE</v>
      </c>
      <c r="R908" t="str">
        <f t="shared" si="40"/>
        <v>beer</v>
      </c>
      <c r="BA908" t="s">
        <v>70</v>
      </c>
      <c r="BB908" t="s">
        <v>98</v>
      </c>
    </row>
    <row r="909" spans="1:54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Q909" t="str">
        <f t="shared" si="39"/>
        <v>FRANCOPHONE</v>
      </c>
      <c r="R909" t="str">
        <f t="shared" si="40"/>
        <v>beer</v>
      </c>
      <c r="BA909" t="s">
        <v>71</v>
      </c>
      <c r="BB909" t="s">
        <v>98</v>
      </c>
    </row>
    <row r="910" spans="1:54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Q910" t="str">
        <f t="shared" si="39"/>
        <v>FRANCOPHONE</v>
      </c>
      <c r="R910" t="str">
        <f t="shared" si="40"/>
        <v>malt</v>
      </c>
      <c r="BA910" t="s">
        <v>71</v>
      </c>
      <c r="BB910" t="s">
        <v>97</v>
      </c>
    </row>
    <row r="911" spans="1:54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Q911" t="str">
        <f t="shared" si="39"/>
        <v>FRANCOPHONE</v>
      </c>
      <c r="R911" t="str">
        <f t="shared" si="40"/>
        <v>malt</v>
      </c>
      <c r="BA911" t="s">
        <v>71</v>
      </c>
      <c r="BB911" t="s">
        <v>97</v>
      </c>
    </row>
    <row r="912" spans="1:54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Q912" t="str">
        <f t="shared" si="39"/>
        <v>ANGLOPHONE</v>
      </c>
      <c r="R912" t="str">
        <f t="shared" si="40"/>
        <v>beer</v>
      </c>
      <c r="BA912" t="s">
        <v>70</v>
      </c>
      <c r="BB912" t="s">
        <v>98</v>
      </c>
    </row>
    <row r="913" spans="1:54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Q913" t="str">
        <f t="shared" si="39"/>
        <v>ANGLOPHONE</v>
      </c>
      <c r="R913" t="str">
        <f t="shared" si="40"/>
        <v>beer</v>
      </c>
      <c r="BA913" t="s">
        <v>70</v>
      </c>
      <c r="BB913" t="s">
        <v>98</v>
      </c>
    </row>
    <row r="914" spans="1:54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Q914" t="str">
        <f t="shared" si="39"/>
        <v>FRANCOPHONE</v>
      </c>
      <c r="R914" t="str">
        <f t="shared" si="40"/>
        <v>beer</v>
      </c>
      <c r="BA914" t="s">
        <v>71</v>
      </c>
      <c r="BB914" t="s">
        <v>98</v>
      </c>
    </row>
    <row r="915" spans="1:54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Q915" t="str">
        <f t="shared" si="39"/>
        <v>FRANCOPHONE</v>
      </c>
      <c r="R915" t="str">
        <f t="shared" si="40"/>
        <v>beer</v>
      </c>
      <c r="BA915" t="s">
        <v>71</v>
      </c>
      <c r="BB915" t="s">
        <v>98</v>
      </c>
    </row>
    <row r="916" spans="1:54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Q916" t="str">
        <f t="shared" si="39"/>
        <v>FRANCOPHONE</v>
      </c>
      <c r="R916" t="str">
        <f t="shared" si="40"/>
        <v>beer</v>
      </c>
      <c r="BA916" t="s">
        <v>71</v>
      </c>
      <c r="BB916" t="s">
        <v>98</v>
      </c>
    </row>
    <row r="917" spans="1:54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Q917" t="str">
        <f t="shared" si="39"/>
        <v>ANGLOPHONE</v>
      </c>
      <c r="R917" t="str">
        <f t="shared" si="40"/>
        <v>malt</v>
      </c>
      <c r="BA917" t="s">
        <v>70</v>
      </c>
      <c r="BB917" t="s">
        <v>97</v>
      </c>
    </row>
    <row r="918" spans="1:54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Q918" t="str">
        <f t="shared" si="39"/>
        <v>ANGLOPHONE</v>
      </c>
      <c r="R918" t="str">
        <f t="shared" si="40"/>
        <v>malt</v>
      </c>
      <c r="BA918" t="s">
        <v>70</v>
      </c>
      <c r="BB918" t="s">
        <v>97</v>
      </c>
    </row>
    <row r="919" spans="1:54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Q919" t="str">
        <f t="shared" si="39"/>
        <v>FRANCOPHONE</v>
      </c>
      <c r="R919" t="str">
        <f t="shared" si="40"/>
        <v>beer</v>
      </c>
      <c r="BA919" t="s">
        <v>71</v>
      </c>
      <c r="BB919" t="s">
        <v>98</v>
      </c>
    </row>
    <row r="920" spans="1:54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Q920" t="str">
        <f t="shared" si="39"/>
        <v>FRANCOPHONE</v>
      </c>
      <c r="R920" t="str">
        <f t="shared" si="40"/>
        <v>beer</v>
      </c>
      <c r="BA920" t="s">
        <v>71</v>
      </c>
      <c r="BB920" t="s">
        <v>98</v>
      </c>
    </row>
    <row r="921" spans="1:54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Q921" t="str">
        <f t="shared" si="39"/>
        <v>FRANCOPHONE</v>
      </c>
      <c r="R921" t="str">
        <f t="shared" si="40"/>
        <v>beer</v>
      </c>
      <c r="BA921" t="s">
        <v>71</v>
      </c>
      <c r="BB921" t="s">
        <v>98</v>
      </c>
    </row>
    <row r="922" spans="1:54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Q922" t="str">
        <f t="shared" si="39"/>
        <v>ANGLOPHONE</v>
      </c>
      <c r="R922" t="str">
        <f t="shared" si="40"/>
        <v>beer</v>
      </c>
      <c r="BA922" t="s">
        <v>70</v>
      </c>
      <c r="BB922" t="s">
        <v>98</v>
      </c>
    </row>
    <row r="923" spans="1:54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Q923" t="str">
        <f t="shared" si="39"/>
        <v>ANGLOPHONE</v>
      </c>
      <c r="R923" t="str">
        <f t="shared" si="40"/>
        <v>beer</v>
      </c>
      <c r="BA923" t="s">
        <v>70</v>
      </c>
      <c r="BB923" t="s">
        <v>98</v>
      </c>
    </row>
    <row r="924" spans="1:54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Q924" t="str">
        <f t="shared" si="39"/>
        <v>FRANCOPHONE</v>
      </c>
      <c r="R924" t="str">
        <f t="shared" si="40"/>
        <v>malt</v>
      </c>
      <c r="BA924" t="s">
        <v>71</v>
      </c>
      <c r="BB924" t="s">
        <v>97</v>
      </c>
    </row>
    <row r="925" spans="1:54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Q925" t="str">
        <f t="shared" si="39"/>
        <v>FRANCOPHONE</v>
      </c>
      <c r="R925" t="str">
        <f t="shared" si="40"/>
        <v>malt</v>
      </c>
      <c r="BA925" t="s">
        <v>71</v>
      </c>
      <c r="BB925" t="s">
        <v>97</v>
      </c>
    </row>
    <row r="926" spans="1:54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Q926" t="str">
        <f t="shared" si="39"/>
        <v>FRANCOPHONE</v>
      </c>
      <c r="R926" t="str">
        <f t="shared" si="40"/>
        <v>beer</v>
      </c>
      <c r="BA926" t="s">
        <v>71</v>
      </c>
      <c r="BB926" t="s">
        <v>98</v>
      </c>
    </row>
    <row r="927" spans="1:54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Q927" t="str">
        <f t="shared" si="39"/>
        <v>ANGLOPHONE</v>
      </c>
      <c r="R927" t="str">
        <f t="shared" si="40"/>
        <v>beer</v>
      </c>
      <c r="BA927" t="s">
        <v>70</v>
      </c>
      <c r="BB927" t="s">
        <v>98</v>
      </c>
    </row>
    <row r="928" spans="1:54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Q928" t="str">
        <f t="shared" si="39"/>
        <v>ANGLOPHONE</v>
      </c>
      <c r="R928" t="str">
        <f t="shared" si="40"/>
        <v>beer</v>
      </c>
      <c r="BA928" t="s">
        <v>70</v>
      </c>
      <c r="BB928" t="s">
        <v>98</v>
      </c>
    </row>
    <row r="929" spans="1:54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Q929" t="str">
        <f t="shared" si="39"/>
        <v>FRANCOPHONE</v>
      </c>
      <c r="R929" t="str">
        <f t="shared" si="40"/>
        <v>beer</v>
      </c>
      <c r="BA929" t="s">
        <v>71</v>
      </c>
      <c r="BB929" t="s">
        <v>98</v>
      </c>
    </row>
    <row r="930" spans="1:54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Q930" t="str">
        <f t="shared" si="39"/>
        <v>FRANCOPHONE</v>
      </c>
      <c r="R930" t="str">
        <f t="shared" si="40"/>
        <v>beer</v>
      </c>
      <c r="BA930" t="s">
        <v>71</v>
      </c>
      <c r="BB930" t="s">
        <v>98</v>
      </c>
    </row>
    <row r="931" spans="1:54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Q931" t="str">
        <f t="shared" si="39"/>
        <v>FRANCOPHONE</v>
      </c>
      <c r="R931" t="str">
        <f t="shared" si="40"/>
        <v>malt</v>
      </c>
      <c r="BA931" t="s">
        <v>71</v>
      </c>
      <c r="BB931" t="s">
        <v>97</v>
      </c>
    </row>
    <row r="932" spans="1:54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Q932" t="str">
        <f t="shared" si="39"/>
        <v>ANGLOPHONE</v>
      </c>
      <c r="R932" t="str">
        <f t="shared" si="40"/>
        <v>malt</v>
      </c>
      <c r="BA932" t="s">
        <v>70</v>
      </c>
      <c r="BB932" t="s">
        <v>97</v>
      </c>
    </row>
    <row r="933" spans="1:54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Q933" t="str">
        <f t="shared" si="39"/>
        <v>ANGLOPHONE</v>
      </c>
      <c r="R933" t="str">
        <f t="shared" si="40"/>
        <v>beer</v>
      </c>
      <c r="BA933" t="s">
        <v>70</v>
      </c>
      <c r="BB933" t="s">
        <v>98</v>
      </c>
    </row>
    <row r="934" spans="1:54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Q934" t="str">
        <f t="shared" si="39"/>
        <v>FRANCOPHONE</v>
      </c>
      <c r="R934" t="str">
        <f t="shared" si="40"/>
        <v>beer</v>
      </c>
      <c r="BA934" t="s">
        <v>71</v>
      </c>
      <c r="BB934" t="s">
        <v>98</v>
      </c>
    </row>
    <row r="935" spans="1:54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Q935" t="str">
        <f t="shared" si="39"/>
        <v>FRANCOPHONE</v>
      </c>
      <c r="R935" t="str">
        <f t="shared" si="40"/>
        <v>beer</v>
      </c>
      <c r="BA935" t="s">
        <v>71</v>
      </c>
      <c r="BB935" t="s">
        <v>98</v>
      </c>
    </row>
    <row r="936" spans="1:54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Q936" t="str">
        <f t="shared" si="39"/>
        <v>FRANCOPHONE</v>
      </c>
      <c r="R936" t="str">
        <f t="shared" si="40"/>
        <v>beer</v>
      </c>
      <c r="BA936" t="s">
        <v>71</v>
      </c>
      <c r="BB936" t="s">
        <v>98</v>
      </c>
    </row>
    <row r="937" spans="1:54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Q937" t="str">
        <f t="shared" si="39"/>
        <v>ANGLOPHONE</v>
      </c>
      <c r="R937" t="str">
        <f t="shared" si="40"/>
        <v>beer</v>
      </c>
      <c r="BA937" t="s">
        <v>70</v>
      </c>
      <c r="BB937" t="s">
        <v>98</v>
      </c>
    </row>
    <row r="938" spans="1:54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Q938" t="str">
        <f t="shared" si="39"/>
        <v>ANGLOPHONE</v>
      </c>
      <c r="R938" t="str">
        <f t="shared" si="40"/>
        <v>malt</v>
      </c>
      <c r="BA938" t="s">
        <v>70</v>
      </c>
      <c r="BB938" t="s">
        <v>97</v>
      </c>
    </row>
    <row r="939" spans="1:54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Q939" t="str">
        <f t="shared" si="39"/>
        <v>FRANCOPHONE</v>
      </c>
      <c r="R939" t="str">
        <f t="shared" si="40"/>
        <v>malt</v>
      </c>
      <c r="BA939" t="s">
        <v>71</v>
      </c>
      <c r="BB939" t="s">
        <v>97</v>
      </c>
    </row>
    <row r="940" spans="1:54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Q940" t="str">
        <f t="shared" si="39"/>
        <v>FRANCOPHONE</v>
      </c>
      <c r="R940" t="str">
        <f t="shared" si="40"/>
        <v>beer</v>
      </c>
      <c r="BA940" t="s">
        <v>71</v>
      </c>
      <c r="BB940" t="s">
        <v>98</v>
      </c>
    </row>
    <row r="941" spans="1:54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Q941" t="str">
        <f t="shared" si="39"/>
        <v>FRANCOPHONE</v>
      </c>
      <c r="R941" t="str">
        <f t="shared" si="40"/>
        <v>beer</v>
      </c>
      <c r="BA941" t="s">
        <v>71</v>
      </c>
      <c r="BB941" t="s">
        <v>98</v>
      </c>
    </row>
    <row r="942" spans="1:54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Q942" t="str">
        <f t="shared" si="39"/>
        <v>ANGLOPHONE</v>
      </c>
      <c r="R942" t="str">
        <f t="shared" si="40"/>
        <v>beer</v>
      </c>
      <c r="BA942" t="s">
        <v>70</v>
      </c>
      <c r="BB942" t="s">
        <v>98</v>
      </c>
    </row>
    <row r="943" spans="1:54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Q943" t="str">
        <f t="shared" si="39"/>
        <v>ANGLOPHONE</v>
      </c>
      <c r="R943" t="str">
        <f t="shared" si="40"/>
        <v>beer</v>
      </c>
      <c r="BA943" t="s">
        <v>70</v>
      </c>
      <c r="BB943" t="s">
        <v>98</v>
      </c>
    </row>
    <row r="944" spans="1:54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Q944" t="str">
        <f t="shared" si="39"/>
        <v>FRANCOPHONE</v>
      </c>
      <c r="R944" t="str">
        <f t="shared" si="40"/>
        <v>beer</v>
      </c>
      <c r="BA944" t="s">
        <v>71</v>
      </c>
      <c r="BB944" t="s">
        <v>98</v>
      </c>
    </row>
    <row r="945" spans="1:54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Q945" t="str">
        <f t="shared" si="39"/>
        <v>FRANCOPHONE</v>
      </c>
      <c r="R945" t="str">
        <f t="shared" si="40"/>
        <v>malt</v>
      </c>
      <c r="BA945" t="s">
        <v>71</v>
      </c>
      <c r="BB945" t="s">
        <v>97</v>
      </c>
    </row>
    <row r="946" spans="1:54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Q946" t="str">
        <f t="shared" si="39"/>
        <v>FRANCOPHONE</v>
      </c>
      <c r="R946" t="str">
        <f t="shared" si="40"/>
        <v>malt</v>
      </c>
      <c r="BA946" t="s">
        <v>71</v>
      </c>
      <c r="BB946" t="s">
        <v>97</v>
      </c>
    </row>
    <row r="947" spans="1:54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Q947" t="str">
        <f t="shared" si="39"/>
        <v>ANGLOPHONE</v>
      </c>
      <c r="R947" t="str">
        <f t="shared" si="40"/>
        <v>beer</v>
      </c>
      <c r="BA947" t="s">
        <v>70</v>
      </c>
      <c r="BB947" t="s">
        <v>98</v>
      </c>
    </row>
    <row r="948" spans="1:54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Q948" t="str">
        <f t="shared" si="39"/>
        <v>ANGLOPHONE</v>
      </c>
      <c r="R948" t="str">
        <f t="shared" si="40"/>
        <v>beer</v>
      </c>
      <c r="BA948" t="s">
        <v>70</v>
      </c>
      <c r="BB948" t="s">
        <v>98</v>
      </c>
    </row>
    <row r="949" spans="1:54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Q949" t="str">
        <f t="shared" si="39"/>
        <v>FRANCOPHONE</v>
      </c>
      <c r="R949" t="str">
        <f t="shared" si="40"/>
        <v>beer</v>
      </c>
      <c r="BA949" t="s">
        <v>71</v>
      </c>
      <c r="BB949" t="s">
        <v>98</v>
      </c>
    </row>
    <row r="950" spans="1:54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Q950" t="str">
        <f t="shared" si="39"/>
        <v>FRANCOPHONE</v>
      </c>
      <c r="R950" t="str">
        <f t="shared" si="40"/>
        <v>beer</v>
      </c>
      <c r="BA950" t="s">
        <v>71</v>
      </c>
      <c r="BB950" t="s">
        <v>98</v>
      </c>
    </row>
    <row r="951" spans="1:54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Q951" t="str">
        <f t="shared" si="39"/>
        <v>FRANCOPHONE</v>
      </c>
      <c r="R951" t="str">
        <f t="shared" si="40"/>
        <v>beer</v>
      </c>
      <c r="BA951" t="s">
        <v>71</v>
      </c>
      <c r="BB951" t="s">
        <v>98</v>
      </c>
    </row>
    <row r="952" spans="1:54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Q952" t="str">
        <f t="shared" si="39"/>
        <v>ANGLOPHONE</v>
      </c>
      <c r="R952" t="str">
        <f t="shared" si="40"/>
        <v>malt</v>
      </c>
      <c r="BA952" t="s">
        <v>70</v>
      </c>
      <c r="BB952" t="s">
        <v>97</v>
      </c>
    </row>
    <row r="953" spans="1:54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Q953" t="str">
        <f t="shared" si="39"/>
        <v>ANGLOPHONE</v>
      </c>
      <c r="R953" t="str">
        <f t="shared" si="40"/>
        <v>malt</v>
      </c>
      <c r="BA953" t="s">
        <v>70</v>
      </c>
      <c r="BB953" t="s">
        <v>97</v>
      </c>
    </row>
    <row r="954" spans="1:54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Q954" t="str">
        <f t="shared" si="39"/>
        <v>FRANCOPHONE</v>
      </c>
      <c r="R954" t="str">
        <f t="shared" si="40"/>
        <v>beer</v>
      </c>
      <c r="BA954" t="s">
        <v>71</v>
      </c>
      <c r="BB954" t="s">
        <v>98</v>
      </c>
    </row>
    <row r="955" spans="1:54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Q955" t="str">
        <f t="shared" si="39"/>
        <v>FRANCOPHONE</v>
      </c>
      <c r="R955" t="str">
        <f t="shared" si="40"/>
        <v>beer</v>
      </c>
      <c r="BA955" t="s">
        <v>71</v>
      </c>
      <c r="BB955" t="s">
        <v>98</v>
      </c>
    </row>
    <row r="956" spans="1:54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Q956" t="str">
        <f t="shared" si="39"/>
        <v>FRANCOPHONE</v>
      </c>
      <c r="R956" t="str">
        <f t="shared" si="40"/>
        <v>beer</v>
      </c>
      <c r="BA956" t="s">
        <v>71</v>
      </c>
      <c r="BB956" t="s">
        <v>98</v>
      </c>
    </row>
    <row r="957" spans="1:54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Q957" t="str">
        <f t="shared" si="39"/>
        <v>ANGLOPHONE</v>
      </c>
      <c r="R957" t="str">
        <f t="shared" si="40"/>
        <v>beer</v>
      </c>
      <c r="BA957" t="s">
        <v>70</v>
      </c>
      <c r="BB957" t="s">
        <v>98</v>
      </c>
    </row>
    <row r="958" spans="1:54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Q958" t="str">
        <f t="shared" si="39"/>
        <v>ANGLOPHONE</v>
      </c>
      <c r="R958" t="str">
        <f t="shared" si="40"/>
        <v>beer</v>
      </c>
      <c r="BA958" t="s">
        <v>70</v>
      </c>
      <c r="BB958" t="s">
        <v>98</v>
      </c>
    </row>
    <row r="959" spans="1:54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Q959" t="str">
        <f t="shared" si="39"/>
        <v>FRANCOPHONE</v>
      </c>
      <c r="R959" t="str">
        <f t="shared" si="40"/>
        <v>malt</v>
      </c>
      <c r="BA959" t="s">
        <v>71</v>
      </c>
      <c r="BB959" t="s">
        <v>97</v>
      </c>
    </row>
    <row r="960" spans="1:54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Q960" t="str">
        <f t="shared" si="39"/>
        <v>FRANCOPHONE</v>
      </c>
      <c r="R960" t="str">
        <f t="shared" si="40"/>
        <v>malt</v>
      </c>
      <c r="BA960" t="s">
        <v>71</v>
      </c>
      <c r="BB960" t="s">
        <v>97</v>
      </c>
    </row>
    <row r="961" spans="1:54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Q961" t="str">
        <f t="shared" si="39"/>
        <v>FRANCOPHONE</v>
      </c>
      <c r="R961" t="str">
        <f t="shared" si="40"/>
        <v>beer</v>
      </c>
      <c r="BA961" t="s">
        <v>71</v>
      </c>
      <c r="BB961" t="s">
        <v>98</v>
      </c>
    </row>
    <row r="962" spans="1:54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Q962" t="str">
        <f t="shared" si="39"/>
        <v>ANGLOPHONE</v>
      </c>
      <c r="R962" t="str">
        <f t="shared" si="40"/>
        <v>beer</v>
      </c>
      <c r="BA962" t="s">
        <v>70</v>
      </c>
      <c r="BB962" t="s">
        <v>98</v>
      </c>
    </row>
    <row r="963" spans="1:54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Q963" t="str">
        <f t="shared" ref="Q963:Q1026" si="41">IF(J963="GHANA", "ANGLOPHONE", IF(J963="NIGERIA", "ANGLOPHONE","FRANCOPHONE"))</f>
        <v>ANGLOPHONE</v>
      </c>
      <c r="R963" t="str">
        <f t="shared" ref="R963:R1026" si="42">IF(D963="beta malt", "malt", IF(D963="grand malt", "malt", "beer"))</f>
        <v>beer</v>
      </c>
      <c r="BA963" t="s">
        <v>70</v>
      </c>
      <c r="BB963" t="s">
        <v>98</v>
      </c>
    </row>
    <row r="964" spans="1:54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Q964" t="str">
        <f t="shared" si="41"/>
        <v>FRANCOPHONE</v>
      </c>
      <c r="R964" t="str">
        <f t="shared" si="42"/>
        <v>beer</v>
      </c>
      <c r="BA964" t="s">
        <v>71</v>
      </c>
      <c r="BB964" t="s">
        <v>98</v>
      </c>
    </row>
    <row r="965" spans="1:54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Q965" t="str">
        <f t="shared" si="41"/>
        <v>FRANCOPHONE</v>
      </c>
      <c r="R965" t="str">
        <f t="shared" si="42"/>
        <v>beer</v>
      </c>
      <c r="BA965" t="s">
        <v>71</v>
      </c>
      <c r="BB965" t="s">
        <v>98</v>
      </c>
    </row>
    <row r="966" spans="1:54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Q966" t="str">
        <f t="shared" si="41"/>
        <v>FRANCOPHONE</v>
      </c>
      <c r="R966" t="str">
        <f t="shared" si="42"/>
        <v>malt</v>
      </c>
      <c r="BA966" t="s">
        <v>71</v>
      </c>
      <c r="BB966" t="s">
        <v>97</v>
      </c>
    </row>
    <row r="967" spans="1:54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Q967" t="str">
        <f t="shared" si="41"/>
        <v>ANGLOPHONE</v>
      </c>
      <c r="R967" t="str">
        <f t="shared" si="42"/>
        <v>malt</v>
      </c>
      <c r="BA967" t="s">
        <v>70</v>
      </c>
      <c r="BB967" t="s">
        <v>97</v>
      </c>
    </row>
    <row r="968" spans="1:54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Q968" t="str">
        <f t="shared" si="41"/>
        <v>ANGLOPHONE</v>
      </c>
      <c r="R968" t="str">
        <f t="shared" si="42"/>
        <v>beer</v>
      </c>
      <c r="BA968" t="s">
        <v>70</v>
      </c>
      <c r="BB968" t="s">
        <v>98</v>
      </c>
    </row>
    <row r="969" spans="1:54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Q969" t="str">
        <f t="shared" si="41"/>
        <v>FRANCOPHONE</v>
      </c>
      <c r="R969" t="str">
        <f t="shared" si="42"/>
        <v>beer</v>
      </c>
      <c r="BA969" t="s">
        <v>71</v>
      </c>
      <c r="BB969" t="s">
        <v>98</v>
      </c>
    </row>
    <row r="970" spans="1:54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Q970" t="str">
        <f t="shared" si="41"/>
        <v>FRANCOPHONE</v>
      </c>
      <c r="R970" t="str">
        <f t="shared" si="42"/>
        <v>beer</v>
      </c>
      <c r="BA970" t="s">
        <v>71</v>
      </c>
      <c r="BB970" t="s">
        <v>98</v>
      </c>
    </row>
    <row r="971" spans="1:54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Q971" t="str">
        <f t="shared" si="41"/>
        <v>FRANCOPHONE</v>
      </c>
      <c r="R971" t="str">
        <f t="shared" si="42"/>
        <v>beer</v>
      </c>
      <c r="BA971" t="s">
        <v>71</v>
      </c>
      <c r="BB971" t="s">
        <v>98</v>
      </c>
    </row>
    <row r="972" spans="1:54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Q972" t="str">
        <f t="shared" si="41"/>
        <v>ANGLOPHONE</v>
      </c>
      <c r="R972" t="str">
        <f t="shared" si="42"/>
        <v>beer</v>
      </c>
      <c r="BA972" t="s">
        <v>70</v>
      </c>
      <c r="BB972" t="s">
        <v>98</v>
      </c>
    </row>
    <row r="973" spans="1:54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Q973" t="str">
        <f t="shared" si="41"/>
        <v>ANGLOPHONE</v>
      </c>
      <c r="R973" t="str">
        <f t="shared" si="42"/>
        <v>malt</v>
      </c>
      <c r="BA973" t="s">
        <v>70</v>
      </c>
      <c r="BB973" t="s">
        <v>97</v>
      </c>
    </row>
    <row r="974" spans="1:54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Q974" t="str">
        <f t="shared" si="41"/>
        <v>FRANCOPHONE</v>
      </c>
      <c r="R974" t="str">
        <f t="shared" si="42"/>
        <v>malt</v>
      </c>
      <c r="BA974" t="s">
        <v>71</v>
      </c>
      <c r="BB974" t="s">
        <v>97</v>
      </c>
    </row>
    <row r="975" spans="1:54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Q975" t="str">
        <f t="shared" si="41"/>
        <v>FRANCOPHONE</v>
      </c>
      <c r="R975" t="str">
        <f t="shared" si="42"/>
        <v>beer</v>
      </c>
      <c r="BA975" t="s">
        <v>71</v>
      </c>
      <c r="BB975" t="s">
        <v>98</v>
      </c>
    </row>
    <row r="976" spans="1:54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Q976" t="str">
        <f t="shared" si="41"/>
        <v>FRANCOPHONE</v>
      </c>
      <c r="R976" t="str">
        <f t="shared" si="42"/>
        <v>beer</v>
      </c>
      <c r="BA976" t="s">
        <v>71</v>
      </c>
      <c r="BB976" t="s">
        <v>98</v>
      </c>
    </row>
    <row r="977" spans="1:54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Q977" t="str">
        <f t="shared" si="41"/>
        <v>ANGLOPHONE</v>
      </c>
      <c r="R977" t="str">
        <f t="shared" si="42"/>
        <v>beer</v>
      </c>
      <c r="BA977" t="s">
        <v>70</v>
      </c>
      <c r="BB977" t="s">
        <v>98</v>
      </c>
    </row>
    <row r="978" spans="1:54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Q978" t="str">
        <f t="shared" si="41"/>
        <v>ANGLOPHONE</v>
      </c>
      <c r="R978" t="str">
        <f t="shared" si="42"/>
        <v>beer</v>
      </c>
      <c r="BA978" t="s">
        <v>70</v>
      </c>
      <c r="BB978" t="s">
        <v>98</v>
      </c>
    </row>
    <row r="979" spans="1:54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Q979" t="str">
        <f t="shared" si="41"/>
        <v>FRANCOPHONE</v>
      </c>
      <c r="R979" t="str">
        <f t="shared" si="42"/>
        <v>beer</v>
      </c>
      <c r="BA979" t="s">
        <v>71</v>
      </c>
      <c r="BB979" t="s">
        <v>98</v>
      </c>
    </row>
    <row r="980" spans="1:54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Q980" t="str">
        <f t="shared" si="41"/>
        <v>FRANCOPHONE</v>
      </c>
      <c r="R980" t="str">
        <f t="shared" si="42"/>
        <v>malt</v>
      </c>
      <c r="BA980" t="s">
        <v>71</v>
      </c>
      <c r="BB980" t="s">
        <v>97</v>
      </c>
    </row>
    <row r="981" spans="1:54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Q981" t="str">
        <f t="shared" si="41"/>
        <v>FRANCOPHONE</v>
      </c>
      <c r="R981" t="str">
        <f t="shared" si="42"/>
        <v>malt</v>
      </c>
      <c r="BA981" t="s">
        <v>71</v>
      </c>
      <c r="BB981" t="s">
        <v>97</v>
      </c>
    </row>
    <row r="982" spans="1:54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Q982" t="str">
        <f t="shared" si="41"/>
        <v>ANGLOPHONE</v>
      </c>
      <c r="R982" t="str">
        <f t="shared" si="42"/>
        <v>beer</v>
      </c>
      <c r="BA982" t="s">
        <v>70</v>
      </c>
      <c r="BB982" t="s">
        <v>98</v>
      </c>
    </row>
    <row r="983" spans="1:54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Q983" t="str">
        <f t="shared" si="41"/>
        <v>ANGLOPHONE</v>
      </c>
      <c r="R983" t="str">
        <f t="shared" si="42"/>
        <v>beer</v>
      </c>
      <c r="BA983" t="s">
        <v>70</v>
      </c>
      <c r="BB983" t="s">
        <v>98</v>
      </c>
    </row>
    <row r="984" spans="1:54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Q984" t="str">
        <f t="shared" si="41"/>
        <v>FRANCOPHONE</v>
      </c>
      <c r="R984" t="str">
        <f t="shared" si="42"/>
        <v>beer</v>
      </c>
      <c r="BA984" t="s">
        <v>71</v>
      </c>
      <c r="BB984" t="s">
        <v>98</v>
      </c>
    </row>
    <row r="985" spans="1:54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Q985" t="str">
        <f t="shared" si="41"/>
        <v>FRANCOPHONE</v>
      </c>
      <c r="R985" t="str">
        <f t="shared" si="42"/>
        <v>beer</v>
      </c>
      <c r="BA985" t="s">
        <v>71</v>
      </c>
      <c r="BB985" t="s">
        <v>98</v>
      </c>
    </row>
    <row r="986" spans="1:54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Q986" t="str">
        <f t="shared" si="41"/>
        <v>FRANCOPHONE</v>
      </c>
      <c r="R986" t="str">
        <f t="shared" si="42"/>
        <v>beer</v>
      </c>
      <c r="BA986" t="s">
        <v>71</v>
      </c>
      <c r="BB986" t="s">
        <v>98</v>
      </c>
    </row>
    <row r="987" spans="1:54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Q987" t="str">
        <f t="shared" si="41"/>
        <v>ANGLOPHONE</v>
      </c>
      <c r="R987" t="str">
        <f t="shared" si="42"/>
        <v>malt</v>
      </c>
      <c r="BA987" t="s">
        <v>70</v>
      </c>
      <c r="BB987" t="s">
        <v>97</v>
      </c>
    </row>
    <row r="988" spans="1:54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Q988" t="str">
        <f t="shared" si="41"/>
        <v>ANGLOPHONE</v>
      </c>
      <c r="R988" t="str">
        <f t="shared" si="42"/>
        <v>malt</v>
      </c>
      <c r="BA988" t="s">
        <v>70</v>
      </c>
      <c r="BB988" t="s">
        <v>97</v>
      </c>
    </row>
    <row r="989" spans="1:54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Q989" t="str">
        <f t="shared" si="41"/>
        <v>FRANCOPHONE</v>
      </c>
      <c r="R989" t="str">
        <f t="shared" si="42"/>
        <v>beer</v>
      </c>
      <c r="BA989" t="s">
        <v>71</v>
      </c>
      <c r="BB989" t="s">
        <v>98</v>
      </c>
    </row>
    <row r="990" spans="1:54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Q990" t="str">
        <f t="shared" si="41"/>
        <v>FRANCOPHONE</v>
      </c>
      <c r="R990" t="str">
        <f t="shared" si="42"/>
        <v>beer</v>
      </c>
      <c r="BA990" t="s">
        <v>71</v>
      </c>
      <c r="BB990" t="s">
        <v>98</v>
      </c>
    </row>
    <row r="991" spans="1:54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Q991" t="str">
        <f t="shared" si="41"/>
        <v>FRANCOPHONE</v>
      </c>
      <c r="R991" t="str">
        <f t="shared" si="42"/>
        <v>beer</v>
      </c>
      <c r="BA991" t="s">
        <v>71</v>
      </c>
      <c r="BB991" t="s">
        <v>98</v>
      </c>
    </row>
    <row r="992" spans="1:54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Q992" t="str">
        <f t="shared" si="41"/>
        <v>ANGLOPHONE</v>
      </c>
      <c r="R992" t="str">
        <f t="shared" si="42"/>
        <v>beer</v>
      </c>
      <c r="BA992" t="s">
        <v>70</v>
      </c>
      <c r="BB992" t="s">
        <v>98</v>
      </c>
    </row>
    <row r="993" spans="1:54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Q993" t="str">
        <f t="shared" si="41"/>
        <v>ANGLOPHONE</v>
      </c>
      <c r="R993" t="str">
        <f t="shared" si="42"/>
        <v>beer</v>
      </c>
      <c r="BA993" t="s">
        <v>70</v>
      </c>
      <c r="BB993" t="s">
        <v>98</v>
      </c>
    </row>
    <row r="994" spans="1:54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Q994" t="str">
        <f t="shared" si="41"/>
        <v>FRANCOPHONE</v>
      </c>
      <c r="R994" t="str">
        <f t="shared" si="42"/>
        <v>malt</v>
      </c>
      <c r="BA994" t="s">
        <v>71</v>
      </c>
      <c r="BB994" t="s">
        <v>97</v>
      </c>
    </row>
    <row r="995" spans="1:54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Q995" t="str">
        <f t="shared" si="41"/>
        <v>FRANCOPHONE</v>
      </c>
      <c r="R995" t="str">
        <f t="shared" si="42"/>
        <v>malt</v>
      </c>
      <c r="BA995" t="s">
        <v>71</v>
      </c>
      <c r="BB995" t="s">
        <v>97</v>
      </c>
    </row>
    <row r="996" spans="1:54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Q996" t="str">
        <f t="shared" si="41"/>
        <v>FRANCOPHONE</v>
      </c>
      <c r="R996" t="str">
        <f t="shared" si="42"/>
        <v>beer</v>
      </c>
      <c r="BA996" t="s">
        <v>71</v>
      </c>
      <c r="BB996" t="s">
        <v>98</v>
      </c>
    </row>
    <row r="997" spans="1:54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Q997" t="str">
        <f t="shared" si="41"/>
        <v>ANGLOPHONE</v>
      </c>
      <c r="R997" t="str">
        <f t="shared" si="42"/>
        <v>beer</v>
      </c>
      <c r="BA997" t="s">
        <v>70</v>
      </c>
      <c r="BB997" t="s">
        <v>98</v>
      </c>
    </row>
    <row r="998" spans="1:54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Q998" t="str">
        <f t="shared" si="41"/>
        <v>ANGLOPHONE</v>
      </c>
      <c r="R998" t="str">
        <f t="shared" si="42"/>
        <v>beer</v>
      </c>
      <c r="BA998" t="s">
        <v>70</v>
      </c>
      <c r="BB998" t="s">
        <v>98</v>
      </c>
    </row>
    <row r="999" spans="1:54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Q999" t="str">
        <f t="shared" si="41"/>
        <v>FRANCOPHONE</v>
      </c>
      <c r="R999" t="str">
        <f t="shared" si="42"/>
        <v>beer</v>
      </c>
      <c r="BA999" t="s">
        <v>71</v>
      </c>
      <c r="BB999" t="s">
        <v>98</v>
      </c>
    </row>
    <row r="1000" spans="1:54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Q1000" t="str">
        <f t="shared" si="41"/>
        <v>FRANCOPHONE</v>
      </c>
      <c r="R1000" t="str">
        <f t="shared" si="42"/>
        <v>beer</v>
      </c>
      <c r="BA1000" t="s">
        <v>71</v>
      </c>
      <c r="BB1000" t="s">
        <v>98</v>
      </c>
    </row>
    <row r="1001" spans="1:54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Q1001" t="str">
        <f t="shared" si="41"/>
        <v>FRANCOPHONE</v>
      </c>
      <c r="R1001" t="str">
        <f t="shared" si="42"/>
        <v>malt</v>
      </c>
      <c r="BA1001" t="s">
        <v>71</v>
      </c>
      <c r="BB1001" t="s">
        <v>97</v>
      </c>
    </row>
    <row r="1002" spans="1:54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Q1002" t="str">
        <f t="shared" si="41"/>
        <v>ANGLOPHONE</v>
      </c>
      <c r="R1002" t="str">
        <f t="shared" si="42"/>
        <v>malt</v>
      </c>
      <c r="BA1002" t="s">
        <v>70</v>
      </c>
      <c r="BB1002" t="s">
        <v>97</v>
      </c>
    </row>
    <row r="1003" spans="1:54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Q1003" t="str">
        <f t="shared" si="41"/>
        <v>ANGLOPHONE</v>
      </c>
      <c r="R1003" t="str">
        <f t="shared" si="42"/>
        <v>beer</v>
      </c>
      <c r="BA1003" t="s">
        <v>70</v>
      </c>
      <c r="BB1003" t="s">
        <v>98</v>
      </c>
    </row>
    <row r="1004" spans="1:54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Q1004" t="str">
        <f t="shared" si="41"/>
        <v>FRANCOPHONE</v>
      </c>
      <c r="R1004" t="str">
        <f t="shared" si="42"/>
        <v>beer</v>
      </c>
      <c r="BA1004" t="s">
        <v>71</v>
      </c>
      <c r="BB1004" t="s">
        <v>98</v>
      </c>
    </row>
    <row r="1005" spans="1:54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Q1005" t="str">
        <f t="shared" si="41"/>
        <v>FRANCOPHONE</v>
      </c>
      <c r="R1005" t="str">
        <f t="shared" si="42"/>
        <v>beer</v>
      </c>
      <c r="BA1005" t="s">
        <v>71</v>
      </c>
      <c r="BB1005" t="s">
        <v>98</v>
      </c>
    </row>
    <row r="1006" spans="1:54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Q1006" t="str">
        <f t="shared" si="41"/>
        <v>FRANCOPHONE</v>
      </c>
      <c r="R1006" t="str">
        <f t="shared" si="42"/>
        <v>beer</v>
      </c>
      <c r="BA1006" t="s">
        <v>71</v>
      </c>
      <c r="BB1006" t="s">
        <v>98</v>
      </c>
    </row>
    <row r="1007" spans="1:54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Q1007" t="str">
        <f t="shared" si="41"/>
        <v>ANGLOPHONE</v>
      </c>
      <c r="R1007" t="str">
        <f t="shared" si="42"/>
        <v>beer</v>
      </c>
      <c r="BA1007" t="s">
        <v>70</v>
      </c>
      <c r="BB1007" t="s">
        <v>98</v>
      </c>
    </row>
    <row r="1008" spans="1:54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Q1008" t="str">
        <f t="shared" si="41"/>
        <v>ANGLOPHONE</v>
      </c>
      <c r="R1008" t="str">
        <f t="shared" si="42"/>
        <v>malt</v>
      </c>
      <c r="BA1008" t="s">
        <v>70</v>
      </c>
      <c r="BB1008" t="s">
        <v>97</v>
      </c>
    </row>
    <row r="1009" spans="1:54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Q1009" t="str">
        <f t="shared" si="41"/>
        <v>FRANCOPHONE</v>
      </c>
      <c r="R1009" t="str">
        <f t="shared" si="42"/>
        <v>malt</v>
      </c>
      <c r="BA1009" t="s">
        <v>71</v>
      </c>
      <c r="BB1009" t="s">
        <v>97</v>
      </c>
    </row>
    <row r="1010" spans="1:54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Q1010" t="str">
        <f t="shared" si="41"/>
        <v>FRANCOPHONE</v>
      </c>
      <c r="R1010" t="str">
        <f t="shared" si="42"/>
        <v>beer</v>
      </c>
      <c r="BA1010" t="s">
        <v>71</v>
      </c>
      <c r="BB1010" t="s">
        <v>98</v>
      </c>
    </row>
    <row r="1011" spans="1:54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Q1011" t="str">
        <f t="shared" si="41"/>
        <v>FRANCOPHONE</v>
      </c>
      <c r="R1011" t="str">
        <f t="shared" si="42"/>
        <v>beer</v>
      </c>
      <c r="BA1011" t="s">
        <v>71</v>
      </c>
      <c r="BB1011" t="s">
        <v>98</v>
      </c>
    </row>
    <row r="1012" spans="1:54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Q1012" t="str">
        <f t="shared" si="41"/>
        <v>ANGLOPHONE</v>
      </c>
      <c r="R1012" t="str">
        <f t="shared" si="42"/>
        <v>beer</v>
      </c>
      <c r="BA1012" t="s">
        <v>70</v>
      </c>
      <c r="BB1012" t="s">
        <v>98</v>
      </c>
    </row>
    <row r="1013" spans="1:54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Q1013" t="str">
        <f t="shared" si="41"/>
        <v>ANGLOPHONE</v>
      </c>
      <c r="R1013" t="str">
        <f t="shared" si="42"/>
        <v>beer</v>
      </c>
      <c r="BA1013" t="s">
        <v>70</v>
      </c>
      <c r="BB1013" t="s">
        <v>98</v>
      </c>
    </row>
    <row r="1014" spans="1:54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Q1014" t="str">
        <f t="shared" si="41"/>
        <v>FRANCOPHONE</v>
      </c>
      <c r="R1014" t="str">
        <f t="shared" si="42"/>
        <v>beer</v>
      </c>
      <c r="BA1014" t="s">
        <v>71</v>
      </c>
      <c r="BB1014" t="s">
        <v>98</v>
      </c>
    </row>
    <row r="1015" spans="1:54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Q1015" t="str">
        <f t="shared" si="41"/>
        <v>FRANCOPHONE</v>
      </c>
      <c r="R1015" t="str">
        <f t="shared" si="42"/>
        <v>malt</v>
      </c>
      <c r="BA1015" t="s">
        <v>71</v>
      </c>
      <c r="BB1015" t="s">
        <v>97</v>
      </c>
    </row>
    <row r="1016" spans="1:54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Q1016" t="str">
        <f t="shared" si="41"/>
        <v>FRANCOPHONE</v>
      </c>
      <c r="R1016" t="str">
        <f t="shared" si="42"/>
        <v>malt</v>
      </c>
      <c r="BA1016" t="s">
        <v>71</v>
      </c>
      <c r="BB1016" t="s">
        <v>97</v>
      </c>
    </row>
    <row r="1017" spans="1:54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Q1017" t="str">
        <f t="shared" si="41"/>
        <v>ANGLOPHONE</v>
      </c>
      <c r="R1017" t="str">
        <f t="shared" si="42"/>
        <v>beer</v>
      </c>
      <c r="BA1017" t="s">
        <v>70</v>
      </c>
      <c r="BB1017" t="s">
        <v>98</v>
      </c>
    </row>
    <row r="1018" spans="1:54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Q1018" t="str">
        <f t="shared" si="41"/>
        <v>ANGLOPHONE</v>
      </c>
      <c r="R1018" t="str">
        <f t="shared" si="42"/>
        <v>beer</v>
      </c>
      <c r="BA1018" t="s">
        <v>70</v>
      </c>
      <c r="BB1018" t="s">
        <v>98</v>
      </c>
    </row>
    <row r="1019" spans="1:54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Q1019" t="str">
        <f t="shared" si="41"/>
        <v>FRANCOPHONE</v>
      </c>
      <c r="R1019" t="str">
        <f t="shared" si="42"/>
        <v>beer</v>
      </c>
      <c r="BA1019" t="s">
        <v>71</v>
      </c>
      <c r="BB1019" t="s">
        <v>98</v>
      </c>
    </row>
    <row r="1020" spans="1:54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Q1020" t="str">
        <f t="shared" si="41"/>
        <v>FRANCOPHONE</v>
      </c>
      <c r="R1020" t="str">
        <f t="shared" si="42"/>
        <v>beer</v>
      </c>
      <c r="BA1020" t="s">
        <v>71</v>
      </c>
      <c r="BB1020" t="s">
        <v>98</v>
      </c>
    </row>
    <row r="1021" spans="1:54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Q1021" t="str">
        <f t="shared" si="41"/>
        <v>FRANCOPHONE</v>
      </c>
      <c r="R1021" t="str">
        <f t="shared" si="42"/>
        <v>beer</v>
      </c>
      <c r="BA1021" t="s">
        <v>71</v>
      </c>
      <c r="BB1021" t="s">
        <v>98</v>
      </c>
    </row>
    <row r="1022" spans="1:54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Q1022" t="str">
        <f t="shared" si="41"/>
        <v>ANGLOPHONE</v>
      </c>
      <c r="R1022" t="str">
        <f t="shared" si="42"/>
        <v>malt</v>
      </c>
      <c r="BA1022" t="s">
        <v>70</v>
      </c>
      <c r="BB1022" t="s">
        <v>97</v>
      </c>
    </row>
    <row r="1023" spans="1:54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Q1023" t="str">
        <f t="shared" si="41"/>
        <v>ANGLOPHONE</v>
      </c>
      <c r="R1023" t="str">
        <f t="shared" si="42"/>
        <v>malt</v>
      </c>
      <c r="BA1023" t="s">
        <v>70</v>
      </c>
      <c r="BB1023" t="s">
        <v>97</v>
      </c>
    </row>
    <row r="1024" spans="1:54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Q1024" t="str">
        <f t="shared" si="41"/>
        <v>FRANCOPHONE</v>
      </c>
      <c r="R1024" t="str">
        <f t="shared" si="42"/>
        <v>beer</v>
      </c>
      <c r="BA1024" t="s">
        <v>71</v>
      </c>
      <c r="BB1024" t="s">
        <v>98</v>
      </c>
    </row>
    <row r="1025" spans="1:54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Q1025" t="str">
        <f t="shared" si="41"/>
        <v>FRANCOPHONE</v>
      </c>
      <c r="R1025" t="str">
        <f t="shared" si="42"/>
        <v>beer</v>
      </c>
      <c r="BA1025" t="s">
        <v>71</v>
      </c>
      <c r="BB1025" t="s">
        <v>98</v>
      </c>
    </row>
    <row r="1026" spans="1:54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Q1026" t="str">
        <f t="shared" si="41"/>
        <v>FRANCOPHONE</v>
      </c>
      <c r="R1026" t="str">
        <f t="shared" si="42"/>
        <v>beer</v>
      </c>
      <c r="BA1026" t="s">
        <v>71</v>
      </c>
      <c r="BB1026" t="s">
        <v>98</v>
      </c>
    </row>
    <row r="1027" spans="1:54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Q1027" t="str">
        <f t="shared" ref="Q1027:Q1048" si="43">IF(J1027="GHANA", "ANGLOPHONE", IF(J1027="NIGERIA", "ANGLOPHONE","FRANCOPHONE"))</f>
        <v>ANGLOPHONE</v>
      </c>
      <c r="R1027" t="str">
        <f t="shared" ref="R1027:R1048" si="44">IF(D1027="beta malt", "malt", IF(D1027="grand malt", "malt", "beer"))</f>
        <v>beer</v>
      </c>
      <c r="BA1027" t="s">
        <v>70</v>
      </c>
      <c r="BB1027" t="s">
        <v>98</v>
      </c>
    </row>
    <row r="1028" spans="1:54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Q1028" t="str">
        <f t="shared" si="43"/>
        <v>ANGLOPHONE</v>
      </c>
      <c r="R1028" t="str">
        <f t="shared" si="44"/>
        <v>beer</v>
      </c>
      <c r="BA1028" t="s">
        <v>70</v>
      </c>
      <c r="BB1028" t="s">
        <v>98</v>
      </c>
    </row>
    <row r="1029" spans="1:54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Q1029" t="str">
        <f t="shared" si="43"/>
        <v>FRANCOPHONE</v>
      </c>
      <c r="R1029" t="str">
        <f t="shared" si="44"/>
        <v>malt</v>
      </c>
      <c r="BA1029" t="s">
        <v>71</v>
      </c>
      <c r="BB1029" t="s">
        <v>97</v>
      </c>
    </row>
    <row r="1030" spans="1:54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Q1030" t="str">
        <f t="shared" si="43"/>
        <v>FRANCOPHONE</v>
      </c>
      <c r="R1030" t="str">
        <f t="shared" si="44"/>
        <v>malt</v>
      </c>
      <c r="BA1030" t="s">
        <v>71</v>
      </c>
      <c r="BB1030" t="s">
        <v>97</v>
      </c>
    </row>
    <row r="1031" spans="1:54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Q1031" t="str">
        <f t="shared" si="43"/>
        <v>FRANCOPHONE</v>
      </c>
      <c r="R1031" t="str">
        <f t="shared" si="44"/>
        <v>beer</v>
      </c>
      <c r="BA1031" t="s">
        <v>71</v>
      </c>
      <c r="BB1031" t="s">
        <v>98</v>
      </c>
    </row>
    <row r="1032" spans="1:54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Q1032" t="str">
        <f t="shared" si="43"/>
        <v>ANGLOPHONE</v>
      </c>
      <c r="R1032" t="str">
        <f t="shared" si="44"/>
        <v>beer</v>
      </c>
      <c r="BA1032" t="s">
        <v>70</v>
      </c>
      <c r="BB1032" t="s">
        <v>98</v>
      </c>
    </row>
    <row r="1033" spans="1:54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Q1033" t="str">
        <f t="shared" si="43"/>
        <v>ANGLOPHONE</v>
      </c>
      <c r="R1033" t="str">
        <f t="shared" si="44"/>
        <v>beer</v>
      </c>
      <c r="BA1033" t="s">
        <v>70</v>
      </c>
      <c r="BB1033" t="s">
        <v>98</v>
      </c>
    </row>
    <row r="1034" spans="1:54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Q1034" t="str">
        <f t="shared" si="43"/>
        <v>FRANCOPHONE</v>
      </c>
      <c r="R1034" t="str">
        <f t="shared" si="44"/>
        <v>beer</v>
      </c>
      <c r="BA1034" t="s">
        <v>71</v>
      </c>
      <c r="BB1034" t="s">
        <v>98</v>
      </c>
    </row>
    <row r="1035" spans="1:54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Q1035" t="str">
        <f t="shared" si="43"/>
        <v>FRANCOPHONE</v>
      </c>
      <c r="R1035" t="str">
        <f t="shared" si="44"/>
        <v>beer</v>
      </c>
      <c r="BA1035" t="s">
        <v>71</v>
      </c>
      <c r="BB1035" t="s">
        <v>98</v>
      </c>
    </row>
    <row r="1036" spans="1:54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Q1036" t="str">
        <f t="shared" si="43"/>
        <v>FRANCOPHONE</v>
      </c>
      <c r="R1036" t="str">
        <f t="shared" si="44"/>
        <v>malt</v>
      </c>
      <c r="BA1036" t="s">
        <v>71</v>
      </c>
      <c r="BB1036" t="s">
        <v>97</v>
      </c>
    </row>
    <row r="1037" spans="1:54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Q1037" t="str">
        <f t="shared" si="43"/>
        <v>ANGLOPHONE</v>
      </c>
      <c r="R1037" t="str">
        <f t="shared" si="44"/>
        <v>malt</v>
      </c>
      <c r="BA1037" t="s">
        <v>70</v>
      </c>
      <c r="BB1037" t="s">
        <v>97</v>
      </c>
    </row>
    <row r="1038" spans="1:54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Q1038" t="str">
        <f t="shared" si="43"/>
        <v>ANGLOPHONE</v>
      </c>
      <c r="R1038" t="str">
        <f t="shared" si="44"/>
        <v>beer</v>
      </c>
      <c r="BA1038" t="s">
        <v>70</v>
      </c>
      <c r="BB1038" t="s">
        <v>98</v>
      </c>
    </row>
    <row r="1039" spans="1:54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Q1039" t="str">
        <f t="shared" si="43"/>
        <v>FRANCOPHONE</v>
      </c>
      <c r="R1039" t="str">
        <f t="shared" si="44"/>
        <v>beer</v>
      </c>
      <c r="BA1039" t="s">
        <v>71</v>
      </c>
      <c r="BB1039" t="s">
        <v>98</v>
      </c>
    </row>
    <row r="1040" spans="1:54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Q1040" t="str">
        <f t="shared" si="43"/>
        <v>FRANCOPHONE</v>
      </c>
      <c r="R1040" t="str">
        <f t="shared" si="44"/>
        <v>beer</v>
      </c>
      <c r="BA1040" t="s">
        <v>71</v>
      </c>
      <c r="BB1040" t="s">
        <v>98</v>
      </c>
    </row>
    <row r="1041" spans="1:54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Q1041" t="str">
        <f t="shared" si="43"/>
        <v>FRANCOPHONE</v>
      </c>
      <c r="R1041" t="str">
        <f t="shared" si="44"/>
        <v>beer</v>
      </c>
      <c r="BA1041" t="s">
        <v>71</v>
      </c>
      <c r="BB1041" t="s">
        <v>98</v>
      </c>
    </row>
    <row r="1042" spans="1:54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Q1042" t="str">
        <f t="shared" si="43"/>
        <v>ANGLOPHONE</v>
      </c>
      <c r="R1042" t="str">
        <f t="shared" si="44"/>
        <v>beer</v>
      </c>
      <c r="BA1042" t="s">
        <v>70</v>
      </c>
      <c r="BB1042" t="s">
        <v>98</v>
      </c>
    </row>
    <row r="1043" spans="1:54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Q1043" t="str">
        <f t="shared" si="43"/>
        <v>ANGLOPHONE</v>
      </c>
      <c r="R1043" t="str">
        <f t="shared" si="44"/>
        <v>malt</v>
      </c>
      <c r="BA1043" t="s">
        <v>70</v>
      </c>
      <c r="BB1043" t="s">
        <v>97</v>
      </c>
    </row>
    <row r="1044" spans="1:54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Q1044" t="str">
        <f t="shared" si="43"/>
        <v>FRANCOPHONE</v>
      </c>
      <c r="R1044" t="str">
        <f t="shared" si="44"/>
        <v>malt</v>
      </c>
      <c r="BA1044" t="s">
        <v>71</v>
      </c>
      <c r="BB1044" t="s">
        <v>97</v>
      </c>
    </row>
    <row r="1045" spans="1:54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Q1045" t="str">
        <f t="shared" si="43"/>
        <v>FRANCOPHONE</v>
      </c>
      <c r="R1045" t="str">
        <f t="shared" si="44"/>
        <v>beer</v>
      </c>
      <c r="BA1045" t="s">
        <v>71</v>
      </c>
      <c r="BB1045" t="s">
        <v>98</v>
      </c>
    </row>
    <row r="1046" spans="1:54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Q1046" t="str">
        <f t="shared" si="43"/>
        <v>FRANCOPHONE</v>
      </c>
      <c r="R1046" t="str">
        <f t="shared" si="44"/>
        <v>beer</v>
      </c>
      <c r="BA1046" t="s">
        <v>71</v>
      </c>
      <c r="BB1046" t="s">
        <v>98</v>
      </c>
    </row>
    <row r="1047" spans="1:54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Q1047" t="str">
        <f t="shared" si="43"/>
        <v>ANGLOPHONE</v>
      </c>
      <c r="R1047" t="str">
        <f t="shared" si="44"/>
        <v>beer</v>
      </c>
      <c r="BA1047" t="s">
        <v>70</v>
      </c>
      <c r="BB1047" t="s">
        <v>98</v>
      </c>
    </row>
    <row r="1048" spans="1:54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Q1048" t="str">
        <f t="shared" si="43"/>
        <v>ANGLOPHONE</v>
      </c>
      <c r="R1048" t="str">
        <f t="shared" si="44"/>
        <v>beer</v>
      </c>
      <c r="BA1048" t="s">
        <v>70</v>
      </c>
      <c r="BB1048" t="s">
        <v>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6E4-61CC-4E6B-876F-EFD9C8DBF83B}">
  <dimension ref="A1:S31"/>
  <sheetViews>
    <sheetView workbookViewId="0">
      <selection activeCell="A2" sqref="A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94</v>
      </c>
    </row>
    <row r="2" spans="1:19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Q2" t="s">
        <v>23</v>
      </c>
      <c r="R2">
        <f>COUNTIF(K2:K31, Q2)</f>
        <v>5</v>
      </c>
      <c r="S2">
        <f>SUMIF(K2:K31, Q2, G2:G31)</f>
        <v>4620</v>
      </c>
    </row>
    <row r="3" spans="1:19" x14ac:dyDescent="0.3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Q3" t="s">
        <v>17</v>
      </c>
      <c r="R3">
        <f t="shared" ref="R3:R7" si="0">COUNTIF(K3:K32, Q3)</f>
        <v>5</v>
      </c>
      <c r="S3">
        <f t="shared" ref="S3:S7" si="1">SUMIF(K3:K32, Q3, G3:G32)</f>
        <v>4113</v>
      </c>
    </row>
    <row r="4" spans="1:19" x14ac:dyDescent="0.3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Q4" t="s">
        <v>44</v>
      </c>
      <c r="R4">
        <f t="shared" si="0"/>
        <v>5</v>
      </c>
      <c r="S4">
        <f t="shared" si="1"/>
        <v>4498</v>
      </c>
    </row>
    <row r="5" spans="1:19" x14ac:dyDescent="0.3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Q5" t="s">
        <v>41</v>
      </c>
      <c r="R5">
        <f t="shared" si="0"/>
        <v>5</v>
      </c>
      <c r="S5">
        <f t="shared" si="1"/>
        <v>4320</v>
      </c>
    </row>
    <row r="6" spans="1:19" x14ac:dyDescent="0.3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Q6" t="s">
        <v>35</v>
      </c>
      <c r="R6">
        <f t="shared" si="0"/>
        <v>5</v>
      </c>
      <c r="S6">
        <f t="shared" si="1"/>
        <v>4274</v>
      </c>
    </row>
    <row r="7" spans="1:19" x14ac:dyDescent="0.3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Q7" t="s">
        <v>29</v>
      </c>
      <c r="R7">
        <f t="shared" si="0"/>
        <v>5</v>
      </c>
      <c r="S7">
        <f t="shared" si="1"/>
        <v>4328</v>
      </c>
    </row>
    <row r="8" spans="1:19" x14ac:dyDescent="0.3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9" x14ac:dyDescent="0.3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9" x14ac:dyDescent="0.3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9" x14ac:dyDescent="0.3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9" x14ac:dyDescent="0.3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9" x14ac:dyDescent="0.3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9" x14ac:dyDescent="0.3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9" x14ac:dyDescent="0.3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9" x14ac:dyDescent="0.3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229C-EE54-4043-B87B-5E2A6A32DC06}">
  <dimension ref="A1"/>
  <sheetViews>
    <sheetView workbookViewId="0">
      <selection sqref="A1:M104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FA21-E5BE-4807-A07D-69A0B591D4DA}">
  <dimension ref="A1"/>
  <sheetViews>
    <sheetView workbookViewId="0">
      <selection sqref="A1:M104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7A6E-3A8E-455A-817C-BA2A36B0BA6F}">
  <sheetPr filterMode="1"/>
  <dimension ref="A1:BS1048"/>
  <sheetViews>
    <sheetView workbookViewId="0">
      <selection sqref="A1:XFD1048576"/>
    </sheetView>
  </sheetViews>
  <sheetFormatPr defaultRowHeight="14.4" x14ac:dyDescent="0.3"/>
  <cols>
    <col min="15" max="15" width="15.33203125" customWidth="1"/>
    <col min="16" max="16" width="11.21875" customWidth="1"/>
    <col min="17" max="19" width="15" customWidth="1"/>
    <col min="20" max="20" width="31.21875" bestFit="1" customWidth="1"/>
    <col min="22" max="22" width="14.109375" customWidth="1"/>
    <col min="23" max="23" width="17.6640625" customWidth="1"/>
    <col min="25" max="25" width="19.44140625" customWidth="1"/>
    <col min="26" max="26" width="11.88671875" bestFit="1" customWidth="1"/>
    <col min="29" max="29" width="14" customWidth="1"/>
    <col min="30" max="30" width="12.33203125" customWidth="1"/>
    <col min="33" max="36" width="13.88671875" bestFit="1" customWidth="1"/>
    <col min="37" max="37" width="25.21875" customWidth="1"/>
    <col min="40" max="40" width="24.77734375" customWidth="1"/>
    <col min="43" max="44" width="25.5546875" customWidth="1"/>
    <col min="45" max="45" width="29.6640625" bestFit="1" customWidth="1"/>
    <col min="49" max="49" width="10.6640625" bestFit="1" customWidth="1"/>
    <col min="53" max="53" width="13.88671875" bestFit="1" customWidth="1"/>
    <col min="54" max="54" width="10.6640625" bestFit="1" customWidth="1"/>
    <col min="56" max="56" width="31.21875" bestFit="1" customWidth="1"/>
    <col min="57" max="61" width="31.21875" customWidth="1"/>
    <col min="62" max="62" width="38" bestFit="1" customWidth="1"/>
    <col min="69" max="69" width="14.77734375" bestFit="1" customWidth="1"/>
  </cols>
  <sheetData>
    <row r="1" spans="1:7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P1" s="2"/>
      <c r="BQ1" s="2"/>
      <c r="BR1" s="2"/>
      <c r="BS1" s="2"/>
    </row>
    <row r="2" spans="1:71" hidden="1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AG2" s="1"/>
      <c r="AH2" s="1"/>
      <c r="AI2" s="1"/>
      <c r="AJ2" s="1"/>
    </row>
    <row r="3" spans="1:71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AG3" s="1"/>
      <c r="AH3" s="1"/>
      <c r="AI3" s="1"/>
      <c r="AJ3" s="1"/>
    </row>
    <row r="4" spans="1:71" hidden="1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AG4" s="1"/>
      <c r="AH4" s="1"/>
      <c r="AI4" s="1"/>
      <c r="AJ4" s="1"/>
    </row>
    <row r="5" spans="1:71" hidden="1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AG5" s="1"/>
      <c r="AH5" s="1"/>
      <c r="AI5" s="1"/>
      <c r="AJ5" s="1"/>
    </row>
    <row r="6" spans="1:71" hidden="1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AG6" s="1"/>
      <c r="AH6" s="1"/>
      <c r="AI6" s="1"/>
      <c r="AJ6" s="1"/>
    </row>
    <row r="7" spans="1:71" hidden="1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AG7" s="1"/>
      <c r="AH7" s="1"/>
      <c r="AI7" s="1"/>
      <c r="AJ7" s="1"/>
    </row>
    <row r="8" spans="1:71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AG8" s="1"/>
      <c r="AH8" s="1"/>
      <c r="AI8" s="1"/>
      <c r="AJ8" s="1"/>
    </row>
    <row r="9" spans="1:71" hidden="1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AG9" s="1"/>
      <c r="AH9" s="1"/>
      <c r="AI9" s="1"/>
      <c r="AJ9" s="1"/>
    </row>
    <row r="10" spans="1:71" hidden="1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AG10" s="1"/>
      <c r="AH10" s="1"/>
      <c r="AI10" s="1"/>
      <c r="AJ10" s="1"/>
    </row>
    <row r="11" spans="1:71" hidden="1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AG11" s="1"/>
      <c r="AH11" s="1"/>
      <c r="AI11" s="1"/>
      <c r="AJ11" s="1"/>
    </row>
    <row r="12" spans="1:71" hidden="1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AG12" s="1"/>
      <c r="AH12" s="1"/>
      <c r="AI12" s="1"/>
      <c r="AJ12" s="1"/>
    </row>
    <row r="13" spans="1:71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AG13" s="1"/>
      <c r="AH13" s="1"/>
      <c r="AI13" s="1"/>
      <c r="AJ13" s="1"/>
    </row>
    <row r="14" spans="1:71" hidden="1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71" hidden="1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71" hidden="1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hidden="1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hidden="1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hidden="1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hidden="1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hidden="1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hidden="1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hidden="1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hidden="1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hidden="1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hidden="1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hidden="1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hidden="1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hidden="1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hidden="1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hidden="1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hidden="1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hidden="1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hidden="1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hidden="1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hidden="1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hidden="1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hidden="1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hidden="1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hidden="1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hidden="1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54" hidden="1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54" hidden="1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54" hidden="1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54" hidden="1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54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54" hidden="1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54" hidden="1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54" hidden="1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54" hidden="1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54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54" hidden="1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54" hidden="1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54" hidden="1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54" hidden="1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54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Q63" t="str">
        <f t="shared" ref="Q63:Q66" si="0">IF(J63="GHANA", "ANGLOPHONE", IF(J63="NIGERIA", "ANGLOPHONE","FRANCOPHONE"))</f>
        <v>ANGLOPHONE</v>
      </c>
      <c r="R63" t="str">
        <f t="shared" ref="R63:R66" si="1">IF(D63="beta malt", "malt", IF(D63="grand malt", "malt", "beer"))</f>
        <v>malt</v>
      </c>
      <c r="BA63" t="s">
        <v>70</v>
      </c>
      <c r="BB63" t="s">
        <v>97</v>
      </c>
    </row>
    <row r="64" spans="1:54" hidden="1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Q64" t="str">
        <f t="shared" si="0"/>
        <v>FRANCOPHONE</v>
      </c>
      <c r="R64" t="str">
        <f t="shared" si="1"/>
        <v>malt</v>
      </c>
      <c r="BA64" t="s">
        <v>71</v>
      </c>
      <c r="BB64" t="s">
        <v>97</v>
      </c>
    </row>
    <row r="65" spans="1:54" hidden="1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Q65" t="str">
        <f t="shared" si="0"/>
        <v>FRANCOPHONE</v>
      </c>
      <c r="R65" t="str">
        <f t="shared" si="1"/>
        <v>beer</v>
      </c>
      <c r="BA65" t="s">
        <v>71</v>
      </c>
      <c r="BB65" t="s">
        <v>98</v>
      </c>
    </row>
    <row r="66" spans="1:54" hidden="1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Q66" t="str">
        <f t="shared" si="0"/>
        <v>FRANCOPHONE</v>
      </c>
      <c r="R66" t="str">
        <f t="shared" si="1"/>
        <v>beer</v>
      </c>
      <c r="BA66" t="s">
        <v>71</v>
      </c>
      <c r="BB66" t="s">
        <v>98</v>
      </c>
    </row>
    <row r="67" spans="1:54" hidden="1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Q67" t="str">
        <f t="shared" ref="Q67:Q130" si="2">IF(J67="GHANA", "ANGLOPHONE", IF(J67="NIGERIA", "ANGLOPHONE","FRANCOPHONE"))</f>
        <v>ANGLOPHONE</v>
      </c>
      <c r="R67" t="str">
        <f t="shared" ref="R67:R130" si="3">IF(D67="beta malt", "malt", IF(D67="grand malt", "malt", "beer"))</f>
        <v>beer</v>
      </c>
      <c r="BA67" t="s">
        <v>70</v>
      </c>
      <c r="BB67" t="s">
        <v>98</v>
      </c>
    </row>
    <row r="68" spans="1:54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Q68" t="str">
        <f t="shared" si="2"/>
        <v>ANGLOPHONE</v>
      </c>
      <c r="R68" t="str">
        <f t="shared" si="3"/>
        <v>beer</v>
      </c>
      <c r="BA68" t="s">
        <v>70</v>
      </c>
      <c r="BB68" t="s">
        <v>98</v>
      </c>
    </row>
    <row r="69" spans="1:54" hidden="1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Q69" t="str">
        <f t="shared" si="2"/>
        <v>FRANCOPHONE</v>
      </c>
      <c r="R69" t="str">
        <f t="shared" si="3"/>
        <v>beer</v>
      </c>
      <c r="BA69" t="s">
        <v>71</v>
      </c>
      <c r="BB69" t="s">
        <v>98</v>
      </c>
    </row>
    <row r="70" spans="1:54" hidden="1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Q70" t="str">
        <f t="shared" si="2"/>
        <v>FRANCOPHONE</v>
      </c>
      <c r="R70" t="str">
        <f t="shared" si="3"/>
        <v>malt</v>
      </c>
      <c r="BA70" t="s">
        <v>71</v>
      </c>
      <c r="BB70" t="s">
        <v>97</v>
      </c>
    </row>
    <row r="71" spans="1:54" hidden="1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Q71" t="str">
        <f t="shared" si="2"/>
        <v>FRANCOPHONE</v>
      </c>
      <c r="R71" t="str">
        <f t="shared" si="3"/>
        <v>malt</v>
      </c>
      <c r="BA71" t="s">
        <v>71</v>
      </c>
      <c r="BB71" t="s">
        <v>97</v>
      </c>
    </row>
    <row r="72" spans="1:54" hidden="1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Q72" t="str">
        <f t="shared" si="2"/>
        <v>ANGLOPHONE</v>
      </c>
      <c r="R72" t="str">
        <f t="shared" si="3"/>
        <v>beer</v>
      </c>
      <c r="BA72" t="s">
        <v>70</v>
      </c>
      <c r="BB72" t="s">
        <v>98</v>
      </c>
    </row>
    <row r="73" spans="1:54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Q73" t="str">
        <f t="shared" si="2"/>
        <v>ANGLOPHONE</v>
      </c>
      <c r="R73" t="str">
        <f t="shared" si="3"/>
        <v>beer</v>
      </c>
      <c r="BA73" t="s">
        <v>70</v>
      </c>
      <c r="BB73" t="s">
        <v>98</v>
      </c>
    </row>
    <row r="74" spans="1:54" hidden="1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Q74" t="str">
        <f t="shared" si="2"/>
        <v>FRANCOPHONE</v>
      </c>
      <c r="R74" t="str">
        <f t="shared" si="3"/>
        <v>beer</v>
      </c>
      <c r="BA74" t="s">
        <v>71</v>
      </c>
      <c r="BB74" t="s">
        <v>98</v>
      </c>
    </row>
    <row r="75" spans="1:54" hidden="1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Q75" t="str">
        <f t="shared" si="2"/>
        <v>FRANCOPHONE</v>
      </c>
      <c r="R75" t="str">
        <f t="shared" si="3"/>
        <v>beer</v>
      </c>
      <c r="BA75" t="s">
        <v>71</v>
      </c>
      <c r="BB75" t="s">
        <v>98</v>
      </c>
    </row>
    <row r="76" spans="1:54" hidden="1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Q76" t="str">
        <f t="shared" si="2"/>
        <v>FRANCOPHONE</v>
      </c>
      <c r="R76" t="str">
        <f t="shared" si="3"/>
        <v>beer</v>
      </c>
      <c r="BA76" t="s">
        <v>71</v>
      </c>
      <c r="BB76" t="s">
        <v>98</v>
      </c>
    </row>
    <row r="77" spans="1:54" hidden="1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Q77" t="str">
        <f t="shared" si="2"/>
        <v>ANGLOPHONE</v>
      </c>
      <c r="R77" t="str">
        <f t="shared" si="3"/>
        <v>malt</v>
      </c>
      <c r="BA77" t="s">
        <v>70</v>
      </c>
      <c r="BB77" t="s">
        <v>97</v>
      </c>
    </row>
    <row r="78" spans="1:54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Q78" t="str">
        <f t="shared" si="2"/>
        <v>ANGLOPHONE</v>
      </c>
      <c r="R78" t="str">
        <f t="shared" si="3"/>
        <v>malt</v>
      </c>
      <c r="BA78" t="s">
        <v>70</v>
      </c>
      <c r="BB78" t="s">
        <v>97</v>
      </c>
    </row>
    <row r="79" spans="1:54" hidden="1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Q79" t="str">
        <f t="shared" si="2"/>
        <v>FRANCOPHONE</v>
      </c>
      <c r="R79" t="str">
        <f t="shared" si="3"/>
        <v>beer</v>
      </c>
      <c r="BA79" t="s">
        <v>71</v>
      </c>
      <c r="BB79" t="s">
        <v>98</v>
      </c>
    </row>
    <row r="80" spans="1:54" hidden="1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Q80" t="str">
        <f t="shared" si="2"/>
        <v>FRANCOPHONE</v>
      </c>
      <c r="R80" t="str">
        <f t="shared" si="3"/>
        <v>beer</v>
      </c>
      <c r="BA80" t="s">
        <v>71</v>
      </c>
      <c r="BB80" t="s">
        <v>98</v>
      </c>
    </row>
    <row r="81" spans="1:54" hidden="1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Q81" t="str">
        <f t="shared" si="2"/>
        <v>FRANCOPHONE</v>
      </c>
      <c r="R81" t="str">
        <f t="shared" si="3"/>
        <v>beer</v>
      </c>
      <c r="BA81" t="s">
        <v>71</v>
      </c>
      <c r="BB81" t="s">
        <v>98</v>
      </c>
    </row>
    <row r="82" spans="1:54" hidden="1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Q82" t="str">
        <f t="shared" si="2"/>
        <v>ANGLOPHONE</v>
      </c>
      <c r="R82" t="str">
        <f t="shared" si="3"/>
        <v>beer</v>
      </c>
      <c r="BA82" t="s">
        <v>70</v>
      </c>
      <c r="BB82" t="s">
        <v>98</v>
      </c>
    </row>
    <row r="83" spans="1:54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Q83" t="str">
        <f t="shared" si="2"/>
        <v>ANGLOPHONE</v>
      </c>
      <c r="R83" t="str">
        <f t="shared" si="3"/>
        <v>beer</v>
      </c>
      <c r="BA83" t="s">
        <v>70</v>
      </c>
      <c r="BB83" t="s">
        <v>98</v>
      </c>
    </row>
    <row r="84" spans="1:54" hidden="1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Q84" t="str">
        <f t="shared" si="2"/>
        <v>FRANCOPHONE</v>
      </c>
      <c r="R84" t="str">
        <f t="shared" si="3"/>
        <v>malt</v>
      </c>
      <c r="BA84" t="s">
        <v>71</v>
      </c>
      <c r="BB84" t="s">
        <v>97</v>
      </c>
    </row>
    <row r="85" spans="1:54" hidden="1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Q85" t="str">
        <f t="shared" si="2"/>
        <v>FRANCOPHONE</v>
      </c>
      <c r="R85" t="str">
        <f t="shared" si="3"/>
        <v>malt</v>
      </c>
      <c r="BA85" t="s">
        <v>71</v>
      </c>
      <c r="BB85" t="s">
        <v>97</v>
      </c>
    </row>
    <row r="86" spans="1:54" hidden="1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Q86" t="str">
        <f t="shared" si="2"/>
        <v>FRANCOPHONE</v>
      </c>
      <c r="R86" t="str">
        <f t="shared" si="3"/>
        <v>beer</v>
      </c>
      <c r="BA86" t="s">
        <v>71</v>
      </c>
      <c r="BB86" t="s">
        <v>98</v>
      </c>
    </row>
    <row r="87" spans="1:54" hidden="1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Q87" t="str">
        <f t="shared" si="2"/>
        <v>ANGLOPHONE</v>
      </c>
      <c r="R87" t="str">
        <f t="shared" si="3"/>
        <v>beer</v>
      </c>
      <c r="BA87" t="s">
        <v>70</v>
      </c>
      <c r="BB87" t="s">
        <v>98</v>
      </c>
    </row>
    <row r="88" spans="1:54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Q88" t="str">
        <f t="shared" si="2"/>
        <v>ANGLOPHONE</v>
      </c>
      <c r="R88" t="str">
        <f t="shared" si="3"/>
        <v>beer</v>
      </c>
      <c r="BA88" t="s">
        <v>70</v>
      </c>
      <c r="BB88" t="s">
        <v>98</v>
      </c>
    </row>
    <row r="89" spans="1:54" hidden="1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Q89" t="str">
        <f t="shared" si="2"/>
        <v>FRANCOPHONE</v>
      </c>
      <c r="R89" t="str">
        <f t="shared" si="3"/>
        <v>beer</v>
      </c>
      <c r="BA89" t="s">
        <v>71</v>
      </c>
      <c r="BB89" t="s">
        <v>98</v>
      </c>
    </row>
    <row r="90" spans="1:54" hidden="1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Q90" t="str">
        <f t="shared" si="2"/>
        <v>FRANCOPHONE</v>
      </c>
      <c r="R90" t="str">
        <f t="shared" si="3"/>
        <v>beer</v>
      </c>
      <c r="BA90" t="s">
        <v>71</v>
      </c>
      <c r="BB90" t="s">
        <v>98</v>
      </c>
    </row>
    <row r="91" spans="1:54" hidden="1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Q91" t="str">
        <f t="shared" si="2"/>
        <v>FRANCOPHONE</v>
      </c>
      <c r="R91" t="str">
        <f t="shared" si="3"/>
        <v>malt</v>
      </c>
      <c r="BA91" t="s">
        <v>71</v>
      </c>
      <c r="BB91" t="s">
        <v>97</v>
      </c>
    </row>
    <row r="92" spans="1:54" hidden="1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Q92" t="str">
        <f t="shared" si="2"/>
        <v>ANGLOPHONE</v>
      </c>
      <c r="R92" t="str">
        <f t="shared" si="3"/>
        <v>malt</v>
      </c>
      <c r="BA92" t="s">
        <v>70</v>
      </c>
      <c r="BB92" t="s">
        <v>97</v>
      </c>
    </row>
    <row r="93" spans="1:54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Q93" t="str">
        <f t="shared" si="2"/>
        <v>ANGLOPHONE</v>
      </c>
      <c r="R93" t="str">
        <f t="shared" si="3"/>
        <v>beer</v>
      </c>
      <c r="BA93" t="s">
        <v>70</v>
      </c>
      <c r="BB93" t="s">
        <v>98</v>
      </c>
    </row>
    <row r="94" spans="1:54" hidden="1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Q94" t="str">
        <f t="shared" si="2"/>
        <v>FRANCOPHONE</v>
      </c>
      <c r="R94" t="str">
        <f t="shared" si="3"/>
        <v>beer</v>
      </c>
      <c r="BA94" t="s">
        <v>71</v>
      </c>
      <c r="BB94" t="s">
        <v>98</v>
      </c>
    </row>
    <row r="95" spans="1:54" hidden="1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Q95" t="str">
        <f t="shared" si="2"/>
        <v>FRANCOPHONE</v>
      </c>
      <c r="R95" t="str">
        <f t="shared" si="3"/>
        <v>beer</v>
      </c>
      <c r="BA95" t="s">
        <v>71</v>
      </c>
      <c r="BB95" t="s">
        <v>98</v>
      </c>
    </row>
    <row r="96" spans="1:54" hidden="1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Q96" t="str">
        <f t="shared" si="2"/>
        <v>FRANCOPHONE</v>
      </c>
      <c r="R96" t="str">
        <f t="shared" si="3"/>
        <v>beer</v>
      </c>
      <c r="BA96" t="s">
        <v>71</v>
      </c>
      <c r="BB96" t="s">
        <v>98</v>
      </c>
    </row>
    <row r="97" spans="1:54" hidden="1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Q97" t="str">
        <f t="shared" si="2"/>
        <v>ANGLOPHONE</v>
      </c>
      <c r="R97" t="str">
        <f t="shared" si="3"/>
        <v>beer</v>
      </c>
      <c r="BA97" t="s">
        <v>70</v>
      </c>
      <c r="BB97" t="s">
        <v>98</v>
      </c>
    </row>
    <row r="98" spans="1:54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Q98" t="str">
        <f t="shared" si="2"/>
        <v>ANGLOPHONE</v>
      </c>
      <c r="R98" t="str">
        <f t="shared" si="3"/>
        <v>malt</v>
      </c>
      <c r="BA98" t="s">
        <v>70</v>
      </c>
      <c r="BB98" t="s">
        <v>97</v>
      </c>
    </row>
    <row r="99" spans="1:54" hidden="1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Q99" t="str">
        <f t="shared" si="2"/>
        <v>FRANCOPHONE</v>
      </c>
      <c r="R99" t="str">
        <f t="shared" si="3"/>
        <v>malt</v>
      </c>
      <c r="BA99" t="s">
        <v>71</v>
      </c>
      <c r="BB99" t="s">
        <v>97</v>
      </c>
    </row>
    <row r="100" spans="1:54" hidden="1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Q100" t="str">
        <f t="shared" si="2"/>
        <v>FRANCOPHONE</v>
      </c>
      <c r="R100" t="str">
        <f t="shared" si="3"/>
        <v>beer</v>
      </c>
      <c r="BA100" t="s">
        <v>71</v>
      </c>
      <c r="BB100" t="s">
        <v>98</v>
      </c>
    </row>
    <row r="101" spans="1:54" hidden="1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Q101" t="str">
        <f t="shared" si="2"/>
        <v>FRANCOPHONE</v>
      </c>
      <c r="R101" t="str">
        <f t="shared" si="3"/>
        <v>beer</v>
      </c>
      <c r="BA101" t="s">
        <v>71</v>
      </c>
      <c r="BB101" t="s">
        <v>98</v>
      </c>
    </row>
    <row r="102" spans="1:54" hidden="1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Q102" t="str">
        <f t="shared" si="2"/>
        <v>ANGLOPHONE</v>
      </c>
      <c r="R102" t="str">
        <f t="shared" si="3"/>
        <v>beer</v>
      </c>
      <c r="BA102" t="s">
        <v>70</v>
      </c>
      <c r="BB102" t="s">
        <v>98</v>
      </c>
    </row>
    <row r="103" spans="1:54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Q103" t="str">
        <f t="shared" si="2"/>
        <v>ANGLOPHONE</v>
      </c>
      <c r="R103" t="str">
        <f t="shared" si="3"/>
        <v>beer</v>
      </c>
      <c r="BA103" t="s">
        <v>70</v>
      </c>
      <c r="BB103" t="s">
        <v>98</v>
      </c>
    </row>
    <row r="104" spans="1:54" hidden="1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Q104" t="str">
        <f t="shared" si="2"/>
        <v>FRANCOPHONE</v>
      </c>
      <c r="R104" t="str">
        <f t="shared" si="3"/>
        <v>beer</v>
      </c>
      <c r="BA104" t="s">
        <v>71</v>
      </c>
      <c r="BB104" t="s">
        <v>98</v>
      </c>
    </row>
    <row r="105" spans="1:54" hidden="1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Q105" t="str">
        <f t="shared" si="2"/>
        <v>FRANCOPHONE</v>
      </c>
      <c r="R105" t="str">
        <f t="shared" si="3"/>
        <v>malt</v>
      </c>
      <c r="BA105" t="s">
        <v>71</v>
      </c>
      <c r="BB105" t="s">
        <v>97</v>
      </c>
    </row>
    <row r="106" spans="1:54" hidden="1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Q106" t="str">
        <f t="shared" si="2"/>
        <v>FRANCOPHONE</v>
      </c>
      <c r="R106" t="str">
        <f t="shared" si="3"/>
        <v>malt</v>
      </c>
      <c r="BA106" t="s">
        <v>71</v>
      </c>
      <c r="BB106" t="s">
        <v>97</v>
      </c>
    </row>
    <row r="107" spans="1:54" hidden="1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Q107" t="str">
        <f t="shared" si="2"/>
        <v>ANGLOPHONE</v>
      </c>
      <c r="R107" t="str">
        <f t="shared" si="3"/>
        <v>beer</v>
      </c>
      <c r="BA107" t="s">
        <v>70</v>
      </c>
      <c r="BB107" t="s">
        <v>98</v>
      </c>
    </row>
    <row r="108" spans="1:54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Q108" t="str">
        <f t="shared" si="2"/>
        <v>ANGLOPHONE</v>
      </c>
      <c r="R108" t="str">
        <f t="shared" si="3"/>
        <v>beer</v>
      </c>
      <c r="BA108" t="s">
        <v>70</v>
      </c>
      <c r="BB108" t="s">
        <v>98</v>
      </c>
    </row>
    <row r="109" spans="1:54" hidden="1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Q109" t="str">
        <f t="shared" si="2"/>
        <v>FRANCOPHONE</v>
      </c>
      <c r="R109" t="str">
        <f t="shared" si="3"/>
        <v>beer</v>
      </c>
      <c r="BA109" t="s">
        <v>71</v>
      </c>
      <c r="BB109" t="s">
        <v>98</v>
      </c>
    </row>
    <row r="110" spans="1:54" hidden="1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Q110" t="str">
        <f t="shared" si="2"/>
        <v>FRANCOPHONE</v>
      </c>
      <c r="R110" t="str">
        <f t="shared" si="3"/>
        <v>beer</v>
      </c>
      <c r="BA110" t="s">
        <v>71</v>
      </c>
      <c r="BB110" t="s">
        <v>98</v>
      </c>
    </row>
    <row r="111" spans="1:54" hidden="1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Q111" t="str">
        <f t="shared" si="2"/>
        <v>FRANCOPHONE</v>
      </c>
      <c r="R111" t="str">
        <f t="shared" si="3"/>
        <v>beer</v>
      </c>
      <c r="BA111" t="s">
        <v>71</v>
      </c>
      <c r="BB111" t="s">
        <v>98</v>
      </c>
    </row>
    <row r="112" spans="1:54" hidden="1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Q112" t="str">
        <f t="shared" si="2"/>
        <v>ANGLOPHONE</v>
      </c>
      <c r="R112" t="str">
        <f t="shared" si="3"/>
        <v>malt</v>
      </c>
      <c r="BA112" t="s">
        <v>70</v>
      </c>
      <c r="BB112" t="s">
        <v>97</v>
      </c>
    </row>
    <row r="113" spans="1:54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Q113" t="str">
        <f t="shared" si="2"/>
        <v>ANGLOPHONE</v>
      </c>
      <c r="R113" t="str">
        <f t="shared" si="3"/>
        <v>malt</v>
      </c>
      <c r="BA113" t="s">
        <v>70</v>
      </c>
      <c r="BB113" t="s">
        <v>97</v>
      </c>
    </row>
    <row r="114" spans="1:54" hidden="1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Q114" t="str">
        <f t="shared" si="2"/>
        <v>FRANCOPHONE</v>
      </c>
      <c r="R114" t="str">
        <f t="shared" si="3"/>
        <v>beer</v>
      </c>
      <c r="BA114" t="s">
        <v>71</v>
      </c>
      <c r="BB114" t="s">
        <v>98</v>
      </c>
    </row>
    <row r="115" spans="1:54" hidden="1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Q115" t="str">
        <f t="shared" si="2"/>
        <v>FRANCOPHONE</v>
      </c>
      <c r="R115" t="str">
        <f t="shared" si="3"/>
        <v>beer</v>
      </c>
      <c r="BA115" t="s">
        <v>71</v>
      </c>
      <c r="BB115" t="s">
        <v>98</v>
      </c>
    </row>
    <row r="116" spans="1:54" hidden="1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Q116" t="str">
        <f t="shared" si="2"/>
        <v>FRANCOPHONE</v>
      </c>
      <c r="R116" t="str">
        <f t="shared" si="3"/>
        <v>beer</v>
      </c>
      <c r="BA116" t="s">
        <v>71</v>
      </c>
      <c r="BB116" t="s">
        <v>98</v>
      </c>
    </row>
    <row r="117" spans="1:54" hidden="1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Q117" t="str">
        <f t="shared" si="2"/>
        <v>ANGLOPHONE</v>
      </c>
      <c r="R117" t="str">
        <f t="shared" si="3"/>
        <v>beer</v>
      </c>
      <c r="BA117" t="s">
        <v>70</v>
      </c>
      <c r="BB117" t="s">
        <v>98</v>
      </c>
    </row>
    <row r="118" spans="1:54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Q118" t="str">
        <f t="shared" si="2"/>
        <v>ANGLOPHONE</v>
      </c>
      <c r="R118" t="str">
        <f t="shared" si="3"/>
        <v>beer</v>
      </c>
      <c r="BA118" t="s">
        <v>70</v>
      </c>
      <c r="BB118" t="s">
        <v>98</v>
      </c>
    </row>
    <row r="119" spans="1:54" hidden="1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Q119" t="str">
        <f t="shared" si="2"/>
        <v>FRANCOPHONE</v>
      </c>
      <c r="R119" t="str">
        <f t="shared" si="3"/>
        <v>malt</v>
      </c>
      <c r="BA119" t="s">
        <v>71</v>
      </c>
      <c r="BB119" t="s">
        <v>97</v>
      </c>
    </row>
    <row r="120" spans="1:54" hidden="1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Q120" t="str">
        <f t="shared" si="2"/>
        <v>FRANCOPHONE</v>
      </c>
      <c r="R120" t="str">
        <f t="shared" si="3"/>
        <v>malt</v>
      </c>
      <c r="BA120" t="s">
        <v>71</v>
      </c>
      <c r="BB120" t="s">
        <v>97</v>
      </c>
    </row>
    <row r="121" spans="1:54" hidden="1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Q121" t="str">
        <f t="shared" si="2"/>
        <v>FRANCOPHONE</v>
      </c>
      <c r="R121" t="str">
        <f t="shared" si="3"/>
        <v>beer</v>
      </c>
      <c r="BA121" t="s">
        <v>71</v>
      </c>
      <c r="BB121" t="s">
        <v>98</v>
      </c>
    </row>
    <row r="122" spans="1:54" hidden="1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Q122" t="str">
        <f t="shared" si="2"/>
        <v>ANGLOPHONE</v>
      </c>
      <c r="R122" t="str">
        <f t="shared" si="3"/>
        <v>beer</v>
      </c>
      <c r="BA122" t="s">
        <v>70</v>
      </c>
      <c r="BB122" t="s">
        <v>98</v>
      </c>
    </row>
    <row r="123" spans="1:54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Q123" t="str">
        <f t="shared" si="2"/>
        <v>ANGLOPHONE</v>
      </c>
      <c r="R123" t="str">
        <f t="shared" si="3"/>
        <v>beer</v>
      </c>
      <c r="BA123" t="s">
        <v>70</v>
      </c>
      <c r="BB123" t="s">
        <v>98</v>
      </c>
    </row>
    <row r="124" spans="1:54" hidden="1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Q124" t="str">
        <f t="shared" si="2"/>
        <v>FRANCOPHONE</v>
      </c>
      <c r="R124" t="str">
        <f t="shared" si="3"/>
        <v>beer</v>
      </c>
      <c r="BA124" t="s">
        <v>71</v>
      </c>
      <c r="BB124" t="s">
        <v>98</v>
      </c>
    </row>
    <row r="125" spans="1:54" hidden="1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Q125" t="str">
        <f t="shared" si="2"/>
        <v>FRANCOPHONE</v>
      </c>
      <c r="R125" t="str">
        <f t="shared" si="3"/>
        <v>beer</v>
      </c>
      <c r="BA125" t="s">
        <v>71</v>
      </c>
      <c r="BB125" t="s">
        <v>98</v>
      </c>
    </row>
    <row r="126" spans="1:54" hidden="1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Q126" t="str">
        <f t="shared" si="2"/>
        <v>FRANCOPHONE</v>
      </c>
      <c r="R126" t="str">
        <f t="shared" si="3"/>
        <v>malt</v>
      </c>
      <c r="BA126" t="s">
        <v>71</v>
      </c>
      <c r="BB126" t="s">
        <v>97</v>
      </c>
    </row>
    <row r="127" spans="1:54" hidden="1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Q127" t="str">
        <f t="shared" si="2"/>
        <v>ANGLOPHONE</v>
      </c>
      <c r="R127" t="str">
        <f t="shared" si="3"/>
        <v>malt</v>
      </c>
      <c r="BA127" t="s">
        <v>70</v>
      </c>
      <c r="BB127" t="s">
        <v>97</v>
      </c>
    </row>
    <row r="128" spans="1:54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Q128" t="str">
        <f t="shared" si="2"/>
        <v>ANGLOPHONE</v>
      </c>
      <c r="R128" t="str">
        <f t="shared" si="3"/>
        <v>beer</v>
      </c>
      <c r="BA128" t="s">
        <v>70</v>
      </c>
      <c r="BB128" t="s">
        <v>98</v>
      </c>
    </row>
    <row r="129" spans="1:54" hidden="1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Q129" t="str">
        <f t="shared" si="2"/>
        <v>FRANCOPHONE</v>
      </c>
      <c r="R129" t="str">
        <f t="shared" si="3"/>
        <v>beer</v>
      </c>
      <c r="BA129" t="s">
        <v>71</v>
      </c>
      <c r="BB129" t="s">
        <v>98</v>
      </c>
    </row>
    <row r="130" spans="1:54" hidden="1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Q130" t="str">
        <f t="shared" si="2"/>
        <v>FRANCOPHONE</v>
      </c>
      <c r="R130" t="str">
        <f t="shared" si="3"/>
        <v>beer</v>
      </c>
      <c r="BA130" t="s">
        <v>71</v>
      </c>
      <c r="BB130" t="s">
        <v>98</v>
      </c>
    </row>
    <row r="131" spans="1:54" hidden="1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Q131" t="str">
        <f t="shared" ref="Q131:Q194" si="4">IF(J131="GHANA", "ANGLOPHONE", IF(J131="NIGERIA", "ANGLOPHONE","FRANCOPHONE"))</f>
        <v>FRANCOPHONE</v>
      </c>
      <c r="R131" t="str">
        <f t="shared" ref="R131:R194" si="5">IF(D131="beta malt", "malt", IF(D131="grand malt", "malt", "beer"))</f>
        <v>beer</v>
      </c>
      <c r="BA131" t="s">
        <v>71</v>
      </c>
      <c r="BB131" t="s">
        <v>98</v>
      </c>
    </row>
    <row r="132" spans="1:54" hidden="1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Q132" t="str">
        <f t="shared" si="4"/>
        <v>ANGLOPHONE</v>
      </c>
      <c r="R132" t="str">
        <f t="shared" si="5"/>
        <v>beer</v>
      </c>
      <c r="BA132" t="s">
        <v>70</v>
      </c>
      <c r="BB132" t="s">
        <v>98</v>
      </c>
    </row>
    <row r="133" spans="1:54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Q133" t="str">
        <f t="shared" si="4"/>
        <v>ANGLOPHONE</v>
      </c>
      <c r="R133" t="str">
        <f t="shared" si="5"/>
        <v>malt</v>
      </c>
      <c r="BA133" t="s">
        <v>70</v>
      </c>
      <c r="BB133" t="s">
        <v>97</v>
      </c>
    </row>
    <row r="134" spans="1:54" hidden="1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Q134" t="str">
        <f t="shared" si="4"/>
        <v>FRANCOPHONE</v>
      </c>
      <c r="R134" t="str">
        <f t="shared" si="5"/>
        <v>malt</v>
      </c>
      <c r="BA134" t="s">
        <v>71</v>
      </c>
      <c r="BB134" t="s">
        <v>97</v>
      </c>
    </row>
    <row r="135" spans="1:54" hidden="1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Q135" t="str">
        <f t="shared" si="4"/>
        <v>FRANCOPHONE</v>
      </c>
      <c r="R135" t="str">
        <f t="shared" si="5"/>
        <v>beer</v>
      </c>
      <c r="BA135" t="s">
        <v>71</v>
      </c>
      <c r="BB135" t="s">
        <v>98</v>
      </c>
    </row>
    <row r="136" spans="1:54" hidden="1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Q136" t="str">
        <f t="shared" si="4"/>
        <v>FRANCOPHONE</v>
      </c>
      <c r="R136" t="str">
        <f t="shared" si="5"/>
        <v>beer</v>
      </c>
      <c r="BA136" t="s">
        <v>71</v>
      </c>
      <c r="BB136" t="s">
        <v>98</v>
      </c>
    </row>
    <row r="137" spans="1:54" hidden="1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Q137" t="str">
        <f t="shared" si="4"/>
        <v>ANGLOPHONE</v>
      </c>
      <c r="R137" t="str">
        <f t="shared" si="5"/>
        <v>beer</v>
      </c>
      <c r="BA137" t="s">
        <v>70</v>
      </c>
      <c r="BB137" t="s">
        <v>98</v>
      </c>
    </row>
    <row r="138" spans="1:54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Q138" t="str">
        <f t="shared" si="4"/>
        <v>ANGLOPHONE</v>
      </c>
      <c r="R138" t="str">
        <f t="shared" si="5"/>
        <v>beer</v>
      </c>
      <c r="BA138" t="s">
        <v>70</v>
      </c>
      <c r="BB138" t="s">
        <v>98</v>
      </c>
    </row>
    <row r="139" spans="1:54" hidden="1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Q139" t="str">
        <f t="shared" si="4"/>
        <v>FRANCOPHONE</v>
      </c>
      <c r="R139" t="str">
        <f t="shared" si="5"/>
        <v>beer</v>
      </c>
      <c r="BA139" t="s">
        <v>71</v>
      </c>
      <c r="BB139" t="s">
        <v>98</v>
      </c>
    </row>
    <row r="140" spans="1:54" hidden="1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Q140" t="str">
        <f t="shared" si="4"/>
        <v>FRANCOPHONE</v>
      </c>
      <c r="R140" t="str">
        <f t="shared" si="5"/>
        <v>malt</v>
      </c>
      <c r="BA140" t="s">
        <v>71</v>
      </c>
      <c r="BB140" t="s">
        <v>97</v>
      </c>
    </row>
    <row r="141" spans="1:54" hidden="1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Q141" t="str">
        <f t="shared" si="4"/>
        <v>FRANCOPHONE</v>
      </c>
      <c r="R141" t="str">
        <f t="shared" si="5"/>
        <v>malt</v>
      </c>
      <c r="BA141" t="s">
        <v>71</v>
      </c>
      <c r="BB141" t="s">
        <v>97</v>
      </c>
    </row>
    <row r="142" spans="1:54" hidden="1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Q142" t="str">
        <f t="shared" si="4"/>
        <v>ANGLOPHONE</v>
      </c>
      <c r="R142" t="str">
        <f t="shared" si="5"/>
        <v>beer</v>
      </c>
      <c r="BA142" t="s">
        <v>70</v>
      </c>
      <c r="BB142" t="s">
        <v>98</v>
      </c>
    </row>
    <row r="143" spans="1:54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Q143" t="str">
        <f t="shared" si="4"/>
        <v>ANGLOPHONE</v>
      </c>
      <c r="R143" t="str">
        <f t="shared" si="5"/>
        <v>beer</v>
      </c>
      <c r="BA143" t="s">
        <v>70</v>
      </c>
      <c r="BB143" t="s">
        <v>98</v>
      </c>
    </row>
    <row r="144" spans="1:54" hidden="1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Q144" t="str">
        <f t="shared" si="4"/>
        <v>FRANCOPHONE</v>
      </c>
      <c r="R144" t="str">
        <f t="shared" si="5"/>
        <v>beer</v>
      </c>
      <c r="BA144" t="s">
        <v>71</v>
      </c>
      <c r="BB144" t="s">
        <v>98</v>
      </c>
    </row>
    <row r="145" spans="1:54" hidden="1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Q145" t="str">
        <f t="shared" si="4"/>
        <v>FRANCOPHONE</v>
      </c>
      <c r="R145" t="str">
        <f t="shared" si="5"/>
        <v>beer</v>
      </c>
      <c r="BA145" t="s">
        <v>71</v>
      </c>
      <c r="BB145" t="s">
        <v>98</v>
      </c>
    </row>
    <row r="146" spans="1:54" hidden="1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Q146" t="str">
        <f t="shared" si="4"/>
        <v>FRANCOPHONE</v>
      </c>
      <c r="R146" t="str">
        <f t="shared" si="5"/>
        <v>beer</v>
      </c>
      <c r="BA146" t="s">
        <v>71</v>
      </c>
      <c r="BB146" t="s">
        <v>98</v>
      </c>
    </row>
    <row r="147" spans="1:54" hidden="1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Q147" t="str">
        <f t="shared" si="4"/>
        <v>ANGLOPHONE</v>
      </c>
      <c r="R147" t="str">
        <f t="shared" si="5"/>
        <v>malt</v>
      </c>
      <c r="BA147" t="s">
        <v>70</v>
      </c>
      <c r="BB147" t="s">
        <v>97</v>
      </c>
    </row>
    <row r="148" spans="1:54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Q148" t="str">
        <f t="shared" si="4"/>
        <v>ANGLOPHONE</v>
      </c>
      <c r="R148" t="str">
        <f t="shared" si="5"/>
        <v>malt</v>
      </c>
      <c r="BA148" t="s">
        <v>70</v>
      </c>
      <c r="BB148" t="s">
        <v>97</v>
      </c>
    </row>
    <row r="149" spans="1:54" hidden="1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Q149" t="str">
        <f t="shared" si="4"/>
        <v>FRANCOPHONE</v>
      </c>
      <c r="R149" t="str">
        <f t="shared" si="5"/>
        <v>beer</v>
      </c>
      <c r="BA149" t="s">
        <v>71</v>
      </c>
      <c r="BB149" t="s">
        <v>98</v>
      </c>
    </row>
    <row r="150" spans="1:54" hidden="1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Q150" t="str">
        <f t="shared" si="4"/>
        <v>FRANCOPHONE</v>
      </c>
      <c r="R150" t="str">
        <f t="shared" si="5"/>
        <v>beer</v>
      </c>
      <c r="BA150" t="s">
        <v>71</v>
      </c>
      <c r="BB150" t="s">
        <v>98</v>
      </c>
    </row>
    <row r="151" spans="1:54" hidden="1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Q151" t="str">
        <f t="shared" si="4"/>
        <v>FRANCOPHONE</v>
      </c>
      <c r="R151" t="str">
        <f t="shared" si="5"/>
        <v>beer</v>
      </c>
      <c r="BA151" t="s">
        <v>71</v>
      </c>
      <c r="BB151" t="s">
        <v>98</v>
      </c>
    </row>
    <row r="152" spans="1:54" hidden="1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Q152" t="str">
        <f t="shared" si="4"/>
        <v>ANGLOPHONE</v>
      </c>
      <c r="R152" t="str">
        <f t="shared" si="5"/>
        <v>beer</v>
      </c>
      <c r="BA152" t="s">
        <v>70</v>
      </c>
      <c r="BB152" t="s">
        <v>98</v>
      </c>
    </row>
    <row r="153" spans="1:54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Q153" t="str">
        <f t="shared" si="4"/>
        <v>ANGLOPHONE</v>
      </c>
      <c r="R153" t="str">
        <f t="shared" si="5"/>
        <v>beer</v>
      </c>
      <c r="BA153" t="s">
        <v>70</v>
      </c>
      <c r="BB153" t="s">
        <v>98</v>
      </c>
    </row>
    <row r="154" spans="1:54" hidden="1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Q154" t="str">
        <f t="shared" si="4"/>
        <v>FRANCOPHONE</v>
      </c>
      <c r="R154" t="str">
        <f t="shared" si="5"/>
        <v>malt</v>
      </c>
      <c r="BA154" t="s">
        <v>71</v>
      </c>
      <c r="BB154" t="s">
        <v>97</v>
      </c>
    </row>
    <row r="155" spans="1:54" hidden="1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Q155" t="str">
        <f t="shared" si="4"/>
        <v>FRANCOPHONE</v>
      </c>
      <c r="R155" t="str">
        <f t="shared" si="5"/>
        <v>malt</v>
      </c>
      <c r="BA155" t="s">
        <v>71</v>
      </c>
      <c r="BB155" t="s">
        <v>97</v>
      </c>
    </row>
    <row r="156" spans="1:54" hidden="1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Q156" t="str">
        <f t="shared" si="4"/>
        <v>FRANCOPHONE</v>
      </c>
      <c r="R156" t="str">
        <f t="shared" si="5"/>
        <v>beer</v>
      </c>
      <c r="BA156" t="s">
        <v>71</v>
      </c>
      <c r="BB156" t="s">
        <v>98</v>
      </c>
    </row>
    <row r="157" spans="1:54" hidden="1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Q157" t="str">
        <f t="shared" si="4"/>
        <v>ANGLOPHONE</v>
      </c>
      <c r="R157" t="str">
        <f t="shared" si="5"/>
        <v>beer</v>
      </c>
      <c r="BA157" t="s">
        <v>70</v>
      </c>
      <c r="BB157" t="s">
        <v>98</v>
      </c>
    </row>
    <row r="158" spans="1:54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Q158" t="str">
        <f t="shared" si="4"/>
        <v>ANGLOPHONE</v>
      </c>
      <c r="R158" t="str">
        <f t="shared" si="5"/>
        <v>beer</v>
      </c>
      <c r="BA158" t="s">
        <v>70</v>
      </c>
      <c r="BB158" t="s">
        <v>98</v>
      </c>
    </row>
    <row r="159" spans="1:54" hidden="1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Q159" t="str">
        <f t="shared" si="4"/>
        <v>FRANCOPHONE</v>
      </c>
      <c r="R159" t="str">
        <f t="shared" si="5"/>
        <v>beer</v>
      </c>
      <c r="BA159" t="s">
        <v>71</v>
      </c>
      <c r="BB159" t="s">
        <v>98</v>
      </c>
    </row>
    <row r="160" spans="1:54" hidden="1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Q160" t="str">
        <f t="shared" si="4"/>
        <v>FRANCOPHONE</v>
      </c>
      <c r="R160" t="str">
        <f t="shared" si="5"/>
        <v>beer</v>
      </c>
      <c r="BA160" t="s">
        <v>71</v>
      </c>
      <c r="BB160" t="s">
        <v>98</v>
      </c>
    </row>
    <row r="161" spans="1:54" hidden="1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Q161" t="str">
        <f t="shared" si="4"/>
        <v>FRANCOPHONE</v>
      </c>
      <c r="R161" t="str">
        <f t="shared" si="5"/>
        <v>malt</v>
      </c>
      <c r="BA161" t="s">
        <v>71</v>
      </c>
      <c r="BB161" t="s">
        <v>97</v>
      </c>
    </row>
    <row r="162" spans="1:54" hidden="1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Q162" t="str">
        <f t="shared" si="4"/>
        <v>ANGLOPHONE</v>
      </c>
      <c r="R162" t="str">
        <f t="shared" si="5"/>
        <v>malt</v>
      </c>
      <c r="BA162" t="s">
        <v>70</v>
      </c>
      <c r="BB162" t="s">
        <v>97</v>
      </c>
    </row>
    <row r="163" spans="1:54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Q163" t="str">
        <f t="shared" si="4"/>
        <v>ANGLOPHONE</v>
      </c>
      <c r="R163" t="str">
        <f t="shared" si="5"/>
        <v>beer</v>
      </c>
      <c r="BA163" t="s">
        <v>70</v>
      </c>
      <c r="BB163" t="s">
        <v>98</v>
      </c>
    </row>
    <row r="164" spans="1:54" hidden="1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Q164" t="str">
        <f t="shared" si="4"/>
        <v>FRANCOPHONE</v>
      </c>
      <c r="R164" t="str">
        <f t="shared" si="5"/>
        <v>beer</v>
      </c>
      <c r="BA164" t="s">
        <v>71</v>
      </c>
      <c r="BB164" t="s">
        <v>98</v>
      </c>
    </row>
    <row r="165" spans="1:54" hidden="1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Q165" t="str">
        <f t="shared" si="4"/>
        <v>FRANCOPHONE</v>
      </c>
      <c r="R165" t="str">
        <f t="shared" si="5"/>
        <v>beer</v>
      </c>
      <c r="BA165" t="s">
        <v>71</v>
      </c>
      <c r="BB165" t="s">
        <v>98</v>
      </c>
    </row>
    <row r="166" spans="1:54" hidden="1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Q166" t="str">
        <f t="shared" si="4"/>
        <v>FRANCOPHONE</v>
      </c>
      <c r="R166" t="str">
        <f t="shared" si="5"/>
        <v>beer</v>
      </c>
      <c r="BA166" t="s">
        <v>71</v>
      </c>
      <c r="BB166" t="s">
        <v>98</v>
      </c>
    </row>
    <row r="167" spans="1:54" hidden="1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Q167" t="str">
        <f t="shared" si="4"/>
        <v>ANGLOPHONE</v>
      </c>
      <c r="R167" t="str">
        <f t="shared" si="5"/>
        <v>beer</v>
      </c>
      <c r="BA167" t="s">
        <v>70</v>
      </c>
      <c r="BB167" t="s">
        <v>98</v>
      </c>
    </row>
    <row r="168" spans="1:54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Q168" t="str">
        <f t="shared" si="4"/>
        <v>ANGLOPHONE</v>
      </c>
      <c r="R168" t="str">
        <f t="shared" si="5"/>
        <v>malt</v>
      </c>
      <c r="BA168" t="s">
        <v>70</v>
      </c>
      <c r="BB168" t="s">
        <v>97</v>
      </c>
    </row>
    <row r="169" spans="1:54" hidden="1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Q169" t="str">
        <f t="shared" si="4"/>
        <v>FRANCOPHONE</v>
      </c>
      <c r="R169" t="str">
        <f t="shared" si="5"/>
        <v>malt</v>
      </c>
      <c r="BA169" t="s">
        <v>71</v>
      </c>
      <c r="BB169" t="s">
        <v>97</v>
      </c>
    </row>
    <row r="170" spans="1:54" hidden="1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Q170" t="str">
        <f t="shared" si="4"/>
        <v>FRANCOPHONE</v>
      </c>
      <c r="R170" t="str">
        <f t="shared" si="5"/>
        <v>beer</v>
      </c>
      <c r="BA170" t="s">
        <v>71</v>
      </c>
      <c r="BB170" t="s">
        <v>98</v>
      </c>
    </row>
    <row r="171" spans="1:54" hidden="1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Q171" t="str">
        <f t="shared" si="4"/>
        <v>FRANCOPHONE</v>
      </c>
      <c r="R171" t="str">
        <f t="shared" si="5"/>
        <v>beer</v>
      </c>
      <c r="BA171" t="s">
        <v>71</v>
      </c>
      <c r="BB171" t="s">
        <v>98</v>
      </c>
    </row>
    <row r="172" spans="1:54" hidden="1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Q172" t="str">
        <f t="shared" si="4"/>
        <v>ANGLOPHONE</v>
      </c>
      <c r="R172" t="str">
        <f t="shared" si="5"/>
        <v>beer</v>
      </c>
      <c r="BA172" t="s">
        <v>70</v>
      </c>
      <c r="BB172" t="s">
        <v>98</v>
      </c>
    </row>
    <row r="173" spans="1:54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Q173" t="str">
        <f t="shared" si="4"/>
        <v>ANGLOPHONE</v>
      </c>
      <c r="R173" t="str">
        <f t="shared" si="5"/>
        <v>beer</v>
      </c>
      <c r="BA173" t="s">
        <v>70</v>
      </c>
      <c r="BB173" t="s">
        <v>98</v>
      </c>
    </row>
    <row r="174" spans="1:54" hidden="1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Q174" t="str">
        <f t="shared" si="4"/>
        <v>FRANCOPHONE</v>
      </c>
      <c r="R174" t="str">
        <f t="shared" si="5"/>
        <v>beer</v>
      </c>
      <c r="BA174" t="s">
        <v>71</v>
      </c>
      <c r="BB174" t="s">
        <v>98</v>
      </c>
    </row>
    <row r="175" spans="1:54" hidden="1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Q175" t="str">
        <f t="shared" si="4"/>
        <v>FRANCOPHONE</v>
      </c>
      <c r="R175" t="str">
        <f t="shared" si="5"/>
        <v>malt</v>
      </c>
      <c r="BA175" t="s">
        <v>71</v>
      </c>
      <c r="BB175" t="s">
        <v>97</v>
      </c>
    </row>
    <row r="176" spans="1:54" hidden="1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Q176" t="str">
        <f t="shared" si="4"/>
        <v>FRANCOPHONE</v>
      </c>
      <c r="R176" t="str">
        <f t="shared" si="5"/>
        <v>malt</v>
      </c>
      <c r="BA176" t="s">
        <v>71</v>
      </c>
      <c r="BB176" t="s">
        <v>97</v>
      </c>
    </row>
    <row r="177" spans="1:54" hidden="1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Q177" t="str">
        <f t="shared" si="4"/>
        <v>ANGLOPHONE</v>
      </c>
      <c r="R177" t="str">
        <f t="shared" si="5"/>
        <v>beer</v>
      </c>
      <c r="BA177" t="s">
        <v>70</v>
      </c>
      <c r="BB177" t="s">
        <v>98</v>
      </c>
    </row>
    <row r="178" spans="1:54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Q178" t="str">
        <f t="shared" si="4"/>
        <v>ANGLOPHONE</v>
      </c>
      <c r="R178" t="str">
        <f t="shared" si="5"/>
        <v>beer</v>
      </c>
      <c r="BA178" t="s">
        <v>70</v>
      </c>
      <c r="BB178" t="s">
        <v>98</v>
      </c>
    </row>
    <row r="179" spans="1:54" hidden="1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Q179" t="str">
        <f t="shared" si="4"/>
        <v>FRANCOPHONE</v>
      </c>
      <c r="R179" t="str">
        <f t="shared" si="5"/>
        <v>beer</v>
      </c>
      <c r="BA179" t="s">
        <v>71</v>
      </c>
      <c r="BB179" t="s">
        <v>98</v>
      </c>
    </row>
    <row r="180" spans="1:54" hidden="1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Q180" t="str">
        <f t="shared" si="4"/>
        <v>FRANCOPHONE</v>
      </c>
      <c r="R180" t="str">
        <f t="shared" si="5"/>
        <v>beer</v>
      </c>
      <c r="BA180" t="s">
        <v>71</v>
      </c>
      <c r="BB180" t="s">
        <v>98</v>
      </c>
    </row>
    <row r="181" spans="1:54" hidden="1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Q181" t="str">
        <f t="shared" si="4"/>
        <v>FRANCOPHONE</v>
      </c>
      <c r="R181" t="str">
        <f t="shared" si="5"/>
        <v>beer</v>
      </c>
      <c r="BA181" t="s">
        <v>71</v>
      </c>
      <c r="BB181" t="s">
        <v>98</v>
      </c>
    </row>
    <row r="182" spans="1:54" hidden="1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Q182" t="str">
        <f t="shared" si="4"/>
        <v>ANGLOPHONE</v>
      </c>
      <c r="R182" t="str">
        <f t="shared" si="5"/>
        <v>malt</v>
      </c>
      <c r="BA182" t="s">
        <v>70</v>
      </c>
      <c r="BB182" t="s">
        <v>97</v>
      </c>
    </row>
    <row r="183" spans="1:54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Q183" t="str">
        <f t="shared" si="4"/>
        <v>ANGLOPHONE</v>
      </c>
      <c r="R183" t="str">
        <f t="shared" si="5"/>
        <v>malt</v>
      </c>
      <c r="BA183" t="s">
        <v>70</v>
      </c>
      <c r="BB183" t="s">
        <v>97</v>
      </c>
    </row>
    <row r="184" spans="1:54" hidden="1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Q184" t="str">
        <f t="shared" si="4"/>
        <v>FRANCOPHONE</v>
      </c>
      <c r="R184" t="str">
        <f t="shared" si="5"/>
        <v>beer</v>
      </c>
      <c r="BA184" t="s">
        <v>71</v>
      </c>
      <c r="BB184" t="s">
        <v>98</v>
      </c>
    </row>
    <row r="185" spans="1:54" hidden="1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Q185" t="str">
        <f t="shared" si="4"/>
        <v>FRANCOPHONE</v>
      </c>
      <c r="R185" t="str">
        <f t="shared" si="5"/>
        <v>beer</v>
      </c>
      <c r="BA185" t="s">
        <v>71</v>
      </c>
      <c r="BB185" t="s">
        <v>98</v>
      </c>
    </row>
    <row r="186" spans="1:54" hidden="1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Q186" t="str">
        <f t="shared" si="4"/>
        <v>FRANCOPHONE</v>
      </c>
      <c r="R186" t="str">
        <f t="shared" si="5"/>
        <v>beer</v>
      </c>
      <c r="BA186" t="s">
        <v>71</v>
      </c>
      <c r="BB186" t="s">
        <v>98</v>
      </c>
    </row>
    <row r="187" spans="1:54" hidden="1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Q187" t="str">
        <f t="shared" si="4"/>
        <v>ANGLOPHONE</v>
      </c>
      <c r="R187" t="str">
        <f t="shared" si="5"/>
        <v>beer</v>
      </c>
      <c r="BA187" t="s">
        <v>70</v>
      </c>
      <c r="BB187" t="s">
        <v>98</v>
      </c>
    </row>
    <row r="188" spans="1:54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Q188" t="str">
        <f t="shared" si="4"/>
        <v>ANGLOPHONE</v>
      </c>
      <c r="R188" t="str">
        <f t="shared" si="5"/>
        <v>beer</v>
      </c>
      <c r="BA188" t="s">
        <v>70</v>
      </c>
      <c r="BB188" t="s">
        <v>98</v>
      </c>
    </row>
    <row r="189" spans="1:54" hidden="1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Q189" t="str">
        <f t="shared" si="4"/>
        <v>FRANCOPHONE</v>
      </c>
      <c r="R189" t="str">
        <f t="shared" si="5"/>
        <v>malt</v>
      </c>
      <c r="BA189" t="s">
        <v>71</v>
      </c>
      <c r="BB189" t="s">
        <v>97</v>
      </c>
    </row>
    <row r="190" spans="1:54" hidden="1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Q190" t="str">
        <f t="shared" si="4"/>
        <v>FRANCOPHONE</v>
      </c>
      <c r="R190" t="str">
        <f t="shared" si="5"/>
        <v>malt</v>
      </c>
      <c r="BA190" t="s">
        <v>71</v>
      </c>
      <c r="BB190" t="s">
        <v>97</v>
      </c>
    </row>
    <row r="191" spans="1:54" hidden="1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Q191" t="str">
        <f t="shared" si="4"/>
        <v>FRANCOPHONE</v>
      </c>
      <c r="R191" t="str">
        <f t="shared" si="5"/>
        <v>beer</v>
      </c>
      <c r="BA191" t="s">
        <v>71</v>
      </c>
      <c r="BB191" t="s">
        <v>98</v>
      </c>
    </row>
    <row r="192" spans="1:54" hidden="1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Q192" t="str">
        <f t="shared" si="4"/>
        <v>ANGLOPHONE</v>
      </c>
      <c r="R192" t="str">
        <f t="shared" si="5"/>
        <v>beer</v>
      </c>
      <c r="BA192" t="s">
        <v>70</v>
      </c>
      <c r="BB192" t="s">
        <v>98</v>
      </c>
    </row>
    <row r="193" spans="1:54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Q193" t="str">
        <f t="shared" si="4"/>
        <v>ANGLOPHONE</v>
      </c>
      <c r="R193" t="str">
        <f t="shared" si="5"/>
        <v>beer</v>
      </c>
      <c r="BA193" t="s">
        <v>70</v>
      </c>
      <c r="BB193" t="s">
        <v>98</v>
      </c>
    </row>
    <row r="194" spans="1:54" hidden="1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Q194" t="str">
        <f t="shared" si="4"/>
        <v>FRANCOPHONE</v>
      </c>
      <c r="R194" t="str">
        <f t="shared" si="5"/>
        <v>beer</v>
      </c>
      <c r="BA194" t="s">
        <v>71</v>
      </c>
      <c r="BB194" t="s">
        <v>98</v>
      </c>
    </row>
    <row r="195" spans="1:54" hidden="1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Q195" t="str">
        <f t="shared" ref="Q195:Q258" si="6">IF(J195="GHANA", "ANGLOPHONE", IF(J195="NIGERIA", "ANGLOPHONE","FRANCOPHONE"))</f>
        <v>FRANCOPHONE</v>
      </c>
      <c r="R195" t="str">
        <f t="shared" ref="R195:R258" si="7">IF(D195="beta malt", "malt", IF(D195="grand malt", "malt", "beer"))</f>
        <v>beer</v>
      </c>
      <c r="BA195" t="s">
        <v>71</v>
      </c>
      <c r="BB195" t="s">
        <v>98</v>
      </c>
    </row>
    <row r="196" spans="1:54" hidden="1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Q196" t="str">
        <f t="shared" si="6"/>
        <v>FRANCOPHONE</v>
      </c>
      <c r="R196" t="str">
        <f t="shared" si="7"/>
        <v>malt</v>
      </c>
      <c r="BA196" t="s">
        <v>71</v>
      </c>
      <c r="BB196" t="s">
        <v>97</v>
      </c>
    </row>
    <row r="197" spans="1:54" hidden="1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Q197" t="str">
        <f t="shared" si="6"/>
        <v>ANGLOPHONE</v>
      </c>
      <c r="R197" t="str">
        <f t="shared" si="7"/>
        <v>malt</v>
      </c>
      <c r="BA197" t="s">
        <v>70</v>
      </c>
      <c r="BB197" t="s">
        <v>97</v>
      </c>
    </row>
    <row r="198" spans="1:54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Q198" t="str">
        <f t="shared" si="6"/>
        <v>ANGLOPHONE</v>
      </c>
      <c r="R198" t="str">
        <f t="shared" si="7"/>
        <v>beer</v>
      </c>
      <c r="BA198" t="s">
        <v>70</v>
      </c>
      <c r="BB198" t="s">
        <v>98</v>
      </c>
    </row>
    <row r="199" spans="1:54" hidden="1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Q199" t="str">
        <f t="shared" si="6"/>
        <v>FRANCOPHONE</v>
      </c>
      <c r="R199" t="str">
        <f t="shared" si="7"/>
        <v>beer</v>
      </c>
      <c r="BA199" t="s">
        <v>71</v>
      </c>
      <c r="BB199" t="s">
        <v>98</v>
      </c>
    </row>
    <row r="200" spans="1:54" hidden="1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Q200" t="str">
        <f t="shared" si="6"/>
        <v>FRANCOPHONE</v>
      </c>
      <c r="R200" t="str">
        <f t="shared" si="7"/>
        <v>beer</v>
      </c>
      <c r="BA200" t="s">
        <v>71</v>
      </c>
      <c r="BB200" t="s">
        <v>98</v>
      </c>
    </row>
    <row r="201" spans="1:54" hidden="1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Q201" t="str">
        <f t="shared" si="6"/>
        <v>FRANCOPHONE</v>
      </c>
      <c r="R201" t="str">
        <f t="shared" si="7"/>
        <v>beer</v>
      </c>
      <c r="BA201" t="s">
        <v>71</v>
      </c>
      <c r="BB201" t="s">
        <v>98</v>
      </c>
    </row>
    <row r="202" spans="1:54" hidden="1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Q202" t="str">
        <f t="shared" si="6"/>
        <v>ANGLOPHONE</v>
      </c>
      <c r="R202" t="str">
        <f t="shared" si="7"/>
        <v>beer</v>
      </c>
      <c r="BA202" t="s">
        <v>70</v>
      </c>
      <c r="BB202" t="s">
        <v>98</v>
      </c>
    </row>
    <row r="203" spans="1:54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Q203" t="str">
        <f t="shared" si="6"/>
        <v>ANGLOPHONE</v>
      </c>
      <c r="R203" t="str">
        <f t="shared" si="7"/>
        <v>malt</v>
      </c>
      <c r="BA203" t="s">
        <v>70</v>
      </c>
      <c r="BB203" t="s">
        <v>97</v>
      </c>
    </row>
    <row r="204" spans="1:54" hidden="1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Q204" t="str">
        <f t="shared" si="6"/>
        <v>FRANCOPHONE</v>
      </c>
      <c r="R204" t="str">
        <f t="shared" si="7"/>
        <v>malt</v>
      </c>
      <c r="BA204" t="s">
        <v>71</v>
      </c>
      <c r="BB204" t="s">
        <v>97</v>
      </c>
    </row>
    <row r="205" spans="1:54" hidden="1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Q205" t="str">
        <f t="shared" si="6"/>
        <v>FRANCOPHONE</v>
      </c>
      <c r="R205" t="str">
        <f t="shared" si="7"/>
        <v>beer</v>
      </c>
      <c r="BA205" t="s">
        <v>71</v>
      </c>
      <c r="BB205" t="s">
        <v>98</v>
      </c>
    </row>
    <row r="206" spans="1:54" hidden="1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Q206" t="str">
        <f t="shared" si="6"/>
        <v>FRANCOPHONE</v>
      </c>
      <c r="R206" t="str">
        <f t="shared" si="7"/>
        <v>beer</v>
      </c>
      <c r="BA206" t="s">
        <v>71</v>
      </c>
      <c r="BB206" t="s">
        <v>98</v>
      </c>
    </row>
    <row r="207" spans="1:54" hidden="1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Q207" t="str">
        <f t="shared" si="6"/>
        <v>ANGLOPHONE</v>
      </c>
      <c r="R207" t="str">
        <f t="shared" si="7"/>
        <v>beer</v>
      </c>
      <c r="BA207" t="s">
        <v>70</v>
      </c>
      <c r="BB207" t="s">
        <v>98</v>
      </c>
    </row>
    <row r="208" spans="1:54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Q208" t="str">
        <f t="shared" si="6"/>
        <v>ANGLOPHONE</v>
      </c>
      <c r="R208" t="str">
        <f t="shared" si="7"/>
        <v>beer</v>
      </c>
      <c r="BA208" t="s">
        <v>70</v>
      </c>
      <c r="BB208" t="s">
        <v>98</v>
      </c>
    </row>
    <row r="209" spans="1:54" hidden="1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Q209" t="str">
        <f t="shared" si="6"/>
        <v>FRANCOPHONE</v>
      </c>
      <c r="R209" t="str">
        <f t="shared" si="7"/>
        <v>beer</v>
      </c>
      <c r="BA209" t="s">
        <v>71</v>
      </c>
      <c r="BB209" t="s">
        <v>98</v>
      </c>
    </row>
    <row r="210" spans="1:54" hidden="1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Q210" t="str">
        <f t="shared" si="6"/>
        <v>FRANCOPHONE</v>
      </c>
      <c r="R210" t="str">
        <f t="shared" si="7"/>
        <v>malt</v>
      </c>
      <c r="BA210" t="s">
        <v>71</v>
      </c>
      <c r="BB210" t="s">
        <v>97</v>
      </c>
    </row>
    <row r="211" spans="1:54" hidden="1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Q211" t="str">
        <f t="shared" si="6"/>
        <v>FRANCOPHONE</v>
      </c>
      <c r="R211" t="str">
        <f t="shared" si="7"/>
        <v>malt</v>
      </c>
      <c r="BA211" t="s">
        <v>71</v>
      </c>
      <c r="BB211" t="s">
        <v>97</v>
      </c>
    </row>
    <row r="212" spans="1:54" hidden="1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Q212" t="str">
        <f t="shared" si="6"/>
        <v>ANGLOPHONE</v>
      </c>
      <c r="R212" t="str">
        <f t="shared" si="7"/>
        <v>beer</v>
      </c>
      <c r="BA212" t="s">
        <v>70</v>
      </c>
      <c r="BB212" t="s">
        <v>98</v>
      </c>
    </row>
    <row r="213" spans="1:54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Q213" t="str">
        <f t="shared" si="6"/>
        <v>ANGLOPHONE</v>
      </c>
      <c r="R213" t="str">
        <f t="shared" si="7"/>
        <v>beer</v>
      </c>
      <c r="BA213" t="s">
        <v>70</v>
      </c>
      <c r="BB213" t="s">
        <v>98</v>
      </c>
    </row>
    <row r="214" spans="1:54" hidden="1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Q214" t="str">
        <f t="shared" si="6"/>
        <v>FRANCOPHONE</v>
      </c>
      <c r="R214" t="str">
        <f t="shared" si="7"/>
        <v>beer</v>
      </c>
      <c r="BA214" t="s">
        <v>71</v>
      </c>
      <c r="BB214" t="s">
        <v>98</v>
      </c>
    </row>
    <row r="215" spans="1:54" hidden="1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Q215" t="str">
        <f t="shared" si="6"/>
        <v>FRANCOPHONE</v>
      </c>
      <c r="R215" t="str">
        <f t="shared" si="7"/>
        <v>beer</v>
      </c>
      <c r="BA215" t="s">
        <v>71</v>
      </c>
      <c r="BB215" t="s">
        <v>98</v>
      </c>
    </row>
    <row r="216" spans="1:54" hidden="1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Q216" t="str">
        <f t="shared" si="6"/>
        <v>FRANCOPHONE</v>
      </c>
      <c r="R216" t="str">
        <f t="shared" si="7"/>
        <v>beer</v>
      </c>
      <c r="BA216" t="s">
        <v>71</v>
      </c>
      <c r="BB216" t="s">
        <v>98</v>
      </c>
    </row>
    <row r="217" spans="1:54" hidden="1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Q217" t="str">
        <f t="shared" si="6"/>
        <v>ANGLOPHONE</v>
      </c>
      <c r="R217" t="str">
        <f t="shared" si="7"/>
        <v>malt</v>
      </c>
      <c r="BA217" t="s">
        <v>70</v>
      </c>
      <c r="BB217" t="s">
        <v>97</v>
      </c>
    </row>
    <row r="218" spans="1:54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Q218" t="str">
        <f t="shared" si="6"/>
        <v>ANGLOPHONE</v>
      </c>
      <c r="R218" t="str">
        <f t="shared" si="7"/>
        <v>malt</v>
      </c>
      <c r="BA218" t="s">
        <v>70</v>
      </c>
      <c r="BB218" t="s">
        <v>97</v>
      </c>
    </row>
    <row r="219" spans="1:54" hidden="1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Q219" t="str">
        <f t="shared" si="6"/>
        <v>FRANCOPHONE</v>
      </c>
      <c r="R219" t="str">
        <f t="shared" si="7"/>
        <v>beer</v>
      </c>
      <c r="BA219" t="s">
        <v>71</v>
      </c>
      <c r="BB219" t="s">
        <v>98</v>
      </c>
    </row>
    <row r="220" spans="1:54" hidden="1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Q220" t="str">
        <f t="shared" si="6"/>
        <v>FRANCOPHONE</v>
      </c>
      <c r="R220" t="str">
        <f t="shared" si="7"/>
        <v>beer</v>
      </c>
      <c r="BA220" t="s">
        <v>71</v>
      </c>
      <c r="BB220" t="s">
        <v>98</v>
      </c>
    </row>
    <row r="221" spans="1:54" hidden="1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Q221" t="str">
        <f t="shared" si="6"/>
        <v>FRANCOPHONE</v>
      </c>
      <c r="R221" t="str">
        <f t="shared" si="7"/>
        <v>beer</v>
      </c>
      <c r="BA221" t="s">
        <v>71</v>
      </c>
      <c r="BB221" t="s">
        <v>98</v>
      </c>
    </row>
    <row r="222" spans="1:54" hidden="1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Q222" t="str">
        <f t="shared" si="6"/>
        <v>ANGLOPHONE</v>
      </c>
      <c r="R222" t="str">
        <f t="shared" si="7"/>
        <v>beer</v>
      </c>
      <c r="BA222" t="s">
        <v>70</v>
      </c>
      <c r="BB222" t="s">
        <v>98</v>
      </c>
    </row>
    <row r="223" spans="1:54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Q223" t="str">
        <f t="shared" si="6"/>
        <v>ANGLOPHONE</v>
      </c>
      <c r="R223" t="str">
        <f t="shared" si="7"/>
        <v>beer</v>
      </c>
      <c r="BA223" t="s">
        <v>70</v>
      </c>
      <c r="BB223" t="s">
        <v>98</v>
      </c>
    </row>
    <row r="224" spans="1:54" hidden="1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Q224" t="str">
        <f t="shared" si="6"/>
        <v>FRANCOPHONE</v>
      </c>
      <c r="R224" t="str">
        <f t="shared" si="7"/>
        <v>malt</v>
      </c>
      <c r="BA224" t="s">
        <v>71</v>
      </c>
      <c r="BB224" t="s">
        <v>97</v>
      </c>
    </row>
    <row r="225" spans="1:54" hidden="1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Q225" t="str">
        <f t="shared" si="6"/>
        <v>FRANCOPHONE</v>
      </c>
      <c r="R225" t="str">
        <f t="shared" si="7"/>
        <v>malt</v>
      </c>
      <c r="BA225" t="s">
        <v>71</v>
      </c>
      <c r="BB225" t="s">
        <v>97</v>
      </c>
    </row>
    <row r="226" spans="1:54" hidden="1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Q226" t="str">
        <f t="shared" si="6"/>
        <v>FRANCOPHONE</v>
      </c>
      <c r="R226" t="str">
        <f t="shared" si="7"/>
        <v>beer</v>
      </c>
      <c r="BA226" t="s">
        <v>71</v>
      </c>
      <c r="BB226" t="s">
        <v>98</v>
      </c>
    </row>
    <row r="227" spans="1:54" hidden="1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Q227" t="str">
        <f t="shared" si="6"/>
        <v>ANGLOPHONE</v>
      </c>
      <c r="R227" t="str">
        <f t="shared" si="7"/>
        <v>beer</v>
      </c>
      <c r="BA227" t="s">
        <v>70</v>
      </c>
      <c r="BB227" t="s">
        <v>98</v>
      </c>
    </row>
    <row r="228" spans="1:54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Q228" t="str">
        <f t="shared" si="6"/>
        <v>ANGLOPHONE</v>
      </c>
      <c r="R228" t="str">
        <f t="shared" si="7"/>
        <v>beer</v>
      </c>
      <c r="BA228" t="s">
        <v>70</v>
      </c>
      <c r="BB228" t="s">
        <v>98</v>
      </c>
    </row>
    <row r="229" spans="1:54" hidden="1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Q229" t="str">
        <f t="shared" si="6"/>
        <v>FRANCOPHONE</v>
      </c>
      <c r="R229" t="str">
        <f t="shared" si="7"/>
        <v>beer</v>
      </c>
      <c r="BA229" t="s">
        <v>71</v>
      </c>
      <c r="BB229" t="s">
        <v>98</v>
      </c>
    </row>
    <row r="230" spans="1:54" hidden="1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Q230" t="str">
        <f t="shared" si="6"/>
        <v>FRANCOPHONE</v>
      </c>
      <c r="R230" t="str">
        <f t="shared" si="7"/>
        <v>beer</v>
      </c>
      <c r="BA230" t="s">
        <v>71</v>
      </c>
      <c r="BB230" t="s">
        <v>98</v>
      </c>
    </row>
    <row r="231" spans="1:54" hidden="1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Q231" t="str">
        <f t="shared" si="6"/>
        <v>FRANCOPHONE</v>
      </c>
      <c r="R231" t="str">
        <f t="shared" si="7"/>
        <v>malt</v>
      </c>
      <c r="BA231" t="s">
        <v>71</v>
      </c>
      <c r="BB231" t="s">
        <v>97</v>
      </c>
    </row>
    <row r="232" spans="1:54" hidden="1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Q232" t="str">
        <f t="shared" si="6"/>
        <v>ANGLOPHONE</v>
      </c>
      <c r="R232" t="str">
        <f t="shared" si="7"/>
        <v>malt</v>
      </c>
      <c r="BA232" t="s">
        <v>70</v>
      </c>
      <c r="BB232" t="s">
        <v>97</v>
      </c>
    </row>
    <row r="233" spans="1:54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Q233" t="str">
        <f t="shared" si="6"/>
        <v>ANGLOPHONE</v>
      </c>
      <c r="R233" t="str">
        <f t="shared" si="7"/>
        <v>beer</v>
      </c>
      <c r="BA233" t="s">
        <v>70</v>
      </c>
      <c r="BB233" t="s">
        <v>98</v>
      </c>
    </row>
    <row r="234" spans="1:54" hidden="1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Q234" t="str">
        <f t="shared" si="6"/>
        <v>FRANCOPHONE</v>
      </c>
      <c r="R234" t="str">
        <f t="shared" si="7"/>
        <v>beer</v>
      </c>
      <c r="BA234" t="s">
        <v>71</v>
      </c>
      <c r="BB234" t="s">
        <v>98</v>
      </c>
    </row>
    <row r="235" spans="1:54" hidden="1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Q235" t="str">
        <f t="shared" si="6"/>
        <v>FRANCOPHONE</v>
      </c>
      <c r="R235" t="str">
        <f t="shared" si="7"/>
        <v>beer</v>
      </c>
      <c r="BA235" t="s">
        <v>71</v>
      </c>
      <c r="BB235" t="s">
        <v>98</v>
      </c>
    </row>
    <row r="236" spans="1:54" hidden="1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Q236" t="str">
        <f t="shared" si="6"/>
        <v>FRANCOPHONE</v>
      </c>
      <c r="R236" t="str">
        <f t="shared" si="7"/>
        <v>beer</v>
      </c>
      <c r="BA236" t="s">
        <v>71</v>
      </c>
      <c r="BB236" t="s">
        <v>98</v>
      </c>
    </row>
    <row r="237" spans="1:54" hidden="1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Q237" t="str">
        <f t="shared" si="6"/>
        <v>ANGLOPHONE</v>
      </c>
      <c r="R237" t="str">
        <f t="shared" si="7"/>
        <v>beer</v>
      </c>
      <c r="BA237" t="s">
        <v>70</v>
      </c>
      <c r="BB237" t="s">
        <v>98</v>
      </c>
    </row>
    <row r="238" spans="1:54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Q238" t="str">
        <f t="shared" si="6"/>
        <v>ANGLOPHONE</v>
      </c>
      <c r="R238" t="str">
        <f t="shared" si="7"/>
        <v>malt</v>
      </c>
      <c r="BA238" t="s">
        <v>70</v>
      </c>
      <c r="BB238" t="s">
        <v>97</v>
      </c>
    </row>
    <row r="239" spans="1:54" hidden="1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Q239" t="str">
        <f t="shared" si="6"/>
        <v>FRANCOPHONE</v>
      </c>
      <c r="R239" t="str">
        <f t="shared" si="7"/>
        <v>malt</v>
      </c>
      <c r="BA239" t="s">
        <v>71</v>
      </c>
      <c r="BB239" t="s">
        <v>97</v>
      </c>
    </row>
    <row r="240" spans="1:54" hidden="1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Q240" t="str">
        <f t="shared" si="6"/>
        <v>FRANCOPHONE</v>
      </c>
      <c r="R240" t="str">
        <f t="shared" si="7"/>
        <v>beer</v>
      </c>
      <c r="BA240" t="s">
        <v>71</v>
      </c>
      <c r="BB240" t="s">
        <v>98</v>
      </c>
    </row>
    <row r="241" spans="1:54" hidden="1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Q241" t="str">
        <f t="shared" si="6"/>
        <v>FRANCOPHONE</v>
      </c>
      <c r="R241" t="str">
        <f t="shared" si="7"/>
        <v>beer</v>
      </c>
      <c r="BA241" t="s">
        <v>71</v>
      </c>
      <c r="BB241" t="s">
        <v>98</v>
      </c>
    </row>
    <row r="242" spans="1:54" hidden="1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Q242" t="str">
        <f t="shared" si="6"/>
        <v>ANGLOPHONE</v>
      </c>
      <c r="R242" t="str">
        <f t="shared" si="7"/>
        <v>beer</v>
      </c>
      <c r="BA242" t="s">
        <v>70</v>
      </c>
      <c r="BB242" t="s">
        <v>98</v>
      </c>
    </row>
    <row r="243" spans="1:54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Q243" t="str">
        <f t="shared" si="6"/>
        <v>ANGLOPHONE</v>
      </c>
      <c r="R243" t="str">
        <f t="shared" si="7"/>
        <v>beer</v>
      </c>
      <c r="BA243" t="s">
        <v>70</v>
      </c>
      <c r="BB243" t="s">
        <v>98</v>
      </c>
    </row>
    <row r="244" spans="1:54" hidden="1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Q244" t="str">
        <f t="shared" si="6"/>
        <v>FRANCOPHONE</v>
      </c>
      <c r="R244" t="str">
        <f t="shared" si="7"/>
        <v>beer</v>
      </c>
      <c r="BA244" t="s">
        <v>71</v>
      </c>
      <c r="BB244" t="s">
        <v>98</v>
      </c>
    </row>
    <row r="245" spans="1:54" hidden="1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Q245" t="str">
        <f t="shared" si="6"/>
        <v>FRANCOPHONE</v>
      </c>
      <c r="R245" t="str">
        <f t="shared" si="7"/>
        <v>malt</v>
      </c>
      <c r="BA245" t="s">
        <v>71</v>
      </c>
      <c r="BB245" t="s">
        <v>97</v>
      </c>
    </row>
    <row r="246" spans="1:54" hidden="1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Q246" t="str">
        <f t="shared" si="6"/>
        <v>FRANCOPHONE</v>
      </c>
      <c r="R246" t="str">
        <f t="shared" si="7"/>
        <v>malt</v>
      </c>
      <c r="BA246" t="s">
        <v>71</v>
      </c>
      <c r="BB246" t="s">
        <v>97</v>
      </c>
    </row>
    <row r="247" spans="1:54" hidden="1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Q247" t="str">
        <f t="shared" si="6"/>
        <v>ANGLOPHONE</v>
      </c>
      <c r="R247" t="str">
        <f t="shared" si="7"/>
        <v>beer</v>
      </c>
      <c r="BA247" t="s">
        <v>70</v>
      </c>
      <c r="BB247" t="s">
        <v>98</v>
      </c>
    </row>
    <row r="248" spans="1:54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Q248" t="str">
        <f t="shared" si="6"/>
        <v>ANGLOPHONE</v>
      </c>
      <c r="R248" t="str">
        <f t="shared" si="7"/>
        <v>beer</v>
      </c>
      <c r="BA248" t="s">
        <v>70</v>
      </c>
      <c r="BB248" t="s">
        <v>98</v>
      </c>
    </row>
    <row r="249" spans="1:54" hidden="1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Q249" t="str">
        <f t="shared" si="6"/>
        <v>FRANCOPHONE</v>
      </c>
      <c r="R249" t="str">
        <f t="shared" si="7"/>
        <v>beer</v>
      </c>
      <c r="BA249" t="s">
        <v>71</v>
      </c>
      <c r="BB249" t="s">
        <v>98</v>
      </c>
    </row>
    <row r="250" spans="1:54" hidden="1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Q250" t="str">
        <f t="shared" si="6"/>
        <v>FRANCOPHONE</v>
      </c>
      <c r="R250" t="str">
        <f t="shared" si="7"/>
        <v>beer</v>
      </c>
      <c r="BA250" t="s">
        <v>71</v>
      </c>
      <c r="BB250" t="s">
        <v>98</v>
      </c>
    </row>
    <row r="251" spans="1:54" hidden="1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Q251" t="str">
        <f t="shared" si="6"/>
        <v>FRANCOPHONE</v>
      </c>
      <c r="R251" t="str">
        <f t="shared" si="7"/>
        <v>beer</v>
      </c>
      <c r="BA251" t="s">
        <v>71</v>
      </c>
      <c r="BB251" t="s">
        <v>98</v>
      </c>
    </row>
    <row r="252" spans="1:54" hidden="1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Q252" t="str">
        <f t="shared" si="6"/>
        <v>ANGLOPHONE</v>
      </c>
      <c r="R252" t="str">
        <f t="shared" si="7"/>
        <v>malt</v>
      </c>
      <c r="BA252" t="s">
        <v>70</v>
      </c>
      <c r="BB252" t="s">
        <v>97</v>
      </c>
    </row>
    <row r="253" spans="1:54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Q253" t="str">
        <f t="shared" si="6"/>
        <v>ANGLOPHONE</v>
      </c>
      <c r="R253" t="str">
        <f t="shared" si="7"/>
        <v>malt</v>
      </c>
      <c r="BA253" t="s">
        <v>70</v>
      </c>
      <c r="BB253" t="s">
        <v>97</v>
      </c>
    </row>
    <row r="254" spans="1:54" hidden="1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Q254" t="str">
        <f t="shared" si="6"/>
        <v>FRANCOPHONE</v>
      </c>
      <c r="R254" t="str">
        <f t="shared" si="7"/>
        <v>beer</v>
      </c>
      <c r="BA254" t="s">
        <v>71</v>
      </c>
      <c r="BB254" t="s">
        <v>98</v>
      </c>
    </row>
    <row r="255" spans="1:54" hidden="1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Q255" t="str">
        <f t="shared" si="6"/>
        <v>FRANCOPHONE</v>
      </c>
      <c r="R255" t="str">
        <f t="shared" si="7"/>
        <v>beer</v>
      </c>
      <c r="BA255" t="s">
        <v>71</v>
      </c>
      <c r="BB255" t="s">
        <v>98</v>
      </c>
    </row>
    <row r="256" spans="1:54" hidden="1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Q256" t="str">
        <f t="shared" si="6"/>
        <v>FRANCOPHONE</v>
      </c>
      <c r="R256" t="str">
        <f t="shared" si="7"/>
        <v>beer</v>
      </c>
      <c r="BA256" t="s">
        <v>71</v>
      </c>
      <c r="BB256" t="s">
        <v>98</v>
      </c>
    </row>
    <row r="257" spans="1:54" hidden="1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Q257" t="str">
        <f t="shared" si="6"/>
        <v>ANGLOPHONE</v>
      </c>
      <c r="R257" t="str">
        <f t="shared" si="7"/>
        <v>beer</v>
      </c>
      <c r="BA257" t="s">
        <v>70</v>
      </c>
      <c r="BB257" t="s">
        <v>98</v>
      </c>
    </row>
    <row r="258" spans="1:54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Q258" t="str">
        <f t="shared" si="6"/>
        <v>ANGLOPHONE</v>
      </c>
      <c r="R258" t="str">
        <f t="shared" si="7"/>
        <v>beer</v>
      </c>
      <c r="BA258" t="s">
        <v>70</v>
      </c>
      <c r="BB258" t="s">
        <v>98</v>
      </c>
    </row>
    <row r="259" spans="1:54" hidden="1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Q259" t="str">
        <f t="shared" ref="Q259:Q322" si="8">IF(J259="GHANA", "ANGLOPHONE", IF(J259="NIGERIA", "ANGLOPHONE","FRANCOPHONE"))</f>
        <v>FRANCOPHONE</v>
      </c>
      <c r="R259" t="str">
        <f t="shared" ref="R259:R322" si="9">IF(D259="beta malt", "malt", IF(D259="grand malt", "malt", "beer"))</f>
        <v>malt</v>
      </c>
      <c r="BA259" t="s">
        <v>71</v>
      </c>
      <c r="BB259" t="s">
        <v>97</v>
      </c>
    </row>
    <row r="260" spans="1:54" hidden="1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Q260" t="str">
        <f t="shared" si="8"/>
        <v>FRANCOPHONE</v>
      </c>
      <c r="R260" t="str">
        <f t="shared" si="9"/>
        <v>malt</v>
      </c>
      <c r="BA260" t="s">
        <v>71</v>
      </c>
      <c r="BB260" t="s">
        <v>97</v>
      </c>
    </row>
    <row r="261" spans="1:54" hidden="1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Q261" t="str">
        <f t="shared" si="8"/>
        <v>FRANCOPHONE</v>
      </c>
      <c r="R261" t="str">
        <f t="shared" si="9"/>
        <v>beer</v>
      </c>
      <c r="BA261" t="s">
        <v>71</v>
      </c>
      <c r="BB261" t="s">
        <v>98</v>
      </c>
    </row>
    <row r="262" spans="1:54" hidden="1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Q262" t="str">
        <f t="shared" si="8"/>
        <v>ANGLOPHONE</v>
      </c>
      <c r="R262" t="str">
        <f t="shared" si="9"/>
        <v>beer</v>
      </c>
      <c r="BA262" t="s">
        <v>70</v>
      </c>
      <c r="BB262" t="s">
        <v>98</v>
      </c>
    </row>
    <row r="263" spans="1:54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Q263" t="str">
        <f t="shared" si="8"/>
        <v>ANGLOPHONE</v>
      </c>
      <c r="R263" t="str">
        <f t="shared" si="9"/>
        <v>beer</v>
      </c>
      <c r="BA263" t="s">
        <v>70</v>
      </c>
      <c r="BB263" t="s">
        <v>98</v>
      </c>
    </row>
    <row r="264" spans="1:54" hidden="1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Q264" t="str">
        <f t="shared" si="8"/>
        <v>FRANCOPHONE</v>
      </c>
      <c r="R264" t="str">
        <f t="shared" si="9"/>
        <v>beer</v>
      </c>
      <c r="BA264" t="s">
        <v>71</v>
      </c>
      <c r="BB264" t="s">
        <v>98</v>
      </c>
    </row>
    <row r="265" spans="1:54" hidden="1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Q265" t="str">
        <f t="shared" si="8"/>
        <v>FRANCOPHONE</v>
      </c>
      <c r="R265" t="str">
        <f t="shared" si="9"/>
        <v>beer</v>
      </c>
      <c r="BA265" t="s">
        <v>71</v>
      </c>
      <c r="BB265" t="s">
        <v>98</v>
      </c>
    </row>
    <row r="266" spans="1:54" hidden="1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Q266" t="str">
        <f t="shared" si="8"/>
        <v>FRANCOPHONE</v>
      </c>
      <c r="R266" t="str">
        <f t="shared" si="9"/>
        <v>malt</v>
      </c>
      <c r="BA266" t="s">
        <v>71</v>
      </c>
      <c r="BB266" t="s">
        <v>97</v>
      </c>
    </row>
    <row r="267" spans="1:54" hidden="1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Q267" t="str">
        <f t="shared" si="8"/>
        <v>ANGLOPHONE</v>
      </c>
      <c r="R267" t="str">
        <f t="shared" si="9"/>
        <v>malt</v>
      </c>
      <c r="BA267" t="s">
        <v>70</v>
      </c>
      <c r="BB267" t="s">
        <v>97</v>
      </c>
    </row>
    <row r="268" spans="1:54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Q268" t="str">
        <f t="shared" si="8"/>
        <v>ANGLOPHONE</v>
      </c>
      <c r="R268" t="str">
        <f t="shared" si="9"/>
        <v>beer</v>
      </c>
      <c r="BA268" t="s">
        <v>70</v>
      </c>
      <c r="BB268" t="s">
        <v>98</v>
      </c>
    </row>
    <row r="269" spans="1:54" hidden="1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Q269" t="str">
        <f t="shared" si="8"/>
        <v>FRANCOPHONE</v>
      </c>
      <c r="R269" t="str">
        <f t="shared" si="9"/>
        <v>beer</v>
      </c>
      <c r="BA269" t="s">
        <v>71</v>
      </c>
      <c r="BB269" t="s">
        <v>98</v>
      </c>
    </row>
    <row r="270" spans="1:54" hidden="1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Q270" t="str">
        <f t="shared" si="8"/>
        <v>FRANCOPHONE</v>
      </c>
      <c r="R270" t="str">
        <f t="shared" si="9"/>
        <v>beer</v>
      </c>
      <c r="BA270" t="s">
        <v>71</v>
      </c>
      <c r="BB270" t="s">
        <v>98</v>
      </c>
    </row>
    <row r="271" spans="1:54" hidden="1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Q271" t="str">
        <f t="shared" si="8"/>
        <v>FRANCOPHONE</v>
      </c>
      <c r="R271" t="str">
        <f t="shared" si="9"/>
        <v>beer</v>
      </c>
      <c r="BA271" t="s">
        <v>71</v>
      </c>
      <c r="BB271" t="s">
        <v>98</v>
      </c>
    </row>
    <row r="272" spans="1:54" hidden="1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Q272" t="str">
        <f t="shared" si="8"/>
        <v>ANGLOPHONE</v>
      </c>
      <c r="R272" t="str">
        <f t="shared" si="9"/>
        <v>beer</v>
      </c>
      <c r="BA272" t="s">
        <v>70</v>
      </c>
      <c r="BB272" t="s">
        <v>98</v>
      </c>
    </row>
    <row r="273" spans="1:54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Q273" t="str">
        <f t="shared" si="8"/>
        <v>ANGLOPHONE</v>
      </c>
      <c r="R273" t="str">
        <f t="shared" si="9"/>
        <v>malt</v>
      </c>
      <c r="BA273" t="s">
        <v>70</v>
      </c>
      <c r="BB273" t="s">
        <v>97</v>
      </c>
    </row>
    <row r="274" spans="1:54" hidden="1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Q274" t="str">
        <f t="shared" si="8"/>
        <v>FRANCOPHONE</v>
      </c>
      <c r="R274" t="str">
        <f t="shared" si="9"/>
        <v>malt</v>
      </c>
      <c r="BA274" t="s">
        <v>71</v>
      </c>
      <c r="BB274" t="s">
        <v>97</v>
      </c>
    </row>
    <row r="275" spans="1:54" hidden="1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Q275" t="str">
        <f t="shared" si="8"/>
        <v>FRANCOPHONE</v>
      </c>
      <c r="R275" t="str">
        <f t="shared" si="9"/>
        <v>beer</v>
      </c>
      <c r="BA275" t="s">
        <v>71</v>
      </c>
      <c r="BB275" t="s">
        <v>98</v>
      </c>
    </row>
    <row r="276" spans="1:54" hidden="1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Q276" t="str">
        <f t="shared" si="8"/>
        <v>FRANCOPHONE</v>
      </c>
      <c r="R276" t="str">
        <f t="shared" si="9"/>
        <v>beer</v>
      </c>
      <c r="BA276" t="s">
        <v>71</v>
      </c>
      <c r="BB276" t="s">
        <v>98</v>
      </c>
    </row>
    <row r="277" spans="1:54" hidden="1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Q277" t="str">
        <f t="shared" si="8"/>
        <v>ANGLOPHONE</v>
      </c>
      <c r="R277" t="str">
        <f t="shared" si="9"/>
        <v>beer</v>
      </c>
      <c r="BA277" t="s">
        <v>70</v>
      </c>
      <c r="BB277" t="s">
        <v>98</v>
      </c>
    </row>
    <row r="278" spans="1:54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Q278" t="str">
        <f t="shared" si="8"/>
        <v>ANGLOPHONE</v>
      </c>
      <c r="R278" t="str">
        <f t="shared" si="9"/>
        <v>beer</v>
      </c>
      <c r="BA278" t="s">
        <v>70</v>
      </c>
      <c r="BB278" t="s">
        <v>98</v>
      </c>
    </row>
    <row r="279" spans="1:54" hidden="1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Q279" t="str">
        <f t="shared" si="8"/>
        <v>FRANCOPHONE</v>
      </c>
      <c r="R279" t="str">
        <f t="shared" si="9"/>
        <v>beer</v>
      </c>
      <c r="BA279" t="s">
        <v>71</v>
      </c>
      <c r="BB279" t="s">
        <v>98</v>
      </c>
    </row>
    <row r="280" spans="1:54" hidden="1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Q280" t="str">
        <f t="shared" si="8"/>
        <v>FRANCOPHONE</v>
      </c>
      <c r="R280" t="str">
        <f t="shared" si="9"/>
        <v>malt</v>
      </c>
      <c r="BA280" t="s">
        <v>71</v>
      </c>
      <c r="BB280" t="s">
        <v>97</v>
      </c>
    </row>
    <row r="281" spans="1:54" hidden="1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Q281" t="str">
        <f t="shared" si="8"/>
        <v>FRANCOPHONE</v>
      </c>
      <c r="R281" t="str">
        <f t="shared" si="9"/>
        <v>malt</v>
      </c>
      <c r="BA281" t="s">
        <v>71</v>
      </c>
      <c r="BB281" t="s">
        <v>97</v>
      </c>
    </row>
    <row r="282" spans="1:54" hidden="1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Q282" t="str">
        <f t="shared" si="8"/>
        <v>ANGLOPHONE</v>
      </c>
      <c r="R282" t="str">
        <f t="shared" si="9"/>
        <v>beer</v>
      </c>
      <c r="BA282" t="s">
        <v>70</v>
      </c>
      <c r="BB282" t="s">
        <v>98</v>
      </c>
    </row>
    <row r="283" spans="1:54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Q283" t="str">
        <f t="shared" si="8"/>
        <v>ANGLOPHONE</v>
      </c>
      <c r="R283" t="str">
        <f t="shared" si="9"/>
        <v>beer</v>
      </c>
      <c r="BA283" t="s">
        <v>70</v>
      </c>
      <c r="BB283" t="s">
        <v>98</v>
      </c>
    </row>
    <row r="284" spans="1:54" hidden="1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Q284" t="str">
        <f t="shared" si="8"/>
        <v>FRANCOPHONE</v>
      </c>
      <c r="R284" t="str">
        <f t="shared" si="9"/>
        <v>beer</v>
      </c>
      <c r="BA284" t="s">
        <v>71</v>
      </c>
      <c r="BB284" t="s">
        <v>98</v>
      </c>
    </row>
    <row r="285" spans="1:54" hidden="1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Q285" t="str">
        <f t="shared" si="8"/>
        <v>FRANCOPHONE</v>
      </c>
      <c r="R285" t="str">
        <f t="shared" si="9"/>
        <v>beer</v>
      </c>
      <c r="BA285" t="s">
        <v>71</v>
      </c>
      <c r="BB285" t="s">
        <v>98</v>
      </c>
    </row>
    <row r="286" spans="1:54" hidden="1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Q286" t="str">
        <f t="shared" si="8"/>
        <v>FRANCOPHONE</v>
      </c>
      <c r="R286" t="str">
        <f t="shared" si="9"/>
        <v>beer</v>
      </c>
      <c r="BA286" t="s">
        <v>71</v>
      </c>
      <c r="BB286" t="s">
        <v>98</v>
      </c>
    </row>
    <row r="287" spans="1:54" hidden="1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Q287" t="str">
        <f t="shared" si="8"/>
        <v>ANGLOPHONE</v>
      </c>
      <c r="R287" t="str">
        <f t="shared" si="9"/>
        <v>malt</v>
      </c>
      <c r="BA287" t="s">
        <v>70</v>
      </c>
      <c r="BB287" t="s">
        <v>97</v>
      </c>
    </row>
    <row r="288" spans="1:54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Q288" t="str">
        <f t="shared" si="8"/>
        <v>ANGLOPHONE</v>
      </c>
      <c r="R288" t="str">
        <f t="shared" si="9"/>
        <v>malt</v>
      </c>
      <c r="BA288" t="s">
        <v>70</v>
      </c>
      <c r="BB288" t="s">
        <v>97</v>
      </c>
    </row>
    <row r="289" spans="1:54" hidden="1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Q289" t="str">
        <f t="shared" si="8"/>
        <v>FRANCOPHONE</v>
      </c>
      <c r="R289" t="str">
        <f t="shared" si="9"/>
        <v>beer</v>
      </c>
      <c r="BA289" t="s">
        <v>71</v>
      </c>
      <c r="BB289" t="s">
        <v>98</v>
      </c>
    </row>
    <row r="290" spans="1:54" hidden="1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Q290" t="str">
        <f t="shared" si="8"/>
        <v>FRANCOPHONE</v>
      </c>
      <c r="R290" t="str">
        <f t="shared" si="9"/>
        <v>beer</v>
      </c>
      <c r="BA290" t="s">
        <v>71</v>
      </c>
      <c r="BB290" t="s">
        <v>98</v>
      </c>
    </row>
    <row r="291" spans="1:54" hidden="1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Q291" t="str">
        <f t="shared" si="8"/>
        <v>FRANCOPHONE</v>
      </c>
      <c r="R291" t="str">
        <f t="shared" si="9"/>
        <v>beer</v>
      </c>
      <c r="BA291" t="s">
        <v>71</v>
      </c>
      <c r="BB291" t="s">
        <v>98</v>
      </c>
    </row>
    <row r="292" spans="1:54" hidden="1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Q292" t="str">
        <f t="shared" si="8"/>
        <v>ANGLOPHONE</v>
      </c>
      <c r="R292" t="str">
        <f t="shared" si="9"/>
        <v>beer</v>
      </c>
      <c r="BA292" t="s">
        <v>70</v>
      </c>
      <c r="BB292" t="s">
        <v>98</v>
      </c>
    </row>
    <row r="293" spans="1:54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Q293" t="str">
        <f t="shared" si="8"/>
        <v>ANGLOPHONE</v>
      </c>
      <c r="R293" t="str">
        <f t="shared" si="9"/>
        <v>beer</v>
      </c>
      <c r="BA293" t="s">
        <v>70</v>
      </c>
      <c r="BB293" t="s">
        <v>98</v>
      </c>
    </row>
    <row r="294" spans="1:54" hidden="1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Q294" t="str">
        <f t="shared" si="8"/>
        <v>FRANCOPHONE</v>
      </c>
      <c r="R294" t="str">
        <f t="shared" si="9"/>
        <v>malt</v>
      </c>
      <c r="BA294" t="s">
        <v>71</v>
      </c>
      <c r="BB294" t="s">
        <v>97</v>
      </c>
    </row>
    <row r="295" spans="1:54" hidden="1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Q295" t="str">
        <f t="shared" si="8"/>
        <v>FRANCOPHONE</v>
      </c>
      <c r="R295" t="str">
        <f t="shared" si="9"/>
        <v>malt</v>
      </c>
      <c r="BA295" t="s">
        <v>71</v>
      </c>
      <c r="BB295" t="s">
        <v>97</v>
      </c>
    </row>
    <row r="296" spans="1:54" hidden="1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Q296" t="str">
        <f t="shared" si="8"/>
        <v>FRANCOPHONE</v>
      </c>
      <c r="R296" t="str">
        <f t="shared" si="9"/>
        <v>beer</v>
      </c>
      <c r="BA296" t="s">
        <v>71</v>
      </c>
      <c r="BB296" t="s">
        <v>98</v>
      </c>
    </row>
    <row r="297" spans="1:54" hidden="1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Q297" t="str">
        <f t="shared" si="8"/>
        <v>ANGLOPHONE</v>
      </c>
      <c r="R297" t="str">
        <f t="shared" si="9"/>
        <v>beer</v>
      </c>
      <c r="BA297" t="s">
        <v>70</v>
      </c>
      <c r="BB297" t="s">
        <v>98</v>
      </c>
    </row>
    <row r="298" spans="1:54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Q298" t="str">
        <f t="shared" si="8"/>
        <v>ANGLOPHONE</v>
      </c>
      <c r="R298" t="str">
        <f t="shared" si="9"/>
        <v>beer</v>
      </c>
      <c r="BA298" t="s">
        <v>70</v>
      </c>
      <c r="BB298" t="s">
        <v>98</v>
      </c>
    </row>
    <row r="299" spans="1:54" hidden="1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Q299" t="str">
        <f t="shared" si="8"/>
        <v>FRANCOPHONE</v>
      </c>
      <c r="R299" t="str">
        <f t="shared" si="9"/>
        <v>beer</v>
      </c>
      <c r="BA299" t="s">
        <v>71</v>
      </c>
      <c r="BB299" t="s">
        <v>98</v>
      </c>
    </row>
    <row r="300" spans="1:54" hidden="1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Q300" t="str">
        <f t="shared" si="8"/>
        <v>FRANCOPHONE</v>
      </c>
      <c r="R300" t="str">
        <f t="shared" si="9"/>
        <v>beer</v>
      </c>
      <c r="BA300" t="s">
        <v>71</v>
      </c>
      <c r="BB300" t="s">
        <v>98</v>
      </c>
    </row>
    <row r="301" spans="1:54" hidden="1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Q301" t="str">
        <f t="shared" si="8"/>
        <v>FRANCOPHONE</v>
      </c>
      <c r="R301" t="str">
        <f t="shared" si="9"/>
        <v>malt</v>
      </c>
      <c r="BA301" t="s">
        <v>71</v>
      </c>
      <c r="BB301" t="s">
        <v>97</v>
      </c>
    </row>
    <row r="302" spans="1:54" hidden="1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Q302" t="str">
        <f t="shared" si="8"/>
        <v>ANGLOPHONE</v>
      </c>
      <c r="R302" t="str">
        <f t="shared" si="9"/>
        <v>malt</v>
      </c>
      <c r="BA302" t="s">
        <v>70</v>
      </c>
      <c r="BB302" t="s">
        <v>97</v>
      </c>
    </row>
    <row r="303" spans="1:54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Q303" t="str">
        <f t="shared" si="8"/>
        <v>ANGLOPHONE</v>
      </c>
      <c r="R303" t="str">
        <f t="shared" si="9"/>
        <v>beer</v>
      </c>
      <c r="BA303" t="s">
        <v>70</v>
      </c>
      <c r="BB303" t="s">
        <v>98</v>
      </c>
    </row>
    <row r="304" spans="1:54" hidden="1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Q304" t="str">
        <f t="shared" si="8"/>
        <v>FRANCOPHONE</v>
      </c>
      <c r="R304" t="str">
        <f t="shared" si="9"/>
        <v>beer</v>
      </c>
      <c r="BA304" t="s">
        <v>71</v>
      </c>
      <c r="BB304" t="s">
        <v>98</v>
      </c>
    </row>
    <row r="305" spans="1:54" hidden="1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Q305" t="str">
        <f t="shared" si="8"/>
        <v>FRANCOPHONE</v>
      </c>
      <c r="R305" t="str">
        <f t="shared" si="9"/>
        <v>beer</v>
      </c>
      <c r="BA305" t="s">
        <v>71</v>
      </c>
      <c r="BB305" t="s">
        <v>98</v>
      </c>
    </row>
    <row r="306" spans="1:54" hidden="1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Q306" t="str">
        <f t="shared" si="8"/>
        <v>FRANCOPHONE</v>
      </c>
      <c r="R306" t="str">
        <f t="shared" si="9"/>
        <v>beer</v>
      </c>
      <c r="BA306" t="s">
        <v>71</v>
      </c>
      <c r="BB306" t="s">
        <v>98</v>
      </c>
    </row>
    <row r="307" spans="1:54" hidden="1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Q307" t="str">
        <f t="shared" si="8"/>
        <v>ANGLOPHONE</v>
      </c>
      <c r="R307" t="str">
        <f t="shared" si="9"/>
        <v>beer</v>
      </c>
      <c r="BA307" t="s">
        <v>70</v>
      </c>
      <c r="BB307" t="s">
        <v>98</v>
      </c>
    </row>
    <row r="308" spans="1:54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Q308" t="str">
        <f t="shared" si="8"/>
        <v>ANGLOPHONE</v>
      </c>
      <c r="R308" t="str">
        <f t="shared" si="9"/>
        <v>malt</v>
      </c>
      <c r="BA308" t="s">
        <v>70</v>
      </c>
      <c r="BB308" t="s">
        <v>97</v>
      </c>
    </row>
    <row r="309" spans="1:54" hidden="1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Q309" t="str">
        <f t="shared" si="8"/>
        <v>FRANCOPHONE</v>
      </c>
      <c r="R309" t="str">
        <f t="shared" si="9"/>
        <v>malt</v>
      </c>
      <c r="BA309" t="s">
        <v>71</v>
      </c>
      <c r="BB309" t="s">
        <v>97</v>
      </c>
    </row>
    <row r="310" spans="1:54" hidden="1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Q310" t="str">
        <f t="shared" si="8"/>
        <v>FRANCOPHONE</v>
      </c>
      <c r="R310" t="str">
        <f t="shared" si="9"/>
        <v>beer</v>
      </c>
      <c r="BA310" t="s">
        <v>71</v>
      </c>
      <c r="BB310" t="s">
        <v>98</v>
      </c>
    </row>
    <row r="311" spans="1:54" hidden="1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Q311" t="str">
        <f t="shared" si="8"/>
        <v>FRANCOPHONE</v>
      </c>
      <c r="R311" t="str">
        <f t="shared" si="9"/>
        <v>beer</v>
      </c>
      <c r="BA311" t="s">
        <v>71</v>
      </c>
      <c r="BB311" t="s">
        <v>98</v>
      </c>
    </row>
    <row r="312" spans="1:54" hidden="1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Q312" t="str">
        <f t="shared" si="8"/>
        <v>ANGLOPHONE</v>
      </c>
      <c r="R312" t="str">
        <f t="shared" si="9"/>
        <v>beer</v>
      </c>
      <c r="BA312" t="s">
        <v>70</v>
      </c>
      <c r="BB312" t="s">
        <v>98</v>
      </c>
    </row>
    <row r="313" spans="1:54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Q313" t="str">
        <f t="shared" si="8"/>
        <v>ANGLOPHONE</v>
      </c>
      <c r="R313" t="str">
        <f t="shared" si="9"/>
        <v>beer</v>
      </c>
      <c r="BA313" t="s">
        <v>70</v>
      </c>
      <c r="BB313" t="s">
        <v>98</v>
      </c>
    </row>
    <row r="314" spans="1:54" hidden="1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Q314" t="str">
        <f t="shared" si="8"/>
        <v>FRANCOPHONE</v>
      </c>
      <c r="R314" t="str">
        <f t="shared" si="9"/>
        <v>beer</v>
      </c>
      <c r="BA314" t="s">
        <v>71</v>
      </c>
      <c r="BB314" t="s">
        <v>98</v>
      </c>
    </row>
    <row r="315" spans="1:54" hidden="1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Q315" t="str">
        <f t="shared" si="8"/>
        <v>FRANCOPHONE</v>
      </c>
      <c r="R315" t="str">
        <f t="shared" si="9"/>
        <v>malt</v>
      </c>
      <c r="BA315" t="s">
        <v>71</v>
      </c>
      <c r="BB315" t="s">
        <v>97</v>
      </c>
    </row>
    <row r="316" spans="1:54" hidden="1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Q316" t="str">
        <f t="shared" si="8"/>
        <v>FRANCOPHONE</v>
      </c>
      <c r="R316" t="str">
        <f t="shared" si="9"/>
        <v>malt</v>
      </c>
      <c r="BA316" t="s">
        <v>71</v>
      </c>
      <c r="BB316" t="s">
        <v>97</v>
      </c>
    </row>
    <row r="317" spans="1:54" hidden="1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Q317" t="str">
        <f t="shared" si="8"/>
        <v>ANGLOPHONE</v>
      </c>
      <c r="R317" t="str">
        <f t="shared" si="9"/>
        <v>beer</v>
      </c>
      <c r="BA317" t="s">
        <v>70</v>
      </c>
      <c r="BB317" t="s">
        <v>98</v>
      </c>
    </row>
    <row r="318" spans="1:54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Q318" t="str">
        <f t="shared" si="8"/>
        <v>ANGLOPHONE</v>
      </c>
      <c r="R318" t="str">
        <f t="shared" si="9"/>
        <v>beer</v>
      </c>
      <c r="BA318" t="s">
        <v>70</v>
      </c>
      <c r="BB318" t="s">
        <v>98</v>
      </c>
    </row>
    <row r="319" spans="1:54" hidden="1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Q319" t="str">
        <f t="shared" si="8"/>
        <v>FRANCOPHONE</v>
      </c>
      <c r="R319" t="str">
        <f t="shared" si="9"/>
        <v>beer</v>
      </c>
      <c r="BA319" t="s">
        <v>71</v>
      </c>
      <c r="BB319" t="s">
        <v>98</v>
      </c>
    </row>
    <row r="320" spans="1:54" hidden="1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Q320" t="str">
        <f t="shared" si="8"/>
        <v>FRANCOPHONE</v>
      </c>
      <c r="R320" t="str">
        <f t="shared" si="9"/>
        <v>beer</v>
      </c>
      <c r="BA320" t="s">
        <v>71</v>
      </c>
      <c r="BB320" t="s">
        <v>98</v>
      </c>
    </row>
    <row r="321" spans="1:54" hidden="1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Q321" t="str">
        <f t="shared" si="8"/>
        <v>FRANCOPHONE</v>
      </c>
      <c r="R321" t="str">
        <f t="shared" si="9"/>
        <v>beer</v>
      </c>
      <c r="BA321" t="s">
        <v>71</v>
      </c>
      <c r="BB321" t="s">
        <v>98</v>
      </c>
    </row>
    <row r="322" spans="1:54" hidden="1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Q322" t="str">
        <f t="shared" si="8"/>
        <v>ANGLOPHONE</v>
      </c>
      <c r="R322" t="str">
        <f t="shared" si="9"/>
        <v>malt</v>
      </c>
      <c r="BA322" t="s">
        <v>70</v>
      </c>
      <c r="BB322" t="s">
        <v>97</v>
      </c>
    </row>
    <row r="323" spans="1:54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Q323" t="str">
        <f t="shared" ref="Q323:Q386" si="10">IF(J323="GHANA", "ANGLOPHONE", IF(J323="NIGERIA", "ANGLOPHONE","FRANCOPHONE"))</f>
        <v>ANGLOPHONE</v>
      </c>
      <c r="R323" t="str">
        <f t="shared" ref="R323:R386" si="11">IF(D323="beta malt", "malt", IF(D323="grand malt", "malt", "beer"))</f>
        <v>malt</v>
      </c>
      <c r="BA323" t="s">
        <v>70</v>
      </c>
      <c r="BB323" t="s">
        <v>97</v>
      </c>
    </row>
    <row r="324" spans="1:54" hidden="1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Q324" t="str">
        <f t="shared" si="10"/>
        <v>FRANCOPHONE</v>
      </c>
      <c r="R324" t="str">
        <f t="shared" si="11"/>
        <v>beer</v>
      </c>
      <c r="BA324" t="s">
        <v>71</v>
      </c>
      <c r="BB324" t="s">
        <v>98</v>
      </c>
    </row>
    <row r="325" spans="1:54" hidden="1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Q325" t="str">
        <f t="shared" si="10"/>
        <v>FRANCOPHONE</v>
      </c>
      <c r="R325" t="str">
        <f t="shared" si="11"/>
        <v>beer</v>
      </c>
      <c r="BA325" t="s">
        <v>71</v>
      </c>
      <c r="BB325" t="s">
        <v>98</v>
      </c>
    </row>
    <row r="326" spans="1:54" hidden="1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Q326" t="str">
        <f t="shared" si="10"/>
        <v>FRANCOPHONE</v>
      </c>
      <c r="R326" t="str">
        <f t="shared" si="11"/>
        <v>beer</v>
      </c>
      <c r="BA326" t="s">
        <v>71</v>
      </c>
      <c r="BB326" t="s">
        <v>98</v>
      </c>
    </row>
    <row r="327" spans="1:54" hidden="1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Q327" t="str">
        <f t="shared" si="10"/>
        <v>ANGLOPHONE</v>
      </c>
      <c r="R327" t="str">
        <f t="shared" si="11"/>
        <v>beer</v>
      </c>
      <c r="BA327" t="s">
        <v>70</v>
      </c>
      <c r="BB327" t="s">
        <v>98</v>
      </c>
    </row>
    <row r="328" spans="1:54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Q328" t="str">
        <f t="shared" si="10"/>
        <v>ANGLOPHONE</v>
      </c>
      <c r="R328" t="str">
        <f t="shared" si="11"/>
        <v>beer</v>
      </c>
      <c r="BA328" t="s">
        <v>70</v>
      </c>
      <c r="BB328" t="s">
        <v>98</v>
      </c>
    </row>
    <row r="329" spans="1:54" hidden="1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Q329" t="str">
        <f t="shared" si="10"/>
        <v>FRANCOPHONE</v>
      </c>
      <c r="R329" t="str">
        <f t="shared" si="11"/>
        <v>malt</v>
      </c>
      <c r="BA329" t="s">
        <v>71</v>
      </c>
      <c r="BB329" t="s">
        <v>97</v>
      </c>
    </row>
    <row r="330" spans="1:54" hidden="1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Q330" t="str">
        <f t="shared" si="10"/>
        <v>FRANCOPHONE</v>
      </c>
      <c r="R330" t="str">
        <f t="shared" si="11"/>
        <v>malt</v>
      </c>
      <c r="BA330" t="s">
        <v>71</v>
      </c>
      <c r="BB330" t="s">
        <v>97</v>
      </c>
    </row>
    <row r="331" spans="1:54" hidden="1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Q331" t="str">
        <f t="shared" si="10"/>
        <v>FRANCOPHONE</v>
      </c>
      <c r="R331" t="str">
        <f t="shared" si="11"/>
        <v>beer</v>
      </c>
      <c r="BA331" t="s">
        <v>71</v>
      </c>
      <c r="BB331" t="s">
        <v>98</v>
      </c>
    </row>
    <row r="332" spans="1:54" hidden="1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Q332" t="str">
        <f t="shared" si="10"/>
        <v>ANGLOPHONE</v>
      </c>
      <c r="R332" t="str">
        <f t="shared" si="11"/>
        <v>beer</v>
      </c>
      <c r="BA332" t="s">
        <v>70</v>
      </c>
      <c r="BB332" t="s">
        <v>98</v>
      </c>
    </row>
    <row r="333" spans="1:54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Q333" t="str">
        <f t="shared" si="10"/>
        <v>ANGLOPHONE</v>
      </c>
      <c r="R333" t="str">
        <f t="shared" si="11"/>
        <v>beer</v>
      </c>
      <c r="BA333" t="s">
        <v>70</v>
      </c>
      <c r="BB333" t="s">
        <v>98</v>
      </c>
    </row>
    <row r="334" spans="1:54" hidden="1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Q334" t="str">
        <f t="shared" si="10"/>
        <v>FRANCOPHONE</v>
      </c>
      <c r="R334" t="str">
        <f t="shared" si="11"/>
        <v>beer</v>
      </c>
      <c r="BA334" t="s">
        <v>71</v>
      </c>
      <c r="BB334" t="s">
        <v>98</v>
      </c>
    </row>
    <row r="335" spans="1:54" hidden="1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Q335" t="str">
        <f t="shared" si="10"/>
        <v>FRANCOPHONE</v>
      </c>
      <c r="R335" t="str">
        <f t="shared" si="11"/>
        <v>beer</v>
      </c>
      <c r="BA335" t="s">
        <v>71</v>
      </c>
      <c r="BB335" t="s">
        <v>98</v>
      </c>
    </row>
    <row r="336" spans="1:54" hidden="1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Q336" t="str">
        <f t="shared" si="10"/>
        <v>FRANCOPHONE</v>
      </c>
      <c r="R336" t="str">
        <f t="shared" si="11"/>
        <v>malt</v>
      </c>
      <c r="BA336" t="s">
        <v>71</v>
      </c>
      <c r="BB336" t="s">
        <v>97</v>
      </c>
    </row>
    <row r="337" spans="1:54" hidden="1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Q337" t="str">
        <f t="shared" si="10"/>
        <v>ANGLOPHONE</v>
      </c>
      <c r="R337" t="str">
        <f t="shared" si="11"/>
        <v>malt</v>
      </c>
      <c r="BA337" t="s">
        <v>70</v>
      </c>
      <c r="BB337" t="s">
        <v>97</v>
      </c>
    </row>
    <row r="338" spans="1:54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Q338" t="str">
        <f t="shared" si="10"/>
        <v>ANGLOPHONE</v>
      </c>
      <c r="R338" t="str">
        <f t="shared" si="11"/>
        <v>beer</v>
      </c>
      <c r="BA338" t="s">
        <v>70</v>
      </c>
      <c r="BB338" t="s">
        <v>98</v>
      </c>
    </row>
    <row r="339" spans="1:54" hidden="1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Q339" t="str">
        <f t="shared" si="10"/>
        <v>FRANCOPHONE</v>
      </c>
      <c r="R339" t="str">
        <f t="shared" si="11"/>
        <v>beer</v>
      </c>
      <c r="BA339" t="s">
        <v>71</v>
      </c>
      <c r="BB339" t="s">
        <v>98</v>
      </c>
    </row>
    <row r="340" spans="1:54" hidden="1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Q340" t="str">
        <f t="shared" si="10"/>
        <v>FRANCOPHONE</v>
      </c>
      <c r="R340" t="str">
        <f t="shared" si="11"/>
        <v>beer</v>
      </c>
      <c r="BA340" t="s">
        <v>71</v>
      </c>
      <c r="BB340" t="s">
        <v>98</v>
      </c>
    </row>
    <row r="341" spans="1:54" hidden="1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Q341" t="str">
        <f t="shared" si="10"/>
        <v>FRANCOPHONE</v>
      </c>
      <c r="R341" t="str">
        <f t="shared" si="11"/>
        <v>beer</v>
      </c>
      <c r="BA341" t="s">
        <v>71</v>
      </c>
      <c r="BB341" t="s">
        <v>98</v>
      </c>
    </row>
    <row r="342" spans="1:54" hidden="1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Q342" t="str">
        <f t="shared" si="10"/>
        <v>ANGLOPHONE</v>
      </c>
      <c r="R342" t="str">
        <f t="shared" si="11"/>
        <v>beer</v>
      </c>
      <c r="BA342" t="s">
        <v>70</v>
      </c>
      <c r="BB342" t="s">
        <v>98</v>
      </c>
    </row>
    <row r="343" spans="1:54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Q343" t="str">
        <f t="shared" si="10"/>
        <v>ANGLOPHONE</v>
      </c>
      <c r="R343" t="str">
        <f t="shared" si="11"/>
        <v>malt</v>
      </c>
      <c r="BA343" t="s">
        <v>70</v>
      </c>
      <c r="BB343" t="s">
        <v>97</v>
      </c>
    </row>
    <row r="344" spans="1:54" hidden="1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Q344" t="str">
        <f t="shared" si="10"/>
        <v>FRANCOPHONE</v>
      </c>
      <c r="R344" t="str">
        <f t="shared" si="11"/>
        <v>malt</v>
      </c>
      <c r="BA344" t="s">
        <v>71</v>
      </c>
      <c r="BB344" t="s">
        <v>97</v>
      </c>
    </row>
    <row r="345" spans="1:54" hidden="1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Q345" t="str">
        <f t="shared" si="10"/>
        <v>FRANCOPHONE</v>
      </c>
      <c r="R345" t="str">
        <f t="shared" si="11"/>
        <v>beer</v>
      </c>
      <c r="BA345" t="s">
        <v>71</v>
      </c>
      <c r="BB345" t="s">
        <v>98</v>
      </c>
    </row>
    <row r="346" spans="1:54" hidden="1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Q346" t="str">
        <f t="shared" si="10"/>
        <v>FRANCOPHONE</v>
      </c>
      <c r="R346" t="str">
        <f t="shared" si="11"/>
        <v>beer</v>
      </c>
      <c r="BA346" t="s">
        <v>71</v>
      </c>
      <c r="BB346" t="s">
        <v>98</v>
      </c>
    </row>
    <row r="347" spans="1:54" hidden="1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Q347" t="str">
        <f t="shared" si="10"/>
        <v>ANGLOPHONE</v>
      </c>
      <c r="R347" t="str">
        <f t="shared" si="11"/>
        <v>beer</v>
      </c>
      <c r="BA347" t="s">
        <v>70</v>
      </c>
      <c r="BB347" t="s">
        <v>98</v>
      </c>
    </row>
    <row r="348" spans="1:54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Q348" t="str">
        <f t="shared" si="10"/>
        <v>ANGLOPHONE</v>
      </c>
      <c r="R348" t="str">
        <f t="shared" si="11"/>
        <v>beer</v>
      </c>
      <c r="BA348" t="s">
        <v>70</v>
      </c>
      <c r="BB348" t="s">
        <v>98</v>
      </c>
    </row>
    <row r="349" spans="1:54" hidden="1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Q349" t="str">
        <f t="shared" si="10"/>
        <v>FRANCOPHONE</v>
      </c>
      <c r="R349" t="str">
        <f t="shared" si="11"/>
        <v>beer</v>
      </c>
      <c r="BA349" t="s">
        <v>71</v>
      </c>
      <c r="BB349" t="s">
        <v>98</v>
      </c>
    </row>
    <row r="350" spans="1:54" hidden="1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Q350" t="str">
        <f t="shared" si="10"/>
        <v>FRANCOPHONE</v>
      </c>
      <c r="R350" t="str">
        <f t="shared" si="11"/>
        <v>malt</v>
      </c>
      <c r="BA350" t="s">
        <v>71</v>
      </c>
      <c r="BB350" t="s">
        <v>97</v>
      </c>
    </row>
    <row r="351" spans="1:54" hidden="1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Q351" t="str">
        <f t="shared" si="10"/>
        <v>FRANCOPHONE</v>
      </c>
      <c r="R351" t="str">
        <f t="shared" si="11"/>
        <v>malt</v>
      </c>
      <c r="BA351" t="s">
        <v>71</v>
      </c>
      <c r="BB351" t="s">
        <v>97</v>
      </c>
    </row>
    <row r="352" spans="1:54" hidden="1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Q352" t="str">
        <f t="shared" si="10"/>
        <v>ANGLOPHONE</v>
      </c>
      <c r="R352" t="str">
        <f t="shared" si="11"/>
        <v>beer</v>
      </c>
      <c r="BA352" t="s">
        <v>70</v>
      </c>
      <c r="BB352" t="s">
        <v>98</v>
      </c>
    </row>
    <row r="353" spans="1:54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Q353" t="str">
        <f t="shared" si="10"/>
        <v>ANGLOPHONE</v>
      </c>
      <c r="R353" t="str">
        <f t="shared" si="11"/>
        <v>beer</v>
      </c>
      <c r="BA353" t="s">
        <v>70</v>
      </c>
      <c r="BB353" t="s">
        <v>98</v>
      </c>
    </row>
    <row r="354" spans="1:54" hidden="1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Q354" t="str">
        <f t="shared" si="10"/>
        <v>FRANCOPHONE</v>
      </c>
      <c r="R354" t="str">
        <f t="shared" si="11"/>
        <v>beer</v>
      </c>
      <c r="BA354" t="s">
        <v>71</v>
      </c>
      <c r="BB354" t="s">
        <v>98</v>
      </c>
    </row>
    <row r="355" spans="1:54" hidden="1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Q355" t="str">
        <f t="shared" si="10"/>
        <v>FRANCOPHONE</v>
      </c>
      <c r="R355" t="str">
        <f t="shared" si="11"/>
        <v>beer</v>
      </c>
      <c r="BA355" t="s">
        <v>71</v>
      </c>
      <c r="BB355" t="s">
        <v>98</v>
      </c>
    </row>
    <row r="356" spans="1:54" hidden="1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Q356" t="str">
        <f t="shared" si="10"/>
        <v>FRANCOPHONE</v>
      </c>
      <c r="R356" t="str">
        <f t="shared" si="11"/>
        <v>beer</v>
      </c>
      <c r="BA356" t="s">
        <v>71</v>
      </c>
      <c r="BB356" t="s">
        <v>98</v>
      </c>
    </row>
    <row r="357" spans="1:54" hidden="1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Q357" t="str">
        <f t="shared" si="10"/>
        <v>ANGLOPHONE</v>
      </c>
      <c r="R357" t="str">
        <f t="shared" si="11"/>
        <v>malt</v>
      </c>
      <c r="BA357" t="s">
        <v>70</v>
      </c>
      <c r="BB357" t="s">
        <v>97</v>
      </c>
    </row>
    <row r="358" spans="1:54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Q358" t="str">
        <f t="shared" si="10"/>
        <v>ANGLOPHONE</v>
      </c>
      <c r="R358" t="str">
        <f t="shared" si="11"/>
        <v>malt</v>
      </c>
      <c r="BA358" t="s">
        <v>70</v>
      </c>
      <c r="BB358" t="s">
        <v>97</v>
      </c>
    </row>
    <row r="359" spans="1:54" hidden="1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Q359" t="str">
        <f t="shared" si="10"/>
        <v>FRANCOPHONE</v>
      </c>
      <c r="R359" t="str">
        <f t="shared" si="11"/>
        <v>beer</v>
      </c>
      <c r="BA359" t="s">
        <v>71</v>
      </c>
      <c r="BB359" t="s">
        <v>98</v>
      </c>
    </row>
    <row r="360" spans="1:54" hidden="1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Q360" t="str">
        <f t="shared" si="10"/>
        <v>FRANCOPHONE</v>
      </c>
      <c r="R360" t="str">
        <f t="shared" si="11"/>
        <v>beer</v>
      </c>
      <c r="BA360" t="s">
        <v>71</v>
      </c>
      <c r="BB360" t="s">
        <v>98</v>
      </c>
    </row>
    <row r="361" spans="1:54" hidden="1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Q361" t="str">
        <f t="shared" si="10"/>
        <v>FRANCOPHONE</v>
      </c>
      <c r="R361" t="str">
        <f t="shared" si="11"/>
        <v>beer</v>
      </c>
      <c r="BA361" t="s">
        <v>71</v>
      </c>
      <c r="BB361" t="s">
        <v>98</v>
      </c>
    </row>
    <row r="362" spans="1:54" hidden="1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Q362" t="str">
        <f t="shared" si="10"/>
        <v>ANGLOPHONE</v>
      </c>
      <c r="R362" t="str">
        <f t="shared" si="11"/>
        <v>beer</v>
      </c>
      <c r="BA362" t="s">
        <v>70</v>
      </c>
      <c r="BB362" t="s">
        <v>98</v>
      </c>
    </row>
    <row r="363" spans="1:54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Q363" t="str">
        <f t="shared" si="10"/>
        <v>ANGLOPHONE</v>
      </c>
      <c r="R363" t="str">
        <f t="shared" si="11"/>
        <v>beer</v>
      </c>
      <c r="BA363" t="s">
        <v>70</v>
      </c>
      <c r="BB363" t="s">
        <v>98</v>
      </c>
    </row>
    <row r="364" spans="1:54" hidden="1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Q364" t="str">
        <f t="shared" si="10"/>
        <v>FRANCOPHONE</v>
      </c>
      <c r="R364" t="str">
        <f t="shared" si="11"/>
        <v>malt</v>
      </c>
      <c r="BA364" t="s">
        <v>71</v>
      </c>
      <c r="BB364" t="s">
        <v>97</v>
      </c>
    </row>
    <row r="365" spans="1:54" hidden="1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Q365" t="str">
        <f t="shared" si="10"/>
        <v>FRANCOPHONE</v>
      </c>
      <c r="R365" t="str">
        <f t="shared" si="11"/>
        <v>malt</v>
      </c>
      <c r="BA365" t="s">
        <v>71</v>
      </c>
      <c r="BB365" t="s">
        <v>97</v>
      </c>
    </row>
    <row r="366" spans="1:54" hidden="1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Q366" t="str">
        <f t="shared" si="10"/>
        <v>FRANCOPHONE</v>
      </c>
      <c r="R366" t="str">
        <f t="shared" si="11"/>
        <v>beer</v>
      </c>
      <c r="BA366" t="s">
        <v>71</v>
      </c>
      <c r="BB366" t="s">
        <v>98</v>
      </c>
    </row>
    <row r="367" spans="1:54" hidden="1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Q367" t="str">
        <f t="shared" si="10"/>
        <v>ANGLOPHONE</v>
      </c>
      <c r="R367" t="str">
        <f t="shared" si="11"/>
        <v>beer</v>
      </c>
      <c r="BA367" t="s">
        <v>70</v>
      </c>
      <c r="BB367" t="s">
        <v>98</v>
      </c>
    </row>
    <row r="368" spans="1:54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Q368" t="str">
        <f t="shared" si="10"/>
        <v>ANGLOPHONE</v>
      </c>
      <c r="R368" t="str">
        <f t="shared" si="11"/>
        <v>beer</v>
      </c>
      <c r="BA368" t="s">
        <v>70</v>
      </c>
      <c r="BB368" t="s">
        <v>98</v>
      </c>
    </row>
    <row r="369" spans="1:54" hidden="1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Q369" t="str">
        <f t="shared" si="10"/>
        <v>FRANCOPHONE</v>
      </c>
      <c r="R369" t="str">
        <f t="shared" si="11"/>
        <v>beer</v>
      </c>
      <c r="BA369" t="s">
        <v>71</v>
      </c>
      <c r="BB369" t="s">
        <v>98</v>
      </c>
    </row>
    <row r="370" spans="1:54" hidden="1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Q370" t="str">
        <f t="shared" si="10"/>
        <v>FRANCOPHONE</v>
      </c>
      <c r="R370" t="str">
        <f t="shared" si="11"/>
        <v>beer</v>
      </c>
      <c r="BA370" t="s">
        <v>71</v>
      </c>
      <c r="BB370" t="s">
        <v>98</v>
      </c>
    </row>
    <row r="371" spans="1:54" hidden="1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Q371" t="str">
        <f t="shared" si="10"/>
        <v>FRANCOPHONE</v>
      </c>
      <c r="R371" t="str">
        <f t="shared" si="11"/>
        <v>malt</v>
      </c>
      <c r="BA371" t="s">
        <v>71</v>
      </c>
      <c r="BB371" t="s">
        <v>97</v>
      </c>
    </row>
    <row r="372" spans="1:54" hidden="1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Q372" t="str">
        <f t="shared" si="10"/>
        <v>ANGLOPHONE</v>
      </c>
      <c r="R372" t="str">
        <f t="shared" si="11"/>
        <v>malt</v>
      </c>
      <c r="BA372" t="s">
        <v>70</v>
      </c>
      <c r="BB372" t="s">
        <v>97</v>
      </c>
    </row>
    <row r="373" spans="1:54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Q373" t="str">
        <f t="shared" si="10"/>
        <v>ANGLOPHONE</v>
      </c>
      <c r="R373" t="str">
        <f t="shared" si="11"/>
        <v>beer</v>
      </c>
      <c r="BA373" t="s">
        <v>70</v>
      </c>
      <c r="BB373" t="s">
        <v>98</v>
      </c>
    </row>
    <row r="374" spans="1:54" hidden="1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Q374" t="str">
        <f t="shared" si="10"/>
        <v>FRANCOPHONE</v>
      </c>
      <c r="R374" t="str">
        <f t="shared" si="11"/>
        <v>beer</v>
      </c>
      <c r="BA374" t="s">
        <v>71</v>
      </c>
      <c r="BB374" t="s">
        <v>98</v>
      </c>
    </row>
    <row r="375" spans="1:54" hidden="1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Q375" t="str">
        <f t="shared" si="10"/>
        <v>FRANCOPHONE</v>
      </c>
      <c r="R375" t="str">
        <f t="shared" si="11"/>
        <v>beer</v>
      </c>
      <c r="BA375" t="s">
        <v>71</v>
      </c>
      <c r="BB375" t="s">
        <v>98</v>
      </c>
    </row>
    <row r="376" spans="1:54" hidden="1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Q376" t="str">
        <f t="shared" si="10"/>
        <v>FRANCOPHONE</v>
      </c>
      <c r="R376" t="str">
        <f t="shared" si="11"/>
        <v>beer</v>
      </c>
      <c r="BA376" t="s">
        <v>71</v>
      </c>
      <c r="BB376" t="s">
        <v>98</v>
      </c>
    </row>
    <row r="377" spans="1:54" hidden="1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Q377" t="str">
        <f t="shared" si="10"/>
        <v>ANGLOPHONE</v>
      </c>
      <c r="R377" t="str">
        <f t="shared" si="11"/>
        <v>beer</v>
      </c>
      <c r="BA377" t="s">
        <v>70</v>
      </c>
      <c r="BB377" t="s">
        <v>98</v>
      </c>
    </row>
    <row r="378" spans="1:54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Q378" t="str">
        <f t="shared" si="10"/>
        <v>ANGLOPHONE</v>
      </c>
      <c r="R378" t="str">
        <f t="shared" si="11"/>
        <v>malt</v>
      </c>
      <c r="BA378" t="s">
        <v>70</v>
      </c>
      <c r="BB378" t="s">
        <v>97</v>
      </c>
    </row>
    <row r="379" spans="1:54" hidden="1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Q379" t="str">
        <f t="shared" si="10"/>
        <v>FRANCOPHONE</v>
      </c>
      <c r="R379" t="str">
        <f t="shared" si="11"/>
        <v>malt</v>
      </c>
      <c r="BA379" t="s">
        <v>71</v>
      </c>
      <c r="BB379" t="s">
        <v>97</v>
      </c>
    </row>
    <row r="380" spans="1:54" hidden="1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Q380" t="str">
        <f t="shared" si="10"/>
        <v>FRANCOPHONE</v>
      </c>
      <c r="R380" t="str">
        <f t="shared" si="11"/>
        <v>beer</v>
      </c>
      <c r="BA380" t="s">
        <v>71</v>
      </c>
      <c r="BB380" t="s">
        <v>98</v>
      </c>
    </row>
    <row r="381" spans="1:54" hidden="1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Q381" t="str">
        <f t="shared" si="10"/>
        <v>FRANCOPHONE</v>
      </c>
      <c r="R381" t="str">
        <f t="shared" si="11"/>
        <v>beer</v>
      </c>
      <c r="BA381" t="s">
        <v>71</v>
      </c>
      <c r="BB381" t="s">
        <v>98</v>
      </c>
    </row>
    <row r="382" spans="1:54" hidden="1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Q382" t="str">
        <f t="shared" si="10"/>
        <v>ANGLOPHONE</v>
      </c>
      <c r="R382" t="str">
        <f t="shared" si="11"/>
        <v>beer</v>
      </c>
      <c r="BA382" t="s">
        <v>70</v>
      </c>
      <c r="BB382" t="s">
        <v>98</v>
      </c>
    </row>
    <row r="383" spans="1:54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Q383" t="str">
        <f t="shared" si="10"/>
        <v>ANGLOPHONE</v>
      </c>
      <c r="R383" t="str">
        <f t="shared" si="11"/>
        <v>beer</v>
      </c>
      <c r="BA383" t="s">
        <v>70</v>
      </c>
      <c r="BB383" t="s">
        <v>98</v>
      </c>
    </row>
    <row r="384" spans="1:54" hidden="1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Q384" t="str">
        <f t="shared" si="10"/>
        <v>FRANCOPHONE</v>
      </c>
      <c r="R384" t="str">
        <f t="shared" si="11"/>
        <v>beer</v>
      </c>
      <c r="BA384" t="s">
        <v>71</v>
      </c>
      <c r="BB384" t="s">
        <v>98</v>
      </c>
    </row>
    <row r="385" spans="1:54" hidden="1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Q385" t="str">
        <f t="shared" si="10"/>
        <v>FRANCOPHONE</v>
      </c>
      <c r="R385" t="str">
        <f t="shared" si="11"/>
        <v>malt</v>
      </c>
      <c r="BA385" t="s">
        <v>71</v>
      </c>
      <c r="BB385" t="s">
        <v>97</v>
      </c>
    </row>
    <row r="386" spans="1:54" hidden="1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Q386" t="str">
        <f t="shared" si="10"/>
        <v>FRANCOPHONE</v>
      </c>
      <c r="R386" t="str">
        <f t="shared" si="11"/>
        <v>malt</v>
      </c>
      <c r="BA386" t="s">
        <v>71</v>
      </c>
      <c r="BB386" t="s">
        <v>97</v>
      </c>
    </row>
    <row r="387" spans="1:54" hidden="1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Q387" t="str">
        <f t="shared" ref="Q387:Q450" si="12">IF(J387="GHANA", "ANGLOPHONE", IF(J387="NIGERIA", "ANGLOPHONE","FRANCOPHONE"))</f>
        <v>ANGLOPHONE</v>
      </c>
      <c r="R387" t="str">
        <f t="shared" ref="R387:R450" si="13">IF(D387="beta malt", "malt", IF(D387="grand malt", "malt", "beer"))</f>
        <v>beer</v>
      </c>
      <c r="BA387" t="s">
        <v>70</v>
      </c>
      <c r="BB387" t="s">
        <v>98</v>
      </c>
    </row>
    <row r="388" spans="1:54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Q388" t="str">
        <f t="shared" si="12"/>
        <v>ANGLOPHONE</v>
      </c>
      <c r="R388" t="str">
        <f t="shared" si="13"/>
        <v>beer</v>
      </c>
      <c r="BA388" t="s">
        <v>70</v>
      </c>
      <c r="BB388" t="s">
        <v>98</v>
      </c>
    </row>
    <row r="389" spans="1:54" hidden="1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Q389" t="str">
        <f t="shared" si="12"/>
        <v>FRANCOPHONE</v>
      </c>
      <c r="R389" t="str">
        <f t="shared" si="13"/>
        <v>beer</v>
      </c>
      <c r="BA389" t="s">
        <v>71</v>
      </c>
      <c r="BB389" t="s">
        <v>98</v>
      </c>
    </row>
    <row r="390" spans="1:54" hidden="1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Q390" t="str">
        <f t="shared" si="12"/>
        <v>FRANCOPHONE</v>
      </c>
      <c r="R390" t="str">
        <f t="shared" si="13"/>
        <v>beer</v>
      </c>
      <c r="BA390" t="s">
        <v>71</v>
      </c>
      <c r="BB390" t="s">
        <v>98</v>
      </c>
    </row>
    <row r="391" spans="1:54" hidden="1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Q391" t="str">
        <f t="shared" si="12"/>
        <v>FRANCOPHONE</v>
      </c>
      <c r="R391" t="str">
        <f t="shared" si="13"/>
        <v>beer</v>
      </c>
      <c r="BA391" t="s">
        <v>71</v>
      </c>
      <c r="BB391" t="s">
        <v>98</v>
      </c>
    </row>
    <row r="392" spans="1:54" hidden="1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Q392" t="str">
        <f t="shared" si="12"/>
        <v>ANGLOPHONE</v>
      </c>
      <c r="R392" t="str">
        <f t="shared" si="13"/>
        <v>malt</v>
      </c>
      <c r="BA392" t="s">
        <v>70</v>
      </c>
      <c r="BB392" t="s">
        <v>97</v>
      </c>
    </row>
    <row r="393" spans="1:54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Q393" t="str">
        <f t="shared" si="12"/>
        <v>ANGLOPHONE</v>
      </c>
      <c r="R393" t="str">
        <f t="shared" si="13"/>
        <v>malt</v>
      </c>
      <c r="BA393" t="s">
        <v>70</v>
      </c>
      <c r="BB393" t="s">
        <v>97</v>
      </c>
    </row>
    <row r="394" spans="1:54" hidden="1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Q394" t="str">
        <f t="shared" si="12"/>
        <v>FRANCOPHONE</v>
      </c>
      <c r="R394" t="str">
        <f t="shared" si="13"/>
        <v>beer</v>
      </c>
      <c r="BA394" t="s">
        <v>71</v>
      </c>
      <c r="BB394" t="s">
        <v>98</v>
      </c>
    </row>
    <row r="395" spans="1:54" hidden="1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Q395" t="str">
        <f t="shared" si="12"/>
        <v>FRANCOPHONE</v>
      </c>
      <c r="R395" t="str">
        <f t="shared" si="13"/>
        <v>beer</v>
      </c>
      <c r="BA395" t="s">
        <v>71</v>
      </c>
      <c r="BB395" t="s">
        <v>98</v>
      </c>
    </row>
    <row r="396" spans="1:54" hidden="1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Q396" t="str">
        <f t="shared" si="12"/>
        <v>FRANCOPHONE</v>
      </c>
      <c r="R396" t="str">
        <f t="shared" si="13"/>
        <v>beer</v>
      </c>
      <c r="BA396" t="s">
        <v>71</v>
      </c>
      <c r="BB396" t="s">
        <v>98</v>
      </c>
    </row>
    <row r="397" spans="1:54" hidden="1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Q397" t="str">
        <f t="shared" si="12"/>
        <v>ANGLOPHONE</v>
      </c>
      <c r="R397" t="str">
        <f t="shared" si="13"/>
        <v>beer</v>
      </c>
      <c r="BA397" t="s">
        <v>70</v>
      </c>
      <c r="BB397" t="s">
        <v>98</v>
      </c>
    </row>
    <row r="398" spans="1:54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Q398" t="str">
        <f t="shared" si="12"/>
        <v>ANGLOPHONE</v>
      </c>
      <c r="R398" t="str">
        <f t="shared" si="13"/>
        <v>beer</v>
      </c>
      <c r="BA398" t="s">
        <v>70</v>
      </c>
      <c r="BB398" t="s">
        <v>98</v>
      </c>
    </row>
    <row r="399" spans="1:54" hidden="1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Q399" t="str">
        <f t="shared" si="12"/>
        <v>FRANCOPHONE</v>
      </c>
      <c r="R399" t="str">
        <f t="shared" si="13"/>
        <v>malt</v>
      </c>
      <c r="BA399" t="s">
        <v>71</v>
      </c>
      <c r="BB399" t="s">
        <v>97</v>
      </c>
    </row>
    <row r="400" spans="1:54" hidden="1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Q400" t="str">
        <f t="shared" si="12"/>
        <v>FRANCOPHONE</v>
      </c>
      <c r="R400" t="str">
        <f t="shared" si="13"/>
        <v>malt</v>
      </c>
      <c r="BA400" t="s">
        <v>71</v>
      </c>
      <c r="BB400" t="s">
        <v>97</v>
      </c>
    </row>
    <row r="401" spans="1:54" hidden="1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Q401" t="str">
        <f t="shared" si="12"/>
        <v>FRANCOPHONE</v>
      </c>
      <c r="R401" t="str">
        <f t="shared" si="13"/>
        <v>beer</v>
      </c>
      <c r="BA401" t="s">
        <v>71</v>
      </c>
      <c r="BB401" t="s">
        <v>98</v>
      </c>
    </row>
    <row r="402" spans="1:54" hidden="1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Q402" t="str">
        <f t="shared" si="12"/>
        <v>ANGLOPHONE</v>
      </c>
      <c r="R402" t="str">
        <f t="shared" si="13"/>
        <v>beer</v>
      </c>
      <c r="BA402" t="s">
        <v>70</v>
      </c>
      <c r="BB402" t="s">
        <v>98</v>
      </c>
    </row>
    <row r="403" spans="1:54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Q403" t="str">
        <f t="shared" si="12"/>
        <v>ANGLOPHONE</v>
      </c>
      <c r="R403" t="str">
        <f t="shared" si="13"/>
        <v>beer</v>
      </c>
      <c r="BA403" t="s">
        <v>70</v>
      </c>
      <c r="BB403" t="s">
        <v>98</v>
      </c>
    </row>
    <row r="404" spans="1:54" hidden="1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Q404" t="str">
        <f t="shared" si="12"/>
        <v>FRANCOPHONE</v>
      </c>
      <c r="R404" t="str">
        <f t="shared" si="13"/>
        <v>beer</v>
      </c>
      <c r="BA404" t="s">
        <v>71</v>
      </c>
      <c r="BB404" t="s">
        <v>98</v>
      </c>
    </row>
    <row r="405" spans="1:54" hidden="1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Q405" t="str">
        <f t="shared" si="12"/>
        <v>FRANCOPHONE</v>
      </c>
      <c r="R405" t="str">
        <f t="shared" si="13"/>
        <v>beer</v>
      </c>
      <c r="BA405" t="s">
        <v>71</v>
      </c>
      <c r="BB405" t="s">
        <v>98</v>
      </c>
    </row>
    <row r="406" spans="1:54" hidden="1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Q406" t="str">
        <f t="shared" si="12"/>
        <v>FRANCOPHONE</v>
      </c>
      <c r="R406" t="str">
        <f t="shared" si="13"/>
        <v>malt</v>
      </c>
      <c r="BA406" t="s">
        <v>71</v>
      </c>
      <c r="BB406" t="s">
        <v>97</v>
      </c>
    </row>
    <row r="407" spans="1:54" hidden="1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Q407" t="str">
        <f t="shared" si="12"/>
        <v>ANGLOPHONE</v>
      </c>
      <c r="R407" t="str">
        <f t="shared" si="13"/>
        <v>malt</v>
      </c>
      <c r="BA407" t="s">
        <v>70</v>
      </c>
      <c r="BB407" t="s">
        <v>97</v>
      </c>
    </row>
    <row r="408" spans="1:54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Q408" t="str">
        <f t="shared" si="12"/>
        <v>ANGLOPHONE</v>
      </c>
      <c r="R408" t="str">
        <f t="shared" si="13"/>
        <v>beer</v>
      </c>
      <c r="BA408" t="s">
        <v>70</v>
      </c>
      <c r="BB408" t="s">
        <v>98</v>
      </c>
    </row>
    <row r="409" spans="1:54" hidden="1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Q409" t="str">
        <f t="shared" si="12"/>
        <v>FRANCOPHONE</v>
      </c>
      <c r="R409" t="str">
        <f t="shared" si="13"/>
        <v>beer</v>
      </c>
      <c r="BA409" t="s">
        <v>71</v>
      </c>
      <c r="BB409" t="s">
        <v>98</v>
      </c>
    </row>
    <row r="410" spans="1:54" hidden="1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Q410" t="str">
        <f t="shared" si="12"/>
        <v>FRANCOPHONE</v>
      </c>
      <c r="R410" t="str">
        <f t="shared" si="13"/>
        <v>beer</v>
      </c>
      <c r="BA410" t="s">
        <v>71</v>
      </c>
      <c r="BB410" t="s">
        <v>98</v>
      </c>
    </row>
    <row r="411" spans="1:54" hidden="1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Q411" t="str">
        <f t="shared" si="12"/>
        <v>FRANCOPHONE</v>
      </c>
      <c r="R411" t="str">
        <f t="shared" si="13"/>
        <v>beer</v>
      </c>
      <c r="BA411" t="s">
        <v>71</v>
      </c>
      <c r="BB411" t="s">
        <v>98</v>
      </c>
    </row>
    <row r="412" spans="1:54" hidden="1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Q412" t="str">
        <f t="shared" si="12"/>
        <v>ANGLOPHONE</v>
      </c>
      <c r="R412" t="str">
        <f t="shared" si="13"/>
        <v>beer</v>
      </c>
      <c r="BA412" t="s">
        <v>70</v>
      </c>
      <c r="BB412" t="s">
        <v>98</v>
      </c>
    </row>
    <row r="413" spans="1:54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Q413" t="str">
        <f t="shared" si="12"/>
        <v>ANGLOPHONE</v>
      </c>
      <c r="R413" t="str">
        <f t="shared" si="13"/>
        <v>malt</v>
      </c>
      <c r="BA413" t="s">
        <v>70</v>
      </c>
      <c r="BB413" t="s">
        <v>97</v>
      </c>
    </row>
    <row r="414" spans="1:54" hidden="1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Q414" t="str">
        <f t="shared" si="12"/>
        <v>FRANCOPHONE</v>
      </c>
      <c r="R414" t="str">
        <f t="shared" si="13"/>
        <v>malt</v>
      </c>
      <c r="BA414" t="s">
        <v>71</v>
      </c>
      <c r="BB414" t="s">
        <v>97</v>
      </c>
    </row>
    <row r="415" spans="1:54" hidden="1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Q415" t="str">
        <f t="shared" si="12"/>
        <v>FRANCOPHONE</v>
      </c>
      <c r="R415" t="str">
        <f t="shared" si="13"/>
        <v>beer</v>
      </c>
      <c r="BA415" t="s">
        <v>71</v>
      </c>
      <c r="BB415" t="s">
        <v>98</v>
      </c>
    </row>
    <row r="416" spans="1:54" hidden="1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Q416" t="str">
        <f t="shared" si="12"/>
        <v>FRANCOPHONE</v>
      </c>
      <c r="R416" t="str">
        <f t="shared" si="13"/>
        <v>beer</v>
      </c>
      <c r="BA416" t="s">
        <v>71</v>
      </c>
      <c r="BB416" t="s">
        <v>98</v>
      </c>
    </row>
    <row r="417" spans="1:54" hidden="1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Q417" t="str">
        <f t="shared" si="12"/>
        <v>ANGLOPHONE</v>
      </c>
      <c r="R417" t="str">
        <f t="shared" si="13"/>
        <v>beer</v>
      </c>
      <c r="BA417" t="s">
        <v>70</v>
      </c>
      <c r="BB417" t="s">
        <v>98</v>
      </c>
    </row>
    <row r="418" spans="1:54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Q418" t="str">
        <f t="shared" si="12"/>
        <v>ANGLOPHONE</v>
      </c>
      <c r="R418" t="str">
        <f t="shared" si="13"/>
        <v>beer</v>
      </c>
      <c r="BA418" t="s">
        <v>70</v>
      </c>
      <c r="BB418" t="s">
        <v>98</v>
      </c>
    </row>
    <row r="419" spans="1:54" hidden="1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Q419" t="str">
        <f t="shared" si="12"/>
        <v>FRANCOPHONE</v>
      </c>
      <c r="R419" t="str">
        <f t="shared" si="13"/>
        <v>beer</v>
      </c>
      <c r="BA419" t="s">
        <v>71</v>
      </c>
      <c r="BB419" t="s">
        <v>98</v>
      </c>
    </row>
    <row r="420" spans="1:54" hidden="1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Q420" t="str">
        <f t="shared" si="12"/>
        <v>FRANCOPHONE</v>
      </c>
      <c r="R420" t="str">
        <f t="shared" si="13"/>
        <v>malt</v>
      </c>
      <c r="BA420" t="s">
        <v>71</v>
      </c>
      <c r="BB420" t="s">
        <v>97</v>
      </c>
    </row>
    <row r="421" spans="1:54" hidden="1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Q421" t="str">
        <f t="shared" si="12"/>
        <v>FRANCOPHONE</v>
      </c>
      <c r="R421" t="str">
        <f t="shared" si="13"/>
        <v>malt</v>
      </c>
      <c r="BA421" t="s">
        <v>71</v>
      </c>
      <c r="BB421" t="s">
        <v>97</v>
      </c>
    </row>
    <row r="422" spans="1:54" hidden="1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Q422" t="str">
        <f t="shared" si="12"/>
        <v>ANGLOPHONE</v>
      </c>
      <c r="R422" t="str">
        <f t="shared" si="13"/>
        <v>beer</v>
      </c>
      <c r="BA422" t="s">
        <v>70</v>
      </c>
      <c r="BB422" t="s">
        <v>98</v>
      </c>
    </row>
    <row r="423" spans="1:54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Q423" t="str">
        <f t="shared" si="12"/>
        <v>ANGLOPHONE</v>
      </c>
      <c r="R423" t="str">
        <f t="shared" si="13"/>
        <v>beer</v>
      </c>
      <c r="BA423" t="s">
        <v>70</v>
      </c>
      <c r="BB423" t="s">
        <v>98</v>
      </c>
    </row>
    <row r="424" spans="1:54" hidden="1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Q424" t="str">
        <f t="shared" si="12"/>
        <v>FRANCOPHONE</v>
      </c>
      <c r="R424" t="str">
        <f t="shared" si="13"/>
        <v>beer</v>
      </c>
      <c r="BA424" t="s">
        <v>71</v>
      </c>
      <c r="BB424" t="s">
        <v>98</v>
      </c>
    </row>
    <row r="425" spans="1:54" hidden="1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Q425" t="str">
        <f t="shared" si="12"/>
        <v>FRANCOPHONE</v>
      </c>
      <c r="R425" t="str">
        <f t="shared" si="13"/>
        <v>beer</v>
      </c>
      <c r="BA425" t="s">
        <v>71</v>
      </c>
      <c r="BB425" t="s">
        <v>98</v>
      </c>
    </row>
    <row r="426" spans="1:54" hidden="1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Q426" t="str">
        <f t="shared" si="12"/>
        <v>FRANCOPHONE</v>
      </c>
      <c r="R426" t="str">
        <f t="shared" si="13"/>
        <v>beer</v>
      </c>
      <c r="BA426" t="s">
        <v>71</v>
      </c>
      <c r="BB426" t="s">
        <v>98</v>
      </c>
    </row>
    <row r="427" spans="1:54" hidden="1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Q427" t="str">
        <f t="shared" si="12"/>
        <v>ANGLOPHONE</v>
      </c>
      <c r="R427" t="str">
        <f t="shared" si="13"/>
        <v>malt</v>
      </c>
      <c r="BA427" t="s">
        <v>70</v>
      </c>
      <c r="BB427" t="s">
        <v>97</v>
      </c>
    </row>
    <row r="428" spans="1:54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Q428" t="str">
        <f t="shared" si="12"/>
        <v>ANGLOPHONE</v>
      </c>
      <c r="R428" t="str">
        <f t="shared" si="13"/>
        <v>malt</v>
      </c>
      <c r="BA428" t="s">
        <v>70</v>
      </c>
      <c r="BB428" t="s">
        <v>97</v>
      </c>
    </row>
    <row r="429" spans="1:54" hidden="1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Q429" t="str">
        <f t="shared" si="12"/>
        <v>FRANCOPHONE</v>
      </c>
      <c r="R429" t="str">
        <f t="shared" si="13"/>
        <v>beer</v>
      </c>
      <c r="BA429" t="s">
        <v>71</v>
      </c>
      <c r="BB429" t="s">
        <v>98</v>
      </c>
    </row>
    <row r="430" spans="1:54" hidden="1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Q430" t="str">
        <f t="shared" si="12"/>
        <v>FRANCOPHONE</v>
      </c>
      <c r="R430" t="str">
        <f t="shared" si="13"/>
        <v>beer</v>
      </c>
      <c r="BA430" t="s">
        <v>71</v>
      </c>
      <c r="BB430" t="s">
        <v>98</v>
      </c>
    </row>
    <row r="431" spans="1:54" hidden="1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Q431" t="str">
        <f t="shared" si="12"/>
        <v>FRANCOPHONE</v>
      </c>
      <c r="R431" t="str">
        <f t="shared" si="13"/>
        <v>beer</v>
      </c>
      <c r="BA431" t="s">
        <v>71</v>
      </c>
      <c r="BB431" t="s">
        <v>98</v>
      </c>
    </row>
    <row r="432" spans="1:54" hidden="1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Q432" t="str">
        <f t="shared" si="12"/>
        <v>ANGLOPHONE</v>
      </c>
      <c r="R432" t="str">
        <f t="shared" si="13"/>
        <v>beer</v>
      </c>
      <c r="BA432" t="s">
        <v>70</v>
      </c>
      <c r="BB432" t="s">
        <v>98</v>
      </c>
    </row>
    <row r="433" spans="1:54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Q433" t="str">
        <f t="shared" si="12"/>
        <v>ANGLOPHONE</v>
      </c>
      <c r="R433" t="str">
        <f t="shared" si="13"/>
        <v>beer</v>
      </c>
      <c r="BA433" t="s">
        <v>70</v>
      </c>
      <c r="BB433" t="s">
        <v>98</v>
      </c>
    </row>
    <row r="434" spans="1:54" hidden="1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Q434" t="str">
        <f t="shared" si="12"/>
        <v>FRANCOPHONE</v>
      </c>
      <c r="R434" t="str">
        <f t="shared" si="13"/>
        <v>malt</v>
      </c>
      <c r="BA434" t="s">
        <v>71</v>
      </c>
      <c r="BB434" t="s">
        <v>97</v>
      </c>
    </row>
    <row r="435" spans="1:54" hidden="1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Q435" t="str">
        <f t="shared" si="12"/>
        <v>FRANCOPHONE</v>
      </c>
      <c r="R435" t="str">
        <f t="shared" si="13"/>
        <v>malt</v>
      </c>
      <c r="BA435" t="s">
        <v>71</v>
      </c>
      <c r="BB435" t="s">
        <v>97</v>
      </c>
    </row>
    <row r="436" spans="1:54" hidden="1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Q436" t="str">
        <f t="shared" si="12"/>
        <v>FRANCOPHONE</v>
      </c>
      <c r="R436" t="str">
        <f t="shared" si="13"/>
        <v>beer</v>
      </c>
      <c r="BA436" t="s">
        <v>71</v>
      </c>
      <c r="BB436" t="s">
        <v>98</v>
      </c>
    </row>
    <row r="437" spans="1:54" hidden="1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Q437" t="str">
        <f t="shared" si="12"/>
        <v>ANGLOPHONE</v>
      </c>
      <c r="R437" t="str">
        <f t="shared" si="13"/>
        <v>beer</v>
      </c>
      <c r="BA437" t="s">
        <v>70</v>
      </c>
      <c r="BB437" t="s">
        <v>98</v>
      </c>
    </row>
    <row r="438" spans="1:54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Q438" t="str">
        <f t="shared" si="12"/>
        <v>ANGLOPHONE</v>
      </c>
      <c r="R438" t="str">
        <f t="shared" si="13"/>
        <v>beer</v>
      </c>
      <c r="BA438" t="s">
        <v>70</v>
      </c>
      <c r="BB438" t="s">
        <v>98</v>
      </c>
    </row>
    <row r="439" spans="1:54" hidden="1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Q439" t="str">
        <f t="shared" si="12"/>
        <v>FRANCOPHONE</v>
      </c>
      <c r="R439" t="str">
        <f t="shared" si="13"/>
        <v>beer</v>
      </c>
      <c r="BA439" t="s">
        <v>71</v>
      </c>
      <c r="BB439" t="s">
        <v>98</v>
      </c>
    </row>
    <row r="440" spans="1:54" hidden="1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Q440" t="str">
        <f t="shared" si="12"/>
        <v>FRANCOPHONE</v>
      </c>
      <c r="R440" t="str">
        <f t="shared" si="13"/>
        <v>beer</v>
      </c>
      <c r="BA440" t="s">
        <v>71</v>
      </c>
      <c r="BB440" t="s">
        <v>98</v>
      </c>
    </row>
    <row r="441" spans="1:54" hidden="1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Q441" t="str">
        <f t="shared" si="12"/>
        <v>FRANCOPHONE</v>
      </c>
      <c r="R441" t="str">
        <f t="shared" si="13"/>
        <v>malt</v>
      </c>
      <c r="BA441" t="s">
        <v>71</v>
      </c>
      <c r="BB441" t="s">
        <v>97</v>
      </c>
    </row>
    <row r="442" spans="1:54" hidden="1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Q442" t="str">
        <f t="shared" si="12"/>
        <v>ANGLOPHONE</v>
      </c>
      <c r="R442" t="str">
        <f t="shared" si="13"/>
        <v>malt</v>
      </c>
      <c r="BA442" t="s">
        <v>70</v>
      </c>
      <c r="BB442" t="s">
        <v>97</v>
      </c>
    </row>
    <row r="443" spans="1:54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Q443" t="str">
        <f t="shared" si="12"/>
        <v>ANGLOPHONE</v>
      </c>
      <c r="R443" t="str">
        <f t="shared" si="13"/>
        <v>beer</v>
      </c>
      <c r="BA443" t="s">
        <v>70</v>
      </c>
      <c r="BB443" t="s">
        <v>98</v>
      </c>
    </row>
    <row r="444" spans="1:54" hidden="1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Q444" t="str">
        <f t="shared" si="12"/>
        <v>FRANCOPHONE</v>
      </c>
      <c r="R444" t="str">
        <f t="shared" si="13"/>
        <v>beer</v>
      </c>
      <c r="BA444" t="s">
        <v>71</v>
      </c>
      <c r="BB444" t="s">
        <v>98</v>
      </c>
    </row>
    <row r="445" spans="1:54" hidden="1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Q445" t="str">
        <f t="shared" si="12"/>
        <v>FRANCOPHONE</v>
      </c>
      <c r="R445" t="str">
        <f t="shared" si="13"/>
        <v>beer</v>
      </c>
      <c r="BA445" t="s">
        <v>71</v>
      </c>
      <c r="BB445" t="s">
        <v>98</v>
      </c>
    </row>
    <row r="446" spans="1:54" hidden="1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Q446" t="str">
        <f t="shared" si="12"/>
        <v>FRANCOPHONE</v>
      </c>
      <c r="R446" t="str">
        <f t="shared" si="13"/>
        <v>beer</v>
      </c>
      <c r="BA446" t="s">
        <v>71</v>
      </c>
      <c r="BB446" t="s">
        <v>98</v>
      </c>
    </row>
    <row r="447" spans="1:54" hidden="1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Q447" t="str">
        <f t="shared" si="12"/>
        <v>ANGLOPHONE</v>
      </c>
      <c r="R447" t="str">
        <f t="shared" si="13"/>
        <v>beer</v>
      </c>
      <c r="BA447" t="s">
        <v>70</v>
      </c>
      <c r="BB447" t="s">
        <v>98</v>
      </c>
    </row>
    <row r="448" spans="1:54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Q448" t="str">
        <f t="shared" si="12"/>
        <v>ANGLOPHONE</v>
      </c>
      <c r="R448" t="str">
        <f t="shared" si="13"/>
        <v>malt</v>
      </c>
      <c r="BA448" t="s">
        <v>70</v>
      </c>
      <c r="BB448" t="s">
        <v>97</v>
      </c>
    </row>
    <row r="449" spans="1:54" hidden="1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Q449" t="str">
        <f t="shared" si="12"/>
        <v>FRANCOPHONE</v>
      </c>
      <c r="R449" t="str">
        <f t="shared" si="13"/>
        <v>malt</v>
      </c>
      <c r="BA449" t="s">
        <v>71</v>
      </c>
      <c r="BB449" t="s">
        <v>97</v>
      </c>
    </row>
    <row r="450" spans="1:54" hidden="1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Q450" t="str">
        <f t="shared" si="12"/>
        <v>FRANCOPHONE</v>
      </c>
      <c r="R450" t="str">
        <f t="shared" si="13"/>
        <v>beer</v>
      </c>
      <c r="BA450" t="s">
        <v>71</v>
      </c>
      <c r="BB450" t="s">
        <v>98</v>
      </c>
    </row>
    <row r="451" spans="1:54" hidden="1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Q451" t="str">
        <f t="shared" ref="Q451:Q514" si="14">IF(J451="GHANA", "ANGLOPHONE", IF(J451="NIGERIA", "ANGLOPHONE","FRANCOPHONE"))</f>
        <v>FRANCOPHONE</v>
      </c>
      <c r="R451" t="str">
        <f t="shared" ref="R451:R514" si="15">IF(D451="beta malt", "malt", IF(D451="grand malt", "malt", "beer"))</f>
        <v>beer</v>
      </c>
      <c r="BA451" t="s">
        <v>71</v>
      </c>
      <c r="BB451" t="s">
        <v>98</v>
      </c>
    </row>
    <row r="452" spans="1:54" hidden="1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Q452" t="str">
        <f t="shared" si="14"/>
        <v>ANGLOPHONE</v>
      </c>
      <c r="R452" t="str">
        <f t="shared" si="15"/>
        <v>beer</v>
      </c>
      <c r="BA452" t="s">
        <v>70</v>
      </c>
      <c r="BB452" t="s">
        <v>98</v>
      </c>
    </row>
    <row r="453" spans="1:54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Q453" t="str">
        <f t="shared" si="14"/>
        <v>ANGLOPHONE</v>
      </c>
      <c r="R453" t="str">
        <f t="shared" si="15"/>
        <v>beer</v>
      </c>
      <c r="BA453" t="s">
        <v>70</v>
      </c>
      <c r="BB453" t="s">
        <v>98</v>
      </c>
    </row>
    <row r="454" spans="1:54" hidden="1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Q454" t="str">
        <f t="shared" si="14"/>
        <v>FRANCOPHONE</v>
      </c>
      <c r="R454" t="str">
        <f t="shared" si="15"/>
        <v>beer</v>
      </c>
      <c r="BA454" t="s">
        <v>71</v>
      </c>
      <c r="BB454" t="s">
        <v>98</v>
      </c>
    </row>
    <row r="455" spans="1:54" hidden="1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Q455" t="str">
        <f t="shared" si="14"/>
        <v>FRANCOPHONE</v>
      </c>
      <c r="R455" t="str">
        <f t="shared" si="15"/>
        <v>malt</v>
      </c>
      <c r="BA455" t="s">
        <v>71</v>
      </c>
      <c r="BB455" t="s">
        <v>97</v>
      </c>
    </row>
    <row r="456" spans="1:54" hidden="1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Q456" t="str">
        <f t="shared" si="14"/>
        <v>FRANCOPHONE</v>
      </c>
      <c r="R456" t="str">
        <f t="shared" si="15"/>
        <v>malt</v>
      </c>
      <c r="BA456" t="s">
        <v>71</v>
      </c>
      <c r="BB456" t="s">
        <v>97</v>
      </c>
    </row>
    <row r="457" spans="1:54" hidden="1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Q457" t="str">
        <f t="shared" si="14"/>
        <v>ANGLOPHONE</v>
      </c>
      <c r="R457" t="str">
        <f t="shared" si="15"/>
        <v>beer</v>
      </c>
      <c r="BA457" t="s">
        <v>70</v>
      </c>
      <c r="BB457" t="s">
        <v>98</v>
      </c>
    </row>
    <row r="458" spans="1:54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Q458" t="str">
        <f t="shared" si="14"/>
        <v>ANGLOPHONE</v>
      </c>
      <c r="R458" t="str">
        <f t="shared" si="15"/>
        <v>beer</v>
      </c>
      <c r="BA458" t="s">
        <v>70</v>
      </c>
      <c r="BB458" t="s">
        <v>98</v>
      </c>
    </row>
    <row r="459" spans="1:54" hidden="1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Q459" t="str">
        <f t="shared" si="14"/>
        <v>FRANCOPHONE</v>
      </c>
      <c r="R459" t="str">
        <f t="shared" si="15"/>
        <v>beer</v>
      </c>
      <c r="BA459" t="s">
        <v>71</v>
      </c>
      <c r="BB459" t="s">
        <v>98</v>
      </c>
    </row>
    <row r="460" spans="1:54" hidden="1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Q460" t="str">
        <f t="shared" si="14"/>
        <v>FRANCOPHONE</v>
      </c>
      <c r="R460" t="str">
        <f t="shared" si="15"/>
        <v>beer</v>
      </c>
      <c r="BA460" t="s">
        <v>71</v>
      </c>
      <c r="BB460" t="s">
        <v>98</v>
      </c>
    </row>
    <row r="461" spans="1:54" hidden="1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Q461" t="str">
        <f t="shared" si="14"/>
        <v>FRANCOPHONE</v>
      </c>
      <c r="R461" t="str">
        <f t="shared" si="15"/>
        <v>beer</v>
      </c>
      <c r="BA461" t="s">
        <v>71</v>
      </c>
      <c r="BB461" t="s">
        <v>98</v>
      </c>
    </row>
    <row r="462" spans="1:54" hidden="1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Q462" t="str">
        <f t="shared" si="14"/>
        <v>ANGLOPHONE</v>
      </c>
      <c r="R462" t="str">
        <f t="shared" si="15"/>
        <v>malt</v>
      </c>
      <c r="BA462" t="s">
        <v>70</v>
      </c>
      <c r="BB462" t="s">
        <v>97</v>
      </c>
    </row>
    <row r="463" spans="1:54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Q463" t="str">
        <f t="shared" si="14"/>
        <v>ANGLOPHONE</v>
      </c>
      <c r="R463" t="str">
        <f t="shared" si="15"/>
        <v>malt</v>
      </c>
      <c r="BA463" t="s">
        <v>70</v>
      </c>
      <c r="BB463" t="s">
        <v>97</v>
      </c>
    </row>
    <row r="464" spans="1:54" hidden="1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Q464" t="str">
        <f t="shared" si="14"/>
        <v>FRANCOPHONE</v>
      </c>
      <c r="R464" t="str">
        <f t="shared" si="15"/>
        <v>beer</v>
      </c>
      <c r="BA464" t="s">
        <v>71</v>
      </c>
      <c r="BB464" t="s">
        <v>98</v>
      </c>
    </row>
    <row r="465" spans="1:54" hidden="1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Q465" t="str">
        <f t="shared" si="14"/>
        <v>FRANCOPHONE</v>
      </c>
      <c r="R465" t="str">
        <f t="shared" si="15"/>
        <v>beer</v>
      </c>
      <c r="BA465" t="s">
        <v>71</v>
      </c>
      <c r="BB465" t="s">
        <v>98</v>
      </c>
    </row>
    <row r="466" spans="1:54" hidden="1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Q466" t="str">
        <f t="shared" si="14"/>
        <v>FRANCOPHONE</v>
      </c>
      <c r="R466" t="str">
        <f t="shared" si="15"/>
        <v>beer</v>
      </c>
      <c r="BA466" t="s">
        <v>71</v>
      </c>
      <c r="BB466" t="s">
        <v>98</v>
      </c>
    </row>
    <row r="467" spans="1:54" hidden="1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Q467" t="str">
        <f t="shared" si="14"/>
        <v>ANGLOPHONE</v>
      </c>
      <c r="R467" t="str">
        <f t="shared" si="15"/>
        <v>beer</v>
      </c>
      <c r="BA467" t="s">
        <v>70</v>
      </c>
      <c r="BB467" t="s">
        <v>98</v>
      </c>
    </row>
    <row r="468" spans="1:54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Q468" t="str">
        <f t="shared" si="14"/>
        <v>ANGLOPHONE</v>
      </c>
      <c r="R468" t="str">
        <f t="shared" si="15"/>
        <v>beer</v>
      </c>
      <c r="BA468" t="s">
        <v>70</v>
      </c>
      <c r="BB468" t="s">
        <v>98</v>
      </c>
    </row>
    <row r="469" spans="1:54" hidden="1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Q469" t="str">
        <f t="shared" si="14"/>
        <v>FRANCOPHONE</v>
      </c>
      <c r="R469" t="str">
        <f t="shared" si="15"/>
        <v>malt</v>
      </c>
      <c r="BA469" t="s">
        <v>71</v>
      </c>
      <c r="BB469" t="s">
        <v>97</v>
      </c>
    </row>
    <row r="470" spans="1:54" hidden="1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Q470" t="str">
        <f t="shared" si="14"/>
        <v>FRANCOPHONE</v>
      </c>
      <c r="R470" t="str">
        <f t="shared" si="15"/>
        <v>malt</v>
      </c>
      <c r="BA470" t="s">
        <v>71</v>
      </c>
      <c r="BB470" t="s">
        <v>97</v>
      </c>
    </row>
    <row r="471" spans="1:54" hidden="1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Q471" t="str">
        <f t="shared" si="14"/>
        <v>FRANCOPHONE</v>
      </c>
      <c r="R471" t="str">
        <f t="shared" si="15"/>
        <v>beer</v>
      </c>
      <c r="BA471" t="s">
        <v>71</v>
      </c>
      <c r="BB471" t="s">
        <v>98</v>
      </c>
    </row>
    <row r="472" spans="1:54" hidden="1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Q472" t="str">
        <f t="shared" si="14"/>
        <v>ANGLOPHONE</v>
      </c>
      <c r="R472" t="str">
        <f t="shared" si="15"/>
        <v>beer</v>
      </c>
      <c r="BA472" t="s">
        <v>70</v>
      </c>
      <c r="BB472" t="s">
        <v>98</v>
      </c>
    </row>
    <row r="473" spans="1:54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Q473" t="str">
        <f t="shared" si="14"/>
        <v>ANGLOPHONE</v>
      </c>
      <c r="R473" t="str">
        <f t="shared" si="15"/>
        <v>beer</v>
      </c>
      <c r="BA473" t="s">
        <v>70</v>
      </c>
      <c r="BB473" t="s">
        <v>98</v>
      </c>
    </row>
    <row r="474" spans="1:54" hidden="1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Q474" t="str">
        <f t="shared" si="14"/>
        <v>FRANCOPHONE</v>
      </c>
      <c r="R474" t="str">
        <f t="shared" si="15"/>
        <v>beer</v>
      </c>
      <c r="BA474" t="s">
        <v>71</v>
      </c>
      <c r="BB474" t="s">
        <v>98</v>
      </c>
    </row>
    <row r="475" spans="1:54" hidden="1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Q475" t="str">
        <f t="shared" si="14"/>
        <v>FRANCOPHONE</v>
      </c>
      <c r="R475" t="str">
        <f t="shared" si="15"/>
        <v>beer</v>
      </c>
      <c r="BA475" t="s">
        <v>71</v>
      </c>
      <c r="BB475" t="s">
        <v>98</v>
      </c>
    </row>
    <row r="476" spans="1:54" hidden="1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Q476" t="str">
        <f t="shared" si="14"/>
        <v>FRANCOPHONE</v>
      </c>
      <c r="R476" t="str">
        <f t="shared" si="15"/>
        <v>malt</v>
      </c>
      <c r="BA476" t="s">
        <v>71</v>
      </c>
      <c r="BB476" t="s">
        <v>97</v>
      </c>
    </row>
    <row r="477" spans="1:54" hidden="1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Q477" t="str">
        <f t="shared" si="14"/>
        <v>ANGLOPHONE</v>
      </c>
      <c r="R477" t="str">
        <f t="shared" si="15"/>
        <v>malt</v>
      </c>
      <c r="BA477" t="s">
        <v>70</v>
      </c>
      <c r="BB477" t="s">
        <v>97</v>
      </c>
    </row>
    <row r="478" spans="1:54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Q478" t="str">
        <f t="shared" si="14"/>
        <v>ANGLOPHONE</v>
      </c>
      <c r="R478" t="str">
        <f t="shared" si="15"/>
        <v>beer</v>
      </c>
      <c r="BA478" t="s">
        <v>70</v>
      </c>
      <c r="BB478" t="s">
        <v>98</v>
      </c>
    </row>
    <row r="479" spans="1:54" hidden="1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Q479" t="str">
        <f t="shared" si="14"/>
        <v>FRANCOPHONE</v>
      </c>
      <c r="R479" t="str">
        <f t="shared" si="15"/>
        <v>beer</v>
      </c>
      <c r="BA479" t="s">
        <v>71</v>
      </c>
      <c r="BB479" t="s">
        <v>98</v>
      </c>
    </row>
    <row r="480" spans="1:54" hidden="1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Q480" t="str">
        <f t="shared" si="14"/>
        <v>FRANCOPHONE</v>
      </c>
      <c r="R480" t="str">
        <f t="shared" si="15"/>
        <v>beer</v>
      </c>
      <c r="BA480" t="s">
        <v>71</v>
      </c>
      <c r="BB480" t="s">
        <v>98</v>
      </c>
    </row>
    <row r="481" spans="1:54" hidden="1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Q481" t="str">
        <f t="shared" si="14"/>
        <v>FRANCOPHONE</v>
      </c>
      <c r="R481" t="str">
        <f t="shared" si="15"/>
        <v>beer</v>
      </c>
      <c r="BA481" t="s">
        <v>71</v>
      </c>
      <c r="BB481" t="s">
        <v>98</v>
      </c>
    </row>
    <row r="482" spans="1:54" hidden="1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Q482" t="str">
        <f t="shared" si="14"/>
        <v>ANGLOPHONE</v>
      </c>
      <c r="R482" t="str">
        <f t="shared" si="15"/>
        <v>beer</v>
      </c>
      <c r="BA482" t="s">
        <v>70</v>
      </c>
      <c r="BB482" t="s">
        <v>98</v>
      </c>
    </row>
    <row r="483" spans="1:54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Q483" t="str">
        <f t="shared" si="14"/>
        <v>ANGLOPHONE</v>
      </c>
      <c r="R483" t="str">
        <f t="shared" si="15"/>
        <v>malt</v>
      </c>
      <c r="BA483" t="s">
        <v>70</v>
      </c>
      <c r="BB483" t="s">
        <v>97</v>
      </c>
    </row>
    <row r="484" spans="1:54" hidden="1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Q484" t="str">
        <f t="shared" si="14"/>
        <v>FRANCOPHONE</v>
      </c>
      <c r="R484" t="str">
        <f t="shared" si="15"/>
        <v>malt</v>
      </c>
      <c r="BA484" t="s">
        <v>71</v>
      </c>
      <c r="BB484" t="s">
        <v>97</v>
      </c>
    </row>
    <row r="485" spans="1:54" hidden="1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Q485" t="str">
        <f t="shared" si="14"/>
        <v>FRANCOPHONE</v>
      </c>
      <c r="R485" t="str">
        <f t="shared" si="15"/>
        <v>beer</v>
      </c>
      <c r="BA485" t="s">
        <v>71</v>
      </c>
      <c r="BB485" t="s">
        <v>98</v>
      </c>
    </row>
    <row r="486" spans="1:54" hidden="1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Q486" t="str">
        <f t="shared" si="14"/>
        <v>FRANCOPHONE</v>
      </c>
      <c r="R486" t="str">
        <f t="shared" si="15"/>
        <v>beer</v>
      </c>
      <c r="BA486" t="s">
        <v>71</v>
      </c>
      <c r="BB486" t="s">
        <v>98</v>
      </c>
    </row>
    <row r="487" spans="1:54" hidden="1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Q487" t="str">
        <f t="shared" si="14"/>
        <v>ANGLOPHONE</v>
      </c>
      <c r="R487" t="str">
        <f t="shared" si="15"/>
        <v>beer</v>
      </c>
      <c r="BA487" t="s">
        <v>70</v>
      </c>
      <c r="BB487" t="s">
        <v>98</v>
      </c>
    </row>
    <row r="488" spans="1:54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Q488" t="str">
        <f t="shared" si="14"/>
        <v>ANGLOPHONE</v>
      </c>
      <c r="R488" t="str">
        <f t="shared" si="15"/>
        <v>beer</v>
      </c>
      <c r="BA488" t="s">
        <v>70</v>
      </c>
      <c r="BB488" t="s">
        <v>98</v>
      </c>
    </row>
    <row r="489" spans="1:54" hidden="1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Q489" t="str">
        <f t="shared" si="14"/>
        <v>FRANCOPHONE</v>
      </c>
      <c r="R489" t="str">
        <f t="shared" si="15"/>
        <v>beer</v>
      </c>
      <c r="BA489" t="s">
        <v>71</v>
      </c>
      <c r="BB489" t="s">
        <v>98</v>
      </c>
    </row>
    <row r="490" spans="1:54" hidden="1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Q490" t="str">
        <f t="shared" si="14"/>
        <v>FRANCOPHONE</v>
      </c>
      <c r="R490" t="str">
        <f t="shared" si="15"/>
        <v>malt</v>
      </c>
      <c r="BA490" t="s">
        <v>71</v>
      </c>
      <c r="BB490" t="s">
        <v>97</v>
      </c>
    </row>
    <row r="491" spans="1:54" hidden="1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Q491" t="str">
        <f t="shared" si="14"/>
        <v>FRANCOPHONE</v>
      </c>
      <c r="R491" t="str">
        <f t="shared" si="15"/>
        <v>malt</v>
      </c>
      <c r="BA491" t="s">
        <v>71</v>
      </c>
      <c r="BB491" t="s">
        <v>97</v>
      </c>
    </row>
    <row r="492" spans="1:54" hidden="1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Q492" t="str">
        <f t="shared" si="14"/>
        <v>ANGLOPHONE</v>
      </c>
      <c r="R492" t="str">
        <f t="shared" si="15"/>
        <v>beer</v>
      </c>
      <c r="BA492" t="s">
        <v>70</v>
      </c>
      <c r="BB492" t="s">
        <v>98</v>
      </c>
    </row>
    <row r="493" spans="1:54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Q493" t="str">
        <f t="shared" si="14"/>
        <v>ANGLOPHONE</v>
      </c>
      <c r="R493" t="str">
        <f t="shared" si="15"/>
        <v>beer</v>
      </c>
      <c r="BA493" t="s">
        <v>70</v>
      </c>
      <c r="BB493" t="s">
        <v>98</v>
      </c>
    </row>
    <row r="494" spans="1:54" hidden="1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Q494" t="str">
        <f t="shared" si="14"/>
        <v>FRANCOPHONE</v>
      </c>
      <c r="R494" t="str">
        <f t="shared" si="15"/>
        <v>beer</v>
      </c>
      <c r="BA494" t="s">
        <v>71</v>
      </c>
      <c r="BB494" t="s">
        <v>98</v>
      </c>
    </row>
    <row r="495" spans="1:54" hidden="1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Q495" t="str">
        <f t="shared" si="14"/>
        <v>FRANCOPHONE</v>
      </c>
      <c r="R495" t="str">
        <f t="shared" si="15"/>
        <v>beer</v>
      </c>
      <c r="BA495" t="s">
        <v>71</v>
      </c>
      <c r="BB495" t="s">
        <v>98</v>
      </c>
    </row>
    <row r="496" spans="1:54" hidden="1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Q496" t="str">
        <f t="shared" si="14"/>
        <v>FRANCOPHONE</v>
      </c>
      <c r="R496" t="str">
        <f t="shared" si="15"/>
        <v>beer</v>
      </c>
      <c r="BA496" t="s">
        <v>71</v>
      </c>
      <c r="BB496" t="s">
        <v>98</v>
      </c>
    </row>
    <row r="497" spans="1:54" hidden="1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Q497" t="str">
        <f t="shared" si="14"/>
        <v>ANGLOPHONE</v>
      </c>
      <c r="R497" t="str">
        <f t="shared" si="15"/>
        <v>malt</v>
      </c>
      <c r="BA497" t="s">
        <v>70</v>
      </c>
      <c r="BB497" t="s">
        <v>97</v>
      </c>
    </row>
    <row r="498" spans="1:54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Q498" t="str">
        <f t="shared" si="14"/>
        <v>ANGLOPHONE</v>
      </c>
      <c r="R498" t="str">
        <f t="shared" si="15"/>
        <v>malt</v>
      </c>
      <c r="BA498" t="s">
        <v>70</v>
      </c>
      <c r="BB498" t="s">
        <v>97</v>
      </c>
    </row>
    <row r="499" spans="1:54" hidden="1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Q499" t="str">
        <f t="shared" si="14"/>
        <v>FRANCOPHONE</v>
      </c>
      <c r="R499" t="str">
        <f t="shared" si="15"/>
        <v>beer</v>
      </c>
      <c r="BA499" t="s">
        <v>71</v>
      </c>
      <c r="BB499" t="s">
        <v>98</v>
      </c>
    </row>
    <row r="500" spans="1:54" hidden="1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Q500" t="str">
        <f t="shared" si="14"/>
        <v>FRANCOPHONE</v>
      </c>
      <c r="R500" t="str">
        <f t="shared" si="15"/>
        <v>beer</v>
      </c>
      <c r="BA500" t="s">
        <v>71</v>
      </c>
      <c r="BB500" t="s">
        <v>98</v>
      </c>
    </row>
    <row r="501" spans="1:54" hidden="1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Q501" t="str">
        <f t="shared" si="14"/>
        <v>FRANCOPHONE</v>
      </c>
      <c r="R501" t="str">
        <f t="shared" si="15"/>
        <v>beer</v>
      </c>
      <c r="BA501" t="s">
        <v>71</v>
      </c>
      <c r="BB501" t="s">
        <v>98</v>
      </c>
    </row>
    <row r="502" spans="1:54" hidden="1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Q502" t="str">
        <f t="shared" si="14"/>
        <v>ANGLOPHONE</v>
      </c>
      <c r="R502" t="str">
        <f t="shared" si="15"/>
        <v>beer</v>
      </c>
      <c r="BA502" t="s">
        <v>70</v>
      </c>
      <c r="BB502" t="s">
        <v>98</v>
      </c>
    </row>
    <row r="503" spans="1:54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Q503" t="str">
        <f t="shared" si="14"/>
        <v>ANGLOPHONE</v>
      </c>
      <c r="R503" t="str">
        <f t="shared" si="15"/>
        <v>beer</v>
      </c>
      <c r="BA503" t="s">
        <v>70</v>
      </c>
      <c r="BB503" t="s">
        <v>98</v>
      </c>
    </row>
    <row r="504" spans="1:54" hidden="1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Q504" t="str">
        <f t="shared" si="14"/>
        <v>FRANCOPHONE</v>
      </c>
      <c r="R504" t="str">
        <f t="shared" si="15"/>
        <v>malt</v>
      </c>
      <c r="BA504" t="s">
        <v>71</v>
      </c>
      <c r="BB504" t="s">
        <v>97</v>
      </c>
    </row>
    <row r="505" spans="1:54" hidden="1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Q505" t="str">
        <f t="shared" si="14"/>
        <v>FRANCOPHONE</v>
      </c>
      <c r="R505" t="str">
        <f t="shared" si="15"/>
        <v>malt</v>
      </c>
      <c r="BA505" t="s">
        <v>71</v>
      </c>
      <c r="BB505" t="s">
        <v>97</v>
      </c>
    </row>
    <row r="506" spans="1:54" hidden="1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Q506" t="str">
        <f t="shared" si="14"/>
        <v>FRANCOPHONE</v>
      </c>
      <c r="R506" t="str">
        <f t="shared" si="15"/>
        <v>beer</v>
      </c>
      <c r="BA506" t="s">
        <v>71</v>
      </c>
      <c r="BB506" t="s">
        <v>98</v>
      </c>
    </row>
    <row r="507" spans="1:54" hidden="1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Q507" t="str">
        <f t="shared" si="14"/>
        <v>ANGLOPHONE</v>
      </c>
      <c r="R507" t="str">
        <f t="shared" si="15"/>
        <v>beer</v>
      </c>
      <c r="BA507" t="s">
        <v>70</v>
      </c>
      <c r="BB507" t="s">
        <v>98</v>
      </c>
    </row>
    <row r="508" spans="1:54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Q508" t="str">
        <f t="shared" si="14"/>
        <v>ANGLOPHONE</v>
      </c>
      <c r="R508" t="str">
        <f t="shared" si="15"/>
        <v>beer</v>
      </c>
      <c r="BA508" t="s">
        <v>70</v>
      </c>
      <c r="BB508" t="s">
        <v>98</v>
      </c>
    </row>
    <row r="509" spans="1:54" hidden="1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Q509" t="str">
        <f t="shared" si="14"/>
        <v>FRANCOPHONE</v>
      </c>
      <c r="R509" t="str">
        <f t="shared" si="15"/>
        <v>beer</v>
      </c>
      <c r="BA509" t="s">
        <v>71</v>
      </c>
      <c r="BB509" t="s">
        <v>98</v>
      </c>
    </row>
    <row r="510" spans="1:54" hidden="1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Q510" t="str">
        <f t="shared" si="14"/>
        <v>FRANCOPHONE</v>
      </c>
      <c r="R510" t="str">
        <f t="shared" si="15"/>
        <v>beer</v>
      </c>
      <c r="BA510" t="s">
        <v>71</v>
      </c>
      <c r="BB510" t="s">
        <v>98</v>
      </c>
    </row>
    <row r="511" spans="1:54" hidden="1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Q511" t="str">
        <f t="shared" si="14"/>
        <v>FRANCOPHONE</v>
      </c>
      <c r="R511" t="str">
        <f t="shared" si="15"/>
        <v>malt</v>
      </c>
      <c r="BA511" t="s">
        <v>71</v>
      </c>
      <c r="BB511" t="s">
        <v>97</v>
      </c>
    </row>
    <row r="512" spans="1:54" hidden="1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Q512" t="str">
        <f t="shared" si="14"/>
        <v>ANGLOPHONE</v>
      </c>
      <c r="R512" t="str">
        <f t="shared" si="15"/>
        <v>malt</v>
      </c>
      <c r="BA512" t="s">
        <v>70</v>
      </c>
      <c r="BB512" t="s">
        <v>97</v>
      </c>
    </row>
    <row r="513" spans="1:54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Q513" t="str">
        <f t="shared" si="14"/>
        <v>ANGLOPHONE</v>
      </c>
      <c r="R513" t="str">
        <f t="shared" si="15"/>
        <v>beer</v>
      </c>
      <c r="BA513" t="s">
        <v>70</v>
      </c>
      <c r="BB513" t="s">
        <v>98</v>
      </c>
    </row>
    <row r="514" spans="1:54" hidden="1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Q514" t="str">
        <f t="shared" si="14"/>
        <v>FRANCOPHONE</v>
      </c>
      <c r="R514" t="str">
        <f t="shared" si="15"/>
        <v>beer</v>
      </c>
      <c r="BA514" t="s">
        <v>71</v>
      </c>
      <c r="BB514" t="s">
        <v>98</v>
      </c>
    </row>
    <row r="515" spans="1:54" hidden="1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Q515" t="str">
        <f t="shared" ref="Q515:Q578" si="16">IF(J515="GHANA", "ANGLOPHONE", IF(J515="NIGERIA", "ANGLOPHONE","FRANCOPHONE"))</f>
        <v>FRANCOPHONE</v>
      </c>
      <c r="R515" t="str">
        <f t="shared" ref="R515:R578" si="17">IF(D515="beta malt", "malt", IF(D515="grand malt", "malt", "beer"))</f>
        <v>beer</v>
      </c>
      <c r="BA515" t="s">
        <v>71</v>
      </c>
      <c r="BB515" t="s">
        <v>98</v>
      </c>
    </row>
    <row r="516" spans="1:54" hidden="1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Q516" t="str">
        <f t="shared" si="16"/>
        <v>FRANCOPHONE</v>
      </c>
      <c r="R516" t="str">
        <f t="shared" si="17"/>
        <v>beer</v>
      </c>
      <c r="BA516" t="s">
        <v>71</v>
      </c>
      <c r="BB516" t="s">
        <v>98</v>
      </c>
    </row>
    <row r="517" spans="1:54" hidden="1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Q517" t="str">
        <f t="shared" si="16"/>
        <v>ANGLOPHONE</v>
      </c>
      <c r="R517" t="str">
        <f t="shared" si="17"/>
        <v>beer</v>
      </c>
      <c r="BA517" t="s">
        <v>70</v>
      </c>
      <c r="BB517" t="s">
        <v>98</v>
      </c>
    </row>
    <row r="518" spans="1:54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Q518" t="str">
        <f t="shared" si="16"/>
        <v>ANGLOPHONE</v>
      </c>
      <c r="R518" t="str">
        <f t="shared" si="17"/>
        <v>malt</v>
      </c>
      <c r="BA518" t="s">
        <v>70</v>
      </c>
      <c r="BB518" t="s">
        <v>97</v>
      </c>
    </row>
    <row r="519" spans="1:54" hidden="1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Q519" t="str">
        <f t="shared" si="16"/>
        <v>FRANCOPHONE</v>
      </c>
      <c r="R519" t="str">
        <f t="shared" si="17"/>
        <v>malt</v>
      </c>
      <c r="BA519" t="s">
        <v>71</v>
      </c>
      <c r="BB519" t="s">
        <v>97</v>
      </c>
    </row>
    <row r="520" spans="1:54" hidden="1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Q520" t="str">
        <f t="shared" si="16"/>
        <v>FRANCOPHONE</v>
      </c>
      <c r="R520" t="str">
        <f t="shared" si="17"/>
        <v>beer</v>
      </c>
      <c r="BA520" t="s">
        <v>71</v>
      </c>
      <c r="BB520" t="s">
        <v>98</v>
      </c>
    </row>
    <row r="521" spans="1:54" hidden="1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Q521" t="str">
        <f t="shared" si="16"/>
        <v>FRANCOPHONE</v>
      </c>
      <c r="R521" t="str">
        <f t="shared" si="17"/>
        <v>beer</v>
      </c>
      <c r="BA521" t="s">
        <v>71</v>
      </c>
      <c r="BB521" t="s">
        <v>98</v>
      </c>
    </row>
    <row r="522" spans="1:54" hidden="1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Q522" t="str">
        <f t="shared" si="16"/>
        <v>ANGLOPHONE</v>
      </c>
      <c r="R522" t="str">
        <f t="shared" si="17"/>
        <v>beer</v>
      </c>
      <c r="BA522" t="s">
        <v>70</v>
      </c>
      <c r="BB522" t="s">
        <v>98</v>
      </c>
    </row>
    <row r="523" spans="1:54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Q523" t="str">
        <f t="shared" si="16"/>
        <v>ANGLOPHONE</v>
      </c>
      <c r="R523" t="str">
        <f t="shared" si="17"/>
        <v>beer</v>
      </c>
      <c r="BA523" t="s">
        <v>70</v>
      </c>
      <c r="BB523" t="s">
        <v>98</v>
      </c>
    </row>
    <row r="524" spans="1:54" hidden="1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Q524" t="str">
        <f t="shared" si="16"/>
        <v>FRANCOPHONE</v>
      </c>
      <c r="R524" t="str">
        <f t="shared" si="17"/>
        <v>beer</v>
      </c>
      <c r="BA524" t="s">
        <v>71</v>
      </c>
      <c r="BB524" t="s">
        <v>98</v>
      </c>
    </row>
    <row r="525" spans="1:54" hidden="1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Q525" t="str">
        <f t="shared" si="16"/>
        <v>FRANCOPHONE</v>
      </c>
      <c r="R525" t="str">
        <f t="shared" si="17"/>
        <v>malt</v>
      </c>
      <c r="BA525" t="s">
        <v>71</v>
      </c>
      <c r="BB525" t="s">
        <v>97</v>
      </c>
    </row>
    <row r="526" spans="1:54" hidden="1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Q526" t="str">
        <f t="shared" si="16"/>
        <v>FRANCOPHONE</v>
      </c>
      <c r="R526" t="str">
        <f t="shared" si="17"/>
        <v>malt</v>
      </c>
      <c r="BA526" t="s">
        <v>71</v>
      </c>
      <c r="BB526" t="s">
        <v>97</v>
      </c>
    </row>
    <row r="527" spans="1:54" hidden="1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Q527" t="str">
        <f t="shared" si="16"/>
        <v>ANGLOPHONE</v>
      </c>
      <c r="R527" t="str">
        <f t="shared" si="17"/>
        <v>beer</v>
      </c>
      <c r="BA527" t="s">
        <v>70</v>
      </c>
      <c r="BB527" t="s">
        <v>98</v>
      </c>
    </row>
    <row r="528" spans="1:54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Q528" t="str">
        <f t="shared" si="16"/>
        <v>ANGLOPHONE</v>
      </c>
      <c r="R528" t="str">
        <f t="shared" si="17"/>
        <v>beer</v>
      </c>
      <c r="BA528" t="s">
        <v>70</v>
      </c>
      <c r="BB528" t="s">
        <v>98</v>
      </c>
    </row>
    <row r="529" spans="1:54" hidden="1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Q529" t="str">
        <f t="shared" si="16"/>
        <v>FRANCOPHONE</v>
      </c>
      <c r="R529" t="str">
        <f t="shared" si="17"/>
        <v>beer</v>
      </c>
      <c r="BA529" t="s">
        <v>71</v>
      </c>
      <c r="BB529" t="s">
        <v>98</v>
      </c>
    </row>
    <row r="530" spans="1:54" hidden="1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Q530" t="str">
        <f t="shared" si="16"/>
        <v>FRANCOPHONE</v>
      </c>
      <c r="R530" t="str">
        <f t="shared" si="17"/>
        <v>beer</v>
      </c>
      <c r="BA530" t="s">
        <v>71</v>
      </c>
      <c r="BB530" t="s">
        <v>98</v>
      </c>
    </row>
    <row r="531" spans="1:54" hidden="1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Q531" t="str">
        <f t="shared" si="16"/>
        <v>FRANCOPHONE</v>
      </c>
      <c r="R531" t="str">
        <f t="shared" si="17"/>
        <v>beer</v>
      </c>
      <c r="BA531" t="s">
        <v>71</v>
      </c>
      <c r="BB531" t="s">
        <v>98</v>
      </c>
    </row>
    <row r="532" spans="1:54" hidden="1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Q532" t="str">
        <f t="shared" si="16"/>
        <v>ANGLOPHONE</v>
      </c>
      <c r="R532" t="str">
        <f t="shared" si="17"/>
        <v>malt</v>
      </c>
      <c r="BA532" t="s">
        <v>70</v>
      </c>
      <c r="BB532" t="s">
        <v>97</v>
      </c>
    </row>
    <row r="533" spans="1:54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Q533" t="str">
        <f t="shared" si="16"/>
        <v>ANGLOPHONE</v>
      </c>
      <c r="R533" t="str">
        <f t="shared" si="17"/>
        <v>malt</v>
      </c>
      <c r="BA533" t="s">
        <v>70</v>
      </c>
      <c r="BB533" t="s">
        <v>97</v>
      </c>
    </row>
    <row r="534" spans="1:54" hidden="1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Q534" t="str">
        <f t="shared" si="16"/>
        <v>FRANCOPHONE</v>
      </c>
      <c r="R534" t="str">
        <f t="shared" si="17"/>
        <v>beer</v>
      </c>
      <c r="BA534" t="s">
        <v>71</v>
      </c>
      <c r="BB534" t="s">
        <v>98</v>
      </c>
    </row>
    <row r="535" spans="1:54" hidden="1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Q535" t="str">
        <f t="shared" si="16"/>
        <v>FRANCOPHONE</v>
      </c>
      <c r="R535" t="str">
        <f t="shared" si="17"/>
        <v>beer</v>
      </c>
      <c r="BA535" t="s">
        <v>71</v>
      </c>
      <c r="BB535" t="s">
        <v>98</v>
      </c>
    </row>
    <row r="536" spans="1:54" hidden="1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Q536" t="str">
        <f t="shared" si="16"/>
        <v>FRANCOPHONE</v>
      </c>
      <c r="R536" t="str">
        <f t="shared" si="17"/>
        <v>beer</v>
      </c>
      <c r="BA536" t="s">
        <v>71</v>
      </c>
      <c r="BB536" t="s">
        <v>98</v>
      </c>
    </row>
    <row r="537" spans="1:54" hidden="1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Q537" t="str">
        <f t="shared" si="16"/>
        <v>ANGLOPHONE</v>
      </c>
      <c r="R537" t="str">
        <f t="shared" si="17"/>
        <v>beer</v>
      </c>
      <c r="BA537" t="s">
        <v>70</v>
      </c>
      <c r="BB537" t="s">
        <v>98</v>
      </c>
    </row>
    <row r="538" spans="1:54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Q538" t="str">
        <f t="shared" si="16"/>
        <v>ANGLOPHONE</v>
      </c>
      <c r="R538" t="str">
        <f t="shared" si="17"/>
        <v>beer</v>
      </c>
      <c r="BA538" t="s">
        <v>70</v>
      </c>
      <c r="BB538" t="s">
        <v>98</v>
      </c>
    </row>
    <row r="539" spans="1:54" hidden="1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Q539" t="str">
        <f t="shared" si="16"/>
        <v>FRANCOPHONE</v>
      </c>
      <c r="R539" t="str">
        <f t="shared" si="17"/>
        <v>malt</v>
      </c>
      <c r="BA539" t="s">
        <v>71</v>
      </c>
      <c r="BB539" t="s">
        <v>97</v>
      </c>
    </row>
    <row r="540" spans="1:54" hidden="1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Q540" t="str">
        <f t="shared" si="16"/>
        <v>FRANCOPHONE</v>
      </c>
      <c r="R540" t="str">
        <f t="shared" si="17"/>
        <v>malt</v>
      </c>
      <c r="BA540" t="s">
        <v>71</v>
      </c>
      <c r="BB540" t="s">
        <v>97</v>
      </c>
    </row>
    <row r="541" spans="1:54" hidden="1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Q541" t="str">
        <f t="shared" si="16"/>
        <v>FRANCOPHONE</v>
      </c>
      <c r="R541" t="str">
        <f t="shared" si="17"/>
        <v>beer</v>
      </c>
      <c r="BA541" t="s">
        <v>71</v>
      </c>
      <c r="BB541" t="s">
        <v>98</v>
      </c>
    </row>
    <row r="542" spans="1:54" hidden="1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Q542" t="str">
        <f t="shared" si="16"/>
        <v>ANGLOPHONE</v>
      </c>
      <c r="R542" t="str">
        <f t="shared" si="17"/>
        <v>beer</v>
      </c>
      <c r="BA542" t="s">
        <v>70</v>
      </c>
      <c r="BB542" t="s">
        <v>98</v>
      </c>
    </row>
    <row r="543" spans="1:54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Q543" t="str">
        <f t="shared" si="16"/>
        <v>ANGLOPHONE</v>
      </c>
      <c r="R543" t="str">
        <f t="shared" si="17"/>
        <v>beer</v>
      </c>
      <c r="BA543" t="s">
        <v>70</v>
      </c>
      <c r="BB543" t="s">
        <v>98</v>
      </c>
    </row>
    <row r="544" spans="1:54" hidden="1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Q544" t="str">
        <f t="shared" si="16"/>
        <v>FRANCOPHONE</v>
      </c>
      <c r="R544" t="str">
        <f t="shared" si="17"/>
        <v>beer</v>
      </c>
      <c r="BA544" t="s">
        <v>71</v>
      </c>
      <c r="BB544" t="s">
        <v>98</v>
      </c>
    </row>
    <row r="545" spans="1:54" hidden="1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Q545" t="str">
        <f t="shared" si="16"/>
        <v>FRANCOPHONE</v>
      </c>
      <c r="R545" t="str">
        <f t="shared" si="17"/>
        <v>beer</v>
      </c>
      <c r="BA545" t="s">
        <v>71</v>
      </c>
      <c r="BB545" t="s">
        <v>98</v>
      </c>
    </row>
    <row r="546" spans="1:54" hidden="1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Q546" t="str">
        <f t="shared" si="16"/>
        <v>FRANCOPHONE</v>
      </c>
      <c r="R546" t="str">
        <f t="shared" si="17"/>
        <v>malt</v>
      </c>
      <c r="BA546" t="s">
        <v>71</v>
      </c>
      <c r="BB546" t="s">
        <v>97</v>
      </c>
    </row>
    <row r="547" spans="1:54" hidden="1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Q547" t="str">
        <f t="shared" si="16"/>
        <v>ANGLOPHONE</v>
      </c>
      <c r="R547" t="str">
        <f t="shared" si="17"/>
        <v>malt</v>
      </c>
      <c r="BA547" t="s">
        <v>70</v>
      </c>
      <c r="BB547" t="s">
        <v>97</v>
      </c>
    </row>
    <row r="548" spans="1:54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Q548" t="str">
        <f t="shared" si="16"/>
        <v>ANGLOPHONE</v>
      </c>
      <c r="R548" t="str">
        <f t="shared" si="17"/>
        <v>beer</v>
      </c>
      <c r="BA548" t="s">
        <v>70</v>
      </c>
      <c r="BB548" t="s">
        <v>98</v>
      </c>
    </row>
    <row r="549" spans="1:54" hidden="1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Q549" t="str">
        <f t="shared" si="16"/>
        <v>FRANCOPHONE</v>
      </c>
      <c r="R549" t="str">
        <f t="shared" si="17"/>
        <v>beer</v>
      </c>
      <c r="BA549" t="s">
        <v>71</v>
      </c>
      <c r="BB549" t="s">
        <v>98</v>
      </c>
    </row>
    <row r="550" spans="1:54" hidden="1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Q550" t="str">
        <f t="shared" si="16"/>
        <v>FRANCOPHONE</v>
      </c>
      <c r="R550" t="str">
        <f t="shared" si="17"/>
        <v>beer</v>
      </c>
      <c r="BA550" t="s">
        <v>71</v>
      </c>
      <c r="BB550" t="s">
        <v>98</v>
      </c>
    </row>
    <row r="551" spans="1:54" hidden="1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Q551" t="str">
        <f t="shared" si="16"/>
        <v>FRANCOPHONE</v>
      </c>
      <c r="R551" t="str">
        <f t="shared" si="17"/>
        <v>beer</v>
      </c>
      <c r="BA551" t="s">
        <v>71</v>
      </c>
      <c r="BB551" t="s">
        <v>98</v>
      </c>
    </row>
    <row r="552" spans="1:54" hidden="1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Q552" t="str">
        <f t="shared" si="16"/>
        <v>ANGLOPHONE</v>
      </c>
      <c r="R552" t="str">
        <f t="shared" si="17"/>
        <v>beer</v>
      </c>
      <c r="BA552" t="s">
        <v>70</v>
      </c>
      <c r="BB552" t="s">
        <v>98</v>
      </c>
    </row>
    <row r="553" spans="1:54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Q553" t="str">
        <f t="shared" si="16"/>
        <v>ANGLOPHONE</v>
      </c>
      <c r="R553" t="str">
        <f t="shared" si="17"/>
        <v>malt</v>
      </c>
      <c r="BA553" t="s">
        <v>70</v>
      </c>
      <c r="BB553" t="s">
        <v>97</v>
      </c>
    </row>
    <row r="554" spans="1:54" hidden="1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Q554" t="str">
        <f t="shared" si="16"/>
        <v>FRANCOPHONE</v>
      </c>
      <c r="R554" t="str">
        <f t="shared" si="17"/>
        <v>malt</v>
      </c>
      <c r="BA554" t="s">
        <v>71</v>
      </c>
      <c r="BB554" t="s">
        <v>97</v>
      </c>
    </row>
    <row r="555" spans="1:54" hidden="1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Q555" t="str">
        <f t="shared" si="16"/>
        <v>FRANCOPHONE</v>
      </c>
      <c r="R555" t="str">
        <f t="shared" si="17"/>
        <v>beer</v>
      </c>
      <c r="BA555" t="s">
        <v>71</v>
      </c>
      <c r="BB555" t="s">
        <v>98</v>
      </c>
    </row>
    <row r="556" spans="1:54" hidden="1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Q556" t="str">
        <f t="shared" si="16"/>
        <v>FRANCOPHONE</v>
      </c>
      <c r="R556" t="str">
        <f t="shared" si="17"/>
        <v>beer</v>
      </c>
      <c r="BA556" t="s">
        <v>71</v>
      </c>
      <c r="BB556" t="s">
        <v>98</v>
      </c>
    </row>
    <row r="557" spans="1:54" hidden="1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Q557" t="str">
        <f t="shared" si="16"/>
        <v>ANGLOPHONE</v>
      </c>
      <c r="R557" t="str">
        <f t="shared" si="17"/>
        <v>beer</v>
      </c>
      <c r="BA557" t="s">
        <v>70</v>
      </c>
      <c r="BB557" t="s">
        <v>98</v>
      </c>
    </row>
    <row r="558" spans="1:54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Q558" t="str">
        <f t="shared" si="16"/>
        <v>ANGLOPHONE</v>
      </c>
      <c r="R558" t="str">
        <f t="shared" si="17"/>
        <v>beer</v>
      </c>
      <c r="BA558" t="s">
        <v>70</v>
      </c>
      <c r="BB558" t="s">
        <v>98</v>
      </c>
    </row>
    <row r="559" spans="1:54" hidden="1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Q559" t="str">
        <f t="shared" si="16"/>
        <v>FRANCOPHONE</v>
      </c>
      <c r="R559" t="str">
        <f t="shared" si="17"/>
        <v>beer</v>
      </c>
      <c r="BA559" t="s">
        <v>71</v>
      </c>
      <c r="BB559" t="s">
        <v>98</v>
      </c>
    </row>
    <row r="560" spans="1:54" hidden="1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Q560" t="str">
        <f t="shared" si="16"/>
        <v>FRANCOPHONE</v>
      </c>
      <c r="R560" t="str">
        <f t="shared" si="17"/>
        <v>malt</v>
      </c>
      <c r="BA560" t="s">
        <v>71</v>
      </c>
      <c r="BB560" t="s">
        <v>97</v>
      </c>
    </row>
    <row r="561" spans="1:54" hidden="1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Q561" t="str">
        <f t="shared" si="16"/>
        <v>FRANCOPHONE</v>
      </c>
      <c r="R561" t="str">
        <f t="shared" si="17"/>
        <v>malt</v>
      </c>
      <c r="BA561" t="s">
        <v>71</v>
      </c>
      <c r="BB561" t="s">
        <v>97</v>
      </c>
    </row>
    <row r="562" spans="1:54" hidden="1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Q562" t="str">
        <f t="shared" si="16"/>
        <v>ANGLOPHONE</v>
      </c>
      <c r="R562" t="str">
        <f t="shared" si="17"/>
        <v>beer</v>
      </c>
      <c r="BA562" t="s">
        <v>70</v>
      </c>
      <c r="BB562" t="s">
        <v>98</v>
      </c>
    </row>
    <row r="563" spans="1:54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Q563" t="str">
        <f t="shared" si="16"/>
        <v>ANGLOPHONE</v>
      </c>
      <c r="R563" t="str">
        <f t="shared" si="17"/>
        <v>beer</v>
      </c>
      <c r="BA563" t="s">
        <v>70</v>
      </c>
      <c r="BB563" t="s">
        <v>98</v>
      </c>
    </row>
    <row r="564" spans="1:54" hidden="1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Q564" t="str">
        <f t="shared" si="16"/>
        <v>FRANCOPHONE</v>
      </c>
      <c r="R564" t="str">
        <f t="shared" si="17"/>
        <v>beer</v>
      </c>
      <c r="BA564" t="s">
        <v>71</v>
      </c>
      <c r="BB564" t="s">
        <v>98</v>
      </c>
    </row>
    <row r="565" spans="1:54" hidden="1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Q565" t="str">
        <f t="shared" si="16"/>
        <v>FRANCOPHONE</v>
      </c>
      <c r="R565" t="str">
        <f t="shared" si="17"/>
        <v>beer</v>
      </c>
      <c r="BA565" t="s">
        <v>71</v>
      </c>
      <c r="BB565" t="s">
        <v>98</v>
      </c>
    </row>
    <row r="566" spans="1:54" hidden="1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Q566" t="str">
        <f t="shared" si="16"/>
        <v>FRANCOPHONE</v>
      </c>
      <c r="R566" t="str">
        <f t="shared" si="17"/>
        <v>beer</v>
      </c>
      <c r="BA566" t="s">
        <v>71</v>
      </c>
      <c r="BB566" t="s">
        <v>98</v>
      </c>
    </row>
    <row r="567" spans="1:54" hidden="1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Q567" t="str">
        <f t="shared" si="16"/>
        <v>ANGLOPHONE</v>
      </c>
      <c r="R567" t="str">
        <f t="shared" si="17"/>
        <v>malt</v>
      </c>
      <c r="BA567" t="s">
        <v>70</v>
      </c>
      <c r="BB567" t="s">
        <v>97</v>
      </c>
    </row>
    <row r="568" spans="1:54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Q568" t="str">
        <f t="shared" si="16"/>
        <v>ANGLOPHONE</v>
      </c>
      <c r="R568" t="str">
        <f t="shared" si="17"/>
        <v>malt</v>
      </c>
      <c r="BA568" t="s">
        <v>70</v>
      </c>
      <c r="BB568" t="s">
        <v>97</v>
      </c>
    </row>
    <row r="569" spans="1:54" hidden="1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Q569" t="str">
        <f t="shared" si="16"/>
        <v>FRANCOPHONE</v>
      </c>
      <c r="R569" t="str">
        <f t="shared" si="17"/>
        <v>beer</v>
      </c>
      <c r="BA569" t="s">
        <v>71</v>
      </c>
      <c r="BB569" t="s">
        <v>98</v>
      </c>
    </row>
    <row r="570" spans="1:54" hidden="1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Q570" t="str">
        <f t="shared" si="16"/>
        <v>FRANCOPHONE</v>
      </c>
      <c r="R570" t="str">
        <f t="shared" si="17"/>
        <v>beer</v>
      </c>
      <c r="BA570" t="s">
        <v>71</v>
      </c>
      <c r="BB570" t="s">
        <v>98</v>
      </c>
    </row>
    <row r="571" spans="1:54" hidden="1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Q571" t="str">
        <f t="shared" si="16"/>
        <v>FRANCOPHONE</v>
      </c>
      <c r="R571" t="str">
        <f t="shared" si="17"/>
        <v>beer</v>
      </c>
      <c r="BA571" t="s">
        <v>71</v>
      </c>
      <c r="BB571" t="s">
        <v>98</v>
      </c>
    </row>
    <row r="572" spans="1:54" hidden="1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Q572" t="str">
        <f t="shared" si="16"/>
        <v>ANGLOPHONE</v>
      </c>
      <c r="R572" t="str">
        <f t="shared" si="17"/>
        <v>beer</v>
      </c>
      <c r="BA572" t="s">
        <v>70</v>
      </c>
      <c r="BB572" t="s">
        <v>98</v>
      </c>
    </row>
    <row r="573" spans="1:54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Q573" t="str">
        <f t="shared" si="16"/>
        <v>ANGLOPHONE</v>
      </c>
      <c r="R573" t="str">
        <f t="shared" si="17"/>
        <v>beer</v>
      </c>
      <c r="BA573" t="s">
        <v>70</v>
      </c>
      <c r="BB573" t="s">
        <v>98</v>
      </c>
    </row>
    <row r="574" spans="1:54" hidden="1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Q574" t="str">
        <f t="shared" si="16"/>
        <v>FRANCOPHONE</v>
      </c>
      <c r="R574" t="str">
        <f t="shared" si="17"/>
        <v>malt</v>
      </c>
      <c r="BA574" t="s">
        <v>71</v>
      </c>
      <c r="BB574" t="s">
        <v>97</v>
      </c>
    </row>
    <row r="575" spans="1:54" hidden="1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Q575" t="str">
        <f t="shared" si="16"/>
        <v>FRANCOPHONE</v>
      </c>
      <c r="R575" t="str">
        <f t="shared" si="17"/>
        <v>malt</v>
      </c>
      <c r="BA575" t="s">
        <v>71</v>
      </c>
      <c r="BB575" t="s">
        <v>97</v>
      </c>
    </row>
    <row r="576" spans="1:54" hidden="1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Q576" t="str">
        <f t="shared" si="16"/>
        <v>FRANCOPHONE</v>
      </c>
      <c r="R576" t="str">
        <f t="shared" si="17"/>
        <v>beer</v>
      </c>
      <c r="BA576" t="s">
        <v>71</v>
      </c>
      <c r="BB576" t="s">
        <v>98</v>
      </c>
    </row>
    <row r="577" spans="1:54" hidden="1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Q577" t="str">
        <f t="shared" si="16"/>
        <v>ANGLOPHONE</v>
      </c>
      <c r="R577" t="str">
        <f t="shared" si="17"/>
        <v>beer</v>
      </c>
      <c r="BA577" t="s">
        <v>70</v>
      </c>
      <c r="BB577" t="s">
        <v>98</v>
      </c>
    </row>
    <row r="578" spans="1:54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Q578" t="str">
        <f t="shared" si="16"/>
        <v>ANGLOPHONE</v>
      </c>
      <c r="R578" t="str">
        <f t="shared" si="17"/>
        <v>beer</v>
      </c>
      <c r="BA578" t="s">
        <v>70</v>
      </c>
      <c r="BB578" t="s">
        <v>98</v>
      </c>
    </row>
    <row r="579" spans="1:54" hidden="1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Q579" t="str">
        <f t="shared" ref="Q579:Q642" si="18">IF(J579="GHANA", "ANGLOPHONE", IF(J579="NIGERIA", "ANGLOPHONE","FRANCOPHONE"))</f>
        <v>FRANCOPHONE</v>
      </c>
      <c r="R579" t="str">
        <f t="shared" ref="R579:R642" si="19">IF(D579="beta malt", "malt", IF(D579="grand malt", "malt", "beer"))</f>
        <v>beer</v>
      </c>
      <c r="BA579" t="s">
        <v>71</v>
      </c>
      <c r="BB579" t="s">
        <v>98</v>
      </c>
    </row>
    <row r="580" spans="1:54" hidden="1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Q580" t="str">
        <f t="shared" si="18"/>
        <v>FRANCOPHONE</v>
      </c>
      <c r="R580" t="str">
        <f t="shared" si="19"/>
        <v>beer</v>
      </c>
      <c r="BA580" t="s">
        <v>71</v>
      </c>
      <c r="BB580" t="s">
        <v>98</v>
      </c>
    </row>
    <row r="581" spans="1:54" hidden="1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Q581" t="str">
        <f t="shared" si="18"/>
        <v>FRANCOPHONE</v>
      </c>
      <c r="R581" t="str">
        <f t="shared" si="19"/>
        <v>malt</v>
      </c>
      <c r="BA581" t="s">
        <v>71</v>
      </c>
      <c r="BB581" t="s">
        <v>97</v>
      </c>
    </row>
    <row r="582" spans="1:54" hidden="1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Q582" t="str">
        <f t="shared" si="18"/>
        <v>ANGLOPHONE</v>
      </c>
      <c r="R582" t="str">
        <f t="shared" si="19"/>
        <v>malt</v>
      </c>
      <c r="BA582" t="s">
        <v>70</v>
      </c>
      <c r="BB582" t="s">
        <v>97</v>
      </c>
    </row>
    <row r="583" spans="1:54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Q583" t="str">
        <f t="shared" si="18"/>
        <v>ANGLOPHONE</v>
      </c>
      <c r="R583" t="str">
        <f t="shared" si="19"/>
        <v>beer</v>
      </c>
      <c r="BA583" t="s">
        <v>70</v>
      </c>
      <c r="BB583" t="s">
        <v>98</v>
      </c>
    </row>
    <row r="584" spans="1:54" hidden="1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Q584" t="str">
        <f t="shared" si="18"/>
        <v>FRANCOPHONE</v>
      </c>
      <c r="R584" t="str">
        <f t="shared" si="19"/>
        <v>beer</v>
      </c>
      <c r="BA584" t="s">
        <v>71</v>
      </c>
      <c r="BB584" t="s">
        <v>98</v>
      </c>
    </row>
    <row r="585" spans="1:54" hidden="1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Q585" t="str">
        <f t="shared" si="18"/>
        <v>FRANCOPHONE</v>
      </c>
      <c r="R585" t="str">
        <f t="shared" si="19"/>
        <v>beer</v>
      </c>
      <c r="BA585" t="s">
        <v>71</v>
      </c>
      <c r="BB585" t="s">
        <v>98</v>
      </c>
    </row>
    <row r="586" spans="1:54" hidden="1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Q586" t="str">
        <f t="shared" si="18"/>
        <v>FRANCOPHONE</v>
      </c>
      <c r="R586" t="str">
        <f t="shared" si="19"/>
        <v>beer</v>
      </c>
      <c r="BA586" t="s">
        <v>71</v>
      </c>
      <c r="BB586" t="s">
        <v>98</v>
      </c>
    </row>
    <row r="587" spans="1:54" hidden="1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Q587" t="str">
        <f t="shared" si="18"/>
        <v>ANGLOPHONE</v>
      </c>
      <c r="R587" t="str">
        <f t="shared" si="19"/>
        <v>beer</v>
      </c>
      <c r="BA587" t="s">
        <v>70</v>
      </c>
      <c r="BB587" t="s">
        <v>98</v>
      </c>
    </row>
    <row r="588" spans="1:54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Q588" t="str">
        <f t="shared" si="18"/>
        <v>ANGLOPHONE</v>
      </c>
      <c r="R588" t="str">
        <f t="shared" si="19"/>
        <v>malt</v>
      </c>
      <c r="BA588" t="s">
        <v>70</v>
      </c>
      <c r="BB588" t="s">
        <v>97</v>
      </c>
    </row>
    <row r="589" spans="1:54" hidden="1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Q589" t="str">
        <f t="shared" si="18"/>
        <v>FRANCOPHONE</v>
      </c>
      <c r="R589" t="str">
        <f t="shared" si="19"/>
        <v>malt</v>
      </c>
      <c r="BA589" t="s">
        <v>71</v>
      </c>
      <c r="BB589" t="s">
        <v>97</v>
      </c>
    </row>
    <row r="590" spans="1:54" hidden="1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Q590" t="str">
        <f t="shared" si="18"/>
        <v>FRANCOPHONE</v>
      </c>
      <c r="R590" t="str">
        <f t="shared" si="19"/>
        <v>beer</v>
      </c>
      <c r="BA590" t="s">
        <v>71</v>
      </c>
      <c r="BB590" t="s">
        <v>98</v>
      </c>
    </row>
    <row r="591" spans="1:54" hidden="1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Q591" t="str">
        <f t="shared" si="18"/>
        <v>FRANCOPHONE</v>
      </c>
      <c r="R591" t="str">
        <f t="shared" si="19"/>
        <v>beer</v>
      </c>
      <c r="BA591" t="s">
        <v>71</v>
      </c>
      <c r="BB591" t="s">
        <v>98</v>
      </c>
    </row>
    <row r="592" spans="1:54" hidden="1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Q592" t="str">
        <f t="shared" si="18"/>
        <v>ANGLOPHONE</v>
      </c>
      <c r="R592" t="str">
        <f t="shared" si="19"/>
        <v>beer</v>
      </c>
      <c r="BA592" t="s">
        <v>70</v>
      </c>
      <c r="BB592" t="s">
        <v>98</v>
      </c>
    </row>
    <row r="593" spans="1:54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Q593" t="str">
        <f t="shared" si="18"/>
        <v>ANGLOPHONE</v>
      </c>
      <c r="R593" t="str">
        <f t="shared" si="19"/>
        <v>beer</v>
      </c>
      <c r="BA593" t="s">
        <v>70</v>
      </c>
      <c r="BB593" t="s">
        <v>98</v>
      </c>
    </row>
    <row r="594" spans="1:54" hidden="1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Q594" t="str">
        <f t="shared" si="18"/>
        <v>FRANCOPHONE</v>
      </c>
      <c r="R594" t="str">
        <f t="shared" si="19"/>
        <v>beer</v>
      </c>
      <c r="BA594" t="s">
        <v>71</v>
      </c>
      <c r="BB594" t="s">
        <v>98</v>
      </c>
    </row>
    <row r="595" spans="1:54" hidden="1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Q595" t="str">
        <f t="shared" si="18"/>
        <v>FRANCOPHONE</v>
      </c>
      <c r="R595" t="str">
        <f t="shared" si="19"/>
        <v>malt</v>
      </c>
      <c r="BA595" t="s">
        <v>71</v>
      </c>
      <c r="BB595" t="s">
        <v>97</v>
      </c>
    </row>
    <row r="596" spans="1:54" hidden="1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Q596" t="str">
        <f t="shared" si="18"/>
        <v>FRANCOPHONE</v>
      </c>
      <c r="R596" t="str">
        <f t="shared" si="19"/>
        <v>malt</v>
      </c>
      <c r="BA596" t="s">
        <v>71</v>
      </c>
      <c r="BB596" t="s">
        <v>97</v>
      </c>
    </row>
    <row r="597" spans="1:54" hidden="1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Q597" t="str">
        <f t="shared" si="18"/>
        <v>ANGLOPHONE</v>
      </c>
      <c r="R597" t="str">
        <f t="shared" si="19"/>
        <v>beer</v>
      </c>
      <c r="BA597" t="s">
        <v>70</v>
      </c>
      <c r="BB597" t="s">
        <v>98</v>
      </c>
    </row>
    <row r="598" spans="1:54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Q598" t="str">
        <f t="shared" si="18"/>
        <v>ANGLOPHONE</v>
      </c>
      <c r="R598" t="str">
        <f t="shared" si="19"/>
        <v>beer</v>
      </c>
      <c r="BA598" t="s">
        <v>70</v>
      </c>
      <c r="BB598" t="s">
        <v>98</v>
      </c>
    </row>
    <row r="599" spans="1:54" hidden="1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Q599" t="str">
        <f t="shared" si="18"/>
        <v>FRANCOPHONE</v>
      </c>
      <c r="R599" t="str">
        <f t="shared" si="19"/>
        <v>beer</v>
      </c>
      <c r="BA599" t="s">
        <v>71</v>
      </c>
      <c r="BB599" t="s">
        <v>98</v>
      </c>
    </row>
    <row r="600" spans="1:54" hidden="1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Q600" t="str">
        <f t="shared" si="18"/>
        <v>FRANCOPHONE</v>
      </c>
      <c r="R600" t="str">
        <f t="shared" si="19"/>
        <v>beer</v>
      </c>
      <c r="BA600" t="s">
        <v>71</v>
      </c>
      <c r="BB600" t="s">
        <v>98</v>
      </c>
    </row>
    <row r="601" spans="1:54" hidden="1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Q601" t="str">
        <f t="shared" si="18"/>
        <v>FRANCOPHONE</v>
      </c>
      <c r="R601" t="str">
        <f t="shared" si="19"/>
        <v>beer</v>
      </c>
      <c r="BA601" t="s">
        <v>71</v>
      </c>
      <c r="BB601" t="s">
        <v>98</v>
      </c>
    </row>
    <row r="602" spans="1:54" hidden="1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Q602" t="str">
        <f t="shared" si="18"/>
        <v>ANGLOPHONE</v>
      </c>
      <c r="R602" t="str">
        <f t="shared" si="19"/>
        <v>malt</v>
      </c>
      <c r="BA602" t="s">
        <v>70</v>
      </c>
      <c r="BB602" t="s">
        <v>97</v>
      </c>
    </row>
    <row r="603" spans="1:54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Q603" t="str">
        <f t="shared" si="18"/>
        <v>ANGLOPHONE</v>
      </c>
      <c r="R603" t="str">
        <f t="shared" si="19"/>
        <v>malt</v>
      </c>
      <c r="BA603" t="s">
        <v>70</v>
      </c>
      <c r="BB603" t="s">
        <v>97</v>
      </c>
    </row>
    <row r="604" spans="1:54" hidden="1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Q604" t="str">
        <f t="shared" si="18"/>
        <v>FRANCOPHONE</v>
      </c>
      <c r="R604" t="str">
        <f t="shared" si="19"/>
        <v>beer</v>
      </c>
      <c r="BA604" t="s">
        <v>71</v>
      </c>
      <c r="BB604" t="s">
        <v>98</v>
      </c>
    </row>
    <row r="605" spans="1:54" hidden="1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Q605" t="str">
        <f t="shared" si="18"/>
        <v>FRANCOPHONE</v>
      </c>
      <c r="R605" t="str">
        <f t="shared" si="19"/>
        <v>beer</v>
      </c>
      <c r="BA605" t="s">
        <v>71</v>
      </c>
      <c r="BB605" t="s">
        <v>98</v>
      </c>
    </row>
    <row r="606" spans="1:54" hidden="1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Q606" t="str">
        <f t="shared" si="18"/>
        <v>FRANCOPHONE</v>
      </c>
      <c r="R606" t="str">
        <f t="shared" si="19"/>
        <v>beer</v>
      </c>
      <c r="BA606" t="s">
        <v>71</v>
      </c>
      <c r="BB606" t="s">
        <v>98</v>
      </c>
    </row>
    <row r="607" spans="1:54" hidden="1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Q607" t="str">
        <f t="shared" si="18"/>
        <v>ANGLOPHONE</v>
      </c>
      <c r="R607" t="str">
        <f t="shared" si="19"/>
        <v>beer</v>
      </c>
      <c r="BA607" t="s">
        <v>70</v>
      </c>
      <c r="BB607" t="s">
        <v>98</v>
      </c>
    </row>
    <row r="608" spans="1:54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Q608" t="str">
        <f t="shared" si="18"/>
        <v>ANGLOPHONE</v>
      </c>
      <c r="R608" t="str">
        <f t="shared" si="19"/>
        <v>beer</v>
      </c>
      <c r="BA608" t="s">
        <v>70</v>
      </c>
      <c r="BB608" t="s">
        <v>98</v>
      </c>
    </row>
    <row r="609" spans="1:54" hidden="1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Q609" t="str">
        <f t="shared" si="18"/>
        <v>FRANCOPHONE</v>
      </c>
      <c r="R609" t="str">
        <f t="shared" si="19"/>
        <v>malt</v>
      </c>
      <c r="BA609" t="s">
        <v>71</v>
      </c>
      <c r="BB609" t="s">
        <v>97</v>
      </c>
    </row>
    <row r="610" spans="1:54" hidden="1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Q610" t="str">
        <f t="shared" si="18"/>
        <v>FRANCOPHONE</v>
      </c>
      <c r="R610" t="str">
        <f t="shared" si="19"/>
        <v>malt</v>
      </c>
      <c r="BA610" t="s">
        <v>71</v>
      </c>
      <c r="BB610" t="s">
        <v>97</v>
      </c>
    </row>
    <row r="611" spans="1:54" hidden="1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Q611" t="str">
        <f t="shared" si="18"/>
        <v>FRANCOPHONE</v>
      </c>
      <c r="R611" t="str">
        <f t="shared" si="19"/>
        <v>beer</v>
      </c>
      <c r="BA611" t="s">
        <v>71</v>
      </c>
      <c r="BB611" t="s">
        <v>98</v>
      </c>
    </row>
    <row r="612" spans="1:54" hidden="1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Q612" t="str">
        <f t="shared" si="18"/>
        <v>ANGLOPHONE</v>
      </c>
      <c r="R612" t="str">
        <f t="shared" si="19"/>
        <v>beer</v>
      </c>
      <c r="BA612" t="s">
        <v>70</v>
      </c>
      <c r="BB612" t="s">
        <v>98</v>
      </c>
    </row>
    <row r="613" spans="1:54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Q613" t="str">
        <f t="shared" si="18"/>
        <v>ANGLOPHONE</v>
      </c>
      <c r="R613" t="str">
        <f t="shared" si="19"/>
        <v>beer</v>
      </c>
      <c r="BA613" t="s">
        <v>70</v>
      </c>
      <c r="BB613" t="s">
        <v>98</v>
      </c>
    </row>
    <row r="614" spans="1:54" hidden="1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Q614" t="str">
        <f t="shared" si="18"/>
        <v>FRANCOPHONE</v>
      </c>
      <c r="R614" t="str">
        <f t="shared" si="19"/>
        <v>beer</v>
      </c>
      <c r="BA614" t="s">
        <v>71</v>
      </c>
      <c r="BB614" t="s">
        <v>98</v>
      </c>
    </row>
    <row r="615" spans="1:54" hidden="1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Q615" t="str">
        <f t="shared" si="18"/>
        <v>FRANCOPHONE</v>
      </c>
      <c r="R615" t="str">
        <f t="shared" si="19"/>
        <v>beer</v>
      </c>
      <c r="BA615" t="s">
        <v>71</v>
      </c>
      <c r="BB615" t="s">
        <v>98</v>
      </c>
    </row>
    <row r="616" spans="1:54" hidden="1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Q616" t="str">
        <f t="shared" si="18"/>
        <v>FRANCOPHONE</v>
      </c>
      <c r="R616" t="str">
        <f t="shared" si="19"/>
        <v>malt</v>
      </c>
      <c r="BA616" t="s">
        <v>71</v>
      </c>
      <c r="BB616" t="s">
        <v>97</v>
      </c>
    </row>
    <row r="617" spans="1:54" hidden="1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Q617" t="str">
        <f t="shared" si="18"/>
        <v>ANGLOPHONE</v>
      </c>
      <c r="R617" t="str">
        <f t="shared" si="19"/>
        <v>malt</v>
      </c>
      <c r="BA617" t="s">
        <v>70</v>
      </c>
      <c r="BB617" t="s">
        <v>97</v>
      </c>
    </row>
    <row r="618" spans="1:54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Q618" t="str">
        <f t="shared" si="18"/>
        <v>ANGLOPHONE</v>
      </c>
      <c r="R618" t="str">
        <f t="shared" si="19"/>
        <v>beer</v>
      </c>
      <c r="BA618" t="s">
        <v>70</v>
      </c>
      <c r="BB618" t="s">
        <v>98</v>
      </c>
    </row>
    <row r="619" spans="1:54" hidden="1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Q619" t="str">
        <f t="shared" si="18"/>
        <v>FRANCOPHONE</v>
      </c>
      <c r="R619" t="str">
        <f t="shared" si="19"/>
        <v>beer</v>
      </c>
      <c r="BA619" t="s">
        <v>71</v>
      </c>
      <c r="BB619" t="s">
        <v>98</v>
      </c>
    </row>
    <row r="620" spans="1:54" hidden="1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Q620" t="str">
        <f t="shared" si="18"/>
        <v>FRANCOPHONE</v>
      </c>
      <c r="R620" t="str">
        <f t="shared" si="19"/>
        <v>beer</v>
      </c>
      <c r="BA620" t="s">
        <v>71</v>
      </c>
      <c r="BB620" t="s">
        <v>98</v>
      </c>
    </row>
    <row r="621" spans="1:54" hidden="1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Q621" t="str">
        <f t="shared" si="18"/>
        <v>FRANCOPHONE</v>
      </c>
      <c r="R621" t="str">
        <f t="shared" si="19"/>
        <v>beer</v>
      </c>
      <c r="BA621" t="s">
        <v>71</v>
      </c>
      <c r="BB621" t="s">
        <v>98</v>
      </c>
    </row>
    <row r="622" spans="1:54" hidden="1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Q622" t="str">
        <f t="shared" si="18"/>
        <v>ANGLOPHONE</v>
      </c>
      <c r="R622" t="str">
        <f t="shared" si="19"/>
        <v>beer</v>
      </c>
      <c r="BA622" t="s">
        <v>70</v>
      </c>
      <c r="BB622" t="s">
        <v>98</v>
      </c>
    </row>
    <row r="623" spans="1:54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Q623" t="str">
        <f t="shared" si="18"/>
        <v>ANGLOPHONE</v>
      </c>
      <c r="R623" t="str">
        <f t="shared" si="19"/>
        <v>malt</v>
      </c>
      <c r="BA623" t="s">
        <v>70</v>
      </c>
      <c r="BB623" t="s">
        <v>97</v>
      </c>
    </row>
    <row r="624" spans="1:54" hidden="1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Q624" t="str">
        <f t="shared" si="18"/>
        <v>FRANCOPHONE</v>
      </c>
      <c r="R624" t="str">
        <f t="shared" si="19"/>
        <v>malt</v>
      </c>
      <c r="BA624" t="s">
        <v>71</v>
      </c>
      <c r="BB624" t="s">
        <v>97</v>
      </c>
    </row>
    <row r="625" spans="1:54" hidden="1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Q625" t="str">
        <f t="shared" si="18"/>
        <v>FRANCOPHONE</v>
      </c>
      <c r="R625" t="str">
        <f t="shared" si="19"/>
        <v>beer</v>
      </c>
      <c r="BA625" t="s">
        <v>71</v>
      </c>
      <c r="BB625" t="s">
        <v>98</v>
      </c>
    </row>
    <row r="626" spans="1:54" hidden="1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Q626" t="str">
        <f t="shared" si="18"/>
        <v>FRANCOPHONE</v>
      </c>
      <c r="R626" t="str">
        <f t="shared" si="19"/>
        <v>beer</v>
      </c>
      <c r="BA626" t="s">
        <v>71</v>
      </c>
      <c r="BB626" t="s">
        <v>98</v>
      </c>
    </row>
    <row r="627" spans="1:54" hidden="1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Q627" t="str">
        <f t="shared" si="18"/>
        <v>ANGLOPHONE</v>
      </c>
      <c r="R627" t="str">
        <f t="shared" si="19"/>
        <v>beer</v>
      </c>
      <c r="BA627" t="s">
        <v>70</v>
      </c>
      <c r="BB627" t="s">
        <v>98</v>
      </c>
    </row>
    <row r="628" spans="1:54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Q628" t="str">
        <f t="shared" si="18"/>
        <v>ANGLOPHONE</v>
      </c>
      <c r="R628" t="str">
        <f t="shared" si="19"/>
        <v>beer</v>
      </c>
      <c r="BA628" t="s">
        <v>70</v>
      </c>
      <c r="BB628" t="s">
        <v>98</v>
      </c>
    </row>
    <row r="629" spans="1:54" hidden="1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Q629" t="str">
        <f t="shared" si="18"/>
        <v>FRANCOPHONE</v>
      </c>
      <c r="R629" t="str">
        <f t="shared" si="19"/>
        <v>beer</v>
      </c>
      <c r="BA629" t="s">
        <v>71</v>
      </c>
      <c r="BB629" t="s">
        <v>98</v>
      </c>
    </row>
    <row r="630" spans="1:54" hidden="1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Q630" t="str">
        <f t="shared" si="18"/>
        <v>FRANCOPHONE</v>
      </c>
      <c r="R630" t="str">
        <f t="shared" si="19"/>
        <v>malt</v>
      </c>
      <c r="BA630" t="s">
        <v>71</v>
      </c>
      <c r="BB630" t="s">
        <v>97</v>
      </c>
    </row>
    <row r="631" spans="1:54" hidden="1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Q631" t="str">
        <f t="shared" si="18"/>
        <v>FRANCOPHONE</v>
      </c>
      <c r="R631" t="str">
        <f t="shared" si="19"/>
        <v>malt</v>
      </c>
      <c r="BA631" t="s">
        <v>71</v>
      </c>
      <c r="BB631" t="s">
        <v>97</v>
      </c>
    </row>
    <row r="632" spans="1:54" hidden="1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Q632" t="str">
        <f t="shared" si="18"/>
        <v>ANGLOPHONE</v>
      </c>
      <c r="R632" t="str">
        <f t="shared" si="19"/>
        <v>beer</v>
      </c>
      <c r="BA632" t="s">
        <v>70</v>
      </c>
      <c r="BB632" t="s">
        <v>98</v>
      </c>
    </row>
    <row r="633" spans="1:54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Q633" t="str">
        <f t="shared" si="18"/>
        <v>ANGLOPHONE</v>
      </c>
      <c r="R633" t="str">
        <f t="shared" si="19"/>
        <v>beer</v>
      </c>
      <c r="BA633" t="s">
        <v>70</v>
      </c>
      <c r="BB633" t="s">
        <v>98</v>
      </c>
    </row>
    <row r="634" spans="1:54" hidden="1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Q634" t="str">
        <f t="shared" si="18"/>
        <v>FRANCOPHONE</v>
      </c>
      <c r="R634" t="str">
        <f t="shared" si="19"/>
        <v>beer</v>
      </c>
      <c r="BA634" t="s">
        <v>71</v>
      </c>
      <c r="BB634" t="s">
        <v>98</v>
      </c>
    </row>
    <row r="635" spans="1:54" hidden="1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Q635" t="str">
        <f t="shared" si="18"/>
        <v>FRANCOPHONE</v>
      </c>
      <c r="R635" t="str">
        <f t="shared" si="19"/>
        <v>beer</v>
      </c>
      <c r="BA635" t="s">
        <v>71</v>
      </c>
      <c r="BB635" t="s">
        <v>98</v>
      </c>
    </row>
    <row r="636" spans="1:54" hidden="1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Q636" t="str">
        <f t="shared" si="18"/>
        <v>FRANCOPHONE</v>
      </c>
      <c r="R636" t="str">
        <f t="shared" si="19"/>
        <v>beer</v>
      </c>
      <c r="BA636" t="s">
        <v>71</v>
      </c>
      <c r="BB636" t="s">
        <v>98</v>
      </c>
    </row>
    <row r="637" spans="1:54" hidden="1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Q637" t="str">
        <f t="shared" si="18"/>
        <v>ANGLOPHONE</v>
      </c>
      <c r="R637" t="str">
        <f t="shared" si="19"/>
        <v>malt</v>
      </c>
      <c r="BA637" t="s">
        <v>70</v>
      </c>
      <c r="BB637" t="s">
        <v>97</v>
      </c>
    </row>
    <row r="638" spans="1:54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Q638" t="str">
        <f t="shared" si="18"/>
        <v>ANGLOPHONE</v>
      </c>
      <c r="R638" t="str">
        <f t="shared" si="19"/>
        <v>malt</v>
      </c>
      <c r="BA638" t="s">
        <v>70</v>
      </c>
      <c r="BB638" t="s">
        <v>97</v>
      </c>
    </row>
    <row r="639" spans="1:54" hidden="1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Q639" t="str">
        <f t="shared" si="18"/>
        <v>FRANCOPHONE</v>
      </c>
      <c r="R639" t="str">
        <f t="shared" si="19"/>
        <v>beer</v>
      </c>
      <c r="BA639" t="s">
        <v>71</v>
      </c>
      <c r="BB639" t="s">
        <v>98</v>
      </c>
    </row>
    <row r="640" spans="1:54" hidden="1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Q640" t="str">
        <f t="shared" si="18"/>
        <v>FRANCOPHONE</v>
      </c>
      <c r="R640" t="str">
        <f t="shared" si="19"/>
        <v>beer</v>
      </c>
      <c r="BA640" t="s">
        <v>71</v>
      </c>
      <c r="BB640" t="s">
        <v>98</v>
      </c>
    </row>
    <row r="641" spans="1:54" hidden="1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Q641" t="str">
        <f t="shared" si="18"/>
        <v>FRANCOPHONE</v>
      </c>
      <c r="R641" t="str">
        <f t="shared" si="19"/>
        <v>beer</v>
      </c>
      <c r="BA641" t="s">
        <v>71</v>
      </c>
      <c r="BB641" t="s">
        <v>98</v>
      </c>
    </row>
    <row r="642" spans="1:54" hidden="1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Q642" t="str">
        <f t="shared" si="18"/>
        <v>ANGLOPHONE</v>
      </c>
      <c r="R642" t="str">
        <f t="shared" si="19"/>
        <v>beer</v>
      </c>
      <c r="BA642" t="s">
        <v>70</v>
      </c>
      <c r="BB642" t="s">
        <v>98</v>
      </c>
    </row>
    <row r="643" spans="1:54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Q643" t="str">
        <f t="shared" ref="Q643:Q706" si="20">IF(J643="GHANA", "ANGLOPHONE", IF(J643="NIGERIA", "ANGLOPHONE","FRANCOPHONE"))</f>
        <v>ANGLOPHONE</v>
      </c>
      <c r="R643" t="str">
        <f t="shared" ref="R643:R706" si="21">IF(D643="beta malt", "malt", IF(D643="grand malt", "malt", "beer"))</f>
        <v>beer</v>
      </c>
      <c r="BA643" t="s">
        <v>70</v>
      </c>
      <c r="BB643" t="s">
        <v>98</v>
      </c>
    </row>
    <row r="644" spans="1:54" hidden="1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Q644" t="str">
        <f t="shared" si="20"/>
        <v>FRANCOPHONE</v>
      </c>
      <c r="R644" t="str">
        <f t="shared" si="21"/>
        <v>malt</v>
      </c>
      <c r="BA644" t="s">
        <v>71</v>
      </c>
      <c r="BB644" t="s">
        <v>97</v>
      </c>
    </row>
    <row r="645" spans="1:54" hidden="1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Q645" t="str">
        <f t="shared" si="20"/>
        <v>FRANCOPHONE</v>
      </c>
      <c r="R645" t="str">
        <f t="shared" si="21"/>
        <v>malt</v>
      </c>
      <c r="BA645" t="s">
        <v>71</v>
      </c>
      <c r="BB645" t="s">
        <v>97</v>
      </c>
    </row>
    <row r="646" spans="1:54" hidden="1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Q646" t="str">
        <f t="shared" si="20"/>
        <v>FRANCOPHONE</v>
      </c>
      <c r="R646" t="str">
        <f t="shared" si="21"/>
        <v>beer</v>
      </c>
      <c r="BA646" t="s">
        <v>71</v>
      </c>
      <c r="BB646" t="s">
        <v>98</v>
      </c>
    </row>
    <row r="647" spans="1:54" hidden="1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Q647" t="str">
        <f t="shared" si="20"/>
        <v>ANGLOPHONE</v>
      </c>
      <c r="R647" t="str">
        <f t="shared" si="21"/>
        <v>beer</v>
      </c>
      <c r="BA647" t="s">
        <v>70</v>
      </c>
      <c r="BB647" t="s">
        <v>98</v>
      </c>
    </row>
    <row r="648" spans="1:54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Q648" t="str">
        <f t="shared" si="20"/>
        <v>ANGLOPHONE</v>
      </c>
      <c r="R648" t="str">
        <f t="shared" si="21"/>
        <v>beer</v>
      </c>
      <c r="BA648" t="s">
        <v>70</v>
      </c>
      <c r="BB648" t="s">
        <v>98</v>
      </c>
    </row>
    <row r="649" spans="1:54" hidden="1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Q649" t="str">
        <f t="shared" si="20"/>
        <v>FRANCOPHONE</v>
      </c>
      <c r="R649" t="str">
        <f t="shared" si="21"/>
        <v>beer</v>
      </c>
      <c r="BA649" t="s">
        <v>71</v>
      </c>
      <c r="BB649" t="s">
        <v>98</v>
      </c>
    </row>
    <row r="650" spans="1:54" hidden="1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Q650" t="str">
        <f t="shared" si="20"/>
        <v>FRANCOPHONE</v>
      </c>
      <c r="R650" t="str">
        <f t="shared" si="21"/>
        <v>beer</v>
      </c>
      <c r="BA650" t="s">
        <v>71</v>
      </c>
      <c r="BB650" t="s">
        <v>98</v>
      </c>
    </row>
    <row r="651" spans="1:54" hidden="1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Q651" t="str">
        <f t="shared" si="20"/>
        <v>FRANCOPHONE</v>
      </c>
      <c r="R651" t="str">
        <f t="shared" si="21"/>
        <v>malt</v>
      </c>
      <c r="BA651" t="s">
        <v>71</v>
      </c>
      <c r="BB651" t="s">
        <v>97</v>
      </c>
    </row>
    <row r="652" spans="1:54" hidden="1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Q652" t="str">
        <f t="shared" si="20"/>
        <v>ANGLOPHONE</v>
      </c>
      <c r="R652" t="str">
        <f t="shared" si="21"/>
        <v>malt</v>
      </c>
      <c r="BA652" t="s">
        <v>70</v>
      </c>
      <c r="BB652" t="s">
        <v>97</v>
      </c>
    </row>
    <row r="653" spans="1:54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Q653" t="str">
        <f t="shared" si="20"/>
        <v>ANGLOPHONE</v>
      </c>
      <c r="R653" t="str">
        <f t="shared" si="21"/>
        <v>beer</v>
      </c>
      <c r="BA653" t="s">
        <v>70</v>
      </c>
      <c r="BB653" t="s">
        <v>98</v>
      </c>
    </row>
    <row r="654" spans="1:54" hidden="1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Q654" t="str">
        <f t="shared" si="20"/>
        <v>FRANCOPHONE</v>
      </c>
      <c r="R654" t="str">
        <f t="shared" si="21"/>
        <v>beer</v>
      </c>
      <c r="BA654" t="s">
        <v>71</v>
      </c>
      <c r="BB654" t="s">
        <v>98</v>
      </c>
    </row>
    <row r="655" spans="1:54" hidden="1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Q655" t="str">
        <f t="shared" si="20"/>
        <v>FRANCOPHONE</v>
      </c>
      <c r="R655" t="str">
        <f t="shared" si="21"/>
        <v>beer</v>
      </c>
      <c r="BA655" t="s">
        <v>71</v>
      </c>
      <c r="BB655" t="s">
        <v>98</v>
      </c>
    </row>
    <row r="656" spans="1:54" hidden="1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Q656" t="str">
        <f t="shared" si="20"/>
        <v>FRANCOPHONE</v>
      </c>
      <c r="R656" t="str">
        <f t="shared" si="21"/>
        <v>beer</v>
      </c>
      <c r="BA656" t="s">
        <v>71</v>
      </c>
      <c r="BB656" t="s">
        <v>98</v>
      </c>
    </row>
    <row r="657" spans="1:54" hidden="1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Q657" t="str">
        <f t="shared" si="20"/>
        <v>ANGLOPHONE</v>
      </c>
      <c r="R657" t="str">
        <f t="shared" si="21"/>
        <v>beer</v>
      </c>
      <c r="BA657" t="s">
        <v>70</v>
      </c>
      <c r="BB657" t="s">
        <v>98</v>
      </c>
    </row>
    <row r="658" spans="1:54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Q658" t="str">
        <f t="shared" si="20"/>
        <v>ANGLOPHONE</v>
      </c>
      <c r="R658" t="str">
        <f t="shared" si="21"/>
        <v>malt</v>
      </c>
      <c r="BA658" t="s">
        <v>70</v>
      </c>
      <c r="BB658" t="s">
        <v>97</v>
      </c>
    </row>
    <row r="659" spans="1:54" hidden="1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Q659" t="str">
        <f t="shared" si="20"/>
        <v>FRANCOPHONE</v>
      </c>
      <c r="R659" t="str">
        <f t="shared" si="21"/>
        <v>malt</v>
      </c>
      <c r="BA659" t="s">
        <v>71</v>
      </c>
      <c r="BB659" t="s">
        <v>97</v>
      </c>
    </row>
    <row r="660" spans="1:54" hidden="1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Q660" t="str">
        <f t="shared" si="20"/>
        <v>FRANCOPHONE</v>
      </c>
      <c r="R660" t="str">
        <f t="shared" si="21"/>
        <v>beer</v>
      </c>
      <c r="BA660" t="s">
        <v>71</v>
      </c>
      <c r="BB660" t="s">
        <v>98</v>
      </c>
    </row>
    <row r="661" spans="1:54" hidden="1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Q661" t="str">
        <f t="shared" si="20"/>
        <v>FRANCOPHONE</v>
      </c>
      <c r="R661" t="str">
        <f t="shared" si="21"/>
        <v>beer</v>
      </c>
      <c r="BA661" t="s">
        <v>71</v>
      </c>
      <c r="BB661" t="s">
        <v>98</v>
      </c>
    </row>
    <row r="662" spans="1:54" hidden="1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Q662" t="str">
        <f t="shared" si="20"/>
        <v>ANGLOPHONE</v>
      </c>
      <c r="R662" t="str">
        <f t="shared" si="21"/>
        <v>beer</v>
      </c>
      <c r="BA662" t="s">
        <v>70</v>
      </c>
      <c r="BB662" t="s">
        <v>98</v>
      </c>
    </row>
    <row r="663" spans="1:54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Q663" t="str">
        <f t="shared" si="20"/>
        <v>ANGLOPHONE</v>
      </c>
      <c r="R663" t="str">
        <f t="shared" si="21"/>
        <v>beer</v>
      </c>
      <c r="BA663" t="s">
        <v>70</v>
      </c>
      <c r="BB663" t="s">
        <v>98</v>
      </c>
    </row>
    <row r="664" spans="1:54" hidden="1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Q664" t="str">
        <f t="shared" si="20"/>
        <v>FRANCOPHONE</v>
      </c>
      <c r="R664" t="str">
        <f t="shared" si="21"/>
        <v>beer</v>
      </c>
      <c r="BA664" t="s">
        <v>71</v>
      </c>
      <c r="BB664" t="s">
        <v>98</v>
      </c>
    </row>
    <row r="665" spans="1:54" hidden="1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Q665" t="str">
        <f t="shared" si="20"/>
        <v>FRANCOPHONE</v>
      </c>
      <c r="R665" t="str">
        <f t="shared" si="21"/>
        <v>malt</v>
      </c>
      <c r="BA665" t="s">
        <v>71</v>
      </c>
      <c r="BB665" t="s">
        <v>97</v>
      </c>
    </row>
    <row r="666" spans="1:54" hidden="1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Q666" t="str">
        <f t="shared" si="20"/>
        <v>FRANCOPHONE</v>
      </c>
      <c r="R666" t="str">
        <f t="shared" si="21"/>
        <v>malt</v>
      </c>
      <c r="BA666" t="s">
        <v>71</v>
      </c>
      <c r="BB666" t="s">
        <v>97</v>
      </c>
    </row>
    <row r="667" spans="1:54" hidden="1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Q667" t="str">
        <f t="shared" si="20"/>
        <v>ANGLOPHONE</v>
      </c>
      <c r="R667" t="str">
        <f t="shared" si="21"/>
        <v>beer</v>
      </c>
      <c r="BA667" t="s">
        <v>70</v>
      </c>
      <c r="BB667" t="s">
        <v>98</v>
      </c>
    </row>
    <row r="668" spans="1:54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Q668" t="str">
        <f t="shared" si="20"/>
        <v>ANGLOPHONE</v>
      </c>
      <c r="R668" t="str">
        <f t="shared" si="21"/>
        <v>beer</v>
      </c>
      <c r="BA668" t="s">
        <v>70</v>
      </c>
      <c r="BB668" t="s">
        <v>98</v>
      </c>
    </row>
    <row r="669" spans="1:54" hidden="1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Q669" t="str">
        <f t="shared" si="20"/>
        <v>FRANCOPHONE</v>
      </c>
      <c r="R669" t="str">
        <f t="shared" si="21"/>
        <v>beer</v>
      </c>
      <c r="BA669" t="s">
        <v>71</v>
      </c>
      <c r="BB669" t="s">
        <v>98</v>
      </c>
    </row>
    <row r="670" spans="1:54" hidden="1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Q670" t="str">
        <f t="shared" si="20"/>
        <v>FRANCOPHONE</v>
      </c>
      <c r="R670" t="str">
        <f t="shared" si="21"/>
        <v>beer</v>
      </c>
      <c r="BA670" t="s">
        <v>71</v>
      </c>
      <c r="BB670" t="s">
        <v>98</v>
      </c>
    </row>
    <row r="671" spans="1:54" hidden="1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Q671" t="str">
        <f t="shared" si="20"/>
        <v>FRANCOPHONE</v>
      </c>
      <c r="R671" t="str">
        <f t="shared" si="21"/>
        <v>beer</v>
      </c>
      <c r="BA671" t="s">
        <v>71</v>
      </c>
      <c r="BB671" t="s">
        <v>98</v>
      </c>
    </row>
    <row r="672" spans="1:54" hidden="1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Q672" t="str">
        <f t="shared" si="20"/>
        <v>ANGLOPHONE</v>
      </c>
      <c r="R672" t="str">
        <f t="shared" si="21"/>
        <v>malt</v>
      </c>
      <c r="BA672" t="s">
        <v>70</v>
      </c>
      <c r="BB672" t="s">
        <v>97</v>
      </c>
    </row>
    <row r="673" spans="1:54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Q673" t="str">
        <f t="shared" si="20"/>
        <v>ANGLOPHONE</v>
      </c>
      <c r="R673" t="str">
        <f t="shared" si="21"/>
        <v>malt</v>
      </c>
      <c r="BA673" t="s">
        <v>70</v>
      </c>
      <c r="BB673" t="s">
        <v>97</v>
      </c>
    </row>
    <row r="674" spans="1:54" hidden="1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Q674" t="str">
        <f t="shared" si="20"/>
        <v>FRANCOPHONE</v>
      </c>
      <c r="R674" t="str">
        <f t="shared" si="21"/>
        <v>beer</v>
      </c>
      <c r="BA674" t="s">
        <v>71</v>
      </c>
      <c r="BB674" t="s">
        <v>98</v>
      </c>
    </row>
    <row r="675" spans="1:54" hidden="1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Q675" t="str">
        <f t="shared" si="20"/>
        <v>FRANCOPHONE</v>
      </c>
      <c r="R675" t="str">
        <f t="shared" si="21"/>
        <v>beer</v>
      </c>
      <c r="BA675" t="s">
        <v>71</v>
      </c>
      <c r="BB675" t="s">
        <v>98</v>
      </c>
    </row>
    <row r="676" spans="1:54" hidden="1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Q676" t="str">
        <f t="shared" si="20"/>
        <v>FRANCOPHONE</v>
      </c>
      <c r="R676" t="str">
        <f t="shared" si="21"/>
        <v>beer</v>
      </c>
      <c r="BA676" t="s">
        <v>71</v>
      </c>
      <c r="BB676" t="s">
        <v>98</v>
      </c>
    </row>
    <row r="677" spans="1:54" hidden="1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Q677" t="str">
        <f t="shared" si="20"/>
        <v>ANGLOPHONE</v>
      </c>
      <c r="R677" t="str">
        <f t="shared" si="21"/>
        <v>beer</v>
      </c>
      <c r="BA677" t="s">
        <v>70</v>
      </c>
      <c r="BB677" t="s">
        <v>98</v>
      </c>
    </row>
    <row r="678" spans="1:54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Q678" t="str">
        <f t="shared" si="20"/>
        <v>ANGLOPHONE</v>
      </c>
      <c r="R678" t="str">
        <f t="shared" si="21"/>
        <v>beer</v>
      </c>
      <c r="BA678" t="s">
        <v>70</v>
      </c>
      <c r="BB678" t="s">
        <v>98</v>
      </c>
    </row>
    <row r="679" spans="1:54" hidden="1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Q679" t="str">
        <f t="shared" si="20"/>
        <v>FRANCOPHONE</v>
      </c>
      <c r="R679" t="str">
        <f t="shared" si="21"/>
        <v>malt</v>
      </c>
      <c r="BA679" t="s">
        <v>71</v>
      </c>
      <c r="BB679" t="s">
        <v>97</v>
      </c>
    </row>
    <row r="680" spans="1:54" hidden="1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Q680" t="str">
        <f t="shared" si="20"/>
        <v>FRANCOPHONE</v>
      </c>
      <c r="R680" t="str">
        <f t="shared" si="21"/>
        <v>malt</v>
      </c>
      <c r="BA680" t="s">
        <v>71</v>
      </c>
      <c r="BB680" t="s">
        <v>97</v>
      </c>
    </row>
    <row r="681" spans="1:54" hidden="1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Q681" t="str">
        <f t="shared" si="20"/>
        <v>FRANCOPHONE</v>
      </c>
      <c r="R681" t="str">
        <f t="shared" si="21"/>
        <v>beer</v>
      </c>
      <c r="BA681" t="s">
        <v>71</v>
      </c>
      <c r="BB681" t="s">
        <v>98</v>
      </c>
    </row>
    <row r="682" spans="1:54" hidden="1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Q682" t="str">
        <f t="shared" si="20"/>
        <v>ANGLOPHONE</v>
      </c>
      <c r="R682" t="str">
        <f t="shared" si="21"/>
        <v>beer</v>
      </c>
      <c r="BA682" t="s">
        <v>70</v>
      </c>
      <c r="BB682" t="s">
        <v>98</v>
      </c>
    </row>
    <row r="683" spans="1:54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Q683" t="str">
        <f t="shared" si="20"/>
        <v>ANGLOPHONE</v>
      </c>
      <c r="R683" t="str">
        <f t="shared" si="21"/>
        <v>beer</v>
      </c>
      <c r="BA683" t="s">
        <v>70</v>
      </c>
      <c r="BB683" t="s">
        <v>98</v>
      </c>
    </row>
    <row r="684" spans="1:54" hidden="1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Q684" t="str">
        <f t="shared" si="20"/>
        <v>FRANCOPHONE</v>
      </c>
      <c r="R684" t="str">
        <f t="shared" si="21"/>
        <v>beer</v>
      </c>
      <c r="BA684" t="s">
        <v>71</v>
      </c>
      <c r="BB684" t="s">
        <v>98</v>
      </c>
    </row>
    <row r="685" spans="1:54" hidden="1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Q685" t="str">
        <f t="shared" si="20"/>
        <v>FRANCOPHONE</v>
      </c>
      <c r="R685" t="str">
        <f t="shared" si="21"/>
        <v>beer</v>
      </c>
      <c r="BA685" t="s">
        <v>71</v>
      </c>
      <c r="BB685" t="s">
        <v>98</v>
      </c>
    </row>
    <row r="686" spans="1:54" hidden="1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Q686" t="str">
        <f t="shared" si="20"/>
        <v>FRANCOPHONE</v>
      </c>
      <c r="R686" t="str">
        <f t="shared" si="21"/>
        <v>malt</v>
      </c>
      <c r="BA686" t="s">
        <v>71</v>
      </c>
      <c r="BB686" t="s">
        <v>97</v>
      </c>
    </row>
    <row r="687" spans="1:54" hidden="1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Q687" t="str">
        <f t="shared" si="20"/>
        <v>ANGLOPHONE</v>
      </c>
      <c r="R687" t="str">
        <f t="shared" si="21"/>
        <v>malt</v>
      </c>
      <c r="BA687" t="s">
        <v>70</v>
      </c>
      <c r="BB687" t="s">
        <v>97</v>
      </c>
    </row>
    <row r="688" spans="1:54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Q688" t="str">
        <f t="shared" si="20"/>
        <v>ANGLOPHONE</v>
      </c>
      <c r="R688" t="str">
        <f t="shared" si="21"/>
        <v>beer</v>
      </c>
      <c r="BA688" t="s">
        <v>70</v>
      </c>
      <c r="BB688" t="s">
        <v>98</v>
      </c>
    </row>
    <row r="689" spans="1:54" hidden="1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Q689" t="str">
        <f t="shared" si="20"/>
        <v>FRANCOPHONE</v>
      </c>
      <c r="R689" t="str">
        <f t="shared" si="21"/>
        <v>beer</v>
      </c>
      <c r="BA689" t="s">
        <v>71</v>
      </c>
      <c r="BB689" t="s">
        <v>98</v>
      </c>
    </row>
    <row r="690" spans="1:54" hidden="1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Q690" t="str">
        <f t="shared" si="20"/>
        <v>FRANCOPHONE</v>
      </c>
      <c r="R690" t="str">
        <f t="shared" si="21"/>
        <v>beer</v>
      </c>
      <c r="BA690" t="s">
        <v>71</v>
      </c>
      <c r="BB690" t="s">
        <v>98</v>
      </c>
    </row>
    <row r="691" spans="1:54" hidden="1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Q691" t="str">
        <f t="shared" si="20"/>
        <v>FRANCOPHONE</v>
      </c>
      <c r="R691" t="str">
        <f t="shared" si="21"/>
        <v>beer</v>
      </c>
      <c r="BA691" t="s">
        <v>71</v>
      </c>
      <c r="BB691" t="s">
        <v>98</v>
      </c>
    </row>
    <row r="692" spans="1:54" hidden="1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Q692" t="str">
        <f t="shared" si="20"/>
        <v>ANGLOPHONE</v>
      </c>
      <c r="R692" t="str">
        <f t="shared" si="21"/>
        <v>beer</v>
      </c>
      <c r="BA692" t="s">
        <v>70</v>
      </c>
      <c r="BB692" t="s">
        <v>98</v>
      </c>
    </row>
    <row r="693" spans="1:54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Q693" t="str">
        <f t="shared" si="20"/>
        <v>ANGLOPHONE</v>
      </c>
      <c r="R693" t="str">
        <f t="shared" si="21"/>
        <v>malt</v>
      </c>
      <c r="BA693" t="s">
        <v>70</v>
      </c>
      <c r="BB693" t="s">
        <v>97</v>
      </c>
    </row>
    <row r="694" spans="1:54" hidden="1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Q694" t="str">
        <f t="shared" si="20"/>
        <v>FRANCOPHONE</v>
      </c>
      <c r="R694" t="str">
        <f t="shared" si="21"/>
        <v>malt</v>
      </c>
      <c r="BA694" t="s">
        <v>71</v>
      </c>
      <c r="BB694" t="s">
        <v>97</v>
      </c>
    </row>
    <row r="695" spans="1:54" hidden="1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Q695" t="str">
        <f t="shared" si="20"/>
        <v>FRANCOPHONE</v>
      </c>
      <c r="R695" t="str">
        <f t="shared" si="21"/>
        <v>beer</v>
      </c>
      <c r="BA695" t="s">
        <v>71</v>
      </c>
      <c r="BB695" t="s">
        <v>98</v>
      </c>
    </row>
    <row r="696" spans="1:54" hidden="1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Q696" t="str">
        <f t="shared" si="20"/>
        <v>FRANCOPHONE</v>
      </c>
      <c r="R696" t="str">
        <f t="shared" si="21"/>
        <v>beer</v>
      </c>
      <c r="BA696" t="s">
        <v>71</v>
      </c>
      <c r="BB696" t="s">
        <v>98</v>
      </c>
    </row>
    <row r="697" spans="1:54" hidden="1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Q697" t="str">
        <f t="shared" si="20"/>
        <v>ANGLOPHONE</v>
      </c>
      <c r="R697" t="str">
        <f t="shared" si="21"/>
        <v>beer</v>
      </c>
      <c r="BA697" t="s">
        <v>70</v>
      </c>
      <c r="BB697" t="s">
        <v>98</v>
      </c>
    </row>
    <row r="698" spans="1:54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Q698" t="str">
        <f t="shared" si="20"/>
        <v>ANGLOPHONE</v>
      </c>
      <c r="R698" t="str">
        <f t="shared" si="21"/>
        <v>beer</v>
      </c>
      <c r="BA698" t="s">
        <v>70</v>
      </c>
      <c r="BB698" t="s">
        <v>98</v>
      </c>
    </row>
    <row r="699" spans="1:54" hidden="1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Q699" t="str">
        <f t="shared" si="20"/>
        <v>FRANCOPHONE</v>
      </c>
      <c r="R699" t="str">
        <f t="shared" si="21"/>
        <v>beer</v>
      </c>
      <c r="BA699" t="s">
        <v>71</v>
      </c>
      <c r="BB699" t="s">
        <v>98</v>
      </c>
    </row>
    <row r="700" spans="1:54" hidden="1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Q700" t="str">
        <f t="shared" si="20"/>
        <v>FRANCOPHONE</v>
      </c>
      <c r="R700" t="str">
        <f t="shared" si="21"/>
        <v>malt</v>
      </c>
      <c r="BA700" t="s">
        <v>71</v>
      </c>
      <c r="BB700" t="s">
        <v>97</v>
      </c>
    </row>
    <row r="701" spans="1:54" hidden="1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Q701" t="str">
        <f t="shared" si="20"/>
        <v>FRANCOPHONE</v>
      </c>
      <c r="R701" t="str">
        <f t="shared" si="21"/>
        <v>malt</v>
      </c>
      <c r="BA701" t="s">
        <v>71</v>
      </c>
      <c r="BB701" t="s">
        <v>97</v>
      </c>
    </row>
    <row r="702" spans="1:54" hidden="1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Q702" t="str">
        <f t="shared" si="20"/>
        <v>ANGLOPHONE</v>
      </c>
      <c r="R702" t="str">
        <f t="shared" si="21"/>
        <v>beer</v>
      </c>
      <c r="BA702" t="s">
        <v>70</v>
      </c>
      <c r="BB702" t="s">
        <v>98</v>
      </c>
    </row>
    <row r="703" spans="1:54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Q703" t="str">
        <f t="shared" si="20"/>
        <v>ANGLOPHONE</v>
      </c>
      <c r="R703" t="str">
        <f t="shared" si="21"/>
        <v>beer</v>
      </c>
      <c r="BA703" t="s">
        <v>70</v>
      </c>
      <c r="BB703" t="s">
        <v>98</v>
      </c>
    </row>
    <row r="704" spans="1:54" hidden="1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Q704" t="str">
        <f t="shared" si="20"/>
        <v>FRANCOPHONE</v>
      </c>
      <c r="R704" t="str">
        <f t="shared" si="21"/>
        <v>beer</v>
      </c>
      <c r="BA704" t="s">
        <v>71</v>
      </c>
      <c r="BB704" t="s">
        <v>98</v>
      </c>
    </row>
    <row r="705" spans="1:54" hidden="1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Q705" t="str">
        <f t="shared" si="20"/>
        <v>FRANCOPHONE</v>
      </c>
      <c r="R705" t="str">
        <f t="shared" si="21"/>
        <v>beer</v>
      </c>
      <c r="BA705" t="s">
        <v>71</v>
      </c>
      <c r="BB705" t="s">
        <v>98</v>
      </c>
    </row>
    <row r="706" spans="1:54" hidden="1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Q706" t="str">
        <f t="shared" si="20"/>
        <v>FRANCOPHONE</v>
      </c>
      <c r="R706" t="str">
        <f t="shared" si="21"/>
        <v>beer</v>
      </c>
      <c r="BA706" t="s">
        <v>71</v>
      </c>
      <c r="BB706" t="s">
        <v>98</v>
      </c>
    </row>
    <row r="707" spans="1:54" hidden="1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Q707" t="str">
        <f t="shared" ref="Q707:Q770" si="22">IF(J707="GHANA", "ANGLOPHONE", IF(J707="NIGERIA", "ANGLOPHONE","FRANCOPHONE"))</f>
        <v>ANGLOPHONE</v>
      </c>
      <c r="R707" t="str">
        <f t="shared" ref="R707:R770" si="23">IF(D707="beta malt", "malt", IF(D707="grand malt", "malt", "beer"))</f>
        <v>malt</v>
      </c>
      <c r="BA707" t="s">
        <v>70</v>
      </c>
      <c r="BB707" t="s">
        <v>97</v>
      </c>
    </row>
    <row r="708" spans="1:54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Q708" t="str">
        <f t="shared" si="22"/>
        <v>ANGLOPHONE</v>
      </c>
      <c r="R708" t="str">
        <f t="shared" si="23"/>
        <v>malt</v>
      </c>
      <c r="BA708" t="s">
        <v>70</v>
      </c>
      <c r="BB708" t="s">
        <v>97</v>
      </c>
    </row>
    <row r="709" spans="1:54" hidden="1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Q709" t="str">
        <f t="shared" si="22"/>
        <v>FRANCOPHONE</v>
      </c>
      <c r="R709" t="str">
        <f t="shared" si="23"/>
        <v>beer</v>
      </c>
      <c r="BA709" t="s">
        <v>71</v>
      </c>
      <c r="BB709" t="s">
        <v>98</v>
      </c>
    </row>
    <row r="710" spans="1:54" hidden="1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Q710" t="str">
        <f t="shared" si="22"/>
        <v>FRANCOPHONE</v>
      </c>
      <c r="R710" t="str">
        <f t="shared" si="23"/>
        <v>beer</v>
      </c>
      <c r="BA710" t="s">
        <v>71</v>
      </c>
      <c r="BB710" t="s">
        <v>98</v>
      </c>
    </row>
    <row r="711" spans="1:54" hidden="1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Q711" t="str">
        <f t="shared" si="22"/>
        <v>FRANCOPHONE</v>
      </c>
      <c r="R711" t="str">
        <f t="shared" si="23"/>
        <v>beer</v>
      </c>
      <c r="BA711" t="s">
        <v>71</v>
      </c>
      <c r="BB711" t="s">
        <v>98</v>
      </c>
    </row>
    <row r="712" spans="1:54" hidden="1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Q712" t="str">
        <f t="shared" si="22"/>
        <v>ANGLOPHONE</v>
      </c>
      <c r="R712" t="str">
        <f t="shared" si="23"/>
        <v>beer</v>
      </c>
      <c r="BA712" t="s">
        <v>70</v>
      </c>
      <c r="BB712" t="s">
        <v>98</v>
      </c>
    </row>
    <row r="713" spans="1:54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Q713" t="str">
        <f t="shared" si="22"/>
        <v>ANGLOPHONE</v>
      </c>
      <c r="R713" t="str">
        <f t="shared" si="23"/>
        <v>beer</v>
      </c>
      <c r="BA713" t="s">
        <v>70</v>
      </c>
      <c r="BB713" t="s">
        <v>98</v>
      </c>
    </row>
    <row r="714" spans="1:54" hidden="1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Q714" t="str">
        <f t="shared" si="22"/>
        <v>FRANCOPHONE</v>
      </c>
      <c r="R714" t="str">
        <f t="shared" si="23"/>
        <v>malt</v>
      </c>
      <c r="BA714" t="s">
        <v>71</v>
      </c>
      <c r="BB714" t="s">
        <v>97</v>
      </c>
    </row>
    <row r="715" spans="1:54" hidden="1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Q715" t="str">
        <f t="shared" si="22"/>
        <v>FRANCOPHONE</v>
      </c>
      <c r="R715" t="str">
        <f t="shared" si="23"/>
        <v>malt</v>
      </c>
      <c r="BA715" t="s">
        <v>71</v>
      </c>
      <c r="BB715" t="s">
        <v>97</v>
      </c>
    </row>
    <row r="716" spans="1:54" hidden="1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Q716" t="str">
        <f t="shared" si="22"/>
        <v>FRANCOPHONE</v>
      </c>
      <c r="R716" t="str">
        <f t="shared" si="23"/>
        <v>beer</v>
      </c>
      <c r="BA716" t="s">
        <v>71</v>
      </c>
      <c r="BB716" t="s">
        <v>98</v>
      </c>
    </row>
    <row r="717" spans="1:54" hidden="1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Q717" t="str">
        <f t="shared" si="22"/>
        <v>ANGLOPHONE</v>
      </c>
      <c r="R717" t="str">
        <f t="shared" si="23"/>
        <v>beer</v>
      </c>
      <c r="BA717" t="s">
        <v>70</v>
      </c>
      <c r="BB717" t="s">
        <v>98</v>
      </c>
    </row>
    <row r="718" spans="1:54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Q718" t="str">
        <f t="shared" si="22"/>
        <v>ANGLOPHONE</v>
      </c>
      <c r="R718" t="str">
        <f t="shared" si="23"/>
        <v>beer</v>
      </c>
      <c r="BA718" t="s">
        <v>70</v>
      </c>
      <c r="BB718" t="s">
        <v>98</v>
      </c>
    </row>
    <row r="719" spans="1:54" hidden="1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Q719" t="str">
        <f t="shared" si="22"/>
        <v>FRANCOPHONE</v>
      </c>
      <c r="R719" t="str">
        <f t="shared" si="23"/>
        <v>beer</v>
      </c>
      <c r="BA719" t="s">
        <v>71</v>
      </c>
      <c r="BB719" t="s">
        <v>98</v>
      </c>
    </row>
    <row r="720" spans="1:54" hidden="1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Q720" t="str">
        <f t="shared" si="22"/>
        <v>FRANCOPHONE</v>
      </c>
      <c r="R720" t="str">
        <f t="shared" si="23"/>
        <v>beer</v>
      </c>
      <c r="BA720" t="s">
        <v>71</v>
      </c>
      <c r="BB720" t="s">
        <v>98</v>
      </c>
    </row>
    <row r="721" spans="1:54" hidden="1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Q721" t="str">
        <f t="shared" si="22"/>
        <v>FRANCOPHONE</v>
      </c>
      <c r="R721" t="str">
        <f t="shared" si="23"/>
        <v>malt</v>
      </c>
      <c r="BA721" t="s">
        <v>71</v>
      </c>
      <c r="BB721" t="s">
        <v>97</v>
      </c>
    </row>
    <row r="722" spans="1:54" hidden="1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Q722" t="str">
        <f t="shared" si="22"/>
        <v>ANGLOPHONE</v>
      </c>
      <c r="R722" t="str">
        <f t="shared" si="23"/>
        <v>malt</v>
      </c>
      <c r="BA722" t="s">
        <v>70</v>
      </c>
      <c r="BB722" t="s">
        <v>97</v>
      </c>
    </row>
    <row r="723" spans="1:54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Q723" t="str">
        <f t="shared" si="22"/>
        <v>ANGLOPHONE</v>
      </c>
      <c r="R723" t="str">
        <f t="shared" si="23"/>
        <v>beer</v>
      </c>
      <c r="BA723" t="s">
        <v>70</v>
      </c>
      <c r="BB723" t="s">
        <v>98</v>
      </c>
    </row>
    <row r="724" spans="1:54" hidden="1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Q724" t="str">
        <f t="shared" si="22"/>
        <v>FRANCOPHONE</v>
      </c>
      <c r="R724" t="str">
        <f t="shared" si="23"/>
        <v>beer</v>
      </c>
      <c r="BA724" t="s">
        <v>71</v>
      </c>
      <c r="BB724" t="s">
        <v>98</v>
      </c>
    </row>
    <row r="725" spans="1:54" hidden="1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Q725" t="str">
        <f t="shared" si="22"/>
        <v>FRANCOPHONE</v>
      </c>
      <c r="R725" t="str">
        <f t="shared" si="23"/>
        <v>beer</v>
      </c>
      <c r="BA725" t="s">
        <v>71</v>
      </c>
      <c r="BB725" t="s">
        <v>98</v>
      </c>
    </row>
    <row r="726" spans="1:54" hidden="1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Q726" t="str">
        <f t="shared" si="22"/>
        <v>FRANCOPHONE</v>
      </c>
      <c r="R726" t="str">
        <f t="shared" si="23"/>
        <v>beer</v>
      </c>
      <c r="BA726" t="s">
        <v>71</v>
      </c>
      <c r="BB726" t="s">
        <v>98</v>
      </c>
    </row>
    <row r="727" spans="1:54" hidden="1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Q727" t="str">
        <f t="shared" si="22"/>
        <v>ANGLOPHONE</v>
      </c>
      <c r="R727" t="str">
        <f t="shared" si="23"/>
        <v>beer</v>
      </c>
      <c r="BA727" t="s">
        <v>70</v>
      </c>
      <c r="BB727" t="s">
        <v>98</v>
      </c>
    </row>
    <row r="728" spans="1:54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Q728" t="str">
        <f t="shared" si="22"/>
        <v>ANGLOPHONE</v>
      </c>
      <c r="R728" t="str">
        <f t="shared" si="23"/>
        <v>malt</v>
      </c>
      <c r="BA728" t="s">
        <v>70</v>
      </c>
      <c r="BB728" t="s">
        <v>97</v>
      </c>
    </row>
    <row r="729" spans="1:54" hidden="1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Q729" t="str">
        <f t="shared" si="22"/>
        <v>FRANCOPHONE</v>
      </c>
      <c r="R729" t="str">
        <f t="shared" si="23"/>
        <v>malt</v>
      </c>
      <c r="BA729" t="s">
        <v>71</v>
      </c>
      <c r="BB729" t="s">
        <v>97</v>
      </c>
    </row>
    <row r="730" spans="1:54" hidden="1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Q730" t="str">
        <f t="shared" si="22"/>
        <v>FRANCOPHONE</v>
      </c>
      <c r="R730" t="str">
        <f t="shared" si="23"/>
        <v>beer</v>
      </c>
      <c r="BA730" t="s">
        <v>71</v>
      </c>
      <c r="BB730" t="s">
        <v>98</v>
      </c>
    </row>
    <row r="731" spans="1:54" hidden="1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Q731" t="str">
        <f t="shared" si="22"/>
        <v>FRANCOPHONE</v>
      </c>
      <c r="R731" t="str">
        <f t="shared" si="23"/>
        <v>beer</v>
      </c>
      <c r="BA731" t="s">
        <v>71</v>
      </c>
      <c r="BB731" t="s">
        <v>98</v>
      </c>
    </row>
    <row r="732" spans="1:54" hidden="1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Q732" t="str">
        <f t="shared" si="22"/>
        <v>ANGLOPHONE</v>
      </c>
      <c r="R732" t="str">
        <f t="shared" si="23"/>
        <v>beer</v>
      </c>
      <c r="BA732" t="s">
        <v>70</v>
      </c>
      <c r="BB732" t="s">
        <v>98</v>
      </c>
    </row>
    <row r="733" spans="1:54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Q733" t="str">
        <f t="shared" si="22"/>
        <v>ANGLOPHONE</v>
      </c>
      <c r="R733" t="str">
        <f t="shared" si="23"/>
        <v>beer</v>
      </c>
      <c r="BA733" t="s">
        <v>70</v>
      </c>
      <c r="BB733" t="s">
        <v>98</v>
      </c>
    </row>
    <row r="734" spans="1:54" hidden="1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Q734" t="str">
        <f t="shared" si="22"/>
        <v>FRANCOPHONE</v>
      </c>
      <c r="R734" t="str">
        <f t="shared" si="23"/>
        <v>beer</v>
      </c>
      <c r="BA734" t="s">
        <v>71</v>
      </c>
      <c r="BB734" t="s">
        <v>98</v>
      </c>
    </row>
    <row r="735" spans="1:54" hidden="1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Q735" t="str">
        <f t="shared" si="22"/>
        <v>FRANCOPHONE</v>
      </c>
      <c r="R735" t="str">
        <f t="shared" si="23"/>
        <v>malt</v>
      </c>
      <c r="BA735" t="s">
        <v>71</v>
      </c>
      <c r="BB735" t="s">
        <v>97</v>
      </c>
    </row>
    <row r="736" spans="1:54" hidden="1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Q736" t="str">
        <f t="shared" si="22"/>
        <v>FRANCOPHONE</v>
      </c>
      <c r="R736" t="str">
        <f t="shared" si="23"/>
        <v>malt</v>
      </c>
      <c r="BA736" t="s">
        <v>71</v>
      </c>
      <c r="BB736" t="s">
        <v>97</v>
      </c>
    </row>
    <row r="737" spans="1:54" hidden="1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Q737" t="str">
        <f t="shared" si="22"/>
        <v>ANGLOPHONE</v>
      </c>
      <c r="R737" t="str">
        <f t="shared" si="23"/>
        <v>beer</v>
      </c>
      <c r="BA737" t="s">
        <v>70</v>
      </c>
      <c r="BB737" t="s">
        <v>98</v>
      </c>
    </row>
    <row r="738" spans="1:54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Q738" t="str">
        <f t="shared" si="22"/>
        <v>ANGLOPHONE</v>
      </c>
      <c r="R738" t="str">
        <f t="shared" si="23"/>
        <v>beer</v>
      </c>
      <c r="BA738" t="s">
        <v>70</v>
      </c>
      <c r="BB738" t="s">
        <v>98</v>
      </c>
    </row>
    <row r="739" spans="1:54" hidden="1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Q739" t="str">
        <f t="shared" si="22"/>
        <v>FRANCOPHONE</v>
      </c>
      <c r="R739" t="str">
        <f t="shared" si="23"/>
        <v>beer</v>
      </c>
      <c r="BA739" t="s">
        <v>71</v>
      </c>
      <c r="BB739" t="s">
        <v>98</v>
      </c>
    </row>
    <row r="740" spans="1:54" hidden="1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Q740" t="str">
        <f t="shared" si="22"/>
        <v>FRANCOPHONE</v>
      </c>
      <c r="R740" t="str">
        <f t="shared" si="23"/>
        <v>beer</v>
      </c>
      <c r="BA740" t="s">
        <v>71</v>
      </c>
      <c r="BB740" t="s">
        <v>98</v>
      </c>
    </row>
    <row r="741" spans="1:54" hidden="1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Q741" t="str">
        <f t="shared" si="22"/>
        <v>FRANCOPHONE</v>
      </c>
      <c r="R741" t="str">
        <f t="shared" si="23"/>
        <v>beer</v>
      </c>
      <c r="BA741" t="s">
        <v>71</v>
      </c>
      <c r="BB741" t="s">
        <v>98</v>
      </c>
    </row>
    <row r="742" spans="1:54" hidden="1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Q742" t="str">
        <f t="shared" si="22"/>
        <v>ANGLOPHONE</v>
      </c>
      <c r="R742" t="str">
        <f t="shared" si="23"/>
        <v>malt</v>
      </c>
      <c r="BA742" t="s">
        <v>70</v>
      </c>
      <c r="BB742" t="s">
        <v>97</v>
      </c>
    </row>
    <row r="743" spans="1:54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Q743" t="str">
        <f t="shared" si="22"/>
        <v>ANGLOPHONE</v>
      </c>
      <c r="R743" t="str">
        <f t="shared" si="23"/>
        <v>malt</v>
      </c>
      <c r="BA743" t="s">
        <v>70</v>
      </c>
      <c r="BB743" t="s">
        <v>97</v>
      </c>
    </row>
    <row r="744" spans="1:54" hidden="1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Q744" t="str">
        <f t="shared" si="22"/>
        <v>FRANCOPHONE</v>
      </c>
      <c r="R744" t="str">
        <f t="shared" si="23"/>
        <v>beer</v>
      </c>
      <c r="BA744" t="s">
        <v>71</v>
      </c>
      <c r="BB744" t="s">
        <v>98</v>
      </c>
    </row>
    <row r="745" spans="1:54" hidden="1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Q745" t="str">
        <f t="shared" si="22"/>
        <v>FRANCOPHONE</v>
      </c>
      <c r="R745" t="str">
        <f t="shared" si="23"/>
        <v>beer</v>
      </c>
      <c r="BA745" t="s">
        <v>71</v>
      </c>
      <c r="BB745" t="s">
        <v>98</v>
      </c>
    </row>
    <row r="746" spans="1:54" hidden="1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Q746" t="str">
        <f t="shared" si="22"/>
        <v>FRANCOPHONE</v>
      </c>
      <c r="R746" t="str">
        <f t="shared" si="23"/>
        <v>beer</v>
      </c>
      <c r="BA746" t="s">
        <v>71</v>
      </c>
      <c r="BB746" t="s">
        <v>98</v>
      </c>
    </row>
    <row r="747" spans="1:54" hidden="1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Q747" t="str">
        <f t="shared" si="22"/>
        <v>ANGLOPHONE</v>
      </c>
      <c r="R747" t="str">
        <f t="shared" si="23"/>
        <v>beer</v>
      </c>
      <c r="BA747" t="s">
        <v>70</v>
      </c>
      <c r="BB747" t="s">
        <v>98</v>
      </c>
    </row>
    <row r="748" spans="1:54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Q748" t="str">
        <f t="shared" si="22"/>
        <v>ANGLOPHONE</v>
      </c>
      <c r="R748" t="str">
        <f t="shared" si="23"/>
        <v>beer</v>
      </c>
      <c r="BA748" t="s">
        <v>70</v>
      </c>
      <c r="BB748" t="s">
        <v>98</v>
      </c>
    </row>
    <row r="749" spans="1:54" hidden="1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Q749" t="str">
        <f t="shared" si="22"/>
        <v>FRANCOPHONE</v>
      </c>
      <c r="R749" t="str">
        <f t="shared" si="23"/>
        <v>malt</v>
      </c>
      <c r="BA749" t="s">
        <v>71</v>
      </c>
      <c r="BB749" t="s">
        <v>97</v>
      </c>
    </row>
    <row r="750" spans="1:54" hidden="1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Q750" t="str">
        <f t="shared" si="22"/>
        <v>FRANCOPHONE</v>
      </c>
      <c r="R750" t="str">
        <f t="shared" si="23"/>
        <v>malt</v>
      </c>
      <c r="BA750" t="s">
        <v>71</v>
      </c>
      <c r="BB750" t="s">
        <v>97</v>
      </c>
    </row>
    <row r="751" spans="1:54" hidden="1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Q751" t="str">
        <f t="shared" si="22"/>
        <v>FRANCOPHONE</v>
      </c>
      <c r="R751" t="str">
        <f t="shared" si="23"/>
        <v>beer</v>
      </c>
      <c r="BA751" t="s">
        <v>71</v>
      </c>
      <c r="BB751" t="s">
        <v>98</v>
      </c>
    </row>
    <row r="752" spans="1:54" hidden="1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Q752" t="str">
        <f t="shared" si="22"/>
        <v>ANGLOPHONE</v>
      </c>
      <c r="R752" t="str">
        <f t="shared" si="23"/>
        <v>beer</v>
      </c>
      <c r="BA752" t="s">
        <v>70</v>
      </c>
      <c r="BB752" t="s">
        <v>98</v>
      </c>
    </row>
    <row r="753" spans="1:54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Q753" t="str">
        <f t="shared" si="22"/>
        <v>ANGLOPHONE</v>
      </c>
      <c r="R753" t="str">
        <f t="shared" si="23"/>
        <v>beer</v>
      </c>
      <c r="BA753" t="s">
        <v>70</v>
      </c>
      <c r="BB753" t="s">
        <v>98</v>
      </c>
    </row>
    <row r="754" spans="1:54" hidden="1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Q754" t="str">
        <f t="shared" si="22"/>
        <v>FRANCOPHONE</v>
      </c>
      <c r="R754" t="str">
        <f t="shared" si="23"/>
        <v>beer</v>
      </c>
      <c r="BA754" t="s">
        <v>71</v>
      </c>
      <c r="BB754" t="s">
        <v>98</v>
      </c>
    </row>
    <row r="755" spans="1:54" hidden="1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Q755" t="str">
        <f t="shared" si="22"/>
        <v>FRANCOPHONE</v>
      </c>
      <c r="R755" t="str">
        <f t="shared" si="23"/>
        <v>beer</v>
      </c>
      <c r="BA755" t="s">
        <v>71</v>
      </c>
      <c r="BB755" t="s">
        <v>98</v>
      </c>
    </row>
    <row r="756" spans="1:54" hidden="1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Q756" t="str">
        <f t="shared" si="22"/>
        <v>FRANCOPHONE</v>
      </c>
      <c r="R756" t="str">
        <f t="shared" si="23"/>
        <v>malt</v>
      </c>
      <c r="BA756" t="s">
        <v>71</v>
      </c>
      <c r="BB756" t="s">
        <v>97</v>
      </c>
    </row>
    <row r="757" spans="1:54" hidden="1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Q757" t="str">
        <f t="shared" si="22"/>
        <v>ANGLOPHONE</v>
      </c>
      <c r="R757" t="str">
        <f t="shared" si="23"/>
        <v>malt</v>
      </c>
      <c r="BA757" t="s">
        <v>70</v>
      </c>
      <c r="BB757" t="s">
        <v>97</v>
      </c>
    </row>
    <row r="758" spans="1:54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Q758" t="str">
        <f t="shared" si="22"/>
        <v>ANGLOPHONE</v>
      </c>
      <c r="R758" t="str">
        <f t="shared" si="23"/>
        <v>beer</v>
      </c>
      <c r="BA758" t="s">
        <v>70</v>
      </c>
      <c r="BB758" t="s">
        <v>98</v>
      </c>
    </row>
    <row r="759" spans="1:54" hidden="1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Q759" t="str">
        <f t="shared" si="22"/>
        <v>FRANCOPHONE</v>
      </c>
      <c r="R759" t="str">
        <f t="shared" si="23"/>
        <v>beer</v>
      </c>
      <c r="BA759" t="s">
        <v>71</v>
      </c>
      <c r="BB759" t="s">
        <v>98</v>
      </c>
    </row>
    <row r="760" spans="1:54" hidden="1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Q760" t="str">
        <f t="shared" si="22"/>
        <v>FRANCOPHONE</v>
      </c>
      <c r="R760" t="str">
        <f t="shared" si="23"/>
        <v>beer</v>
      </c>
      <c r="BA760" t="s">
        <v>71</v>
      </c>
      <c r="BB760" t="s">
        <v>98</v>
      </c>
    </row>
    <row r="761" spans="1:54" hidden="1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Q761" t="str">
        <f t="shared" si="22"/>
        <v>FRANCOPHONE</v>
      </c>
      <c r="R761" t="str">
        <f t="shared" si="23"/>
        <v>beer</v>
      </c>
      <c r="BA761" t="s">
        <v>71</v>
      </c>
      <c r="BB761" t="s">
        <v>98</v>
      </c>
    </row>
    <row r="762" spans="1:54" hidden="1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Q762" t="str">
        <f t="shared" si="22"/>
        <v>ANGLOPHONE</v>
      </c>
      <c r="R762" t="str">
        <f t="shared" si="23"/>
        <v>beer</v>
      </c>
      <c r="BA762" t="s">
        <v>70</v>
      </c>
      <c r="BB762" t="s">
        <v>98</v>
      </c>
    </row>
    <row r="763" spans="1:54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Q763" t="str">
        <f t="shared" si="22"/>
        <v>ANGLOPHONE</v>
      </c>
      <c r="R763" t="str">
        <f t="shared" si="23"/>
        <v>malt</v>
      </c>
      <c r="BA763" t="s">
        <v>70</v>
      </c>
      <c r="BB763" t="s">
        <v>97</v>
      </c>
    </row>
    <row r="764" spans="1:54" hidden="1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Q764" t="str">
        <f t="shared" si="22"/>
        <v>FRANCOPHONE</v>
      </c>
      <c r="R764" t="str">
        <f t="shared" si="23"/>
        <v>malt</v>
      </c>
      <c r="BA764" t="s">
        <v>71</v>
      </c>
      <c r="BB764" t="s">
        <v>97</v>
      </c>
    </row>
    <row r="765" spans="1:54" hidden="1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Q765" t="str">
        <f t="shared" si="22"/>
        <v>FRANCOPHONE</v>
      </c>
      <c r="R765" t="str">
        <f t="shared" si="23"/>
        <v>beer</v>
      </c>
      <c r="BA765" t="s">
        <v>71</v>
      </c>
      <c r="BB765" t="s">
        <v>98</v>
      </c>
    </row>
    <row r="766" spans="1:54" hidden="1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Q766" t="str">
        <f t="shared" si="22"/>
        <v>FRANCOPHONE</v>
      </c>
      <c r="R766" t="str">
        <f t="shared" si="23"/>
        <v>beer</v>
      </c>
      <c r="BA766" t="s">
        <v>71</v>
      </c>
      <c r="BB766" t="s">
        <v>98</v>
      </c>
    </row>
    <row r="767" spans="1:54" hidden="1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Q767" t="str">
        <f t="shared" si="22"/>
        <v>ANGLOPHONE</v>
      </c>
      <c r="R767" t="str">
        <f t="shared" si="23"/>
        <v>beer</v>
      </c>
      <c r="BA767" t="s">
        <v>70</v>
      </c>
      <c r="BB767" t="s">
        <v>98</v>
      </c>
    </row>
    <row r="768" spans="1:54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Q768" t="str">
        <f t="shared" si="22"/>
        <v>ANGLOPHONE</v>
      </c>
      <c r="R768" t="str">
        <f t="shared" si="23"/>
        <v>beer</v>
      </c>
      <c r="BA768" t="s">
        <v>70</v>
      </c>
      <c r="BB768" t="s">
        <v>98</v>
      </c>
    </row>
    <row r="769" spans="1:54" hidden="1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Q769" t="str">
        <f t="shared" si="22"/>
        <v>FRANCOPHONE</v>
      </c>
      <c r="R769" t="str">
        <f t="shared" si="23"/>
        <v>beer</v>
      </c>
      <c r="BA769" t="s">
        <v>71</v>
      </c>
      <c r="BB769" t="s">
        <v>98</v>
      </c>
    </row>
    <row r="770" spans="1:54" hidden="1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Q770" t="str">
        <f t="shared" si="22"/>
        <v>FRANCOPHONE</v>
      </c>
      <c r="R770" t="str">
        <f t="shared" si="23"/>
        <v>malt</v>
      </c>
      <c r="BA770" t="s">
        <v>71</v>
      </c>
      <c r="BB770" t="s">
        <v>97</v>
      </c>
    </row>
    <row r="771" spans="1:54" hidden="1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Q771" t="str">
        <f t="shared" ref="Q771:Q834" si="24">IF(J771="GHANA", "ANGLOPHONE", IF(J771="NIGERIA", "ANGLOPHONE","FRANCOPHONE"))</f>
        <v>FRANCOPHONE</v>
      </c>
      <c r="R771" t="str">
        <f t="shared" ref="R771:R834" si="25">IF(D771="beta malt", "malt", IF(D771="grand malt", "malt", "beer"))</f>
        <v>malt</v>
      </c>
      <c r="BA771" t="s">
        <v>71</v>
      </c>
      <c r="BB771" t="s">
        <v>97</v>
      </c>
    </row>
    <row r="772" spans="1:54" hidden="1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Q772" t="str">
        <f t="shared" si="24"/>
        <v>ANGLOPHONE</v>
      </c>
      <c r="R772" t="str">
        <f t="shared" si="25"/>
        <v>beer</v>
      </c>
      <c r="BA772" t="s">
        <v>70</v>
      </c>
      <c r="BB772" t="s">
        <v>98</v>
      </c>
    </row>
    <row r="773" spans="1:54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Q773" t="str">
        <f t="shared" si="24"/>
        <v>ANGLOPHONE</v>
      </c>
      <c r="R773" t="str">
        <f t="shared" si="25"/>
        <v>beer</v>
      </c>
      <c r="BA773" t="s">
        <v>70</v>
      </c>
      <c r="BB773" t="s">
        <v>98</v>
      </c>
    </row>
    <row r="774" spans="1:54" hidden="1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Q774" t="str">
        <f t="shared" si="24"/>
        <v>FRANCOPHONE</v>
      </c>
      <c r="R774" t="str">
        <f t="shared" si="25"/>
        <v>beer</v>
      </c>
      <c r="BA774" t="s">
        <v>71</v>
      </c>
      <c r="BB774" t="s">
        <v>98</v>
      </c>
    </row>
    <row r="775" spans="1:54" hidden="1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Q775" t="str">
        <f t="shared" si="24"/>
        <v>FRANCOPHONE</v>
      </c>
      <c r="R775" t="str">
        <f t="shared" si="25"/>
        <v>beer</v>
      </c>
      <c r="BA775" t="s">
        <v>71</v>
      </c>
      <c r="BB775" t="s">
        <v>98</v>
      </c>
    </row>
    <row r="776" spans="1:54" hidden="1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Q776" t="str">
        <f t="shared" si="24"/>
        <v>FRANCOPHONE</v>
      </c>
      <c r="R776" t="str">
        <f t="shared" si="25"/>
        <v>beer</v>
      </c>
      <c r="BA776" t="s">
        <v>71</v>
      </c>
      <c r="BB776" t="s">
        <v>98</v>
      </c>
    </row>
    <row r="777" spans="1:54" hidden="1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Q777" t="str">
        <f t="shared" si="24"/>
        <v>ANGLOPHONE</v>
      </c>
      <c r="R777" t="str">
        <f t="shared" si="25"/>
        <v>malt</v>
      </c>
      <c r="BA777" t="s">
        <v>70</v>
      </c>
      <c r="BB777" t="s">
        <v>97</v>
      </c>
    </row>
    <row r="778" spans="1:54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Q778" t="str">
        <f t="shared" si="24"/>
        <v>ANGLOPHONE</v>
      </c>
      <c r="R778" t="str">
        <f t="shared" si="25"/>
        <v>malt</v>
      </c>
      <c r="BA778" t="s">
        <v>70</v>
      </c>
      <c r="BB778" t="s">
        <v>97</v>
      </c>
    </row>
    <row r="779" spans="1:54" hidden="1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Q779" t="str">
        <f t="shared" si="24"/>
        <v>FRANCOPHONE</v>
      </c>
      <c r="R779" t="str">
        <f t="shared" si="25"/>
        <v>beer</v>
      </c>
      <c r="BA779" t="s">
        <v>71</v>
      </c>
      <c r="BB779" t="s">
        <v>98</v>
      </c>
    </row>
    <row r="780" spans="1:54" hidden="1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Q780" t="str">
        <f t="shared" si="24"/>
        <v>FRANCOPHONE</v>
      </c>
      <c r="R780" t="str">
        <f t="shared" si="25"/>
        <v>beer</v>
      </c>
      <c r="BA780" t="s">
        <v>71</v>
      </c>
      <c r="BB780" t="s">
        <v>98</v>
      </c>
    </row>
    <row r="781" spans="1:54" hidden="1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Q781" t="str">
        <f t="shared" si="24"/>
        <v>FRANCOPHONE</v>
      </c>
      <c r="R781" t="str">
        <f t="shared" si="25"/>
        <v>beer</v>
      </c>
      <c r="BA781" t="s">
        <v>71</v>
      </c>
      <c r="BB781" t="s">
        <v>98</v>
      </c>
    </row>
    <row r="782" spans="1:54" hidden="1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Q782" t="str">
        <f t="shared" si="24"/>
        <v>ANGLOPHONE</v>
      </c>
      <c r="R782" t="str">
        <f t="shared" si="25"/>
        <v>beer</v>
      </c>
      <c r="BA782" t="s">
        <v>70</v>
      </c>
      <c r="BB782" t="s">
        <v>98</v>
      </c>
    </row>
    <row r="783" spans="1:54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Q783" t="str">
        <f t="shared" si="24"/>
        <v>ANGLOPHONE</v>
      </c>
      <c r="R783" t="str">
        <f t="shared" si="25"/>
        <v>beer</v>
      </c>
      <c r="BA783" t="s">
        <v>70</v>
      </c>
      <c r="BB783" t="s">
        <v>98</v>
      </c>
    </row>
    <row r="784" spans="1:54" hidden="1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Q784" t="str">
        <f t="shared" si="24"/>
        <v>FRANCOPHONE</v>
      </c>
      <c r="R784" t="str">
        <f t="shared" si="25"/>
        <v>malt</v>
      </c>
      <c r="BA784" t="s">
        <v>71</v>
      </c>
      <c r="BB784" t="s">
        <v>97</v>
      </c>
    </row>
    <row r="785" spans="1:54" hidden="1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Q785" t="str">
        <f t="shared" si="24"/>
        <v>FRANCOPHONE</v>
      </c>
      <c r="R785" t="str">
        <f t="shared" si="25"/>
        <v>malt</v>
      </c>
      <c r="BA785" t="s">
        <v>71</v>
      </c>
      <c r="BB785" t="s">
        <v>97</v>
      </c>
    </row>
    <row r="786" spans="1:54" hidden="1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Q786" t="str">
        <f t="shared" si="24"/>
        <v>FRANCOPHONE</v>
      </c>
      <c r="R786" t="str">
        <f t="shared" si="25"/>
        <v>beer</v>
      </c>
      <c r="BA786" t="s">
        <v>71</v>
      </c>
      <c r="BB786" t="s">
        <v>98</v>
      </c>
    </row>
    <row r="787" spans="1:54" hidden="1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Q787" t="str">
        <f t="shared" si="24"/>
        <v>ANGLOPHONE</v>
      </c>
      <c r="R787" t="str">
        <f t="shared" si="25"/>
        <v>beer</v>
      </c>
      <c r="BA787" t="s">
        <v>70</v>
      </c>
      <c r="BB787" t="s">
        <v>98</v>
      </c>
    </row>
    <row r="788" spans="1:54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Q788" t="str">
        <f t="shared" si="24"/>
        <v>ANGLOPHONE</v>
      </c>
      <c r="R788" t="str">
        <f t="shared" si="25"/>
        <v>beer</v>
      </c>
      <c r="BA788" t="s">
        <v>70</v>
      </c>
      <c r="BB788" t="s">
        <v>98</v>
      </c>
    </row>
    <row r="789" spans="1:54" hidden="1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Q789" t="str">
        <f t="shared" si="24"/>
        <v>FRANCOPHONE</v>
      </c>
      <c r="R789" t="str">
        <f t="shared" si="25"/>
        <v>beer</v>
      </c>
      <c r="BA789" t="s">
        <v>71</v>
      </c>
      <c r="BB789" t="s">
        <v>98</v>
      </c>
    </row>
    <row r="790" spans="1:54" hidden="1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Q790" t="str">
        <f t="shared" si="24"/>
        <v>FRANCOPHONE</v>
      </c>
      <c r="R790" t="str">
        <f t="shared" si="25"/>
        <v>beer</v>
      </c>
      <c r="BA790" t="s">
        <v>71</v>
      </c>
      <c r="BB790" t="s">
        <v>98</v>
      </c>
    </row>
    <row r="791" spans="1:54" hidden="1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Q791" t="str">
        <f t="shared" si="24"/>
        <v>FRANCOPHONE</v>
      </c>
      <c r="R791" t="str">
        <f t="shared" si="25"/>
        <v>malt</v>
      </c>
      <c r="BA791" t="s">
        <v>71</v>
      </c>
      <c r="BB791" t="s">
        <v>97</v>
      </c>
    </row>
    <row r="792" spans="1:54" hidden="1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Q792" t="str">
        <f t="shared" si="24"/>
        <v>ANGLOPHONE</v>
      </c>
      <c r="R792" t="str">
        <f t="shared" si="25"/>
        <v>malt</v>
      </c>
      <c r="BA792" t="s">
        <v>70</v>
      </c>
      <c r="BB792" t="s">
        <v>97</v>
      </c>
    </row>
    <row r="793" spans="1:54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Q793" t="str">
        <f t="shared" si="24"/>
        <v>ANGLOPHONE</v>
      </c>
      <c r="R793" t="str">
        <f t="shared" si="25"/>
        <v>beer</v>
      </c>
      <c r="BA793" t="s">
        <v>70</v>
      </c>
      <c r="BB793" t="s">
        <v>98</v>
      </c>
    </row>
    <row r="794" spans="1:54" hidden="1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Q794" t="str">
        <f t="shared" si="24"/>
        <v>FRANCOPHONE</v>
      </c>
      <c r="R794" t="str">
        <f t="shared" si="25"/>
        <v>beer</v>
      </c>
      <c r="BA794" t="s">
        <v>71</v>
      </c>
      <c r="BB794" t="s">
        <v>98</v>
      </c>
    </row>
    <row r="795" spans="1:54" hidden="1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Q795" t="str">
        <f t="shared" si="24"/>
        <v>FRANCOPHONE</v>
      </c>
      <c r="R795" t="str">
        <f t="shared" si="25"/>
        <v>beer</v>
      </c>
      <c r="BA795" t="s">
        <v>71</v>
      </c>
      <c r="BB795" t="s">
        <v>98</v>
      </c>
    </row>
    <row r="796" spans="1:54" hidden="1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Q796" t="str">
        <f t="shared" si="24"/>
        <v>FRANCOPHONE</v>
      </c>
      <c r="R796" t="str">
        <f t="shared" si="25"/>
        <v>beer</v>
      </c>
      <c r="BA796" t="s">
        <v>71</v>
      </c>
      <c r="BB796" t="s">
        <v>98</v>
      </c>
    </row>
    <row r="797" spans="1:54" hidden="1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Q797" t="str">
        <f t="shared" si="24"/>
        <v>ANGLOPHONE</v>
      </c>
      <c r="R797" t="str">
        <f t="shared" si="25"/>
        <v>beer</v>
      </c>
      <c r="BA797" t="s">
        <v>70</v>
      </c>
      <c r="BB797" t="s">
        <v>98</v>
      </c>
    </row>
    <row r="798" spans="1:54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Q798" t="str">
        <f t="shared" si="24"/>
        <v>ANGLOPHONE</v>
      </c>
      <c r="R798" t="str">
        <f t="shared" si="25"/>
        <v>malt</v>
      </c>
      <c r="BA798" t="s">
        <v>70</v>
      </c>
      <c r="BB798" t="s">
        <v>97</v>
      </c>
    </row>
    <row r="799" spans="1:54" hidden="1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Q799" t="str">
        <f t="shared" si="24"/>
        <v>FRANCOPHONE</v>
      </c>
      <c r="R799" t="str">
        <f t="shared" si="25"/>
        <v>malt</v>
      </c>
      <c r="BA799" t="s">
        <v>71</v>
      </c>
      <c r="BB799" t="s">
        <v>97</v>
      </c>
    </row>
    <row r="800" spans="1:54" hidden="1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Q800" t="str">
        <f t="shared" si="24"/>
        <v>FRANCOPHONE</v>
      </c>
      <c r="R800" t="str">
        <f t="shared" si="25"/>
        <v>beer</v>
      </c>
      <c r="BA800" t="s">
        <v>71</v>
      </c>
      <c r="BB800" t="s">
        <v>98</v>
      </c>
    </row>
    <row r="801" spans="1:54" hidden="1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Q801" t="str">
        <f t="shared" si="24"/>
        <v>FRANCOPHONE</v>
      </c>
      <c r="R801" t="str">
        <f t="shared" si="25"/>
        <v>beer</v>
      </c>
      <c r="BA801" t="s">
        <v>71</v>
      </c>
      <c r="BB801" t="s">
        <v>98</v>
      </c>
    </row>
    <row r="802" spans="1:54" hidden="1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Q802" t="str">
        <f t="shared" si="24"/>
        <v>ANGLOPHONE</v>
      </c>
      <c r="R802" t="str">
        <f t="shared" si="25"/>
        <v>beer</v>
      </c>
      <c r="BA802" t="s">
        <v>70</v>
      </c>
      <c r="BB802" t="s">
        <v>98</v>
      </c>
    </row>
    <row r="803" spans="1:54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Q803" t="str">
        <f t="shared" si="24"/>
        <v>ANGLOPHONE</v>
      </c>
      <c r="R803" t="str">
        <f t="shared" si="25"/>
        <v>beer</v>
      </c>
      <c r="BA803" t="s">
        <v>70</v>
      </c>
      <c r="BB803" t="s">
        <v>98</v>
      </c>
    </row>
    <row r="804" spans="1:54" hidden="1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Q804" t="str">
        <f t="shared" si="24"/>
        <v>FRANCOPHONE</v>
      </c>
      <c r="R804" t="str">
        <f t="shared" si="25"/>
        <v>beer</v>
      </c>
      <c r="BA804" t="s">
        <v>71</v>
      </c>
      <c r="BB804" t="s">
        <v>98</v>
      </c>
    </row>
    <row r="805" spans="1:54" hidden="1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Q805" t="str">
        <f t="shared" si="24"/>
        <v>FRANCOPHONE</v>
      </c>
      <c r="R805" t="str">
        <f t="shared" si="25"/>
        <v>malt</v>
      </c>
      <c r="BA805" t="s">
        <v>71</v>
      </c>
      <c r="BB805" t="s">
        <v>97</v>
      </c>
    </row>
    <row r="806" spans="1:54" hidden="1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Q806" t="str">
        <f t="shared" si="24"/>
        <v>FRANCOPHONE</v>
      </c>
      <c r="R806" t="str">
        <f t="shared" si="25"/>
        <v>malt</v>
      </c>
      <c r="BA806" t="s">
        <v>71</v>
      </c>
      <c r="BB806" t="s">
        <v>97</v>
      </c>
    </row>
    <row r="807" spans="1:54" hidden="1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Q807" t="str">
        <f t="shared" si="24"/>
        <v>ANGLOPHONE</v>
      </c>
      <c r="R807" t="str">
        <f t="shared" si="25"/>
        <v>beer</v>
      </c>
      <c r="BA807" t="s">
        <v>70</v>
      </c>
      <c r="BB807" t="s">
        <v>98</v>
      </c>
    </row>
    <row r="808" spans="1:54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Q808" t="str">
        <f t="shared" si="24"/>
        <v>ANGLOPHONE</v>
      </c>
      <c r="R808" t="str">
        <f t="shared" si="25"/>
        <v>beer</v>
      </c>
      <c r="BA808" t="s">
        <v>70</v>
      </c>
      <c r="BB808" t="s">
        <v>98</v>
      </c>
    </row>
    <row r="809" spans="1:54" hidden="1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Q809" t="str">
        <f t="shared" si="24"/>
        <v>FRANCOPHONE</v>
      </c>
      <c r="R809" t="str">
        <f t="shared" si="25"/>
        <v>beer</v>
      </c>
      <c r="BA809" t="s">
        <v>71</v>
      </c>
      <c r="BB809" t="s">
        <v>98</v>
      </c>
    </row>
    <row r="810" spans="1:54" hidden="1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Q810" t="str">
        <f t="shared" si="24"/>
        <v>FRANCOPHONE</v>
      </c>
      <c r="R810" t="str">
        <f t="shared" si="25"/>
        <v>beer</v>
      </c>
      <c r="BA810" t="s">
        <v>71</v>
      </c>
      <c r="BB810" t="s">
        <v>98</v>
      </c>
    </row>
    <row r="811" spans="1:54" hidden="1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Q811" t="str">
        <f t="shared" si="24"/>
        <v>FRANCOPHONE</v>
      </c>
      <c r="R811" t="str">
        <f t="shared" si="25"/>
        <v>beer</v>
      </c>
      <c r="BA811" t="s">
        <v>71</v>
      </c>
      <c r="BB811" t="s">
        <v>98</v>
      </c>
    </row>
    <row r="812" spans="1:54" hidden="1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Q812" t="str">
        <f t="shared" si="24"/>
        <v>ANGLOPHONE</v>
      </c>
      <c r="R812" t="str">
        <f t="shared" si="25"/>
        <v>malt</v>
      </c>
      <c r="BA812" t="s">
        <v>70</v>
      </c>
      <c r="BB812" t="s">
        <v>97</v>
      </c>
    </row>
    <row r="813" spans="1:54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Q813" t="str">
        <f t="shared" si="24"/>
        <v>ANGLOPHONE</v>
      </c>
      <c r="R813" t="str">
        <f t="shared" si="25"/>
        <v>malt</v>
      </c>
      <c r="BA813" t="s">
        <v>70</v>
      </c>
      <c r="BB813" t="s">
        <v>97</v>
      </c>
    </row>
    <row r="814" spans="1:54" hidden="1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Q814" t="str">
        <f t="shared" si="24"/>
        <v>FRANCOPHONE</v>
      </c>
      <c r="R814" t="str">
        <f t="shared" si="25"/>
        <v>beer</v>
      </c>
      <c r="BA814" t="s">
        <v>71</v>
      </c>
      <c r="BB814" t="s">
        <v>98</v>
      </c>
    </row>
    <row r="815" spans="1:54" hidden="1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Q815" t="str">
        <f t="shared" si="24"/>
        <v>FRANCOPHONE</v>
      </c>
      <c r="R815" t="str">
        <f t="shared" si="25"/>
        <v>beer</v>
      </c>
      <c r="BA815" t="s">
        <v>71</v>
      </c>
      <c r="BB815" t="s">
        <v>98</v>
      </c>
    </row>
    <row r="816" spans="1:54" hidden="1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Q816" t="str">
        <f t="shared" si="24"/>
        <v>FRANCOPHONE</v>
      </c>
      <c r="R816" t="str">
        <f t="shared" si="25"/>
        <v>beer</v>
      </c>
      <c r="BA816" t="s">
        <v>71</v>
      </c>
      <c r="BB816" t="s">
        <v>98</v>
      </c>
    </row>
    <row r="817" spans="1:54" hidden="1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Q817" t="str">
        <f t="shared" si="24"/>
        <v>ANGLOPHONE</v>
      </c>
      <c r="R817" t="str">
        <f t="shared" si="25"/>
        <v>beer</v>
      </c>
      <c r="BA817" t="s">
        <v>70</v>
      </c>
      <c r="BB817" t="s">
        <v>98</v>
      </c>
    </row>
    <row r="818" spans="1:54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Q818" t="str">
        <f t="shared" si="24"/>
        <v>ANGLOPHONE</v>
      </c>
      <c r="R818" t="str">
        <f t="shared" si="25"/>
        <v>beer</v>
      </c>
      <c r="BA818" t="s">
        <v>70</v>
      </c>
      <c r="BB818" t="s">
        <v>98</v>
      </c>
    </row>
    <row r="819" spans="1:54" hidden="1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Q819" t="str">
        <f t="shared" si="24"/>
        <v>FRANCOPHONE</v>
      </c>
      <c r="R819" t="str">
        <f t="shared" si="25"/>
        <v>malt</v>
      </c>
      <c r="BA819" t="s">
        <v>71</v>
      </c>
      <c r="BB819" t="s">
        <v>97</v>
      </c>
    </row>
    <row r="820" spans="1:54" hidden="1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Q820" t="str">
        <f t="shared" si="24"/>
        <v>FRANCOPHONE</v>
      </c>
      <c r="R820" t="str">
        <f t="shared" si="25"/>
        <v>malt</v>
      </c>
      <c r="BA820" t="s">
        <v>71</v>
      </c>
      <c r="BB820" t="s">
        <v>97</v>
      </c>
    </row>
    <row r="821" spans="1:54" hidden="1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Q821" t="str">
        <f t="shared" si="24"/>
        <v>FRANCOPHONE</v>
      </c>
      <c r="R821" t="str">
        <f t="shared" si="25"/>
        <v>beer</v>
      </c>
      <c r="BA821" t="s">
        <v>71</v>
      </c>
      <c r="BB821" t="s">
        <v>98</v>
      </c>
    </row>
    <row r="822" spans="1:54" hidden="1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Q822" t="str">
        <f t="shared" si="24"/>
        <v>ANGLOPHONE</v>
      </c>
      <c r="R822" t="str">
        <f t="shared" si="25"/>
        <v>beer</v>
      </c>
      <c r="BA822" t="s">
        <v>70</v>
      </c>
      <c r="BB822" t="s">
        <v>98</v>
      </c>
    </row>
    <row r="823" spans="1:54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Q823" t="str">
        <f t="shared" si="24"/>
        <v>ANGLOPHONE</v>
      </c>
      <c r="R823" t="str">
        <f t="shared" si="25"/>
        <v>beer</v>
      </c>
      <c r="BA823" t="s">
        <v>70</v>
      </c>
      <c r="BB823" t="s">
        <v>98</v>
      </c>
    </row>
    <row r="824" spans="1:54" hidden="1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Q824" t="str">
        <f t="shared" si="24"/>
        <v>FRANCOPHONE</v>
      </c>
      <c r="R824" t="str">
        <f t="shared" si="25"/>
        <v>beer</v>
      </c>
      <c r="BA824" t="s">
        <v>71</v>
      </c>
      <c r="BB824" t="s">
        <v>98</v>
      </c>
    </row>
    <row r="825" spans="1:54" hidden="1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Q825" t="str">
        <f t="shared" si="24"/>
        <v>FRANCOPHONE</v>
      </c>
      <c r="R825" t="str">
        <f t="shared" si="25"/>
        <v>beer</v>
      </c>
      <c r="BA825" t="s">
        <v>71</v>
      </c>
      <c r="BB825" t="s">
        <v>98</v>
      </c>
    </row>
    <row r="826" spans="1:54" hidden="1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Q826" t="str">
        <f t="shared" si="24"/>
        <v>FRANCOPHONE</v>
      </c>
      <c r="R826" t="str">
        <f t="shared" si="25"/>
        <v>malt</v>
      </c>
      <c r="BA826" t="s">
        <v>71</v>
      </c>
      <c r="BB826" t="s">
        <v>97</v>
      </c>
    </row>
    <row r="827" spans="1:54" hidden="1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Q827" t="str">
        <f t="shared" si="24"/>
        <v>ANGLOPHONE</v>
      </c>
      <c r="R827" t="str">
        <f t="shared" si="25"/>
        <v>malt</v>
      </c>
      <c r="BA827" t="s">
        <v>70</v>
      </c>
      <c r="BB827" t="s">
        <v>97</v>
      </c>
    </row>
    <row r="828" spans="1:54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Q828" t="str">
        <f t="shared" si="24"/>
        <v>ANGLOPHONE</v>
      </c>
      <c r="R828" t="str">
        <f t="shared" si="25"/>
        <v>beer</v>
      </c>
      <c r="BA828" t="s">
        <v>70</v>
      </c>
      <c r="BB828" t="s">
        <v>98</v>
      </c>
    </row>
    <row r="829" spans="1:54" hidden="1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Q829" t="str">
        <f t="shared" si="24"/>
        <v>FRANCOPHONE</v>
      </c>
      <c r="R829" t="str">
        <f t="shared" si="25"/>
        <v>beer</v>
      </c>
      <c r="BA829" t="s">
        <v>71</v>
      </c>
      <c r="BB829" t="s">
        <v>98</v>
      </c>
    </row>
    <row r="830" spans="1:54" hidden="1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Q830" t="str">
        <f t="shared" si="24"/>
        <v>FRANCOPHONE</v>
      </c>
      <c r="R830" t="str">
        <f t="shared" si="25"/>
        <v>beer</v>
      </c>
      <c r="BA830" t="s">
        <v>71</v>
      </c>
      <c r="BB830" t="s">
        <v>98</v>
      </c>
    </row>
    <row r="831" spans="1:54" hidden="1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Q831" t="str">
        <f t="shared" si="24"/>
        <v>FRANCOPHONE</v>
      </c>
      <c r="R831" t="str">
        <f t="shared" si="25"/>
        <v>beer</v>
      </c>
      <c r="BA831" t="s">
        <v>71</v>
      </c>
      <c r="BB831" t="s">
        <v>98</v>
      </c>
    </row>
    <row r="832" spans="1:54" hidden="1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Q832" t="str">
        <f t="shared" si="24"/>
        <v>ANGLOPHONE</v>
      </c>
      <c r="R832" t="str">
        <f t="shared" si="25"/>
        <v>beer</v>
      </c>
      <c r="BA832" t="s">
        <v>70</v>
      </c>
      <c r="BB832" t="s">
        <v>98</v>
      </c>
    </row>
    <row r="833" spans="1:54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Q833" t="str">
        <f t="shared" si="24"/>
        <v>ANGLOPHONE</v>
      </c>
      <c r="R833" t="str">
        <f t="shared" si="25"/>
        <v>malt</v>
      </c>
      <c r="BA833" t="s">
        <v>70</v>
      </c>
      <c r="BB833" t="s">
        <v>97</v>
      </c>
    </row>
    <row r="834" spans="1:54" hidden="1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Q834" t="str">
        <f t="shared" si="24"/>
        <v>FRANCOPHONE</v>
      </c>
      <c r="R834" t="str">
        <f t="shared" si="25"/>
        <v>malt</v>
      </c>
      <c r="BA834" t="s">
        <v>71</v>
      </c>
      <c r="BB834" t="s">
        <v>97</v>
      </c>
    </row>
    <row r="835" spans="1:54" hidden="1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Q835" t="str">
        <f t="shared" ref="Q835:Q898" si="26">IF(J835="GHANA", "ANGLOPHONE", IF(J835="NIGERIA", "ANGLOPHONE","FRANCOPHONE"))</f>
        <v>FRANCOPHONE</v>
      </c>
      <c r="R835" t="str">
        <f t="shared" ref="R835:R898" si="27">IF(D835="beta malt", "malt", IF(D835="grand malt", "malt", "beer"))</f>
        <v>beer</v>
      </c>
      <c r="BA835" t="s">
        <v>71</v>
      </c>
      <c r="BB835" t="s">
        <v>98</v>
      </c>
    </row>
    <row r="836" spans="1:54" hidden="1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Q836" t="str">
        <f t="shared" si="26"/>
        <v>FRANCOPHONE</v>
      </c>
      <c r="R836" t="str">
        <f t="shared" si="27"/>
        <v>beer</v>
      </c>
      <c r="BA836" t="s">
        <v>71</v>
      </c>
      <c r="BB836" t="s">
        <v>98</v>
      </c>
    </row>
    <row r="837" spans="1:54" hidden="1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Q837" t="str">
        <f t="shared" si="26"/>
        <v>ANGLOPHONE</v>
      </c>
      <c r="R837" t="str">
        <f t="shared" si="27"/>
        <v>beer</v>
      </c>
      <c r="BA837" t="s">
        <v>70</v>
      </c>
      <c r="BB837" t="s">
        <v>98</v>
      </c>
    </row>
    <row r="838" spans="1:54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Q838" t="str">
        <f t="shared" si="26"/>
        <v>ANGLOPHONE</v>
      </c>
      <c r="R838" t="str">
        <f t="shared" si="27"/>
        <v>beer</v>
      </c>
      <c r="BA838" t="s">
        <v>70</v>
      </c>
      <c r="BB838" t="s">
        <v>98</v>
      </c>
    </row>
    <row r="839" spans="1:54" hidden="1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Q839" t="str">
        <f t="shared" si="26"/>
        <v>FRANCOPHONE</v>
      </c>
      <c r="R839" t="str">
        <f t="shared" si="27"/>
        <v>beer</v>
      </c>
      <c r="BA839" t="s">
        <v>71</v>
      </c>
      <c r="BB839" t="s">
        <v>98</v>
      </c>
    </row>
    <row r="840" spans="1:54" hidden="1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Q840" t="str">
        <f t="shared" si="26"/>
        <v>FRANCOPHONE</v>
      </c>
      <c r="R840" t="str">
        <f t="shared" si="27"/>
        <v>malt</v>
      </c>
      <c r="BA840" t="s">
        <v>71</v>
      </c>
      <c r="BB840" t="s">
        <v>97</v>
      </c>
    </row>
    <row r="841" spans="1:54" hidden="1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Q841" t="str">
        <f t="shared" si="26"/>
        <v>FRANCOPHONE</v>
      </c>
      <c r="R841" t="str">
        <f t="shared" si="27"/>
        <v>malt</v>
      </c>
      <c r="BA841" t="s">
        <v>71</v>
      </c>
      <c r="BB841" t="s">
        <v>97</v>
      </c>
    </row>
    <row r="842" spans="1:54" hidden="1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Q842" t="str">
        <f t="shared" si="26"/>
        <v>ANGLOPHONE</v>
      </c>
      <c r="R842" t="str">
        <f t="shared" si="27"/>
        <v>beer</v>
      </c>
      <c r="BA842" t="s">
        <v>70</v>
      </c>
      <c r="BB842" t="s">
        <v>98</v>
      </c>
    </row>
    <row r="843" spans="1:54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Q843" t="str">
        <f t="shared" si="26"/>
        <v>ANGLOPHONE</v>
      </c>
      <c r="R843" t="str">
        <f t="shared" si="27"/>
        <v>beer</v>
      </c>
      <c r="BA843" t="s">
        <v>70</v>
      </c>
      <c r="BB843" t="s">
        <v>98</v>
      </c>
    </row>
    <row r="844" spans="1:54" hidden="1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Q844" t="str">
        <f t="shared" si="26"/>
        <v>FRANCOPHONE</v>
      </c>
      <c r="R844" t="str">
        <f t="shared" si="27"/>
        <v>beer</v>
      </c>
      <c r="BA844" t="s">
        <v>71</v>
      </c>
      <c r="BB844" t="s">
        <v>98</v>
      </c>
    </row>
    <row r="845" spans="1:54" hidden="1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Q845" t="str">
        <f t="shared" si="26"/>
        <v>FRANCOPHONE</v>
      </c>
      <c r="R845" t="str">
        <f t="shared" si="27"/>
        <v>beer</v>
      </c>
      <c r="BA845" t="s">
        <v>71</v>
      </c>
      <c r="BB845" t="s">
        <v>98</v>
      </c>
    </row>
    <row r="846" spans="1:54" hidden="1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Q846" t="str">
        <f t="shared" si="26"/>
        <v>FRANCOPHONE</v>
      </c>
      <c r="R846" t="str">
        <f t="shared" si="27"/>
        <v>beer</v>
      </c>
      <c r="BA846" t="s">
        <v>71</v>
      </c>
      <c r="BB846" t="s">
        <v>98</v>
      </c>
    </row>
    <row r="847" spans="1:54" hidden="1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Q847" t="str">
        <f t="shared" si="26"/>
        <v>ANGLOPHONE</v>
      </c>
      <c r="R847" t="str">
        <f t="shared" si="27"/>
        <v>malt</v>
      </c>
      <c r="BA847" t="s">
        <v>70</v>
      </c>
      <c r="BB847" t="s">
        <v>97</v>
      </c>
    </row>
    <row r="848" spans="1:54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Q848" t="str">
        <f t="shared" si="26"/>
        <v>ANGLOPHONE</v>
      </c>
      <c r="R848" t="str">
        <f t="shared" si="27"/>
        <v>malt</v>
      </c>
      <c r="BA848" t="s">
        <v>70</v>
      </c>
      <c r="BB848" t="s">
        <v>97</v>
      </c>
    </row>
    <row r="849" spans="1:54" hidden="1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Q849" t="str">
        <f t="shared" si="26"/>
        <v>FRANCOPHONE</v>
      </c>
      <c r="R849" t="str">
        <f t="shared" si="27"/>
        <v>beer</v>
      </c>
      <c r="BA849" t="s">
        <v>71</v>
      </c>
      <c r="BB849" t="s">
        <v>98</v>
      </c>
    </row>
    <row r="850" spans="1:54" hidden="1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Q850" t="str">
        <f t="shared" si="26"/>
        <v>FRANCOPHONE</v>
      </c>
      <c r="R850" t="str">
        <f t="shared" si="27"/>
        <v>beer</v>
      </c>
      <c r="BA850" t="s">
        <v>71</v>
      </c>
      <c r="BB850" t="s">
        <v>98</v>
      </c>
    </row>
    <row r="851" spans="1:54" hidden="1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Q851" t="str">
        <f t="shared" si="26"/>
        <v>FRANCOPHONE</v>
      </c>
      <c r="R851" t="str">
        <f t="shared" si="27"/>
        <v>beer</v>
      </c>
      <c r="BA851" t="s">
        <v>71</v>
      </c>
      <c r="BB851" t="s">
        <v>98</v>
      </c>
    </row>
    <row r="852" spans="1:54" hidden="1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Q852" t="str">
        <f t="shared" si="26"/>
        <v>ANGLOPHONE</v>
      </c>
      <c r="R852" t="str">
        <f t="shared" si="27"/>
        <v>beer</v>
      </c>
      <c r="BA852" t="s">
        <v>70</v>
      </c>
      <c r="BB852" t="s">
        <v>98</v>
      </c>
    </row>
    <row r="853" spans="1:54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Q853" t="str">
        <f t="shared" si="26"/>
        <v>ANGLOPHONE</v>
      </c>
      <c r="R853" t="str">
        <f t="shared" si="27"/>
        <v>beer</v>
      </c>
      <c r="BA853" t="s">
        <v>70</v>
      </c>
      <c r="BB853" t="s">
        <v>98</v>
      </c>
    </row>
    <row r="854" spans="1:54" hidden="1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Q854" t="str">
        <f t="shared" si="26"/>
        <v>FRANCOPHONE</v>
      </c>
      <c r="R854" t="str">
        <f t="shared" si="27"/>
        <v>malt</v>
      </c>
      <c r="BA854" t="s">
        <v>71</v>
      </c>
      <c r="BB854" t="s">
        <v>97</v>
      </c>
    </row>
    <row r="855" spans="1:54" hidden="1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Q855" t="str">
        <f t="shared" si="26"/>
        <v>FRANCOPHONE</v>
      </c>
      <c r="R855" t="str">
        <f t="shared" si="27"/>
        <v>malt</v>
      </c>
      <c r="BA855" t="s">
        <v>71</v>
      </c>
      <c r="BB855" t="s">
        <v>97</v>
      </c>
    </row>
    <row r="856" spans="1:54" hidden="1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Q856" t="str">
        <f t="shared" si="26"/>
        <v>FRANCOPHONE</v>
      </c>
      <c r="R856" t="str">
        <f t="shared" si="27"/>
        <v>beer</v>
      </c>
      <c r="BA856" t="s">
        <v>71</v>
      </c>
      <c r="BB856" t="s">
        <v>98</v>
      </c>
    </row>
    <row r="857" spans="1:54" hidden="1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Q857" t="str">
        <f t="shared" si="26"/>
        <v>ANGLOPHONE</v>
      </c>
      <c r="R857" t="str">
        <f t="shared" si="27"/>
        <v>beer</v>
      </c>
      <c r="BA857" t="s">
        <v>70</v>
      </c>
      <c r="BB857" t="s">
        <v>98</v>
      </c>
    </row>
    <row r="858" spans="1:54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Q858" t="str">
        <f t="shared" si="26"/>
        <v>ANGLOPHONE</v>
      </c>
      <c r="R858" t="str">
        <f t="shared" si="27"/>
        <v>beer</v>
      </c>
      <c r="BA858" t="s">
        <v>70</v>
      </c>
      <c r="BB858" t="s">
        <v>98</v>
      </c>
    </row>
    <row r="859" spans="1:54" hidden="1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Q859" t="str">
        <f t="shared" si="26"/>
        <v>FRANCOPHONE</v>
      </c>
      <c r="R859" t="str">
        <f t="shared" si="27"/>
        <v>beer</v>
      </c>
      <c r="BA859" t="s">
        <v>71</v>
      </c>
      <c r="BB859" t="s">
        <v>98</v>
      </c>
    </row>
    <row r="860" spans="1:54" hidden="1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Q860" t="str">
        <f t="shared" si="26"/>
        <v>FRANCOPHONE</v>
      </c>
      <c r="R860" t="str">
        <f t="shared" si="27"/>
        <v>beer</v>
      </c>
      <c r="BA860" t="s">
        <v>71</v>
      </c>
      <c r="BB860" t="s">
        <v>98</v>
      </c>
    </row>
    <row r="861" spans="1:54" hidden="1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Q861" t="str">
        <f t="shared" si="26"/>
        <v>FRANCOPHONE</v>
      </c>
      <c r="R861" t="str">
        <f t="shared" si="27"/>
        <v>malt</v>
      </c>
      <c r="BA861" t="s">
        <v>71</v>
      </c>
      <c r="BB861" t="s">
        <v>97</v>
      </c>
    </row>
    <row r="862" spans="1:54" hidden="1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Q862" t="str">
        <f t="shared" si="26"/>
        <v>ANGLOPHONE</v>
      </c>
      <c r="R862" t="str">
        <f t="shared" si="27"/>
        <v>malt</v>
      </c>
      <c r="BA862" t="s">
        <v>70</v>
      </c>
      <c r="BB862" t="s">
        <v>97</v>
      </c>
    </row>
    <row r="863" spans="1:54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Q863" t="str">
        <f t="shared" si="26"/>
        <v>ANGLOPHONE</v>
      </c>
      <c r="R863" t="str">
        <f t="shared" si="27"/>
        <v>beer</v>
      </c>
      <c r="BA863" t="s">
        <v>70</v>
      </c>
      <c r="BB863" t="s">
        <v>98</v>
      </c>
    </row>
    <row r="864" spans="1:54" hidden="1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Q864" t="str">
        <f t="shared" si="26"/>
        <v>FRANCOPHONE</v>
      </c>
      <c r="R864" t="str">
        <f t="shared" si="27"/>
        <v>beer</v>
      </c>
      <c r="BA864" t="s">
        <v>71</v>
      </c>
      <c r="BB864" t="s">
        <v>98</v>
      </c>
    </row>
    <row r="865" spans="1:54" hidden="1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Q865" t="str">
        <f t="shared" si="26"/>
        <v>FRANCOPHONE</v>
      </c>
      <c r="R865" t="str">
        <f t="shared" si="27"/>
        <v>beer</v>
      </c>
      <c r="BA865" t="s">
        <v>71</v>
      </c>
      <c r="BB865" t="s">
        <v>98</v>
      </c>
    </row>
    <row r="866" spans="1:54" hidden="1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Q866" t="str">
        <f t="shared" si="26"/>
        <v>FRANCOPHONE</v>
      </c>
      <c r="R866" t="str">
        <f t="shared" si="27"/>
        <v>beer</v>
      </c>
      <c r="BA866" t="s">
        <v>71</v>
      </c>
      <c r="BB866" t="s">
        <v>98</v>
      </c>
    </row>
    <row r="867" spans="1:54" hidden="1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Q867" t="str">
        <f t="shared" si="26"/>
        <v>ANGLOPHONE</v>
      </c>
      <c r="R867" t="str">
        <f t="shared" si="27"/>
        <v>beer</v>
      </c>
      <c r="BA867" t="s">
        <v>70</v>
      </c>
      <c r="BB867" t="s">
        <v>98</v>
      </c>
    </row>
    <row r="868" spans="1:54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Q868" t="str">
        <f t="shared" si="26"/>
        <v>ANGLOPHONE</v>
      </c>
      <c r="R868" t="str">
        <f t="shared" si="27"/>
        <v>malt</v>
      </c>
      <c r="BA868" t="s">
        <v>70</v>
      </c>
      <c r="BB868" t="s">
        <v>97</v>
      </c>
    </row>
    <row r="869" spans="1:54" hidden="1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Q869" t="str">
        <f t="shared" si="26"/>
        <v>FRANCOPHONE</v>
      </c>
      <c r="R869" t="str">
        <f t="shared" si="27"/>
        <v>malt</v>
      </c>
      <c r="BA869" t="s">
        <v>71</v>
      </c>
      <c r="BB869" t="s">
        <v>97</v>
      </c>
    </row>
    <row r="870" spans="1:54" hidden="1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Q870" t="str">
        <f t="shared" si="26"/>
        <v>FRANCOPHONE</v>
      </c>
      <c r="R870" t="str">
        <f t="shared" si="27"/>
        <v>beer</v>
      </c>
      <c r="BA870" t="s">
        <v>71</v>
      </c>
      <c r="BB870" t="s">
        <v>98</v>
      </c>
    </row>
    <row r="871" spans="1:54" hidden="1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Q871" t="str">
        <f t="shared" si="26"/>
        <v>FRANCOPHONE</v>
      </c>
      <c r="R871" t="str">
        <f t="shared" si="27"/>
        <v>beer</v>
      </c>
      <c r="BA871" t="s">
        <v>71</v>
      </c>
      <c r="BB871" t="s">
        <v>98</v>
      </c>
    </row>
    <row r="872" spans="1:54" hidden="1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Q872" t="str">
        <f t="shared" si="26"/>
        <v>ANGLOPHONE</v>
      </c>
      <c r="R872" t="str">
        <f t="shared" si="27"/>
        <v>beer</v>
      </c>
      <c r="BA872" t="s">
        <v>70</v>
      </c>
      <c r="BB872" t="s">
        <v>98</v>
      </c>
    </row>
    <row r="873" spans="1:54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Q873" t="str">
        <f t="shared" si="26"/>
        <v>ANGLOPHONE</v>
      </c>
      <c r="R873" t="str">
        <f t="shared" si="27"/>
        <v>beer</v>
      </c>
      <c r="BA873" t="s">
        <v>70</v>
      </c>
      <c r="BB873" t="s">
        <v>98</v>
      </c>
    </row>
    <row r="874" spans="1:54" hidden="1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Q874" t="str">
        <f t="shared" si="26"/>
        <v>FRANCOPHONE</v>
      </c>
      <c r="R874" t="str">
        <f t="shared" si="27"/>
        <v>beer</v>
      </c>
      <c r="BA874" t="s">
        <v>71</v>
      </c>
      <c r="BB874" t="s">
        <v>98</v>
      </c>
    </row>
    <row r="875" spans="1:54" hidden="1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Q875" t="str">
        <f t="shared" si="26"/>
        <v>FRANCOPHONE</v>
      </c>
      <c r="R875" t="str">
        <f t="shared" si="27"/>
        <v>malt</v>
      </c>
      <c r="BA875" t="s">
        <v>71</v>
      </c>
      <c r="BB875" t="s">
        <v>97</v>
      </c>
    </row>
    <row r="876" spans="1:54" hidden="1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Q876" t="str">
        <f t="shared" si="26"/>
        <v>FRANCOPHONE</v>
      </c>
      <c r="R876" t="str">
        <f t="shared" si="27"/>
        <v>malt</v>
      </c>
      <c r="BA876" t="s">
        <v>71</v>
      </c>
      <c r="BB876" t="s">
        <v>97</v>
      </c>
    </row>
    <row r="877" spans="1:54" hidden="1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Q877" t="str">
        <f t="shared" si="26"/>
        <v>ANGLOPHONE</v>
      </c>
      <c r="R877" t="str">
        <f t="shared" si="27"/>
        <v>beer</v>
      </c>
      <c r="BA877" t="s">
        <v>70</v>
      </c>
      <c r="BB877" t="s">
        <v>98</v>
      </c>
    </row>
    <row r="878" spans="1:54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Q878" t="str">
        <f t="shared" si="26"/>
        <v>ANGLOPHONE</v>
      </c>
      <c r="R878" t="str">
        <f t="shared" si="27"/>
        <v>beer</v>
      </c>
      <c r="BA878" t="s">
        <v>70</v>
      </c>
      <c r="BB878" t="s">
        <v>98</v>
      </c>
    </row>
    <row r="879" spans="1:54" hidden="1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Q879" t="str">
        <f t="shared" si="26"/>
        <v>FRANCOPHONE</v>
      </c>
      <c r="R879" t="str">
        <f t="shared" si="27"/>
        <v>beer</v>
      </c>
      <c r="BA879" t="s">
        <v>71</v>
      </c>
      <c r="BB879" t="s">
        <v>98</v>
      </c>
    </row>
    <row r="880" spans="1:54" hidden="1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Q880" t="str">
        <f t="shared" si="26"/>
        <v>FRANCOPHONE</v>
      </c>
      <c r="R880" t="str">
        <f t="shared" si="27"/>
        <v>beer</v>
      </c>
      <c r="BA880" t="s">
        <v>71</v>
      </c>
      <c r="BB880" t="s">
        <v>98</v>
      </c>
    </row>
    <row r="881" spans="1:54" hidden="1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Q881" t="str">
        <f t="shared" si="26"/>
        <v>FRANCOPHONE</v>
      </c>
      <c r="R881" t="str">
        <f t="shared" si="27"/>
        <v>beer</v>
      </c>
      <c r="BA881" t="s">
        <v>71</v>
      </c>
      <c r="BB881" t="s">
        <v>98</v>
      </c>
    </row>
    <row r="882" spans="1:54" hidden="1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Q882" t="str">
        <f t="shared" si="26"/>
        <v>ANGLOPHONE</v>
      </c>
      <c r="R882" t="str">
        <f t="shared" si="27"/>
        <v>malt</v>
      </c>
      <c r="BA882" t="s">
        <v>70</v>
      </c>
      <c r="BB882" t="s">
        <v>97</v>
      </c>
    </row>
    <row r="883" spans="1:54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Q883" t="str">
        <f t="shared" si="26"/>
        <v>ANGLOPHONE</v>
      </c>
      <c r="R883" t="str">
        <f t="shared" si="27"/>
        <v>malt</v>
      </c>
      <c r="BA883" t="s">
        <v>70</v>
      </c>
      <c r="BB883" t="s">
        <v>97</v>
      </c>
    </row>
    <row r="884" spans="1:54" hidden="1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Q884" t="str">
        <f t="shared" si="26"/>
        <v>FRANCOPHONE</v>
      </c>
      <c r="R884" t="str">
        <f t="shared" si="27"/>
        <v>beer</v>
      </c>
      <c r="BA884" t="s">
        <v>71</v>
      </c>
      <c r="BB884" t="s">
        <v>98</v>
      </c>
    </row>
    <row r="885" spans="1:54" hidden="1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Q885" t="str">
        <f t="shared" si="26"/>
        <v>FRANCOPHONE</v>
      </c>
      <c r="R885" t="str">
        <f t="shared" si="27"/>
        <v>beer</v>
      </c>
      <c r="BA885" t="s">
        <v>71</v>
      </c>
      <c r="BB885" t="s">
        <v>98</v>
      </c>
    </row>
    <row r="886" spans="1:54" hidden="1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Q886" t="str">
        <f t="shared" si="26"/>
        <v>FRANCOPHONE</v>
      </c>
      <c r="R886" t="str">
        <f t="shared" si="27"/>
        <v>beer</v>
      </c>
      <c r="BA886" t="s">
        <v>71</v>
      </c>
      <c r="BB886" t="s">
        <v>98</v>
      </c>
    </row>
    <row r="887" spans="1:54" hidden="1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Q887" t="str">
        <f t="shared" si="26"/>
        <v>ANGLOPHONE</v>
      </c>
      <c r="R887" t="str">
        <f t="shared" si="27"/>
        <v>beer</v>
      </c>
      <c r="BA887" t="s">
        <v>70</v>
      </c>
      <c r="BB887" t="s">
        <v>98</v>
      </c>
    </row>
    <row r="888" spans="1:54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Q888" t="str">
        <f t="shared" si="26"/>
        <v>ANGLOPHONE</v>
      </c>
      <c r="R888" t="str">
        <f t="shared" si="27"/>
        <v>beer</v>
      </c>
      <c r="BA888" t="s">
        <v>70</v>
      </c>
      <c r="BB888" t="s">
        <v>98</v>
      </c>
    </row>
    <row r="889" spans="1:54" hidden="1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Q889" t="str">
        <f t="shared" si="26"/>
        <v>FRANCOPHONE</v>
      </c>
      <c r="R889" t="str">
        <f t="shared" si="27"/>
        <v>malt</v>
      </c>
      <c r="BA889" t="s">
        <v>71</v>
      </c>
      <c r="BB889" t="s">
        <v>97</v>
      </c>
    </row>
    <row r="890" spans="1:54" hidden="1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Q890" t="str">
        <f t="shared" si="26"/>
        <v>FRANCOPHONE</v>
      </c>
      <c r="R890" t="str">
        <f t="shared" si="27"/>
        <v>malt</v>
      </c>
      <c r="BA890" t="s">
        <v>71</v>
      </c>
      <c r="BB890" t="s">
        <v>97</v>
      </c>
    </row>
    <row r="891" spans="1:54" hidden="1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Q891" t="str">
        <f t="shared" si="26"/>
        <v>FRANCOPHONE</v>
      </c>
      <c r="R891" t="str">
        <f t="shared" si="27"/>
        <v>beer</v>
      </c>
      <c r="BA891" t="s">
        <v>71</v>
      </c>
      <c r="BB891" t="s">
        <v>98</v>
      </c>
    </row>
    <row r="892" spans="1:54" hidden="1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Q892" t="str">
        <f t="shared" si="26"/>
        <v>ANGLOPHONE</v>
      </c>
      <c r="R892" t="str">
        <f t="shared" si="27"/>
        <v>beer</v>
      </c>
      <c r="BA892" t="s">
        <v>70</v>
      </c>
      <c r="BB892" t="s">
        <v>98</v>
      </c>
    </row>
    <row r="893" spans="1:54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Q893" t="str">
        <f t="shared" si="26"/>
        <v>ANGLOPHONE</v>
      </c>
      <c r="R893" t="str">
        <f t="shared" si="27"/>
        <v>beer</v>
      </c>
      <c r="BA893" t="s">
        <v>70</v>
      </c>
      <c r="BB893" t="s">
        <v>98</v>
      </c>
    </row>
    <row r="894" spans="1:54" hidden="1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Q894" t="str">
        <f t="shared" si="26"/>
        <v>FRANCOPHONE</v>
      </c>
      <c r="R894" t="str">
        <f t="shared" si="27"/>
        <v>beer</v>
      </c>
      <c r="BA894" t="s">
        <v>71</v>
      </c>
      <c r="BB894" t="s">
        <v>98</v>
      </c>
    </row>
    <row r="895" spans="1:54" hidden="1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Q895" t="str">
        <f t="shared" si="26"/>
        <v>FRANCOPHONE</v>
      </c>
      <c r="R895" t="str">
        <f t="shared" si="27"/>
        <v>beer</v>
      </c>
      <c r="BA895" t="s">
        <v>71</v>
      </c>
      <c r="BB895" t="s">
        <v>98</v>
      </c>
    </row>
    <row r="896" spans="1:54" hidden="1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Q896" t="str">
        <f t="shared" si="26"/>
        <v>FRANCOPHONE</v>
      </c>
      <c r="R896" t="str">
        <f t="shared" si="27"/>
        <v>malt</v>
      </c>
      <c r="BA896" t="s">
        <v>71</v>
      </c>
      <c r="BB896" t="s">
        <v>97</v>
      </c>
    </row>
    <row r="897" spans="1:54" hidden="1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Q897" t="str">
        <f t="shared" si="26"/>
        <v>ANGLOPHONE</v>
      </c>
      <c r="R897" t="str">
        <f t="shared" si="27"/>
        <v>malt</v>
      </c>
      <c r="BA897" t="s">
        <v>70</v>
      </c>
      <c r="BB897" t="s">
        <v>97</v>
      </c>
    </row>
    <row r="898" spans="1:54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Q898" t="str">
        <f t="shared" si="26"/>
        <v>ANGLOPHONE</v>
      </c>
      <c r="R898" t="str">
        <f t="shared" si="27"/>
        <v>beer</v>
      </c>
      <c r="BA898" t="s">
        <v>70</v>
      </c>
      <c r="BB898" t="s">
        <v>98</v>
      </c>
    </row>
    <row r="899" spans="1:54" hidden="1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Q899" t="str">
        <f t="shared" ref="Q899:Q962" si="28">IF(J899="GHANA", "ANGLOPHONE", IF(J899="NIGERIA", "ANGLOPHONE","FRANCOPHONE"))</f>
        <v>FRANCOPHONE</v>
      </c>
      <c r="R899" t="str">
        <f t="shared" ref="R899:R962" si="29">IF(D899="beta malt", "malt", IF(D899="grand malt", "malt", "beer"))</f>
        <v>beer</v>
      </c>
      <c r="BA899" t="s">
        <v>71</v>
      </c>
      <c r="BB899" t="s">
        <v>98</v>
      </c>
    </row>
    <row r="900" spans="1:54" hidden="1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Q900" t="str">
        <f t="shared" si="28"/>
        <v>FRANCOPHONE</v>
      </c>
      <c r="R900" t="str">
        <f t="shared" si="29"/>
        <v>beer</v>
      </c>
      <c r="BA900" t="s">
        <v>71</v>
      </c>
      <c r="BB900" t="s">
        <v>98</v>
      </c>
    </row>
    <row r="901" spans="1:54" hidden="1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Q901" t="str">
        <f t="shared" si="28"/>
        <v>FRANCOPHONE</v>
      </c>
      <c r="R901" t="str">
        <f t="shared" si="29"/>
        <v>beer</v>
      </c>
      <c r="BA901" t="s">
        <v>71</v>
      </c>
      <c r="BB901" t="s">
        <v>98</v>
      </c>
    </row>
    <row r="902" spans="1:54" hidden="1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Q902" t="str">
        <f t="shared" si="28"/>
        <v>ANGLOPHONE</v>
      </c>
      <c r="R902" t="str">
        <f t="shared" si="29"/>
        <v>beer</v>
      </c>
      <c r="BA902" t="s">
        <v>70</v>
      </c>
      <c r="BB902" t="s">
        <v>98</v>
      </c>
    </row>
    <row r="903" spans="1:54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Q903" t="str">
        <f t="shared" si="28"/>
        <v>ANGLOPHONE</v>
      </c>
      <c r="R903" t="str">
        <f t="shared" si="29"/>
        <v>malt</v>
      </c>
      <c r="BA903" t="s">
        <v>70</v>
      </c>
      <c r="BB903" t="s">
        <v>97</v>
      </c>
    </row>
    <row r="904" spans="1:54" hidden="1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Q904" t="str">
        <f t="shared" si="28"/>
        <v>FRANCOPHONE</v>
      </c>
      <c r="R904" t="str">
        <f t="shared" si="29"/>
        <v>malt</v>
      </c>
      <c r="BA904" t="s">
        <v>71</v>
      </c>
      <c r="BB904" t="s">
        <v>97</v>
      </c>
    </row>
    <row r="905" spans="1:54" hidden="1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Q905" t="str">
        <f t="shared" si="28"/>
        <v>FRANCOPHONE</v>
      </c>
      <c r="R905" t="str">
        <f t="shared" si="29"/>
        <v>beer</v>
      </c>
      <c r="BA905" t="s">
        <v>71</v>
      </c>
      <c r="BB905" t="s">
        <v>98</v>
      </c>
    </row>
    <row r="906" spans="1:54" hidden="1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Q906" t="str">
        <f t="shared" si="28"/>
        <v>FRANCOPHONE</v>
      </c>
      <c r="R906" t="str">
        <f t="shared" si="29"/>
        <v>beer</v>
      </c>
      <c r="BA906" t="s">
        <v>71</v>
      </c>
      <c r="BB906" t="s">
        <v>98</v>
      </c>
    </row>
    <row r="907" spans="1:54" hidden="1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Q907" t="str">
        <f t="shared" si="28"/>
        <v>ANGLOPHONE</v>
      </c>
      <c r="R907" t="str">
        <f t="shared" si="29"/>
        <v>beer</v>
      </c>
      <c r="BA907" t="s">
        <v>70</v>
      </c>
      <c r="BB907" t="s">
        <v>98</v>
      </c>
    </row>
    <row r="908" spans="1:54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Q908" t="str">
        <f t="shared" si="28"/>
        <v>ANGLOPHONE</v>
      </c>
      <c r="R908" t="str">
        <f t="shared" si="29"/>
        <v>beer</v>
      </c>
      <c r="BA908" t="s">
        <v>70</v>
      </c>
      <c r="BB908" t="s">
        <v>98</v>
      </c>
    </row>
    <row r="909" spans="1:54" hidden="1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Q909" t="str">
        <f t="shared" si="28"/>
        <v>FRANCOPHONE</v>
      </c>
      <c r="R909" t="str">
        <f t="shared" si="29"/>
        <v>beer</v>
      </c>
      <c r="BA909" t="s">
        <v>71</v>
      </c>
      <c r="BB909" t="s">
        <v>98</v>
      </c>
    </row>
    <row r="910" spans="1:54" hidden="1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Q910" t="str">
        <f t="shared" si="28"/>
        <v>FRANCOPHONE</v>
      </c>
      <c r="R910" t="str">
        <f t="shared" si="29"/>
        <v>malt</v>
      </c>
      <c r="BA910" t="s">
        <v>71</v>
      </c>
      <c r="BB910" t="s">
        <v>97</v>
      </c>
    </row>
    <row r="911" spans="1:54" hidden="1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Q911" t="str">
        <f t="shared" si="28"/>
        <v>FRANCOPHONE</v>
      </c>
      <c r="R911" t="str">
        <f t="shared" si="29"/>
        <v>malt</v>
      </c>
      <c r="BA911" t="s">
        <v>71</v>
      </c>
      <c r="BB911" t="s">
        <v>97</v>
      </c>
    </row>
    <row r="912" spans="1:54" hidden="1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Q912" t="str">
        <f t="shared" si="28"/>
        <v>ANGLOPHONE</v>
      </c>
      <c r="R912" t="str">
        <f t="shared" si="29"/>
        <v>beer</v>
      </c>
      <c r="BA912" t="s">
        <v>70</v>
      </c>
      <c r="BB912" t="s">
        <v>98</v>
      </c>
    </row>
    <row r="913" spans="1:54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Q913" t="str">
        <f t="shared" si="28"/>
        <v>ANGLOPHONE</v>
      </c>
      <c r="R913" t="str">
        <f t="shared" si="29"/>
        <v>beer</v>
      </c>
      <c r="BA913" t="s">
        <v>70</v>
      </c>
      <c r="BB913" t="s">
        <v>98</v>
      </c>
    </row>
    <row r="914" spans="1:54" hidden="1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Q914" t="str">
        <f t="shared" si="28"/>
        <v>FRANCOPHONE</v>
      </c>
      <c r="R914" t="str">
        <f t="shared" si="29"/>
        <v>beer</v>
      </c>
      <c r="BA914" t="s">
        <v>71</v>
      </c>
      <c r="BB914" t="s">
        <v>98</v>
      </c>
    </row>
    <row r="915" spans="1:54" hidden="1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Q915" t="str">
        <f t="shared" si="28"/>
        <v>FRANCOPHONE</v>
      </c>
      <c r="R915" t="str">
        <f t="shared" si="29"/>
        <v>beer</v>
      </c>
      <c r="BA915" t="s">
        <v>71</v>
      </c>
      <c r="BB915" t="s">
        <v>98</v>
      </c>
    </row>
    <row r="916" spans="1:54" hidden="1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Q916" t="str">
        <f t="shared" si="28"/>
        <v>FRANCOPHONE</v>
      </c>
      <c r="R916" t="str">
        <f t="shared" si="29"/>
        <v>beer</v>
      </c>
      <c r="BA916" t="s">
        <v>71</v>
      </c>
      <c r="BB916" t="s">
        <v>98</v>
      </c>
    </row>
    <row r="917" spans="1:54" hidden="1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Q917" t="str">
        <f t="shared" si="28"/>
        <v>ANGLOPHONE</v>
      </c>
      <c r="R917" t="str">
        <f t="shared" si="29"/>
        <v>malt</v>
      </c>
      <c r="BA917" t="s">
        <v>70</v>
      </c>
      <c r="BB917" t="s">
        <v>97</v>
      </c>
    </row>
    <row r="918" spans="1:54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Q918" t="str">
        <f t="shared" si="28"/>
        <v>ANGLOPHONE</v>
      </c>
      <c r="R918" t="str">
        <f t="shared" si="29"/>
        <v>malt</v>
      </c>
      <c r="BA918" t="s">
        <v>70</v>
      </c>
      <c r="BB918" t="s">
        <v>97</v>
      </c>
    </row>
    <row r="919" spans="1:54" hidden="1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Q919" t="str">
        <f t="shared" si="28"/>
        <v>FRANCOPHONE</v>
      </c>
      <c r="R919" t="str">
        <f t="shared" si="29"/>
        <v>beer</v>
      </c>
      <c r="BA919" t="s">
        <v>71</v>
      </c>
      <c r="BB919" t="s">
        <v>98</v>
      </c>
    </row>
    <row r="920" spans="1:54" hidden="1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Q920" t="str">
        <f t="shared" si="28"/>
        <v>FRANCOPHONE</v>
      </c>
      <c r="R920" t="str">
        <f t="shared" si="29"/>
        <v>beer</v>
      </c>
      <c r="BA920" t="s">
        <v>71</v>
      </c>
      <c r="BB920" t="s">
        <v>98</v>
      </c>
    </row>
    <row r="921" spans="1:54" hidden="1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Q921" t="str">
        <f t="shared" si="28"/>
        <v>FRANCOPHONE</v>
      </c>
      <c r="R921" t="str">
        <f t="shared" si="29"/>
        <v>beer</v>
      </c>
      <c r="BA921" t="s">
        <v>71</v>
      </c>
      <c r="BB921" t="s">
        <v>98</v>
      </c>
    </row>
    <row r="922" spans="1:54" hidden="1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Q922" t="str">
        <f t="shared" si="28"/>
        <v>ANGLOPHONE</v>
      </c>
      <c r="R922" t="str">
        <f t="shared" si="29"/>
        <v>beer</v>
      </c>
      <c r="BA922" t="s">
        <v>70</v>
      </c>
      <c r="BB922" t="s">
        <v>98</v>
      </c>
    </row>
    <row r="923" spans="1:54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Q923" t="str">
        <f t="shared" si="28"/>
        <v>ANGLOPHONE</v>
      </c>
      <c r="R923" t="str">
        <f t="shared" si="29"/>
        <v>beer</v>
      </c>
      <c r="BA923" t="s">
        <v>70</v>
      </c>
      <c r="BB923" t="s">
        <v>98</v>
      </c>
    </row>
    <row r="924" spans="1:54" hidden="1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Q924" t="str">
        <f t="shared" si="28"/>
        <v>FRANCOPHONE</v>
      </c>
      <c r="R924" t="str">
        <f t="shared" si="29"/>
        <v>malt</v>
      </c>
      <c r="BA924" t="s">
        <v>71</v>
      </c>
      <c r="BB924" t="s">
        <v>97</v>
      </c>
    </row>
    <row r="925" spans="1:54" hidden="1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Q925" t="str">
        <f t="shared" si="28"/>
        <v>FRANCOPHONE</v>
      </c>
      <c r="R925" t="str">
        <f t="shared" si="29"/>
        <v>malt</v>
      </c>
      <c r="BA925" t="s">
        <v>71</v>
      </c>
      <c r="BB925" t="s">
        <v>97</v>
      </c>
    </row>
    <row r="926" spans="1:54" hidden="1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Q926" t="str">
        <f t="shared" si="28"/>
        <v>FRANCOPHONE</v>
      </c>
      <c r="R926" t="str">
        <f t="shared" si="29"/>
        <v>beer</v>
      </c>
      <c r="BA926" t="s">
        <v>71</v>
      </c>
      <c r="BB926" t="s">
        <v>98</v>
      </c>
    </row>
    <row r="927" spans="1:54" hidden="1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Q927" t="str">
        <f t="shared" si="28"/>
        <v>ANGLOPHONE</v>
      </c>
      <c r="R927" t="str">
        <f t="shared" si="29"/>
        <v>beer</v>
      </c>
      <c r="BA927" t="s">
        <v>70</v>
      </c>
      <c r="BB927" t="s">
        <v>98</v>
      </c>
    </row>
    <row r="928" spans="1:54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Q928" t="str">
        <f t="shared" si="28"/>
        <v>ANGLOPHONE</v>
      </c>
      <c r="R928" t="str">
        <f t="shared" si="29"/>
        <v>beer</v>
      </c>
      <c r="BA928" t="s">
        <v>70</v>
      </c>
      <c r="BB928" t="s">
        <v>98</v>
      </c>
    </row>
    <row r="929" spans="1:54" hidden="1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Q929" t="str">
        <f t="shared" si="28"/>
        <v>FRANCOPHONE</v>
      </c>
      <c r="R929" t="str">
        <f t="shared" si="29"/>
        <v>beer</v>
      </c>
      <c r="BA929" t="s">
        <v>71</v>
      </c>
      <c r="BB929" t="s">
        <v>98</v>
      </c>
    </row>
    <row r="930" spans="1:54" hidden="1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Q930" t="str">
        <f t="shared" si="28"/>
        <v>FRANCOPHONE</v>
      </c>
      <c r="R930" t="str">
        <f t="shared" si="29"/>
        <v>beer</v>
      </c>
      <c r="BA930" t="s">
        <v>71</v>
      </c>
      <c r="BB930" t="s">
        <v>98</v>
      </c>
    </row>
    <row r="931" spans="1:54" hidden="1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Q931" t="str">
        <f t="shared" si="28"/>
        <v>FRANCOPHONE</v>
      </c>
      <c r="R931" t="str">
        <f t="shared" si="29"/>
        <v>malt</v>
      </c>
      <c r="BA931" t="s">
        <v>71</v>
      </c>
      <c r="BB931" t="s">
        <v>97</v>
      </c>
    </row>
    <row r="932" spans="1:54" hidden="1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Q932" t="str">
        <f t="shared" si="28"/>
        <v>ANGLOPHONE</v>
      </c>
      <c r="R932" t="str">
        <f t="shared" si="29"/>
        <v>malt</v>
      </c>
      <c r="BA932" t="s">
        <v>70</v>
      </c>
      <c r="BB932" t="s">
        <v>97</v>
      </c>
    </row>
    <row r="933" spans="1:54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Q933" t="str">
        <f t="shared" si="28"/>
        <v>ANGLOPHONE</v>
      </c>
      <c r="R933" t="str">
        <f t="shared" si="29"/>
        <v>beer</v>
      </c>
      <c r="BA933" t="s">
        <v>70</v>
      </c>
      <c r="BB933" t="s">
        <v>98</v>
      </c>
    </row>
    <row r="934" spans="1:54" hidden="1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Q934" t="str">
        <f t="shared" si="28"/>
        <v>FRANCOPHONE</v>
      </c>
      <c r="R934" t="str">
        <f t="shared" si="29"/>
        <v>beer</v>
      </c>
      <c r="BA934" t="s">
        <v>71</v>
      </c>
      <c r="BB934" t="s">
        <v>98</v>
      </c>
    </row>
    <row r="935" spans="1:54" hidden="1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Q935" t="str">
        <f t="shared" si="28"/>
        <v>FRANCOPHONE</v>
      </c>
      <c r="R935" t="str">
        <f t="shared" si="29"/>
        <v>beer</v>
      </c>
      <c r="BA935" t="s">
        <v>71</v>
      </c>
      <c r="BB935" t="s">
        <v>98</v>
      </c>
    </row>
    <row r="936" spans="1:54" hidden="1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Q936" t="str">
        <f t="shared" si="28"/>
        <v>FRANCOPHONE</v>
      </c>
      <c r="R936" t="str">
        <f t="shared" si="29"/>
        <v>beer</v>
      </c>
      <c r="BA936" t="s">
        <v>71</v>
      </c>
      <c r="BB936" t="s">
        <v>98</v>
      </c>
    </row>
    <row r="937" spans="1:54" hidden="1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Q937" t="str">
        <f t="shared" si="28"/>
        <v>ANGLOPHONE</v>
      </c>
      <c r="R937" t="str">
        <f t="shared" si="29"/>
        <v>beer</v>
      </c>
      <c r="BA937" t="s">
        <v>70</v>
      </c>
      <c r="BB937" t="s">
        <v>98</v>
      </c>
    </row>
    <row r="938" spans="1:54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Q938" t="str">
        <f t="shared" si="28"/>
        <v>ANGLOPHONE</v>
      </c>
      <c r="R938" t="str">
        <f t="shared" si="29"/>
        <v>malt</v>
      </c>
      <c r="BA938" t="s">
        <v>70</v>
      </c>
      <c r="BB938" t="s">
        <v>97</v>
      </c>
    </row>
    <row r="939" spans="1:54" hidden="1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Q939" t="str">
        <f t="shared" si="28"/>
        <v>FRANCOPHONE</v>
      </c>
      <c r="R939" t="str">
        <f t="shared" si="29"/>
        <v>malt</v>
      </c>
      <c r="BA939" t="s">
        <v>71</v>
      </c>
      <c r="BB939" t="s">
        <v>97</v>
      </c>
    </row>
    <row r="940" spans="1:54" hidden="1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Q940" t="str">
        <f t="shared" si="28"/>
        <v>FRANCOPHONE</v>
      </c>
      <c r="R940" t="str">
        <f t="shared" si="29"/>
        <v>beer</v>
      </c>
      <c r="BA940" t="s">
        <v>71</v>
      </c>
      <c r="BB940" t="s">
        <v>98</v>
      </c>
    </row>
    <row r="941" spans="1:54" hidden="1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Q941" t="str">
        <f t="shared" si="28"/>
        <v>FRANCOPHONE</v>
      </c>
      <c r="R941" t="str">
        <f t="shared" si="29"/>
        <v>beer</v>
      </c>
      <c r="BA941" t="s">
        <v>71</v>
      </c>
      <c r="BB941" t="s">
        <v>98</v>
      </c>
    </row>
    <row r="942" spans="1:54" hidden="1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Q942" t="str">
        <f t="shared" si="28"/>
        <v>ANGLOPHONE</v>
      </c>
      <c r="R942" t="str">
        <f t="shared" si="29"/>
        <v>beer</v>
      </c>
      <c r="BA942" t="s">
        <v>70</v>
      </c>
      <c r="BB942" t="s">
        <v>98</v>
      </c>
    </row>
    <row r="943" spans="1:54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Q943" t="str">
        <f t="shared" si="28"/>
        <v>ANGLOPHONE</v>
      </c>
      <c r="R943" t="str">
        <f t="shared" si="29"/>
        <v>beer</v>
      </c>
      <c r="BA943" t="s">
        <v>70</v>
      </c>
      <c r="BB943" t="s">
        <v>98</v>
      </c>
    </row>
    <row r="944" spans="1:54" hidden="1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Q944" t="str">
        <f t="shared" si="28"/>
        <v>FRANCOPHONE</v>
      </c>
      <c r="R944" t="str">
        <f t="shared" si="29"/>
        <v>beer</v>
      </c>
      <c r="BA944" t="s">
        <v>71</v>
      </c>
      <c r="BB944" t="s">
        <v>98</v>
      </c>
    </row>
    <row r="945" spans="1:54" hidden="1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Q945" t="str">
        <f t="shared" si="28"/>
        <v>FRANCOPHONE</v>
      </c>
      <c r="R945" t="str">
        <f t="shared" si="29"/>
        <v>malt</v>
      </c>
      <c r="BA945" t="s">
        <v>71</v>
      </c>
      <c r="BB945" t="s">
        <v>97</v>
      </c>
    </row>
    <row r="946" spans="1:54" hidden="1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Q946" t="str">
        <f t="shared" si="28"/>
        <v>FRANCOPHONE</v>
      </c>
      <c r="R946" t="str">
        <f t="shared" si="29"/>
        <v>malt</v>
      </c>
      <c r="BA946" t="s">
        <v>71</v>
      </c>
      <c r="BB946" t="s">
        <v>97</v>
      </c>
    </row>
    <row r="947" spans="1:54" hidden="1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Q947" t="str">
        <f t="shared" si="28"/>
        <v>ANGLOPHONE</v>
      </c>
      <c r="R947" t="str">
        <f t="shared" si="29"/>
        <v>beer</v>
      </c>
      <c r="BA947" t="s">
        <v>70</v>
      </c>
      <c r="BB947" t="s">
        <v>98</v>
      </c>
    </row>
    <row r="948" spans="1:54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Q948" t="str">
        <f t="shared" si="28"/>
        <v>ANGLOPHONE</v>
      </c>
      <c r="R948" t="str">
        <f t="shared" si="29"/>
        <v>beer</v>
      </c>
      <c r="BA948" t="s">
        <v>70</v>
      </c>
      <c r="BB948" t="s">
        <v>98</v>
      </c>
    </row>
    <row r="949" spans="1:54" hidden="1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Q949" t="str">
        <f t="shared" si="28"/>
        <v>FRANCOPHONE</v>
      </c>
      <c r="R949" t="str">
        <f t="shared" si="29"/>
        <v>beer</v>
      </c>
      <c r="BA949" t="s">
        <v>71</v>
      </c>
      <c r="BB949" t="s">
        <v>98</v>
      </c>
    </row>
    <row r="950" spans="1:54" hidden="1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Q950" t="str">
        <f t="shared" si="28"/>
        <v>FRANCOPHONE</v>
      </c>
      <c r="R950" t="str">
        <f t="shared" si="29"/>
        <v>beer</v>
      </c>
      <c r="BA950" t="s">
        <v>71</v>
      </c>
      <c r="BB950" t="s">
        <v>98</v>
      </c>
    </row>
    <row r="951" spans="1:54" hidden="1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Q951" t="str">
        <f t="shared" si="28"/>
        <v>FRANCOPHONE</v>
      </c>
      <c r="R951" t="str">
        <f t="shared" si="29"/>
        <v>beer</v>
      </c>
      <c r="BA951" t="s">
        <v>71</v>
      </c>
      <c r="BB951" t="s">
        <v>98</v>
      </c>
    </row>
    <row r="952" spans="1:54" hidden="1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Q952" t="str">
        <f t="shared" si="28"/>
        <v>ANGLOPHONE</v>
      </c>
      <c r="R952" t="str">
        <f t="shared" si="29"/>
        <v>malt</v>
      </c>
      <c r="BA952" t="s">
        <v>70</v>
      </c>
      <c r="BB952" t="s">
        <v>97</v>
      </c>
    </row>
    <row r="953" spans="1:54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Q953" t="str">
        <f t="shared" si="28"/>
        <v>ANGLOPHONE</v>
      </c>
      <c r="R953" t="str">
        <f t="shared" si="29"/>
        <v>malt</v>
      </c>
      <c r="BA953" t="s">
        <v>70</v>
      </c>
      <c r="BB953" t="s">
        <v>97</v>
      </c>
    </row>
    <row r="954" spans="1:54" hidden="1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Q954" t="str">
        <f t="shared" si="28"/>
        <v>FRANCOPHONE</v>
      </c>
      <c r="R954" t="str">
        <f t="shared" si="29"/>
        <v>beer</v>
      </c>
      <c r="BA954" t="s">
        <v>71</v>
      </c>
      <c r="BB954" t="s">
        <v>98</v>
      </c>
    </row>
    <row r="955" spans="1:54" hidden="1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Q955" t="str">
        <f t="shared" si="28"/>
        <v>FRANCOPHONE</v>
      </c>
      <c r="R955" t="str">
        <f t="shared" si="29"/>
        <v>beer</v>
      </c>
      <c r="BA955" t="s">
        <v>71</v>
      </c>
      <c r="BB955" t="s">
        <v>98</v>
      </c>
    </row>
    <row r="956" spans="1:54" hidden="1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Q956" t="str">
        <f t="shared" si="28"/>
        <v>FRANCOPHONE</v>
      </c>
      <c r="R956" t="str">
        <f t="shared" si="29"/>
        <v>beer</v>
      </c>
      <c r="BA956" t="s">
        <v>71</v>
      </c>
      <c r="BB956" t="s">
        <v>98</v>
      </c>
    </row>
    <row r="957" spans="1:54" hidden="1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Q957" t="str">
        <f t="shared" si="28"/>
        <v>ANGLOPHONE</v>
      </c>
      <c r="R957" t="str">
        <f t="shared" si="29"/>
        <v>beer</v>
      </c>
      <c r="BA957" t="s">
        <v>70</v>
      </c>
      <c r="BB957" t="s">
        <v>98</v>
      </c>
    </row>
    <row r="958" spans="1:54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Q958" t="str">
        <f t="shared" si="28"/>
        <v>ANGLOPHONE</v>
      </c>
      <c r="R958" t="str">
        <f t="shared" si="29"/>
        <v>beer</v>
      </c>
      <c r="BA958" t="s">
        <v>70</v>
      </c>
      <c r="BB958" t="s">
        <v>98</v>
      </c>
    </row>
    <row r="959" spans="1:54" hidden="1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Q959" t="str">
        <f t="shared" si="28"/>
        <v>FRANCOPHONE</v>
      </c>
      <c r="R959" t="str">
        <f t="shared" si="29"/>
        <v>malt</v>
      </c>
      <c r="BA959" t="s">
        <v>71</v>
      </c>
      <c r="BB959" t="s">
        <v>97</v>
      </c>
    </row>
    <row r="960" spans="1:54" hidden="1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Q960" t="str">
        <f t="shared" si="28"/>
        <v>FRANCOPHONE</v>
      </c>
      <c r="R960" t="str">
        <f t="shared" si="29"/>
        <v>malt</v>
      </c>
      <c r="BA960" t="s">
        <v>71</v>
      </c>
      <c r="BB960" t="s">
        <v>97</v>
      </c>
    </row>
    <row r="961" spans="1:54" hidden="1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Q961" t="str">
        <f t="shared" si="28"/>
        <v>FRANCOPHONE</v>
      </c>
      <c r="R961" t="str">
        <f t="shared" si="29"/>
        <v>beer</v>
      </c>
      <c r="BA961" t="s">
        <v>71</v>
      </c>
      <c r="BB961" t="s">
        <v>98</v>
      </c>
    </row>
    <row r="962" spans="1:54" hidden="1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Q962" t="str">
        <f t="shared" si="28"/>
        <v>ANGLOPHONE</v>
      </c>
      <c r="R962" t="str">
        <f t="shared" si="29"/>
        <v>beer</v>
      </c>
      <c r="BA962" t="s">
        <v>70</v>
      </c>
      <c r="BB962" t="s">
        <v>98</v>
      </c>
    </row>
    <row r="963" spans="1:54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Q963" t="str">
        <f t="shared" ref="Q963:Q1026" si="30">IF(J963="GHANA", "ANGLOPHONE", IF(J963="NIGERIA", "ANGLOPHONE","FRANCOPHONE"))</f>
        <v>ANGLOPHONE</v>
      </c>
      <c r="R963" t="str">
        <f t="shared" ref="R963:R1026" si="31">IF(D963="beta malt", "malt", IF(D963="grand malt", "malt", "beer"))</f>
        <v>beer</v>
      </c>
      <c r="BA963" t="s">
        <v>70</v>
      </c>
      <c r="BB963" t="s">
        <v>98</v>
      </c>
    </row>
    <row r="964" spans="1:54" hidden="1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Q964" t="str">
        <f t="shared" si="30"/>
        <v>FRANCOPHONE</v>
      </c>
      <c r="R964" t="str">
        <f t="shared" si="31"/>
        <v>beer</v>
      </c>
      <c r="BA964" t="s">
        <v>71</v>
      </c>
      <c r="BB964" t="s">
        <v>98</v>
      </c>
    </row>
    <row r="965" spans="1:54" hidden="1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Q965" t="str">
        <f t="shared" si="30"/>
        <v>FRANCOPHONE</v>
      </c>
      <c r="R965" t="str">
        <f t="shared" si="31"/>
        <v>beer</v>
      </c>
      <c r="BA965" t="s">
        <v>71</v>
      </c>
      <c r="BB965" t="s">
        <v>98</v>
      </c>
    </row>
    <row r="966" spans="1:54" hidden="1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Q966" t="str">
        <f t="shared" si="30"/>
        <v>FRANCOPHONE</v>
      </c>
      <c r="R966" t="str">
        <f t="shared" si="31"/>
        <v>malt</v>
      </c>
      <c r="BA966" t="s">
        <v>71</v>
      </c>
      <c r="BB966" t="s">
        <v>97</v>
      </c>
    </row>
    <row r="967" spans="1:54" hidden="1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Q967" t="str">
        <f t="shared" si="30"/>
        <v>ANGLOPHONE</v>
      </c>
      <c r="R967" t="str">
        <f t="shared" si="31"/>
        <v>malt</v>
      </c>
      <c r="BA967" t="s">
        <v>70</v>
      </c>
      <c r="BB967" t="s">
        <v>97</v>
      </c>
    </row>
    <row r="968" spans="1:54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Q968" t="str">
        <f t="shared" si="30"/>
        <v>ANGLOPHONE</v>
      </c>
      <c r="R968" t="str">
        <f t="shared" si="31"/>
        <v>beer</v>
      </c>
      <c r="BA968" t="s">
        <v>70</v>
      </c>
      <c r="BB968" t="s">
        <v>98</v>
      </c>
    </row>
    <row r="969" spans="1:54" hidden="1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Q969" t="str">
        <f t="shared" si="30"/>
        <v>FRANCOPHONE</v>
      </c>
      <c r="R969" t="str">
        <f t="shared" si="31"/>
        <v>beer</v>
      </c>
      <c r="BA969" t="s">
        <v>71</v>
      </c>
      <c r="BB969" t="s">
        <v>98</v>
      </c>
    </row>
    <row r="970" spans="1:54" hidden="1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Q970" t="str">
        <f t="shared" si="30"/>
        <v>FRANCOPHONE</v>
      </c>
      <c r="R970" t="str">
        <f t="shared" si="31"/>
        <v>beer</v>
      </c>
      <c r="BA970" t="s">
        <v>71</v>
      </c>
      <c r="BB970" t="s">
        <v>98</v>
      </c>
    </row>
    <row r="971" spans="1:54" hidden="1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Q971" t="str">
        <f t="shared" si="30"/>
        <v>FRANCOPHONE</v>
      </c>
      <c r="R971" t="str">
        <f t="shared" si="31"/>
        <v>beer</v>
      </c>
      <c r="BA971" t="s">
        <v>71</v>
      </c>
      <c r="BB971" t="s">
        <v>98</v>
      </c>
    </row>
    <row r="972" spans="1:54" hidden="1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Q972" t="str">
        <f t="shared" si="30"/>
        <v>ANGLOPHONE</v>
      </c>
      <c r="R972" t="str">
        <f t="shared" si="31"/>
        <v>beer</v>
      </c>
      <c r="BA972" t="s">
        <v>70</v>
      </c>
      <c r="BB972" t="s">
        <v>98</v>
      </c>
    </row>
    <row r="973" spans="1:54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Q973" t="str">
        <f t="shared" si="30"/>
        <v>ANGLOPHONE</v>
      </c>
      <c r="R973" t="str">
        <f t="shared" si="31"/>
        <v>malt</v>
      </c>
      <c r="BA973" t="s">
        <v>70</v>
      </c>
      <c r="BB973" t="s">
        <v>97</v>
      </c>
    </row>
    <row r="974" spans="1:54" hidden="1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Q974" t="str">
        <f t="shared" si="30"/>
        <v>FRANCOPHONE</v>
      </c>
      <c r="R974" t="str">
        <f t="shared" si="31"/>
        <v>malt</v>
      </c>
      <c r="BA974" t="s">
        <v>71</v>
      </c>
      <c r="BB974" t="s">
        <v>97</v>
      </c>
    </row>
    <row r="975" spans="1:54" hidden="1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Q975" t="str">
        <f t="shared" si="30"/>
        <v>FRANCOPHONE</v>
      </c>
      <c r="R975" t="str">
        <f t="shared" si="31"/>
        <v>beer</v>
      </c>
      <c r="BA975" t="s">
        <v>71</v>
      </c>
      <c r="BB975" t="s">
        <v>98</v>
      </c>
    </row>
    <row r="976" spans="1:54" hidden="1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Q976" t="str">
        <f t="shared" si="30"/>
        <v>FRANCOPHONE</v>
      </c>
      <c r="R976" t="str">
        <f t="shared" si="31"/>
        <v>beer</v>
      </c>
      <c r="BA976" t="s">
        <v>71</v>
      </c>
      <c r="BB976" t="s">
        <v>98</v>
      </c>
    </row>
    <row r="977" spans="1:54" hidden="1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Q977" t="str">
        <f t="shared" si="30"/>
        <v>ANGLOPHONE</v>
      </c>
      <c r="R977" t="str">
        <f t="shared" si="31"/>
        <v>beer</v>
      </c>
      <c r="BA977" t="s">
        <v>70</v>
      </c>
      <c r="BB977" t="s">
        <v>98</v>
      </c>
    </row>
    <row r="978" spans="1:54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Q978" t="str">
        <f t="shared" si="30"/>
        <v>ANGLOPHONE</v>
      </c>
      <c r="R978" t="str">
        <f t="shared" si="31"/>
        <v>beer</v>
      </c>
      <c r="BA978" t="s">
        <v>70</v>
      </c>
      <c r="BB978" t="s">
        <v>98</v>
      </c>
    </row>
    <row r="979" spans="1:54" hidden="1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Q979" t="str">
        <f t="shared" si="30"/>
        <v>FRANCOPHONE</v>
      </c>
      <c r="R979" t="str">
        <f t="shared" si="31"/>
        <v>beer</v>
      </c>
      <c r="BA979" t="s">
        <v>71</v>
      </c>
      <c r="BB979" t="s">
        <v>98</v>
      </c>
    </row>
    <row r="980" spans="1:54" hidden="1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Q980" t="str">
        <f t="shared" si="30"/>
        <v>FRANCOPHONE</v>
      </c>
      <c r="R980" t="str">
        <f t="shared" si="31"/>
        <v>malt</v>
      </c>
      <c r="BA980" t="s">
        <v>71</v>
      </c>
      <c r="BB980" t="s">
        <v>97</v>
      </c>
    </row>
    <row r="981" spans="1:54" hidden="1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Q981" t="str">
        <f t="shared" si="30"/>
        <v>FRANCOPHONE</v>
      </c>
      <c r="R981" t="str">
        <f t="shared" si="31"/>
        <v>malt</v>
      </c>
      <c r="BA981" t="s">
        <v>71</v>
      </c>
      <c r="BB981" t="s">
        <v>97</v>
      </c>
    </row>
    <row r="982" spans="1:54" hidden="1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Q982" t="str">
        <f t="shared" si="30"/>
        <v>ANGLOPHONE</v>
      </c>
      <c r="R982" t="str">
        <f t="shared" si="31"/>
        <v>beer</v>
      </c>
      <c r="BA982" t="s">
        <v>70</v>
      </c>
      <c r="BB982" t="s">
        <v>98</v>
      </c>
    </row>
    <row r="983" spans="1:54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Q983" t="str">
        <f t="shared" si="30"/>
        <v>ANGLOPHONE</v>
      </c>
      <c r="R983" t="str">
        <f t="shared" si="31"/>
        <v>beer</v>
      </c>
      <c r="BA983" t="s">
        <v>70</v>
      </c>
      <c r="BB983" t="s">
        <v>98</v>
      </c>
    </row>
    <row r="984" spans="1:54" hidden="1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Q984" t="str">
        <f t="shared" si="30"/>
        <v>FRANCOPHONE</v>
      </c>
      <c r="R984" t="str">
        <f t="shared" si="31"/>
        <v>beer</v>
      </c>
      <c r="BA984" t="s">
        <v>71</v>
      </c>
      <c r="BB984" t="s">
        <v>98</v>
      </c>
    </row>
    <row r="985" spans="1:54" hidden="1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Q985" t="str">
        <f t="shared" si="30"/>
        <v>FRANCOPHONE</v>
      </c>
      <c r="R985" t="str">
        <f t="shared" si="31"/>
        <v>beer</v>
      </c>
      <c r="BA985" t="s">
        <v>71</v>
      </c>
      <c r="BB985" t="s">
        <v>98</v>
      </c>
    </row>
    <row r="986" spans="1:54" hidden="1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Q986" t="str">
        <f t="shared" si="30"/>
        <v>FRANCOPHONE</v>
      </c>
      <c r="R986" t="str">
        <f t="shared" si="31"/>
        <v>beer</v>
      </c>
      <c r="BA986" t="s">
        <v>71</v>
      </c>
      <c r="BB986" t="s">
        <v>98</v>
      </c>
    </row>
    <row r="987" spans="1:54" hidden="1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Q987" t="str">
        <f t="shared" si="30"/>
        <v>ANGLOPHONE</v>
      </c>
      <c r="R987" t="str">
        <f t="shared" si="31"/>
        <v>malt</v>
      </c>
      <c r="BA987" t="s">
        <v>70</v>
      </c>
      <c r="BB987" t="s">
        <v>97</v>
      </c>
    </row>
    <row r="988" spans="1:54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Q988" t="str">
        <f t="shared" si="30"/>
        <v>ANGLOPHONE</v>
      </c>
      <c r="R988" t="str">
        <f t="shared" si="31"/>
        <v>malt</v>
      </c>
      <c r="BA988" t="s">
        <v>70</v>
      </c>
      <c r="BB988" t="s">
        <v>97</v>
      </c>
    </row>
    <row r="989" spans="1:54" hidden="1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Q989" t="str">
        <f t="shared" si="30"/>
        <v>FRANCOPHONE</v>
      </c>
      <c r="R989" t="str">
        <f t="shared" si="31"/>
        <v>beer</v>
      </c>
      <c r="BA989" t="s">
        <v>71</v>
      </c>
      <c r="BB989" t="s">
        <v>98</v>
      </c>
    </row>
    <row r="990" spans="1:54" hidden="1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Q990" t="str">
        <f t="shared" si="30"/>
        <v>FRANCOPHONE</v>
      </c>
      <c r="R990" t="str">
        <f t="shared" si="31"/>
        <v>beer</v>
      </c>
      <c r="BA990" t="s">
        <v>71</v>
      </c>
      <c r="BB990" t="s">
        <v>98</v>
      </c>
    </row>
    <row r="991" spans="1:54" hidden="1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Q991" t="str">
        <f t="shared" si="30"/>
        <v>FRANCOPHONE</v>
      </c>
      <c r="R991" t="str">
        <f t="shared" si="31"/>
        <v>beer</v>
      </c>
      <c r="BA991" t="s">
        <v>71</v>
      </c>
      <c r="BB991" t="s">
        <v>98</v>
      </c>
    </row>
    <row r="992" spans="1:54" hidden="1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Q992" t="str">
        <f t="shared" si="30"/>
        <v>ANGLOPHONE</v>
      </c>
      <c r="R992" t="str">
        <f t="shared" si="31"/>
        <v>beer</v>
      </c>
      <c r="BA992" t="s">
        <v>70</v>
      </c>
      <c r="BB992" t="s">
        <v>98</v>
      </c>
    </row>
    <row r="993" spans="1:54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Q993" t="str">
        <f t="shared" si="30"/>
        <v>ANGLOPHONE</v>
      </c>
      <c r="R993" t="str">
        <f t="shared" si="31"/>
        <v>beer</v>
      </c>
      <c r="BA993" t="s">
        <v>70</v>
      </c>
      <c r="BB993" t="s">
        <v>98</v>
      </c>
    </row>
    <row r="994" spans="1:54" hidden="1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Q994" t="str">
        <f t="shared" si="30"/>
        <v>FRANCOPHONE</v>
      </c>
      <c r="R994" t="str">
        <f t="shared" si="31"/>
        <v>malt</v>
      </c>
      <c r="BA994" t="s">
        <v>71</v>
      </c>
      <c r="BB994" t="s">
        <v>97</v>
      </c>
    </row>
    <row r="995" spans="1:54" hidden="1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Q995" t="str">
        <f t="shared" si="30"/>
        <v>FRANCOPHONE</v>
      </c>
      <c r="R995" t="str">
        <f t="shared" si="31"/>
        <v>malt</v>
      </c>
      <c r="BA995" t="s">
        <v>71</v>
      </c>
      <c r="BB995" t="s">
        <v>97</v>
      </c>
    </row>
    <row r="996" spans="1:54" hidden="1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Q996" t="str">
        <f t="shared" si="30"/>
        <v>FRANCOPHONE</v>
      </c>
      <c r="R996" t="str">
        <f t="shared" si="31"/>
        <v>beer</v>
      </c>
      <c r="BA996" t="s">
        <v>71</v>
      </c>
      <c r="BB996" t="s">
        <v>98</v>
      </c>
    </row>
    <row r="997" spans="1:54" hidden="1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Q997" t="str">
        <f t="shared" si="30"/>
        <v>ANGLOPHONE</v>
      </c>
      <c r="R997" t="str">
        <f t="shared" si="31"/>
        <v>beer</v>
      </c>
      <c r="BA997" t="s">
        <v>70</v>
      </c>
      <c r="BB997" t="s">
        <v>98</v>
      </c>
    </row>
    <row r="998" spans="1:54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Q998" t="str">
        <f t="shared" si="30"/>
        <v>ANGLOPHONE</v>
      </c>
      <c r="R998" t="str">
        <f t="shared" si="31"/>
        <v>beer</v>
      </c>
      <c r="BA998" t="s">
        <v>70</v>
      </c>
      <c r="BB998" t="s">
        <v>98</v>
      </c>
    </row>
    <row r="999" spans="1:54" hidden="1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Q999" t="str">
        <f t="shared" si="30"/>
        <v>FRANCOPHONE</v>
      </c>
      <c r="R999" t="str">
        <f t="shared" si="31"/>
        <v>beer</v>
      </c>
      <c r="BA999" t="s">
        <v>71</v>
      </c>
      <c r="BB999" t="s">
        <v>98</v>
      </c>
    </row>
    <row r="1000" spans="1:54" hidden="1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Q1000" t="str">
        <f t="shared" si="30"/>
        <v>FRANCOPHONE</v>
      </c>
      <c r="R1000" t="str">
        <f t="shared" si="31"/>
        <v>beer</v>
      </c>
      <c r="BA1000" t="s">
        <v>71</v>
      </c>
      <c r="BB1000" t="s">
        <v>98</v>
      </c>
    </row>
    <row r="1001" spans="1:54" hidden="1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Q1001" t="str">
        <f t="shared" si="30"/>
        <v>FRANCOPHONE</v>
      </c>
      <c r="R1001" t="str">
        <f t="shared" si="31"/>
        <v>malt</v>
      </c>
      <c r="BA1001" t="s">
        <v>71</v>
      </c>
      <c r="BB1001" t="s">
        <v>97</v>
      </c>
    </row>
    <row r="1002" spans="1:54" hidden="1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Q1002" t="str">
        <f t="shared" si="30"/>
        <v>ANGLOPHONE</v>
      </c>
      <c r="R1002" t="str">
        <f t="shared" si="31"/>
        <v>malt</v>
      </c>
      <c r="BA1002" t="s">
        <v>70</v>
      </c>
      <c r="BB1002" t="s">
        <v>97</v>
      </c>
    </row>
    <row r="1003" spans="1:54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Q1003" t="str">
        <f t="shared" si="30"/>
        <v>ANGLOPHONE</v>
      </c>
      <c r="R1003" t="str">
        <f t="shared" si="31"/>
        <v>beer</v>
      </c>
      <c r="BA1003" t="s">
        <v>70</v>
      </c>
      <c r="BB1003" t="s">
        <v>98</v>
      </c>
    </row>
    <row r="1004" spans="1:54" hidden="1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Q1004" t="str">
        <f t="shared" si="30"/>
        <v>FRANCOPHONE</v>
      </c>
      <c r="R1004" t="str">
        <f t="shared" si="31"/>
        <v>beer</v>
      </c>
      <c r="BA1004" t="s">
        <v>71</v>
      </c>
      <c r="BB1004" t="s">
        <v>98</v>
      </c>
    </row>
    <row r="1005" spans="1:54" hidden="1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Q1005" t="str">
        <f t="shared" si="30"/>
        <v>FRANCOPHONE</v>
      </c>
      <c r="R1005" t="str">
        <f t="shared" si="31"/>
        <v>beer</v>
      </c>
      <c r="BA1005" t="s">
        <v>71</v>
      </c>
      <c r="BB1005" t="s">
        <v>98</v>
      </c>
    </row>
    <row r="1006" spans="1:54" hidden="1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Q1006" t="str">
        <f t="shared" si="30"/>
        <v>FRANCOPHONE</v>
      </c>
      <c r="R1006" t="str">
        <f t="shared" si="31"/>
        <v>beer</v>
      </c>
      <c r="BA1006" t="s">
        <v>71</v>
      </c>
      <c r="BB1006" t="s">
        <v>98</v>
      </c>
    </row>
    <row r="1007" spans="1:54" hidden="1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Q1007" t="str">
        <f t="shared" si="30"/>
        <v>ANGLOPHONE</v>
      </c>
      <c r="R1007" t="str">
        <f t="shared" si="31"/>
        <v>beer</v>
      </c>
      <c r="BA1007" t="s">
        <v>70</v>
      </c>
      <c r="BB1007" t="s">
        <v>98</v>
      </c>
    </row>
    <row r="1008" spans="1:54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Q1008" t="str">
        <f t="shared" si="30"/>
        <v>ANGLOPHONE</v>
      </c>
      <c r="R1008" t="str">
        <f t="shared" si="31"/>
        <v>malt</v>
      </c>
      <c r="BA1008" t="s">
        <v>70</v>
      </c>
      <c r="BB1008" t="s">
        <v>97</v>
      </c>
    </row>
    <row r="1009" spans="1:54" hidden="1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Q1009" t="str">
        <f t="shared" si="30"/>
        <v>FRANCOPHONE</v>
      </c>
      <c r="R1009" t="str">
        <f t="shared" si="31"/>
        <v>malt</v>
      </c>
      <c r="BA1009" t="s">
        <v>71</v>
      </c>
      <c r="BB1009" t="s">
        <v>97</v>
      </c>
    </row>
    <row r="1010" spans="1:54" hidden="1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Q1010" t="str">
        <f t="shared" si="30"/>
        <v>FRANCOPHONE</v>
      </c>
      <c r="R1010" t="str">
        <f t="shared" si="31"/>
        <v>beer</v>
      </c>
      <c r="BA1010" t="s">
        <v>71</v>
      </c>
      <c r="BB1010" t="s">
        <v>98</v>
      </c>
    </row>
    <row r="1011" spans="1:54" hidden="1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Q1011" t="str">
        <f t="shared" si="30"/>
        <v>FRANCOPHONE</v>
      </c>
      <c r="R1011" t="str">
        <f t="shared" si="31"/>
        <v>beer</v>
      </c>
      <c r="BA1011" t="s">
        <v>71</v>
      </c>
      <c r="BB1011" t="s">
        <v>98</v>
      </c>
    </row>
    <row r="1012" spans="1:54" hidden="1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Q1012" t="str">
        <f t="shared" si="30"/>
        <v>ANGLOPHONE</v>
      </c>
      <c r="R1012" t="str">
        <f t="shared" si="31"/>
        <v>beer</v>
      </c>
      <c r="BA1012" t="s">
        <v>70</v>
      </c>
      <c r="BB1012" t="s">
        <v>98</v>
      </c>
    </row>
    <row r="1013" spans="1:54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Q1013" t="str">
        <f t="shared" si="30"/>
        <v>ANGLOPHONE</v>
      </c>
      <c r="R1013" t="str">
        <f t="shared" si="31"/>
        <v>beer</v>
      </c>
      <c r="BA1013" t="s">
        <v>70</v>
      </c>
      <c r="BB1013" t="s">
        <v>98</v>
      </c>
    </row>
    <row r="1014" spans="1:54" hidden="1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Q1014" t="str">
        <f t="shared" si="30"/>
        <v>FRANCOPHONE</v>
      </c>
      <c r="R1014" t="str">
        <f t="shared" si="31"/>
        <v>beer</v>
      </c>
      <c r="BA1014" t="s">
        <v>71</v>
      </c>
      <c r="BB1014" t="s">
        <v>98</v>
      </c>
    </row>
    <row r="1015" spans="1:54" hidden="1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Q1015" t="str">
        <f t="shared" si="30"/>
        <v>FRANCOPHONE</v>
      </c>
      <c r="R1015" t="str">
        <f t="shared" si="31"/>
        <v>malt</v>
      </c>
      <c r="BA1015" t="s">
        <v>71</v>
      </c>
      <c r="BB1015" t="s">
        <v>97</v>
      </c>
    </row>
    <row r="1016" spans="1:54" hidden="1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Q1016" t="str">
        <f t="shared" si="30"/>
        <v>FRANCOPHONE</v>
      </c>
      <c r="R1016" t="str">
        <f t="shared" si="31"/>
        <v>malt</v>
      </c>
      <c r="BA1016" t="s">
        <v>71</v>
      </c>
      <c r="BB1016" t="s">
        <v>97</v>
      </c>
    </row>
    <row r="1017" spans="1:54" hidden="1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Q1017" t="str">
        <f t="shared" si="30"/>
        <v>ANGLOPHONE</v>
      </c>
      <c r="R1017" t="str">
        <f t="shared" si="31"/>
        <v>beer</v>
      </c>
      <c r="BA1017" t="s">
        <v>70</v>
      </c>
      <c r="BB1017" t="s">
        <v>98</v>
      </c>
    </row>
    <row r="1018" spans="1:54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Q1018" t="str">
        <f t="shared" si="30"/>
        <v>ANGLOPHONE</v>
      </c>
      <c r="R1018" t="str">
        <f t="shared" si="31"/>
        <v>beer</v>
      </c>
      <c r="BA1018" t="s">
        <v>70</v>
      </c>
      <c r="BB1018" t="s">
        <v>98</v>
      </c>
    </row>
    <row r="1019" spans="1:54" hidden="1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Q1019" t="str">
        <f t="shared" si="30"/>
        <v>FRANCOPHONE</v>
      </c>
      <c r="R1019" t="str">
        <f t="shared" si="31"/>
        <v>beer</v>
      </c>
      <c r="BA1019" t="s">
        <v>71</v>
      </c>
      <c r="BB1019" t="s">
        <v>98</v>
      </c>
    </row>
    <row r="1020" spans="1:54" hidden="1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Q1020" t="str">
        <f t="shared" si="30"/>
        <v>FRANCOPHONE</v>
      </c>
      <c r="R1020" t="str">
        <f t="shared" si="31"/>
        <v>beer</v>
      </c>
      <c r="BA1020" t="s">
        <v>71</v>
      </c>
      <c r="BB1020" t="s">
        <v>98</v>
      </c>
    </row>
    <row r="1021" spans="1:54" hidden="1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Q1021" t="str">
        <f t="shared" si="30"/>
        <v>FRANCOPHONE</v>
      </c>
      <c r="R1021" t="str">
        <f t="shared" si="31"/>
        <v>beer</v>
      </c>
      <c r="BA1021" t="s">
        <v>71</v>
      </c>
      <c r="BB1021" t="s">
        <v>98</v>
      </c>
    </row>
    <row r="1022" spans="1:54" hidden="1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Q1022" t="str">
        <f t="shared" si="30"/>
        <v>ANGLOPHONE</v>
      </c>
      <c r="R1022" t="str">
        <f t="shared" si="31"/>
        <v>malt</v>
      </c>
      <c r="BA1022" t="s">
        <v>70</v>
      </c>
      <c r="BB1022" t="s">
        <v>97</v>
      </c>
    </row>
    <row r="1023" spans="1:54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Q1023" t="str">
        <f t="shared" si="30"/>
        <v>ANGLOPHONE</v>
      </c>
      <c r="R1023" t="str">
        <f t="shared" si="31"/>
        <v>malt</v>
      </c>
      <c r="BA1023" t="s">
        <v>70</v>
      </c>
      <c r="BB1023" t="s">
        <v>97</v>
      </c>
    </row>
    <row r="1024" spans="1:54" hidden="1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Q1024" t="str">
        <f t="shared" si="30"/>
        <v>FRANCOPHONE</v>
      </c>
      <c r="R1024" t="str">
        <f t="shared" si="31"/>
        <v>beer</v>
      </c>
      <c r="BA1024" t="s">
        <v>71</v>
      </c>
      <c r="BB1024" t="s">
        <v>98</v>
      </c>
    </row>
    <row r="1025" spans="1:54" hidden="1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Q1025" t="str">
        <f t="shared" si="30"/>
        <v>FRANCOPHONE</v>
      </c>
      <c r="R1025" t="str">
        <f t="shared" si="31"/>
        <v>beer</v>
      </c>
      <c r="BA1025" t="s">
        <v>71</v>
      </c>
      <c r="BB1025" t="s">
        <v>98</v>
      </c>
    </row>
    <row r="1026" spans="1:54" hidden="1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Q1026" t="str">
        <f t="shared" si="30"/>
        <v>FRANCOPHONE</v>
      </c>
      <c r="R1026" t="str">
        <f t="shared" si="31"/>
        <v>beer</v>
      </c>
      <c r="BA1026" t="s">
        <v>71</v>
      </c>
      <c r="BB1026" t="s">
        <v>98</v>
      </c>
    </row>
    <row r="1027" spans="1:54" hidden="1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Q1027" t="str">
        <f t="shared" ref="Q1027:Q1048" si="32">IF(J1027="GHANA", "ANGLOPHONE", IF(J1027="NIGERIA", "ANGLOPHONE","FRANCOPHONE"))</f>
        <v>ANGLOPHONE</v>
      </c>
      <c r="R1027" t="str">
        <f t="shared" ref="R1027:R1048" si="33">IF(D1027="beta malt", "malt", IF(D1027="grand malt", "malt", "beer"))</f>
        <v>beer</v>
      </c>
      <c r="BA1027" t="s">
        <v>70</v>
      </c>
      <c r="BB1027" t="s">
        <v>98</v>
      </c>
    </row>
    <row r="1028" spans="1:54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Q1028" t="str">
        <f t="shared" si="32"/>
        <v>ANGLOPHONE</v>
      </c>
      <c r="R1028" t="str">
        <f t="shared" si="33"/>
        <v>beer</v>
      </c>
      <c r="BA1028" t="s">
        <v>70</v>
      </c>
      <c r="BB1028" t="s">
        <v>98</v>
      </c>
    </row>
    <row r="1029" spans="1:54" hidden="1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Q1029" t="str">
        <f t="shared" si="32"/>
        <v>FRANCOPHONE</v>
      </c>
      <c r="R1029" t="str">
        <f t="shared" si="33"/>
        <v>malt</v>
      </c>
      <c r="BA1029" t="s">
        <v>71</v>
      </c>
      <c r="BB1029" t="s">
        <v>97</v>
      </c>
    </row>
    <row r="1030" spans="1:54" hidden="1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Q1030" t="str">
        <f t="shared" si="32"/>
        <v>FRANCOPHONE</v>
      </c>
      <c r="R1030" t="str">
        <f t="shared" si="33"/>
        <v>malt</v>
      </c>
      <c r="BA1030" t="s">
        <v>71</v>
      </c>
      <c r="BB1030" t="s">
        <v>97</v>
      </c>
    </row>
    <row r="1031" spans="1:54" hidden="1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Q1031" t="str">
        <f t="shared" si="32"/>
        <v>FRANCOPHONE</v>
      </c>
      <c r="R1031" t="str">
        <f t="shared" si="33"/>
        <v>beer</v>
      </c>
      <c r="BA1031" t="s">
        <v>71</v>
      </c>
      <c r="BB1031" t="s">
        <v>98</v>
      </c>
    </row>
    <row r="1032" spans="1:54" hidden="1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Q1032" t="str">
        <f t="shared" si="32"/>
        <v>ANGLOPHONE</v>
      </c>
      <c r="R1032" t="str">
        <f t="shared" si="33"/>
        <v>beer</v>
      </c>
      <c r="BA1032" t="s">
        <v>70</v>
      </c>
      <c r="BB1032" t="s">
        <v>98</v>
      </c>
    </row>
    <row r="1033" spans="1:54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Q1033" t="str">
        <f t="shared" si="32"/>
        <v>ANGLOPHONE</v>
      </c>
      <c r="R1033" t="str">
        <f t="shared" si="33"/>
        <v>beer</v>
      </c>
      <c r="BA1033" t="s">
        <v>70</v>
      </c>
      <c r="BB1033" t="s">
        <v>98</v>
      </c>
    </row>
    <row r="1034" spans="1:54" hidden="1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Q1034" t="str">
        <f t="shared" si="32"/>
        <v>FRANCOPHONE</v>
      </c>
      <c r="R1034" t="str">
        <f t="shared" si="33"/>
        <v>beer</v>
      </c>
      <c r="BA1034" t="s">
        <v>71</v>
      </c>
      <c r="BB1034" t="s">
        <v>98</v>
      </c>
    </row>
    <row r="1035" spans="1:54" hidden="1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Q1035" t="str">
        <f t="shared" si="32"/>
        <v>FRANCOPHONE</v>
      </c>
      <c r="R1035" t="str">
        <f t="shared" si="33"/>
        <v>beer</v>
      </c>
      <c r="BA1035" t="s">
        <v>71</v>
      </c>
      <c r="BB1035" t="s">
        <v>98</v>
      </c>
    </row>
    <row r="1036" spans="1:54" hidden="1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Q1036" t="str">
        <f t="shared" si="32"/>
        <v>FRANCOPHONE</v>
      </c>
      <c r="R1036" t="str">
        <f t="shared" si="33"/>
        <v>malt</v>
      </c>
      <c r="BA1036" t="s">
        <v>71</v>
      </c>
      <c r="BB1036" t="s">
        <v>97</v>
      </c>
    </row>
    <row r="1037" spans="1:54" hidden="1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Q1037" t="str">
        <f t="shared" si="32"/>
        <v>ANGLOPHONE</v>
      </c>
      <c r="R1037" t="str">
        <f t="shared" si="33"/>
        <v>malt</v>
      </c>
      <c r="BA1037" t="s">
        <v>70</v>
      </c>
      <c r="BB1037" t="s">
        <v>97</v>
      </c>
    </row>
    <row r="1038" spans="1:54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Q1038" t="str">
        <f t="shared" si="32"/>
        <v>ANGLOPHONE</v>
      </c>
      <c r="R1038" t="str">
        <f t="shared" si="33"/>
        <v>beer</v>
      </c>
      <c r="BA1038" t="s">
        <v>70</v>
      </c>
      <c r="BB1038" t="s">
        <v>98</v>
      </c>
    </row>
    <row r="1039" spans="1:54" hidden="1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Q1039" t="str">
        <f t="shared" si="32"/>
        <v>FRANCOPHONE</v>
      </c>
      <c r="R1039" t="str">
        <f t="shared" si="33"/>
        <v>beer</v>
      </c>
      <c r="BA1039" t="s">
        <v>71</v>
      </c>
      <c r="BB1039" t="s">
        <v>98</v>
      </c>
    </row>
    <row r="1040" spans="1:54" hidden="1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Q1040" t="str">
        <f t="shared" si="32"/>
        <v>FRANCOPHONE</v>
      </c>
      <c r="R1040" t="str">
        <f t="shared" si="33"/>
        <v>beer</v>
      </c>
      <c r="BA1040" t="s">
        <v>71</v>
      </c>
      <c r="BB1040" t="s">
        <v>98</v>
      </c>
    </row>
    <row r="1041" spans="1:54" hidden="1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Q1041" t="str">
        <f t="shared" si="32"/>
        <v>FRANCOPHONE</v>
      </c>
      <c r="R1041" t="str">
        <f t="shared" si="33"/>
        <v>beer</v>
      </c>
      <c r="BA1041" t="s">
        <v>71</v>
      </c>
      <c r="BB1041" t="s">
        <v>98</v>
      </c>
    </row>
    <row r="1042" spans="1:54" hidden="1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Q1042" t="str">
        <f t="shared" si="32"/>
        <v>ANGLOPHONE</v>
      </c>
      <c r="R1042" t="str">
        <f t="shared" si="33"/>
        <v>beer</v>
      </c>
      <c r="BA1042" t="s">
        <v>70</v>
      </c>
      <c r="BB1042" t="s">
        <v>98</v>
      </c>
    </row>
    <row r="1043" spans="1:54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Q1043" t="str">
        <f t="shared" si="32"/>
        <v>ANGLOPHONE</v>
      </c>
      <c r="R1043" t="str">
        <f t="shared" si="33"/>
        <v>malt</v>
      </c>
      <c r="BA1043" t="s">
        <v>70</v>
      </c>
      <c r="BB1043" t="s">
        <v>97</v>
      </c>
    </row>
    <row r="1044" spans="1:54" hidden="1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Q1044" t="str">
        <f t="shared" si="32"/>
        <v>FRANCOPHONE</v>
      </c>
      <c r="R1044" t="str">
        <f t="shared" si="33"/>
        <v>malt</v>
      </c>
      <c r="BA1044" t="s">
        <v>71</v>
      </c>
      <c r="BB1044" t="s">
        <v>97</v>
      </c>
    </row>
    <row r="1045" spans="1:54" hidden="1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Q1045" t="str">
        <f t="shared" si="32"/>
        <v>FRANCOPHONE</v>
      </c>
      <c r="R1045" t="str">
        <f t="shared" si="33"/>
        <v>beer</v>
      </c>
      <c r="BA1045" t="s">
        <v>71</v>
      </c>
      <c r="BB1045" t="s">
        <v>98</v>
      </c>
    </row>
    <row r="1046" spans="1:54" hidden="1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Q1046" t="str">
        <f t="shared" si="32"/>
        <v>FRANCOPHONE</v>
      </c>
      <c r="R1046" t="str">
        <f t="shared" si="33"/>
        <v>beer</v>
      </c>
      <c r="BA1046" t="s">
        <v>71</v>
      </c>
      <c r="BB1046" t="s">
        <v>98</v>
      </c>
    </row>
    <row r="1047" spans="1:54" hidden="1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Q1047" t="str">
        <f t="shared" si="32"/>
        <v>ANGLOPHONE</v>
      </c>
      <c r="R1047" t="str">
        <f t="shared" si="33"/>
        <v>beer</v>
      </c>
      <c r="BA1047" t="s">
        <v>70</v>
      </c>
      <c r="BB1047" t="s">
        <v>98</v>
      </c>
    </row>
    <row r="1048" spans="1:54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Q1048" t="str">
        <f t="shared" si="32"/>
        <v>ANGLOPHONE</v>
      </c>
      <c r="R1048" t="str">
        <f t="shared" si="33"/>
        <v>beer</v>
      </c>
      <c r="BA1048" t="s">
        <v>70</v>
      </c>
      <c r="BB1048" t="s">
        <v>98</v>
      </c>
    </row>
  </sheetData>
  <autoFilter ref="A1:M1048" xr:uid="{BDD84605-D721-44EA-903F-CED4A81A4A12}">
    <filterColumn colId="9">
      <filters>
        <filter val="Niger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9CC-DFBF-46F2-AA4A-9B50148EEF47}">
  <sheetPr filterMode="1"/>
  <dimension ref="A1:BS211"/>
  <sheetViews>
    <sheetView tabSelected="1" topLeftCell="A128" workbookViewId="0">
      <selection activeCell="N1" sqref="A1:N205"/>
    </sheetView>
  </sheetViews>
  <sheetFormatPr defaultRowHeight="14.4" x14ac:dyDescent="0.3"/>
  <sheetData>
    <row r="1" spans="1:7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P1" s="2"/>
      <c r="BQ1" s="2"/>
      <c r="BR1" s="2"/>
      <c r="BS1" s="2"/>
    </row>
    <row r="2" spans="1:71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AG2" s="1"/>
      <c r="AH2" s="1"/>
      <c r="AI2" s="1"/>
      <c r="AJ2" s="1"/>
    </row>
    <row r="3" spans="1:71" hidden="1" x14ac:dyDescent="0.3">
      <c r="A3">
        <v>10107</v>
      </c>
      <c r="B3" t="s">
        <v>46</v>
      </c>
      <c r="C3" t="s">
        <v>47</v>
      </c>
      <c r="D3" t="s">
        <v>48</v>
      </c>
      <c r="E3">
        <v>90</v>
      </c>
      <c r="F3">
        <v>150</v>
      </c>
      <c r="G3">
        <v>954</v>
      </c>
      <c r="H3">
        <v>143100</v>
      </c>
      <c r="I3">
        <v>57240</v>
      </c>
      <c r="J3" t="s">
        <v>22</v>
      </c>
      <c r="K3" t="s">
        <v>17</v>
      </c>
      <c r="L3" t="s">
        <v>49</v>
      </c>
      <c r="M3">
        <v>2017</v>
      </c>
      <c r="AG3" s="1"/>
      <c r="AH3" s="1"/>
      <c r="AI3" s="1"/>
      <c r="AJ3" s="1"/>
    </row>
    <row r="4" spans="1:71" hidden="1" x14ac:dyDescent="0.3">
      <c r="A4">
        <v>10112</v>
      </c>
      <c r="B4" t="s">
        <v>31</v>
      </c>
      <c r="C4" t="s">
        <v>32</v>
      </c>
      <c r="D4" t="s">
        <v>39</v>
      </c>
      <c r="E4">
        <v>150</v>
      </c>
      <c r="F4">
        <v>200</v>
      </c>
      <c r="G4">
        <v>902</v>
      </c>
      <c r="H4">
        <v>180400</v>
      </c>
      <c r="I4">
        <v>45100</v>
      </c>
      <c r="J4" t="s">
        <v>22</v>
      </c>
      <c r="K4" t="s">
        <v>44</v>
      </c>
      <c r="L4" t="s">
        <v>60</v>
      </c>
      <c r="M4">
        <v>2019</v>
      </c>
      <c r="AG4" s="1"/>
      <c r="AH4" s="1"/>
      <c r="AI4" s="1"/>
      <c r="AJ4" s="1"/>
    </row>
    <row r="5" spans="1:71" hidden="1" x14ac:dyDescent="0.3">
      <c r="A5">
        <v>10117</v>
      </c>
      <c r="B5" t="s">
        <v>57</v>
      </c>
      <c r="C5" t="s">
        <v>58</v>
      </c>
      <c r="D5" t="s">
        <v>27</v>
      </c>
      <c r="E5">
        <v>180</v>
      </c>
      <c r="F5">
        <v>450</v>
      </c>
      <c r="G5">
        <v>837</v>
      </c>
      <c r="H5">
        <v>376650</v>
      </c>
      <c r="I5">
        <v>225990</v>
      </c>
      <c r="J5" t="s">
        <v>22</v>
      </c>
      <c r="K5" t="s">
        <v>41</v>
      </c>
      <c r="L5" t="s">
        <v>42</v>
      </c>
      <c r="M5">
        <v>2017</v>
      </c>
    </row>
    <row r="6" spans="1:71" hidden="1" x14ac:dyDescent="0.3">
      <c r="A6">
        <v>10122</v>
      </c>
      <c r="B6" t="s">
        <v>61</v>
      </c>
      <c r="C6" t="s">
        <v>62</v>
      </c>
      <c r="D6" t="s">
        <v>15</v>
      </c>
      <c r="E6">
        <v>150</v>
      </c>
      <c r="F6">
        <v>200</v>
      </c>
      <c r="G6">
        <v>860</v>
      </c>
      <c r="H6">
        <v>172000</v>
      </c>
      <c r="I6">
        <v>43000</v>
      </c>
      <c r="J6" t="s">
        <v>22</v>
      </c>
      <c r="K6" t="s">
        <v>35</v>
      </c>
      <c r="L6" t="s">
        <v>56</v>
      </c>
      <c r="M6">
        <v>2018</v>
      </c>
    </row>
    <row r="7" spans="1:71" hidden="1" x14ac:dyDescent="0.3">
      <c r="A7">
        <v>10127</v>
      </c>
      <c r="B7" t="s">
        <v>54</v>
      </c>
      <c r="C7" t="s">
        <v>55</v>
      </c>
      <c r="D7" t="s">
        <v>43</v>
      </c>
      <c r="E7">
        <v>80</v>
      </c>
      <c r="F7">
        <v>150</v>
      </c>
      <c r="G7">
        <v>982</v>
      </c>
      <c r="H7">
        <v>147300</v>
      </c>
      <c r="I7">
        <v>68740</v>
      </c>
      <c r="J7" t="s">
        <v>22</v>
      </c>
      <c r="K7" t="s">
        <v>29</v>
      </c>
      <c r="L7" t="s">
        <v>30</v>
      </c>
      <c r="M7">
        <v>2017</v>
      </c>
    </row>
    <row r="8" spans="1:71" hidden="1" x14ac:dyDescent="0.3">
      <c r="A8">
        <v>10132</v>
      </c>
      <c r="B8" t="s">
        <v>51</v>
      </c>
      <c r="C8" t="s">
        <v>52</v>
      </c>
      <c r="D8" t="s">
        <v>33</v>
      </c>
      <c r="E8">
        <v>170</v>
      </c>
      <c r="F8">
        <v>250</v>
      </c>
      <c r="G8">
        <v>826</v>
      </c>
      <c r="H8">
        <v>206500</v>
      </c>
      <c r="I8">
        <v>66080</v>
      </c>
      <c r="J8" t="s">
        <v>22</v>
      </c>
      <c r="K8" t="s">
        <v>23</v>
      </c>
      <c r="L8" t="s">
        <v>50</v>
      </c>
      <c r="M8">
        <v>2017</v>
      </c>
    </row>
    <row r="9" spans="1:71" x14ac:dyDescent="0.3">
      <c r="A9">
        <v>10137</v>
      </c>
      <c r="B9" t="s">
        <v>46</v>
      </c>
      <c r="C9" t="s">
        <v>47</v>
      </c>
      <c r="D9" t="s">
        <v>21</v>
      </c>
      <c r="E9">
        <v>250</v>
      </c>
      <c r="F9">
        <v>500</v>
      </c>
      <c r="G9">
        <v>821</v>
      </c>
      <c r="H9">
        <v>410500</v>
      </c>
      <c r="I9">
        <v>205250</v>
      </c>
      <c r="J9" t="s">
        <v>22</v>
      </c>
      <c r="K9" t="s">
        <v>17</v>
      </c>
      <c r="L9" t="s">
        <v>18</v>
      </c>
      <c r="M9">
        <v>2017</v>
      </c>
    </row>
    <row r="10" spans="1:71" hidden="1" x14ac:dyDescent="0.3">
      <c r="A10">
        <v>10142</v>
      </c>
      <c r="B10" t="s">
        <v>13</v>
      </c>
      <c r="C10" t="s">
        <v>14</v>
      </c>
      <c r="D10" t="s">
        <v>48</v>
      </c>
      <c r="E10">
        <v>90</v>
      </c>
      <c r="F10">
        <v>150</v>
      </c>
      <c r="G10">
        <v>827</v>
      </c>
      <c r="H10">
        <v>124050</v>
      </c>
      <c r="I10">
        <v>49620</v>
      </c>
      <c r="J10" t="s">
        <v>22</v>
      </c>
      <c r="K10" t="s">
        <v>44</v>
      </c>
      <c r="L10" t="s">
        <v>45</v>
      </c>
      <c r="M10">
        <v>2017</v>
      </c>
    </row>
    <row r="11" spans="1:71" hidden="1" x14ac:dyDescent="0.3">
      <c r="A11">
        <v>10147</v>
      </c>
      <c r="B11" t="s">
        <v>13</v>
      </c>
      <c r="C11" t="s">
        <v>14</v>
      </c>
      <c r="D11" t="s">
        <v>39</v>
      </c>
      <c r="E11">
        <v>150</v>
      </c>
      <c r="F11">
        <v>200</v>
      </c>
      <c r="G11">
        <v>952</v>
      </c>
      <c r="H11">
        <v>190400</v>
      </c>
      <c r="I11">
        <v>47600</v>
      </c>
      <c r="J11" t="s">
        <v>22</v>
      </c>
      <c r="K11" t="s">
        <v>41</v>
      </c>
      <c r="L11" t="s">
        <v>59</v>
      </c>
      <c r="M11">
        <v>2017</v>
      </c>
    </row>
    <row r="12" spans="1:71" hidden="1" x14ac:dyDescent="0.3">
      <c r="A12">
        <v>10152</v>
      </c>
      <c r="B12" t="s">
        <v>57</v>
      </c>
      <c r="C12" t="s">
        <v>58</v>
      </c>
      <c r="D12" t="s">
        <v>27</v>
      </c>
      <c r="E12">
        <v>180</v>
      </c>
      <c r="F12">
        <v>450</v>
      </c>
      <c r="G12">
        <v>878</v>
      </c>
      <c r="H12">
        <v>395100</v>
      </c>
      <c r="I12">
        <v>237060</v>
      </c>
      <c r="J12" t="s">
        <v>22</v>
      </c>
      <c r="K12" t="s">
        <v>35</v>
      </c>
      <c r="L12" t="s">
        <v>36</v>
      </c>
      <c r="M12">
        <v>2019</v>
      </c>
    </row>
    <row r="13" spans="1:71" hidden="1" x14ac:dyDescent="0.3">
      <c r="A13">
        <v>10157</v>
      </c>
      <c r="B13" t="s">
        <v>31</v>
      </c>
      <c r="C13" t="s">
        <v>32</v>
      </c>
      <c r="D13" t="s">
        <v>15</v>
      </c>
      <c r="E13">
        <v>150</v>
      </c>
      <c r="F13">
        <v>200</v>
      </c>
      <c r="G13">
        <v>920</v>
      </c>
      <c r="H13">
        <v>184000</v>
      </c>
      <c r="I13">
        <v>46000</v>
      </c>
      <c r="J13" t="s">
        <v>22</v>
      </c>
      <c r="K13" t="s">
        <v>29</v>
      </c>
      <c r="L13" t="s">
        <v>53</v>
      </c>
      <c r="M13">
        <v>2018</v>
      </c>
    </row>
    <row r="14" spans="1:71" hidden="1" x14ac:dyDescent="0.3">
      <c r="A14">
        <v>10162</v>
      </c>
      <c r="B14" t="s">
        <v>19</v>
      </c>
      <c r="C14" t="s">
        <v>20</v>
      </c>
      <c r="D14" t="s">
        <v>43</v>
      </c>
      <c r="E14">
        <v>80</v>
      </c>
      <c r="F14">
        <v>150</v>
      </c>
      <c r="G14">
        <v>931</v>
      </c>
      <c r="H14">
        <v>139650</v>
      </c>
      <c r="I14">
        <v>65170</v>
      </c>
      <c r="J14" t="s">
        <v>22</v>
      </c>
      <c r="K14" t="s">
        <v>23</v>
      </c>
      <c r="L14" t="s">
        <v>24</v>
      </c>
      <c r="M14">
        <v>2018</v>
      </c>
      <c r="BA14" t="s">
        <v>70</v>
      </c>
      <c r="BB14" t="s">
        <v>97</v>
      </c>
    </row>
    <row r="15" spans="1:71" hidden="1" x14ac:dyDescent="0.3">
      <c r="A15">
        <v>10167</v>
      </c>
      <c r="B15" t="s">
        <v>37</v>
      </c>
      <c r="C15" t="s">
        <v>38</v>
      </c>
      <c r="D15" t="s">
        <v>33</v>
      </c>
      <c r="E15">
        <v>170</v>
      </c>
      <c r="F15">
        <v>250</v>
      </c>
      <c r="G15">
        <v>769</v>
      </c>
      <c r="H15">
        <v>192250</v>
      </c>
      <c r="I15">
        <v>61520</v>
      </c>
      <c r="J15" t="s">
        <v>22</v>
      </c>
      <c r="K15" t="s">
        <v>17</v>
      </c>
      <c r="L15" t="s">
        <v>49</v>
      </c>
      <c r="M15">
        <v>2019</v>
      </c>
      <c r="BA15" t="s">
        <v>70</v>
      </c>
      <c r="BB15" t="s">
        <v>98</v>
      </c>
    </row>
    <row r="16" spans="1:71" x14ac:dyDescent="0.3">
      <c r="A16">
        <v>10172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869</v>
      </c>
      <c r="H16">
        <v>434500</v>
      </c>
      <c r="I16">
        <v>217250</v>
      </c>
      <c r="J16" t="s">
        <v>22</v>
      </c>
      <c r="K16" t="s">
        <v>44</v>
      </c>
      <c r="L16" t="s">
        <v>60</v>
      </c>
      <c r="M16">
        <v>2018</v>
      </c>
      <c r="BA16" t="s">
        <v>70</v>
      </c>
      <c r="BB16" t="s">
        <v>98</v>
      </c>
    </row>
    <row r="17" spans="1:54" hidden="1" x14ac:dyDescent="0.3">
      <c r="A17">
        <v>10177</v>
      </c>
      <c r="B17" t="s">
        <v>25</v>
      </c>
      <c r="C17" t="s">
        <v>26</v>
      </c>
      <c r="D17" t="s">
        <v>48</v>
      </c>
      <c r="E17">
        <v>90</v>
      </c>
      <c r="F17">
        <v>150</v>
      </c>
      <c r="G17">
        <v>729</v>
      </c>
      <c r="H17">
        <v>109350</v>
      </c>
      <c r="I17">
        <v>43740</v>
      </c>
      <c r="J17" t="s">
        <v>22</v>
      </c>
      <c r="K17" t="s">
        <v>41</v>
      </c>
      <c r="L17" t="s">
        <v>42</v>
      </c>
      <c r="M17">
        <v>2017</v>
      </c>
      <c r="BA17" t="s">
        <v>70</v>
      </c>
      <c r="BB17" t="s">
        <v>97</v>
      </c>
    </row>
    <row r="18" spans="1:54" hidden="1" x14ac:dyDescent="0.3">
      <c r="A18">
        <v>10182</v>
      </c>
      <c r="B18" t="s">
        <v>37</v>
      </c>
      <c r="C18" t="s">
        <v>38</v>
      </c>
      <c r="D18" t="s">
        <v>39</v>
      </c>
      <c r="E18">
        <v>150</v>
      </c>
      <c r="F18">
        <v>200</v>
      </c>
      <c r="G18">
        <v>773</v>
      </c>
      <c r="H18">
        <v>154600</v>
      </c>
      <c r="I18">
        <v>38650</v>
      </c>
      <c r="J18" t="s">
        <v>22</v>
      </c>
      <c r="K18" t="s">
        <v>35</v>
      </c>
      <c r="L18" t="s">
        <v>56</v>
      </c>
      <c r="M18">
        <v>2019</v>
      </c>
      <c r="BA18" t="s">
        <v>70</v>
      </c>
      <c r="BB18" t="s">
        <v>98</v>
      </c>
    </row>
    <row r="19" spans="1:54" hidden="1" x14ac:dyDescent="0.3">
      <c r="A19">
        <v>10187</v>
      </c>
      <c r="B19" t="s">
        <v>19</v>
      </c>
      <c r="C19" t="s">
        <v>20</v>
      </c>
      <c r="D19" t="s">
        <v>27</v>
      </c>
      <c r="E19">
        <v>180</v>
      </c>
      <c r="F19">
        <v>450</v>
      </c>
      <c r="G19">
        <v>879</v>
      </c>
      <c r="H19">
        <v>395550</v>
      </c>
      <c r="I19">
        <v>237330</v>
      </c>
      <c r="J19" t="s">
        <v>22</v>
      </c>
      <c r="K19" t="s">
        <v>29</v>
      </c>
      <c r="L19" t="s">
        <v>30</v>
      </c>
      <c r="M19">
        <v>2018</v>
      </c>
      <c r="BA19" t="s">
        <v>70</v>
      </c>
      <c r="BB19" t="s">
        <v>98</v>
      </c>
    </row>
    <row r="20" spans="1:54" hidden="1" x14ac:dyDescent="0.3">
      <c r="A20">
        <v>10192</v>
      </c>
      <c r="B20" t="s">
        <v>13</v>
      </c>
      <c r="C20" t="s">
        <v>14</v>
      </c>
      <c r="D20" t="s">
        <v>15</v>
      </c>
      <c r="E20">
        <v>150</v>
      </c>
      <c r="F20">
        <v>200</v>
      </c>
      <c r="G20">
        <v>981</v>
      </c>
      <c r="H20">
        <v>196200</v>
      </c>
      <c r="I20">
        <v>49050</v>
      </c>
      <c r="J20" t="s">
        <v>22</v>
      </c>
      <c r="K20" t="s">
        <v>23</v>
      </c>
      <c r="L20" t="s">
        <v>50</v>
      </c>
      <c r="M20">
        <v>2019</v>
      </c>
      <c r="BA20" t="s">
        <v>70</v>
      </c>
      <c r="BB20" t="s">
        <v>98</v>
      </c>
    </row>
    <row r="21" spans="1:54" hidden="1" x14ac:dyDescent="0.3">
      <c r="A21">
        <v>10197</v>
      </c>
      <c r="B21" t="s">
        <v>31</v>
      </c>
      <c r="C21" t="s">
        <v>32</v>
      </c>
      <c r="D21" t="s">
        <v>43</v>
      </c>
      <c r="E21">
        <v>80</v>
      </c>
      <c r="F21">
        <v>150</v>
      </c>
      <c r="G21">
        <v>896</v>
      </c>
      <c r="H21">
        <v>134400</v>
      </c>
      <c r="I21">
        <v>62720</v>
      </c>
      <c r="J21" t="s">
        <v>22</v>
      </c>
      <c r="K21" t="s">
        <v>17</v>
      </c>
      <c r="L21" t="s">
        <v>18</v>
      </c>
      <c r="M21">
        <v>2019</v>
      </c>
      <c r="BA21" t="s">
        <v>70</v>
      </c>
      <c r="BB21" t="s">
        <v>97</v>
      </c>
    </row>
    <row r="22" spans="1:54" hidden="1" x14ac:dyDescent="0.3">
      <c r="A22">
        <v>10202</v>
      </c>
      <c r="B22" t="s">
        <v>51</v>
      </c>
      <c r="C22" t="s">
        <v>52</v>
      </c>
      <c r="D22" t="s">
        <v>33</v>
      </c>
      <c r="E22">
        <v>170</v>
      </c>
      <c r="F22">
        <v>250</v>
      </c>
      <c r="G22">
        <v>828</v>
      </c>
      <c r="H22">
        <v>207000</v>
      </c>
      <c r="I22">
        <v>66240</v>
      </c>
      <c r="J22" t="s">
        <v>22</v>
      </c>
      <c r="K22" t="s">
        <v>44</v>
      </c>
      <c r="L22" t="s">
        <v>45</v>
      </c>
      <c r="M22">
        <v>2019</v>
      </c>
      <c r="BA22" t="s">
        <v>70</v>
      </c>
      <c r="BB22" t="s">
        <v>98</v>
      </c>
    </row>
    <row r="23" spans="1:54" x14ac:dyDescent="0.3">
      <c r="A23">
        <v>10207</v>
      </c>
      <c r="B23" t="s">
        <v>31</v>
      </c>
      <c r="C23" t="s">
        <v>32</v>
      </c>
      <c r="D23" t="s">
        <v>21</v>
      </c>
      <c r="E23">
        <v>250</v>
      </c>
      <c r="F23">
        <v>500</v>
      </c>
      <c r="G23">
        <v>990</v>
      </c>
      <c r="H23">
        <v>495000</v>
      </c>
      <c r="I23">
        <v>247500</v>
      </c>
      <c r="J23" t="s">
        <v>22</v>
      </c>
      <c r="K23" t="s">
        <v>41</v>
      </c>
      <c r="L23" t="s">
        <v>59</v>
      </c>
      <c r="M23">
        <v>2019</v>
      </c>
      <c r="BA23" t="s">
        <v>70</v>
      </c>
      <c r="BB23" t="s">
        <v>98</v>
      </c>
    </row>
    <row r="24" spans="1:54" hidden="1" x14ac:dyDescent="0.3">
      <c r="A24">
        <v>10212</v>
      </c>
      <c r="B24" t="s">
        <v>37</v>
      </c>
      <c r="C24" t="s">
        <v>38</v>
      </c>
      <c r="D24" t="s">
        <v>48</v>
      </c>
      <c r="E24">
        <v>90</v>
      </c>
      <c r="F24">
        <v>150</v>
      </c>
      <c r="G24">
        <v>874</v>
      </c>
      <c r="H24">
        <v>131100</v>
      </c>
      <c r="I24">
        <v>52440</v>
      </c>
      <c r="J24" t="s">
        <v>22</v>
      </c>
      <c r="K24" t="s">
        <v>35</v>
      </c>
      <c r="L24" t="s">
        <v>36</v>
      </c>
      <c r="M24">
        <v>2017</v>
      </c>
      <c r="BA24" t="s">
        <v>70</v>
      </c>
      <c r="BB24" t="s">
        <v>97</v>
      </c>
    </row>
    <row r="25" spans="1:54" hidden="1" x14ac:dyDescent="0.3">
      <c r="A25">
        <v>10217</v>
      </c>
      <c r="B25" t="s">
        <v>54</v>
      </c>
      <c r="C25" t="s">
        <v>55</v>
      </c>
      <c r="D25" t="s">
        <v>39</v>
      </c>
      <c r="E25">
        <v>150</v>
      </c>
      <c r="F25">
        <v>200</v>
      </c>
      <c r="G25">
        <v>957</v>
      </c>
      <c r="H25">
        <v>191400</v>
      </c>
      <c r="I25">
        <v>47850</v>
      </c>
      <c r="J25" t="s">
        <v>22</v>
      </c>
      <c r="K25" t="s">
        <v>29</v>
      </c>
      <c r="L25" t="s">
        <v>53</v>
      </c>
      <c r="M25">
        <v>2019</v>
      </c>
      <c r="BA25" t="s">
        <v>70</v>
      </c>
      <c r="BB25" t="s">
        <v>98</v>
      </c>
    </row>
    <row r="26" spans="1:54" hidden="1" x14ac:dyDescent="0.3">
      <c r="A26">
        <v>10222</v>
      </c>
      <c r="B26" t="s">
        <v>51</v>
      </c>
      <c r="C26" t="s">
        <v>52</v>
      </c>
      <c r="D26" t="s">
        <v>27</v>
      </c>
      <c r="E26">
        <v>180</v>
      </c>
      <c r="F26">
        <v>450</v>
      </c>
      <c r="G26">
        <v>768</v>
      </c>
      <c r="H26">
        <v>345600</v>
      </c>
      <c r="I26">
        <v>207360</v>
      </c>
      <c r="J26" t="s">
        <v>22</v>
      </c>
      <c r="K26" t="s">
        <v>23</v>
      </c>
      <c r="L26" t="s">
        <v>24</v>
      </c>
      <c r="M26">
        <v>2018</v>
      </c>
      <c r="BA26" t="s">
        <v>70</v>
      </c>
      <c r="BB26" t="s">
        <v>98</v>
      </c>
    </row>
    <row r="27" spans="1:54" hidden="1" x14ac:dyDescent="0.3">
      <c r="A27">
        <v>10227</v>
      </c>
      <c r="B27" t="s">
        <v>57</v>
      </c>
      <c r="C27" t="s">
        <v>58</v>
      </c>
      <c r="D27" t="s">
        <v>15</v>
      </c>
      <c r="E27">
        <v>150</v>
      </c>
      <c r="F27">
        <v>200</v>
      </c>
      <c r="G27">
        <v>810</v>
      </c>
      <c r="H27">
        <v>162000</v>
      </c>
      <c r="I27">
        <v>40500</v>
      </c>
      <c r="J27" t="s">
        <v>22</v>
      </c>
      <c r="K27" t="s">
        <v>17</v>
      </c>
      <c r="L27" t="s">
        <v>49</v>
      </c>
      <c r="M27">
        <v>2018</v>
      </c>
      <c r="BA27" t="s">
        <v>70</v>
      </c>
      <c r="BB27" t="s">
        <v>98</v>
      </c>
    </row>
    <row r="28" spans="1:54" hidden="1" x14ac:dyDescent="0.3">
      <c r="A28">
        <v>10232</v>
      </c>
      <c r="B28" t="s">
        <v>13</v>
      </c>
      <c r="C28" t="s">
        <v>14</v>
      </c>
      <c r="D28" t="s">
        <v>43</v>
      </c>
      <c r="E28">
        <v>80</v>
      </c>
      <c r="F28">
        <v>150</v>
      </c>
      <c r="G28">
        <v>934</v>
      </c>
      <c r="H28">
        <v>140100</v>
      </c>
      <c r="I28">
        <v>65380</v>
      </c>
      <c r="J28" t="s">
        <v>22</v>
      </c>
      <c r="K28" t="s">
        <v>44</v>
      </c>
      <c r="L28" t="s">
        <v>60</v>
      </c>
      <c r="M28">
        <v>2019</v>
      </c>
      <c r="BA28" t="s">
        <v>70</v>
      </c>
      <c r="BB28" t="s">
        <v>97</v>
      </c>
    </row>
    <row r="29" spans="1:54" hidden="1" x14ac:dyDescent="0.3">
      <c r="A29">
        <v>10237</v>
      </c>
      <c r="B29" t="s">
        <v>63</v>
      </c>
      <c r="C29" t="s">
        <v>64</v>
      </c>
      <c r="D29" t="s">
        <v>33</v>
      </c>
      <c r="E29">
        <v>170</v>
      </c>
      <c r="F29">
        <v>250</v>
      </c>
      <c r="G29">
        <v>968</v>
      </c>
      <c r="H29">
        <v>242000</v>
      </c>
      <c r="I29">
        <v>77440</v>
      </c>
      <c r="J29" t="s">
        <v>22</v>
      </c>
      <c r="K29" t="s">
        <v>41</v>
      </c>
      <c r="L29" t="s">
        <v>42</v>
      </c>
      <c r="M29">
        <v>2019</v>
      </c>
      <c r="BA29" t="s">
        <v>70</v>
      </c>
      <c r="BB29" t="s">
        <v>98</v>
      </c>
    </row>
    <row r="30" spans="1:54" x14ac:dyDescent="0.3">
      <c r="A30">
        <v>10242</v>
      </c>
      <c r="B30" t="s">
        <v>19</v>
      </c>
      <c r="C30" t="s">
        <v>20</v>
      </c>
      <c r="D30" t="s">
        <v>21</v>
      </c>
      <c r="E30">
        <v>250</v>
      </c>
      <c r="F30">
        <v>500</v>
      </c>
      <c r="G30">
        <v>975</v>
      </c>
      <c r="H30">
        <v>487500</v>
      </c>
      <c r="I30">
        <v>243750</v>
      </c>
      <c r="J30" t="s">
        <v>22</v>
      </c>
      <c r="K30" t="s">
        <v>35</v>
      </c>
      <c r="L30" t="s">
        <v>56</v>
      </c>
      <c r="M30">
        <v>2017</v>
      </c>
      <c r="BA30" t="s">
        <v>70</v>
      </c>
      <c r="BB30" t="s">
        <v>98</v>
      </c>
    </row>
    <row r="31" spans="1:54" hidden="1" x14ac:dyDescent="0.3">
      <c r="A31">
        <v>10247</v>
      </c>
      <c r="B31" t="s">
        <v>13</v>
      </c>
      <c r="C31" t="s">
        <v>14</v>
      </c>
      <c r="D31" t="s">
        <v>48</v>
      </c>
      <c r="E31">
        <v>90</v>
      </c>
      <c r="F31">
        <v>150</v>
      </c>
      <c r="G31">
        <v>754</v>
      </c>
      <c r="H31">
        <v>113100</v>
      </c>
      <c r="I31">
        <v>45240</v>
      </c>
      <c r="J31" t="s">
        <v>22</v>
      </c>
      <c r="K31" t="s">
        <v>29</v>
      </c>
      <c r="L31" t="s">
        <v>30</v>
      </c>
      <c r="M31">
        <v>2019</v>
      </c>
      <c r="BA31" t="s">
        <v>70</v>
      </c>
      <c r="BB31" t="s">
        <v>97</v>
      </c>
    </row>
    <row r="32" spans="1:54" hidden="1" x14ac:dyDescent="0.3">
      <c r="A32">
        <v>10252</v>
      </c>
      <c r="B32" t="s">
        <v>31</v>
      </c>
      <c r="C32" t="s">
        <v>32</v>
      </c>
      <c r="D32" t="s">
        <v>39</v>
      </c>
      <c r="E32">
        <v>150</v>
      </c>
      <c r="F32">
        <v>200</v>
      </c>
      <c r="G32">
        <v>941</v>
      </c>
      <c r="H32">
        <v>188200</v>
      </c>
      <c r="I32">
        <v>47050</v>
      </c>
      <c r="J32" t="s">
        <v>22</v>
      </c>
      <c r="K32" t="s">
        <v>23</v>
      </c>
      <c r="L32" t="s">
        <v>50</v>
      </c>
      <c r="M32">
        <v>2017</v>
      </c>
      <c r="BA32" t="s">
        <v>70</v>
      </c>
      <c r="BB32" t="s">
        <v>98</v>
      </c>
    </row>
    <row r="33" spans="1:54" hidden="1" x14ac:dyDescent="0.3">
      <c r="A33">
        <v>10257</v>
      </c>
      <c r="B33" t="s">
        <v>51</v>
      </c>
      <c r="C33" t="s">
        <v>52</v>
      </c>
      <c r="D33" t="s">
        <v>27</v>
      </c>
      <c r="E33">
        <v>180</v>
      </c>
      <c r="F33">
        <v>450</v>
      </c>
      <c r="G33">
        <v>961</v>
      </c>
      <c r="H33">
        <v>432450</v>
      </c>
      <c r="I33">
        <v>259470</v>
      </c>
      <c r="J33" t="s">
        <v>22</v>
      </c>
      <c r="K33" t="s">
        <v>17</v>
      </c>
      <c r="L33" t="s">
        <v>18</v>
      </c>
      <c r="M33">
        <v>2018</v>
      </c>
      <c r="BA33" t="s">
        <v>70</v>
      </c>
      <c r="BB33" t="s">
        <v>98</v>
      </c>
    </row>
    <row r="34" spans="1:54" hidden="1" x14ac:dyDescent="0.3">
      <c r="A34">
        <v>10262</v>
      </c>
      <c r="B34" t="s">
        <v>31</v>
      </c>
      <c r="C34" t="s">
        <v>32</v>
      </c>
      <c r="D34" t="s">
        <v>15</v>
      </c>
      <c r="E34">
        <v>150</v>
      </c>
      <c r="F34">
        <v>200</v>
      </c>
      <c r="G34">
        <v>885</v>
      </c>
      <c r="H34">
        <v>177000</v>
      </c>
      <c r="I34">
        <v>44250</v>
      </c>
      <c r="J34" t="s">
        <v>22</v>
      </c>
      <c r="K34" t="s">
        <v>44</v>
      </c>
      <c r="L34" t="s">
        <v>45</v>
      </c>
      <c r="M34">
        <v>2017</v>
      </c>
      <c r="BA34" t="s">
        <v>70</v>
      </c>
      <c r="BB34" t="s">
        <v>98</v>
      </c>
    </row>
    <row r="35" spans="1:54" hidden="1" x14ac:dyDescent="0.3">
      <c r="A35">
        <v>10267</v>
      </c>
      <c r="B35" t="s">
        <v>61</v>
      </c>
      <c r="C35" t="s">
        <v>62</v>
      </c>
      <c r="D35" t="s">
        <v>43</v>
      </c>
      <c r="E35">
        <v>80</v>
      </c>
      <c r="F35">
        <v>150</v>
      </c>
      <c r="G35">
        <v>898</v>
      </c>
      <c r="H35">
        <v>134700</v>
      </c>
      <c r="I35">
        <v>62860</v>
      </c>
      <c r="J35" t="s">
        <v>22</v>
      </c>
      <c r="K35" t="s">
        <v>41</v>
      </c>
      <c r="L35" t="s">
        <v>59</v>
      </c>
      <c r="M35">
        <v>2019</v>
      </c>
      <c r="BA35" t="s">
        <v>70</v>
      </c>
      <c r="BB35" t="s">
        <v>97</v>
      </c>
    </row>
    <row r="36" spans="1:54" hidden="1" x14ac:dyDescent="0.3">
      <c r="A36">
        <v>10272</v>
      </c>
      <c r="B36" t="s">
        <v>25</v>
      </c>
      <c r="C36" t="s">
        <v>26</v>
      </c>
      <c r="D36" t="s">
        <v>33</v>
      </c>
      <c r="E36">
        <v>170</v>
      </c>
      <c r="F36">
        <v>250</v>
      </c>
      <c r="G36">
        <v>747</v>
      </c>
      <c r="H36">
        <v>186750</v>
      </c>
      <c r="I36">
        <v>59760</v>
      </c>
      <c r="J36" t="s">
        <v>22</v>
      </c>
      <c r="K36" t="s">
        <v>35</v>
      </c>
      <c r="L36" t="s">
        <v>36</v>
      </c>
      <c r="M36">
        <v>2017</v>
      </c>
      <c r="BA36" t="s">
        <v>70</v>
      </c>
      <c r="BB36" t="s">
        <v>98</v>
      </c>
    </row>
    <row r="37" spans="1:54" x14ac:dyDescent="0.3">
      <c r="A37">
        <v>10277</v>
      </c>
      <c r="B37" t="s">
        <v>19</v>
      </c>
      <c r="C37" t="s">
        <v>20</v>
      </c>
      <c r="D37" t="s">
        <v>21</v>
      </c>
      <c r="E37">
        <v>250</v>
      </c>
      <c r="F37">
        <v>500</v>
      </c>
      <c r="G37">
        <v>850</v>
      </c>
      <c r="H37">
        <v>425000</v>
      </c>
      <c r="I37">
        <v>212500</v>
      </c>
      <c r="J37" t="s">
        <v>22</v>
      </c>
      <c r="K37" t="s">
        <v>29</v>
      </c>
      <c r="L37" t="s">
        <v>53</v>
      </c>
      <c r="M37">
        <v>2017</v>
      </c>
      <c r="BA37" t="s">
        <v>70</v>
      </c>
      <c r="BB37" t="s">
        <v>98</v>
      </c>
    </row>
    <row r="38" spans="1:54" hidden="1" x14ac:dyDescent="0.3">
      <c r="A38">
        <v>10282</v>
      </c>
      <c r="B38" t="s">
        <v>25</v>
      </c>
      <c r="C38" t="s">
        <v>26</v>
      </c>
      <c r="D38" t="s">
        <v>48</v>
      </c>
      <c r="E38">
        <v>90</v>
      </c>
      <c r="F38">
        <v>150</v>
      </c>
      <c r="G38">
        <v>996</v>
      </c>
      <c r="H38">
        <v>149400</v>
      </c>
      <c r="I38">
        <v>59760</v>
      </c>
      <c r="J38" t="s">
        <v>22</v>
      </c>
      <c r="K38" t="s">
        <v>23</v>
      </c>
      <c r="L38" t="s">
        <v>24</v>
      </c>
      <c r="M38">
        <v>2019</v>
      </c>
      <c r="BA38" t="s">
        <v>70</v>
      </c>
      <c r="BB38" t="s">
        <v>97</v>
      </c>
    </row>
    <row r="39" spans="1:54" hidden="1" x14ac:dyDescent="0.3">
      <c r="A39">
        <v>10287</v>
      </c>
      <c r="B39" t="s">
        <v>13</v>
      </c>
      <c r="C39" t="s">
        <v>14</v>
      </c>
      <c r="D39" t="s">
        <v>39</v>
      </c>
      <c r="E39">
        <v>150</v>
      </c>
      <c r="F39">
        <v>200</v>
      </c>
      <c r="G39">
        <v>1000</v>
      </c>
      <c r="H39">
        <v>200000</v>
      </c>
      <c r="I39">
        <v>50000</v>
      </c>
      <c r="J39" t="s">
        <v>22</v>
      </c>
      <c r="K39" t="s">
        <v>17</v>
      </c>
      <c r="L39" t="s">
        <v>49</v>
      </c>
      <c r="M39">
        <v>2017</v>
      </c>
      <c r="BA39" t="s">
        <v>70</v>
      </c>
      <c r="BB39" t="s">
        <v>98</v>
      </c>
    </row>
    <row r="40" spans="1:54" hidden="1" x14ac:dyDescent="0.3">
      <c r="A40">
        <v>10292</v>
      </c>
      <c r="B40" t="s">
        <v>63</v>
      </c>
      <c r="C40" t="s">
        <v>64</v>
      </c>
      <c r="D40" t="s">
        <v>27</v>
      </c>
      <c r="E40">
        <v>180</v>
      </c>
      <c r="F40">
        <v>450</v>
      </c>
      <c r="G40">
        <v>840</v>
      </c>
      <c r="H40">
        <v>378000</v>
      </c>
      <c r="I40">
        <v>226800</v>
      </c>
      <c r="J40" t="s">
        <v>22</v>
      </c>
      <c r="K40" t="s">
        <v>44</v>
      </c>
      <c r="L40" t="s">
        <v>60</v>
      </c>
      <c r="M40">
        <v>2018</v>
      </c>
      <c r="BA40" t="s">
        <v>70</v>
      </c>
      <c r="BB40" t="s">
        <v>98</v>
      </c>
    </row>
    <row r="41" spans="1:54" hidden="1" x14ac:dyDescent="0.3">
      <c r="A41">
        <v>10297</v>
      </c>
      <c r="B41" t="s">
        <v>37</v>
      </c>
      <c r="C41" t="s">
        <v>38</v>
      </c>
      <c r="D41" t="s">
        <v>15</v>
      </c>
      <c r="E41">
        <v>150</v>
      </c>
      <c r="F41">
        <v>200</v>
      </c>
      <c r="G41">
        <v>786</v>
      </c>
      <c r="H41">
        <v>157200</v>
      </c>
      <c r="I41">
        <v>39300</v>
      </c>
      <c r="J41" t="s">
        <v>22</v>
      </c>
      <c r="K41" t="s">
        <v>41</v>
      </c>
      <c r="L41" t="s">
        <v>42</v>
      </c>
      <c r="M41">
        <v>2017</v>
      </c>
      <c r="BA41" t="s">
        <v>70</v>
      </c>
      <c r="BB41" t="s">
        <v>98</v>
      </c>
    </row>
    <row r="42" spans="1:54" hidden="1" x14ac:dyDescent="0.3">
      <c r="A42">
        <v>10302</v>
      </c>
      <c r="B42" t="s">
        <v>19</v>
      </c>
      <c r="C42" t="s">
        <v>20</v>
      </c>
      <c r="D42" t="s">
        <v>43</v>
      </c>
      <c r="E42">
        <v>80</v>
      </c>
      <c r="F42">
        <v>150</v>
      </c>
      <c r="G42">
        <v>836</v>
      </c>
      <c r="H42">
        <v>125400</v>
      </c>
      <c r="I42">
        <v>58520</v>
      </c>
      <c r="J42" t="s">
        <v>22</v>
      </c>
      <c r="K42" t="s">
        <v>35</v>
      </c>
      <c r="L42" t="s">
        <v>56</v>
      </c>
      <c r="M42">
        <v>2017</v>
      </c>
      <c r="BA42" t="s">
        <v>70</v>
      </c>
      <c r="BB42" t="s">
        <v>97</v>
      </c>
    </row>
    <row r="43" spans="1:54" hidden="1" x14ac:dyDescent="0.3">
      <c r="A43">
        <v>10307</v>
      </c>
      <c r="B43" t="s">
        <v>46</v>
      </c>
      <c r="C43" t="s">
        <v>47</v>
      </c>
      <c r="D43" t="s">
        <v>33</v>
      </c>
      <c r="E43">
        <v>170</v>
      </c>
      <c r="F43">
        <v>250</v>
      </c>
      <c r="G43">
        <v>841</v>
      </c>
      <c r="H43">
        <v>210250</v>
      </c>
      <c r="I43">
        <v>67280</v>
      </c>
      <c r="J43" t="s">
        <v>22</v>
      </c>
      <c r="K43" t="s">
        <v>29</v>
      </c>
      <c r="L43" t="s">
        <v>30</v>
      </c>
      <c r="M43">
        <v>2017</v>
      </c>
      <c r="BA43" t="s">
        <v>70</v>
      </c>
      <c r="BB43" t="s">
        <v>98</v>
      </c>
    </row>
    <row r="44" spans="1:54" x14ac:dyDescent="0.3">
      <c r="A44">
        <v>10312</v>
      </c>
      <c r="B44" t="s">
        <v>31</v>
      </c>
      <c r="C44" t="s">
        <v>32</v>
      </c>
      <c r="D44" t="s">
        <v>21</v>
      </c>
      <c r="E44">
        <v>250</v>
      </c>
      <c r="F44">
        <v>500</v>
      </c>
      <c r="G44">
        <v>937</v>
      </c>
      <c r="H44">
        <v>468500</v>
      </c>
      <c r="I44">
        <v>234250</v>
      </c>
      <c r="J44" t="s">
        <v>22</v>
      </c>
      <c r="K44" t="s">
        <v>23</v>
      </c>
      <c r="L44" t="s">
        <v>50</v>
      </c>
      <c r="M44">
        <v>2018</v>
      </c>
      <c r="BA44" t="s">
        <v>70</v>
      </c>
      <c r="BB44" t="s">
        <v>98</v>
      </c>
    </row>
    <row r="45" spans="1:54" hidden="1" x14ac:dyDescent="0.3">
      <c r="A45">
        <v>10317</v>
      </c>
      <c r="B45" t="s">
        <v>25</v>
      </c>
      <c r="C45" t="s">
        <v>26</v>
      </c>
      <c r="D45" t="s">
        <v>48</v>
      </c>
      <c r="E45">
        <v>90</v>
      </c>
      <c r="F45">
        <v>150</v>
      </c>
      <c r="G45">
        <v>754</v>
      </c>
      <c r="H45">
        <v>113100</v>
      </c>
      <c r="I45">
        <v>45240</v>
      </c>
      <c r="J45" t="s">
        <v>22</v>
      </c>
      <c r="K45" t="s">
        <v>17</v>
      </c>
      <c r="L45" t="s">
        <v>18</v>
      </c>
      <c r="M45">
        <v>2017</v>
      </c>
      <c r="BA45" t="s">
        <v>70</v>
      </c>
      <c r="BB45" t="s">
        <v>97</v>
      </c>
    </row>
    <row r="46" spans="1:54" hidden="1" x14ac:dyDescent="0.3">
      <c r="A46">
        <v>10322</v>
      </c>
      <c r="B46" t="s">
        <v>31</v>
      </c>
      <c r="C46" t="s">
        <v>32</v>
      </c>
      <c r="D46" t="s">
        <v>39</v>
      </c>
      <c r="E46">
        <v>150</v>
      </c>
      <c r="F46">
        <v>200</v>
      </c>
      <c r="G46">
        <v>910</v>
      </c>
      <c r="H46">
        <v>182000</v>
      </c>
      <c r="I46">
        <v>45500</v>
      </c>
      <c r="J46" t="s">
        <v>22</v>
      </c>
      <c r="K46" t="s">
        <v>44</v>
      </c>
      <c r="L46" t="s">
        <v>45</v>
      </c>
      <c r="M46">
        <v>2018</v>
      </c>
      <c r="BA46" t="s">
        <v>70</v>
      </c>
      <c r="BB46" t="s">
        <v>98</v>
      </c>
    </row>
    <row r="47" spans="1:54" hidden="1" x14ac:dyDescent="0.3">
      <c r="A47">
        <v>10327</v>
      </c>
      <c r="B47" t="s">
        <v>61</v>
      </c>
      <c r="C47" t="s">
        <v>62</v>
      </c>
      <c r="D47" t="s">
        <v>27</v>
      </c>
      <c r="E47">
        <v>180</v>
      </c>
      <c r="F47">
        <v>450</v>
      </c>
      <c r="G47">
        <v>983</v>
      </c>
      <c r="H47">
        <v>442350</v>
      </c>
      <c r="I47">
        <v>265410</v>
      </c>
      <c r="J47" t="s">
        <v>22</v>
      </c>
      <c r="K47" t="s">
        <v>41</v>
      </c>
      <c r="L47" t="s">
        <v>59</v>
      </c>
      <c r="M47">
        <v>2018</v>
      </c>
      <c r="BA47" t="s">
        <v>70</v>
      </c>
      <c r="BB47" t="s">
        <v>98</v>
      </c>
    </row>
    <row r="48" spans="1:54" hidden="1" x14ac:dyDescent="0.3">
      <c r="A48">
        <v>10332</v>
      </c>
      <c r="B48" t="s">
        <v>63</v>
      </c>
      <c r="C48" t="s">
        <v>64</v>
      </c>
      <c r="D48" t="s">
        <v>15</v>
      </c>
      <c r="E48">
        <v>150</v>
      </c>
      <c r="F48">
        <v>200</v>
      </c>
      <c r="G48">
        <v>872</v>
      </c>
      <c r="H48">
        <v>174400</v>
      </c>
      <c r="I48">
        <v>43600</v>
      </c>
      <c r="J48" t="s">
        <v>22</v>
      </c>
      <c r="K48" t="s">
        <v>35</v>
      </c>
      <c r="L48" t="s">
        <v>36</v>
      </c>
      <c r="M48">
        <v>2019</v>
      </c>
      <c r="BA48" t="s">
        <v>70</v>
      </c>
      <c r="BB48" t="s">
        <v>98</v>
      </c>
    </row>
    <row r="49" spans="1:54" hidden="1" x14ac:dyDescent="0.3">
      <c r="A49">
        <v>10337</v>
      </c>
      <c r="B49" t="s">
        <v>31</v>
      </c>
      <c r="C49" t="s">
        <v>32</v>
      </c>
      <c r="D49" t="s">
        <v>43</v>
      </c>
      <c r="E49">
        <v>80</v>
      </c>
      <c r="F49">
        <v>150</v>
      </c>
      <c r="G49">
        <v>827</v>
      </c>
      <c r="H49">
        <v>124050</v>
      </c>
      <c r="I49">
        <v>57890</v>
      </c>
      <c r="J49" t="s">
        <v>22</v>
      </c>
      <c r="K49" t="s">
        <v>29</v>
      </c>
      <c r="L49" t="s">
        <v>53</v>
      </c>
      <c r="M49">
        <v>2019</v>
      </c>
      <c r="BA49" t="s">
        <v>70</v>
      </c>
      <c r="BB49" t="s">
        <v>97</v>
      </c>
    </row>
    <row r="50" spans="1:54" hidden="1" x14ac:dyDescent="0.3">
      <c r="A50">
        <v>10342</v>
      </c>
      <c r="B50" t="s">
        <v>19</v>
      </c>
      <c r="C50" t="s">
        <v>20</v>
      </c>
      <c r="D50" t="s">
        <v>33</v>
      </c>
      <c r="E50">
        <v>170</v>
      </c>
      <c r="F50">
        <v>250</v>
      </c>
      <c r="G50">
        <v>922</v>
      </c>
      <c r="H50">
        <v>230500</v>
      </c>
      <c r="I50">
        <v>73760</v>
      </c>
      <c r="J50" t="s">
        <v>22</v>
      </c>
      <c r="K50" t="s">
        <v>23</v>
      </c>
      <c r="L50" t="s">
        <v>24</v>
      </c>
      <c r="M50">
        <v>2018</v>
      </c>
      <c r="BA50" t="s">
        <v>70</v>
      </c>
      <c r="BB50" t="s">
        <v>98</v>
      </c>
    </row>
    <row r="51" spans="1:54" x14ac:dyDescent="0.3">
      <c r="A51">
        <v>10347</v>
      </c>
      <c r="B51" t="s">
        <v>63</v>
      </c>
      <c r="C51" t="s">
        <v>64</v>
      </c>
      <c r="D51" t="s">
        <v>21</v>
      </c>
      <c r="E51">
        <v>250</v>
      </c>
      <c r="F51">
        <v>500</v>
      </c>
      <c r="G51">
        <v>702</v>
      </c>
      <c r="H51">
        <v>351000</v>
      </c>
      <c r="I51">
        <v>175500</v>
      </c>
      <c r="J51" t="s">
        <v>22</v>
      </c>
      <c r="K51" t="s">
        <v>17</v>
      </c>
      <c r="L51" t="s">
        <v>49</v>
      </c>
      <c r="M51">
        <v>2018</v>
      </c>
      <c r="BA51" t="s">
        <v>70</v>
      </c>
      <c r="BB51" t="s">
        <v>98</v>
      </c>
    </row>
    <row r="52" spans="1:54" hidden="1" x14ac:dyDescent="0.3">
      <c r="A52">
        <v>10352</v>
      </c>
      <c r="B52" t="s">
        <v>37</v>
      </c>
      <c r="C52" t="s">
        <v>38</v>
      </c>
      <c r="D52" t="s">
        <v>48</v>
      </c>
      <c r="E52">
        <v>90</v>
      </c>
      <c r="F52">
        <v>150</v>
      </c>
      <c r="G52">
        <v>831</v>
      </c>
      <c r="H52">
        <v>124650</v>
      </c>
      <c r="I52">
        <v>49860</v>
      </c>
      <c r="J52" t="s">
        <v>22</v>
      </c>
      <c r="K52" t="s">
        <v>44</v>
      </c>
      <c r="L52" t="s">
        <v>60</v>
      </c>
      <c r="M52">
        <v>2019</v>
      </c>
      <c r="BA52" t="s">
        <v>70</v>
      </c>
      <c r="BB52" t="s">
        <v>97</v>
      </c>
    </row>
    <row r="53" spans="1:54" hidden="1" x14ac:dyDescent="0.3">
      <c r="A53">
        <v>10357</v>
      </c>
      <c r="B53" t="s">
        <v>19</v>
      </c>
      <c r="C53" t="s">
        <v>20</v>
      </c>
      <c r="D53" t="s">
        <v>39</v>
      </c>
      <c r="E53">
        <v>150</v>
      </c>
      <c r="F53">
        <v>200</v>
      </c>
      <c r="G53">
        <v>985</v>
      </c>
      <c r="H53">
        <v>197000</v>
      </c>
      <c r="I53">
        <v>49250</v>
      </c>
      <c r="J53" t="s">
        <v>22</v>
      </c>
      <c r="K53" t="s">
        <v>41</v>
      </c>
      <c r="L53" t="s">
        <v>42</v>
      </c>
      <c r="M53">
        <v>2017</v>
      </c>
      <c r="BA53" t="s">
        <v>70</v>
      </c>
      <c r="BB53" t="s">
        <v>98</v>
      </c>
    </row>
    <row r="54" spans="1:54" hidden="1" x14ac:dyDescent="0.3">
      <c r="A54">
        <v>10362</v>
      </c>
      <c r="B54" t="s">
        <v>46</v>
      </c>
      <c r="C54" t="s">
        <v>47</v>
      </c>
      <c r="D54" t="s">
        <v>27</v>
      </c>
      <c r="E54">
        <v>180</v>
      </c>
      <c r="F54">
        <v>450</v>
      </c>
      <c r="G54">
        <v>718</v>
      </c>
      <c r="H54">
        <v>323100</v>
      </c>
      <c r="I54">
        <v>193860</v>
      </c>
      <c r="J54" t="s">
        <v>22</v>
      </c>
      <c r="K54" t="s">
        <v>35</v>
      </c>
      <c r="L54" t="s">
        <v>56</v>
      </c>
      <c r="M54">
        <v>2018</v>
      </c>
      <c r="BA54" t="s">
        <v>70</v>
      </c>
      <c r="BB54" t="s">
        <v>98</v>
      </c>
    </row>
    <row r="55" spans="1:54" hidden="1" x14ac:dyDescent="0.3">
      <c r="A55">
        <v>10367</v>
      </c>
      <c r="B55" t="s">
        <v>31</v>
      </c>
      <c r="C55" t="s">
        <v>32</v>
      </c>
      <c r="D55" t="s">
        <v>15</v>
      </c>
      <c r="E55">
        <v>150</v>
      </c>
      <c r="F55">
        <v>200</v>
      </c>
      <c r="G55">
        <v>912</v>
      </c>
      <c r="H55">
        <v>182400</v>
      </c>
      <c r="I55">
        <v>45600</v>
      </c>
      <c r="J55" t="s">
        <v>22</v>
      </c>
      <c r="K55" t="s">
        <v>29</v>
      </c>
      <c r="L55" t="s">
        <v>30</v>
      </c>
      <c r="M55">
        <v>2017</v>
      </c>
      <c r="BA55" t="s">
        <v>70</v>
      </c>
      <c r="BB55" t="s">
        <v>98</v>
      </c>
    </row>
    <row r="56" spans="1:54" hidden="1" x14ac:dyDescent="0.3">
      <c r="A56">
        <v>10372</v>
      </c>
      <c r="B56" t="s">
        <v>57</v>
      </c>
      <c r="C56" t="s">
        <v>58</v>
      </c>
      <c r="D56" t="s">
        <v>43</v>
      </c>
      <c r="E56">
        <v>80</v>
      </c>
      <c r="F56">
        <v>150</v>
      </c>
      <c r="G56">
        <v>996</v>
      </c>
      <c r="H56">
        <v>149400</v>
      </c>
      <c r="I56">
        <v>69720</v>
      </c>
      <c r="J56" t="s">
        <v>22</v>
      </c>
      <c r="K56" t="s">
        <v>23</v>
      </c>
      <c r="L56" t="s">
        <v>50</v>
      </c>
      <c r="M56">
        <v>2018</v>
      </c>
      <c r="BA56" t="s">
        <v>70</v>
      </c>
      <c r="BB56" t="s">
        <v>97</v>
      </c>
    </row>
    <row r="57" spans="1:54" hidden="1" x14ac:dyDescent="0.3">
      <c r="A57">
        <v>10377</v>
      </c>
      <c r="B57" t="s">
        <v>61</v>
      </c>
      <c r="C57" t="s">
        <v>62</v>
      </c>
      <c r="D57" t="s">
        <v>33</v>
      </c>
      <c r="E57">
        <v>170</v>
      </c>
      <c r="F57">
        <v>250</v>
      </c>
      <c r="G57">
        <v>795</v>
      </c>
      <c r="H57">
        <v>198750</v>
      </c>
      <c r="I57">
        <v>63600</v>
      </c>
      <c r="J57" t="s">
        <v>22</v>
      </c>
      <c r="K57" t="s">
        <v>17</v>
      </c>
      <c r="L57" t="s">
        <v>18</v>
      </c>
      <c r="M57">
        <v>2017</v>
      </c>
      <c r="BA57" t="s">
        <v>70</v>
      </c>
      <c r="BB57" t="s">
        <v>98</v>
      </c>
    </row>
    <row r="58" spans="1:54" x14ac:dyDescent="0.3">
      <c r="A58">
        <v>10382</v>
      </c>
      <c r="B58" t="s">
        <v>54</v>
      </c>
      <c r="C58" t="s">
        <v>55</v>
      </c>
      <c r="D58" t="s">
        <v>21</v>
      </c>
      <c r="E58">
        <v>250</v>
      </c>
      <c r="F58">
        <v>500</v>
      </c>
      <c r="G58">
        <v>863</v>
      </c>
      <c r="H58">
        <v>431500</v>
      </c>
      <c r="I58">
        <v>215750</v>
      </c>
      <c r="J58" t="s">
        <v>22</v>
      </c>
      <c r="K58" t="s">
        <v>44</v>
      </c>
      <c r="L58" t="s">
        <v>45</v>
      </c>
      <c r="M58">
        <v>2017</v>
      </c>
      <c r="BA58" t="s">
        <v>70</v>
      </c>
      <c r="BB58" t="s">
        <v>98</v>
      </c>
    </row>
    <row r="59" spans="1:54" hidden="1" x14ac:dyDescent="0.3">
      <c r="A59">
        <v>10387</v>
      </c>
      <c r="B59" t="s">
        <v>51</v>
      </c>
      <c r="C59" t="s">
        <v>52</v>
      </c>
      <c r="D59" t="s">
        <v>48</v>
      </c>
      <c r="E59">
        <v>90</v>
      </c>
      <c r="F59">
        <v>150</v>
      </c>
      <c r="G59">
        <v>703</v>
      </c>
      <c r="H59">
        <v>105450</v>
      </c>
      <c r="I59">
        <v>42180</v>
      </c>
      <c r="J59" t="s">
        <v>22</v>
      </c>
      <c r="K59" t="s">
        <v>41</v>
      </c>
      <c r="L59" t="s">
        <v>59</v>
      </c>
      <c r="M59">
        <v>2017</v>
      </c>
      <c r="BA59" t="s">
        <v>70</v>
      </c>
      <c r="BB59" t="s">
        <v>97</v>
      </c>
    </row>
    <row r="60" spans="1:54" hidden="1" x14ac:dyDescent="0.3">
      <c r="A60">
        <v>10392</v>
      </c>
      <c r="B60" t="s">
        <v>46</v>
      </c>
      <c r="C60" t="s">
        <v>47</v>
      </c>
      <c r="D60" t="s">
        <v>39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22</v>
      </c>
      <c r="K60" t="s">
        <v>35</v>
      </c>
      <c r="L60" t="s">
        <v>36</v>
      </c>
      <c r="M60">
        <v>2017</v>
      </c>
      <c r="BA60" t="s">
        <v>70</v>
      </c>
      <c r="BB60" t="s">
        <v>98</v>
      </c>
    </row>
    <row r="61" spans="1:54" hidden="1" x14ac:dyDescent="0.3">
      <c r="A61">
        <v>10397</v>
      </c>
      <c r="B61" t="s">
        <v>31</v>
      </c>
      <c r="C61" t="s">
        <v>32</v>
      </c>
      <c r="D61" t="s">
        <v>27</v>
      </c>
      <c r="E61">
        <v>180</v>
      </c>
      <c r="F61">
        <v>450</v>
      </c>
      <c r="G61">
        <v>922</v>
      </c>
      <c r="H61">
        <v>414900</v>
      </c>
      <c r="I61">
        <v>248940</v>
      </c>
      <c r="J61" t="s">
        <v>22</v>
      </c>
      <c r="K61" t="s">
        <v>29</v>
      </c>
      <c r="L61" t="s">
        <v>53</v>
      </c>
      <c r="M61">
        <v>2017</v>
      </c>
      <c r="BA61" t="s">
        <v>70</v>
      </c>
      <c r="BB61" t="s">
        <v>98</v>
      </c>
    </row>
    <row r="62" spans="1:54" hidden="1" x14ac:dyDescent="0.3">
      <c r="A62">
        <v>10402</v>
      </c>
      <c r="B62" t="s">
        <v>25</v>
      </c>
      <c r="C62" t="s">
        <v>26</v>
      </c>
      <c r="D62" t="s">
        <v>15</v>
      </c>
      <c r="E62">
        <v>150</v>
      </c>
      <c r="F62">
        <v>200</v>
      </c>
      <c r="G62">
        <v>784</v>
      </c>
      <c r="H62">
        <v>156800</v>
      </c>
      <c r="I62">
        <v>39200</v>
      </c>
      <c r="J62" t="s">
        <v>22</v>
      </c>
      <c r="K62" t="s">
        <v>23</v>
      </c>
      <c r="L62" t="s">
        <v>24</v>
      </c>
      <c r="M62">
        <v>2018</v>
      </c>
      <c r="BA62" t="s">
        <v>70</v>
      </c>
      <c r="BB62" t="s">
        <v>98</v>
      </c>
    </row>
    <row r="63" spans="1:54" hidden="1" x14ac:dyDescent="0.3">
      <c r="A63">
        <v>10407</v>
      </c>
      <c r="B63" t="s">
        <v>37</v>
      </c>
      <c r="C63" t="s">
        <v>38</v>
      </c>
      <c r="D63" t="s">
        <v>43</v>
      </c>
      <c r="E63">
        <v>80</v>
      </c>
      <c r="F63">
        <v>150</v>
      </c>
      <c r="G63">
        <v>748</v>
      </c>
      <c r="H63">
        <v>112200</v>
      </c>
      <c r="I63">
        <v>52360</v>
      </c>
      <c r="J63" t="s">
        <v>22</v>
      </c>
      <c r="K63" t="s">
        <v>17</v>
      </c>
      <c r="L63" t="s">
        <v>49</v>
      </c>
      <c r="M63">
        <v>2019</v>
      </c>
      <c r="BA63" t="s">
        <v>70</v>
      </c>
      <c r="BB63" t="s">
        <v>97</v>
      </c>
    </row>
    <row r="64" spans="1:54" hidden="1" x14ac:dyDescent="0.3">
      <c r="A64">
        <v>10412</v>
      </c>
      <c r="B64" t="s">
        <v>37</v>
      </c>
      <c r="C64" t="s">
        <v>38</v>
      </c>
      <c r="D64" t="s">
        <v>33</v>
      </c>
      <c r="E64">
        <v>170</v>
      </c>
      <c r="F64">
        <v>250</v>
      </c>
      <c r="G64">
        <v>789</v>
      </c>
      <c r="H64">
        <v>197250</v>
      </c>
      <c r="I64">
        <v>63120</v>
      </c>
      <c r="J64" t="s">
        <v>22</v>
      </c>
      <c r="K64" t="s">
        <v>44</v>
      </c>
      <c r="L64" t="s">
        <v>60</v>
      </c>
      <c r="M64">
        <v>2019</v>
      </c>
      <c r="BA64" t="s">
        <v>70</v>
      </c>
      <c r="BB64" t="s">
        <v>98</v>
      </c>
    </row>
    <row r="65" spans="1:54" x14ac:dyDescent="0.3">
      <c r="A65">
        <v>10417</v>
      </c>
      <c r="B65" t="s">
        <v>54</v>
      </c>
      <c r="C65" t="s">
        <v>55</v>
      </c>
      <c r="D65" t="s">
        <v>21</v>
      </c>
      <c r="E65">
        <v>250</v>
      </c>
      <c r="F65">
        <v>500</v>
      </c>
      <c r="G65">
        <v>886</v>
      </c>
      <c r="H65">
        <v>443000</v>
      </c>
      <c r="I65">
        <v>221500</v>
      </c>
      <c r="J65" t="s">
        <v>22</v>
      </c>
      <c r="K65" t="s">
        <v>41</v>
      </c>
      <c r="L65" t="s">
        <v>42</v>
      </c>
      <c r="M65">
        <v>2017</v>
      </c>
      <c r="BA65" t="s">
        <v>70</v>
      </c>
      <c r="BB65" t="s">
        <v>98</v>
      </c>
    </row>
    <row r="66" spans="1:54" hidden="1" x14ac:dyDescent="0.3">
      <c r="A66">
        <v>10422</v>
      </c>
      <c r="B66" t="s">
        <v>13</v>
      </c>
      <c r="C66" t="s">
        <v>14</v>
      </c>
      <c r="D66" t="s">
        <v>48</v>
      </c>
      <c r="E66">
        <v>90</v>
      </c>
      <c r="F66">
        <v>150</v>
      </c>
      <c r="G66">
        <v>716</v>
      </c>
      <c r="H66">
        <v>107400</v>
      </c>
      <c r="I66">
        <v>42960</v>
      </c>
      <c r="J66" t="s">
        <v>22</v>
      </c>
      <c r="K66" t="s">
        <v>35</v>
      </c>
      <c r="L66" t="s">
        <v>56</v>
      </c>
      <c r="M66">
        <v>2019</v>
      </c>
      <c r="BA66" t="s">
        <v>70</v>
      </c>
      <c r="BB66" t="s">
        <v>97</v>
      </c>
    </row>
    <row r="67" spans="1:54" hidden="1" x14ac:dyDescent="0.3">
      <c r="A67">
        <v>10427</v>
      </c>
      <c r="B67" t="s">
        <v>13</v>
      </c>
      <c r="C67" t="s">
        <v>14</v>
      </c>
      <c r="D67" t="s">
        <v>39</v>
      </c>
      <c r="E67">
        <v>150</v>
      </c>
      <c r="F67">
        <v>200</v>
      </c>
      <c r="G67">
        <v>759</v>
      </c>
      <c r="H67">
        <v>151800</v>
      </c>
      <c r="I67">
        <v>37950</v>
      </c>
      <c r="J67" t="s">
        <v>22</v>
      </c>
      <c r="K67" t="s">
        <v>29</v>
      </c>
      <c r="L67" t="s">
        <v>30</v>
      </c>
      <c r="M67">
        <v>2018</v>
      </c>
      <c r="BA67" t="s">
        <v>70</v>
      </c>
      <c r="BB67" t="s">
        <v>98</v>
      </c>
    </row>
    <row r="68" spans="1:54" hidden="1" x14ac:dyDescent="0.3">
      <c r="A68">
        <v>10432</v>
      </c>
      <c r="B68" t="s">
        <v>57</v>
      </c>
      <c r="C68" t="s">
        <v>58</v>
      </c>
      <c r="D68" t="s">
        <v>27</v>
      </c>
      <c r="E68">
        <v>180</v>
      </c>
      <c r="F68">
        <v>450</v>
      </c>
      <c r="G68">
        <v>879</v>
      </c>
      <c r="H68">
        <v>395550</v>
      </c>
      <c r="I68">
        <v>237330</v>
      </c>
      <c r="J68" t="s">
        <v>22</v>
      </c>
      <c r="K68" t="s">
        <v>23</v>
      </c>
      <c r="L68" t="s">
        <v>50</v>
      </c>
      <c r="M68">
        <v>2017</v>
      </c>
      <c r="BA68" t="s">
        <v>70</v>
      </c>
      <c r="BB68" t="s">
        <v>98</v>
      </c>
    </row>
    <row r="69" spans="1:54" hidden="1" x14ac:dyDescent="0.3">
      <c r="A69">
        <v>10437</v>
      </c>
      <c r="B69" t="s">
        <v>31</v>
      </c>
      <c r="C69" t="s">
        <v>32</v>
      </c>
      <c r="D69" t="s">
        <v>15</v>
      </c>
      <c r="E69">
        <v>150</v>
      </c>
      <c r="F69">
        <v>200</v>
      </c>
      <c r="G69">
        <v>989</v>
      </c>
      <c r="H69">
        <v>197800</v>
      </c>
      <c r="I69">
        <v>49450</v>
      </c>
      <c r="J69" t="s">
        <v>22</v>
      </c>
      <c r="K69" t="s">
        <v>17</v>
      </c>
      <c r="L69" t="s">
        <v>18</v>
      </c>
      <c r="M69">
        <v>2018</v>
      </c>
      <c r="BA69" t="s">
        <v>70</v>
      </c>
      <c r="BB69" t="s">
        <v>98</v>
      </c>
    </row>
    <row r="70" spans="1:54" hidden="1" x14ac:dyDescent="0.3">
      <c r="A70">
        <v>10442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711</v>
      </c>
      <c r="H70">
        <v>106650</v>
      </c>
      <c r="I70">
        <v>49770</v>
      </c>
      <c r="J70" t="s">
        <v>22</v>
      </c>
      <c r="K70" t="s">
        <v>44</v>
      </c>
      <c r="L70" t="s">
        <v>45</v>
      </c>
      <c r="M70">
        <v>2019</v>
      </c>
      <c r="BA70" t="s">
        <v>70</v>
      </c>
      <c r="BB70" t="s">
        <v>97</v>
      </c>
    </row>
    <row r="71" spans="1:54" hidden="1" x14ac:dyDescent="0.3">
      <c r="A71">
        <v>10447</v>
      </c>
      <c r="B71" t="s">
        <v>37</v>
      </c>
      <c r="C71" t="s">
        <v>38</v>
      </c>
      <c r="D71" t="s">
        <v>33</v>
      </c>
      <c r="E71">
        <v>170</v>
      </c>
      <c r="F71">
        <v>250</v>
      </c>
      <c r="G71">
        <v>939</v>
      </c>
      <c r="H71">
        <v>234750</v>
      </c>
      <c r="I71">
        <v>75120</v>
      </c>
      <c r="J71" t="s">
        <v>22</v>
      </c>
      <c r="K71" t="s">
        <v>41</v>
      </c>
      <c r="L71" t="s">
        <v>59</v>
      </c>
      <c r="M71">
        <v>2019</v>
      </c>
      <c r="BA71" t="s">
        <v>70</v>
      </c>
      <c r="BB71" t="s">
        <v>98</v>
      </c>
    </row>
    <row r="72" spans="1:54" x14ac:dyDescent="0.3">
      <c r="A72">
        <v>10452</v>
      </c>
      <c r="B72" t="s">
        <v>31</v>
      </c>
      <c r="C72" t="s">
        <v>32</v>
      </c>
      <c r="D72" t="s">
        <v>21</v>
      </c>
      <c r="E72">
        <v>250</v>
      </c>
      <c r="F72">
        <v>500</v>
      </c>
      <c r="G72">
        <v>710</v>
      </c>
      <c r="H72">
        <v>355000</v>
      </c>
      <c r="I72">
        <v>177500</v>
      </c>
      <c r="J72" t="s">
        <v>22</v>
      </c>
      <c r="K72" t="s">
        <v>35</v>
      </c>
      <c r="L72" t="s">
        <v>36</v>
      </c>
      <c r="M72">
        <v>2017</v>
      </c>
      <c r="BA72" t="s">
        <v>70</v>
      </c>
      <c r="BB72" t="s">
        <v>98</v>
      </c>
    </row>
    <row r="73" spans="1:54" hidden="1" x14ac:dyDescent="0.3">
      <c r="A73">
        <v>10457</v>
      </c>
      <c r="B73" t="s">
        <v>25</v>
      </c>
      <c r="C73" t="s">
        <v>26</v>
      </c>
      <c r="D73" t="s">
        <v>48</v>
      </c>
      <c r="E73">
        <v>90</v>
      </c>
      <c r="F73">
        <v>150</v>
      </c>
      <c r="G73">
        <v>705</v>
      </c>
      <c r="H73">
        <v>105750</v>
      </c>
      <c r="I73">
        <v>42300</v>
      </c>
      <c r="J73" t="s">
        <v>22</v>
      </c>
      <c r="K73" t="s">
        <v>29</v>
      </c>
      <c r="L73" t="s">
        <v>53</v>
      </c>
      <c r="M73">
        <v>2018</v>
      </c>
      <c r="BA73" t="s">
        <v>70</v>
      </c>
      <c r="BB73" t="s">
        <v>97</v>
      </c>
    </row>
    <row r="74" spans="1:54" hidden="1" x14ac:dyDescent="0.3">
      <c r="A74">
        <v>10462</v>
      </c>
      <c r="B74" t="s">
        <v>37</v>
      </c>
      <c r="C74" t="s">
        <v>38</v>
      </c>
      <c r="D74" t="s">
        <v>39</v>
      </c>
      <c r="E74">
        <v>150</v>
      </c>
      <c r="F74">
        <v>200</v>
      </c>
      <c r="G74">
        <v>759</v>
      </c>
      <c r="H74">
        <v>151800</v>
      </c>
      <c r="I74">
        <v>37950</v>
      </c>
      <c r="J74" t="s">
        <v>22</v>
      </c>
      <c r="K74" t="s">
        <v>23</v>
      </c>
      <c r="L74" t="s">
        <v>24</v>
      </c>
      <c r="M74">
        <v>2018</v>
      </c>
      <c r="BA74" t="s">
        <v>70</v>
      </c>
      <c r="BB74" t="s">
        <v>98</v>
      </c>
    </row>
    <row r="75" spans="1:54" hidden="1" x14ac:dyDescent="0.3">
      <c r="A75">
        <v>10467</v>
      </c>
      <c r="B75" t="s">
        <v>37</v>
      </c>
      <c r="C75" t="s">
        <v>38</v>
      </c>
      <c r="D75" t="s">
        <v>27</v>
      </c>
      <c r="E75">
        <v>180</v>
      </c>
      <c r="F75">
        <v>450</v>
      </c>
      <c r="G75">
        <v>736</v>
      </c>
      <c r="H75">
        <v>331200</v>
      </c>
      <c r="I75">
        <v>198720</v>
      </c>
      <c r="J75" t="s">
        <v>22</v>
      </c>
      <c r="K75" t="s">
        <v>17</v>
      </c>
      <c r="L75" t="s">
        <v>49</v>
      </c>
      <c r="M75">
        <v>2018</v>
      </c>
      <c r="BA75" t="s">
        <v>70</v>
      </c>
      <c r="BB75" t="s">
        <v>98</v>
      </c>
    </row>
    <row r="76" spans="1:54" hidden="1" x14ac:dyDescent="0.3">
      <c r="A76">
        <v>10472</v>
      </c>
      <c r="B76" t="s">
        <v>54</v>
      </c>
      <c r="C76" t="s">
        <v>55</v>
      </c>
      <c r="D76" t="s">
        <v>15</v>
      </c>
      <c r="E76">
        <v>150</v>
      </c>
      <c r="F76">
        <v>200</v>
      </c>
      <c r="G76">
        <v>700</v>
      </c>
      <c r="H76">
        <v>140000</v>
      </c>
      <c r="I76">
        <v>35000</v>
      </c>
      <c r="J76" t="s">
        <v>22</v>
      </c>
      <c r="K76" t="s">
        <v>44</v>
      </c>
      <c r="L76" t="s">
        <v>60</v>
      </c>
      <c r="M76">
        <v>2017</v>
      </c>
      <c r="BA76" t="s">
        <v>70</v>
      </c>
      <c r="BB76" t="s">
        <v>98</v>
      </c>
    </row>
    <row r="77" spans="1:54" hidden="1" x14ac:dyDescent="0.3">
      <c r="A77">
        <v>10477</v>
      </c>
      <c r="B77" t="s">
        <v>51</v>
      </c>
      <c r="C77" t="s">
        <v>52</v>
      </c>
      <c r="D77" t="s">
        <v>43</v>
      </c>
      <c r="E77">
        <v>80</v>
      </c>
      <c r="F77">
        <v>150</v>
      </c>
      <c r="G77">
        <v>910</v>
      </c>
      <c r="H77">
        <v>136500</v>
      </c>
      <c r="I77">
        <v>63700</v>
      </c>
      <c r="J77" t="s">
        <v>22</v>
      </c>
      <c r="K77" t="s">
        <v>41</v>
      </c>
      <c r="L77" t="s">
        <v>42</v>
      </c>
      <c r="M77">
        <v>2019</v>
      </c>
      <c r="BA77" t="s">
        <v>70</v>
      </c>
      <c r="BB77" t="s">
        <v>97</v>
      </c>
    </row>
    <row r="78" spans="1:54" hidden="1" x14ac:dyDescent="0.3">
      <c r="A78">
        <v>10482</v>
      </c>
      <c r="B78" t="s">
        <v>57</v>
      </c>
      <c r="C78" t="s">
        <v>58</v>
      </c>
      <c r="D78" t="s">
        <v>33</v>
      </c>
      <c r="E78">
        <v>170</v>
      </c>
      <c r="F78">
        <v>250</v>
      </c>
      <c r="G78">
        <v>943</v>
      </c>
      <c r="H78">
        <v>235750</v>
      </c>
      <c r="I78">
        <v>75440</v>
      </c>
      <c r="J78" t="s">
        <v>22</v>
      </c>
      <c r="K78" t="s">
        <v>35</v>
      </c>
      <c r="L78" t="s">
        <v>56</v>
      </c>
      <c r="M78">
        <v>2017</v>
      </c>
      <c r="BA78" t="s">
        <v>70</v>
      </c>
      <c r="BB78" t="s">
        <v>98</v>
      </c>
    </row>
    <row r="79" spans="1:54" x14ac:dyDescent="0.3">
      <c r="A79">
        <v>10487</v>
      </c>
      <c r="B79" t="s">
        <v>13</v>
      </c>
      <c r="C79" t="s">
        <v>14</v>
      </c>
      <c r="D79" t="s">
        <v>21</v>
      </c>
      <c r="E79">
        <v>250</v>
      </c>
      <c r="F79">
        <v>500</v>
      </c>
      <c r="G79">
        <v>960</v>
      </c>
      <c r="H79">
        <v>480000</v>
      </c>
      <c r="I79">
        <v>240000</v>
      </c>
      <c r="J79" t="s">
        <v>22</v>
      </c>
      <c r="K79" t="s">
        <v>29</v>
      </c>
      <c r="L79" t="s">
        <v>30</v>
      </c>
      <c r="M79">
        <v>2017</v>
      </c>
      <c r="BA79" t="s">
        <v>70</v>
      </c>
      <c r="BB79" t="s">
        <v>98</v>
      </c>
    </row>
    <row r="80" spans="1:54" hidden="1" x14ac:dyDescent="0.3">
      <c r="A80">
        <v>10492</v>
      </c>
      <c r="B80" t="s">
        <v>63</v>
      </c>
      <c r="C80" t="s">
        <v>64</v>
      </c>
      <c r="D80" t="s">
        <v>48</v>
      </c>
      <c r="E80">
        <v>90</v>
      </c>
      <c r="F80">
        <v>150</v>
      </c>
      <c r="G80">
        <v>854</v>
      </c>
      <c r="H80">
        <v>128100</v>
      </c>
      <c r="I80">
        <v>51240</v>
      </c>
      <c r="J80" t="s">
        <v>22</v>
      </c>
      <c r="K80" t="s">
        <v>23</v>
      </c>
      <c r="L80" t="s">
        <v>50</v>
      </c>
      <c r="M80">
        <v>2019</v>
      </c>
      <c r="BA80" t="s">
        <v>70</v>
      </c>
      <c r="BB80" t="s">
        <v>97</v>
      </c>
    </row>
    <row r="81" spans="1:54" hidden="1" x14ac:dyDescent="0.3">
      <c r="A81">
        <v>10497</v>
      </c>
      <c r="B81" t="s">
        <v>19</v>
      </c>
      <c r="C81" t="s">
        <v>20</v>
      </c>
      <c r="D81" t="s">
        <v>39</v>
      </c>
      <c r="E81">
        <v>150</v>
      </c>
      <c r="F81">
        <v>200</v>
      </c>
      <c r="G81">
        <v>984</v>
      </c>
      <c r="H81">
        <v>196800</v>
      </c>
      <c r="I81">
        <v>49200</v>
      </c>
      <c r="J81" t="s">
        <v>22</v>
      </c>
      <c r="K81" t="s">
        <v>17</v>
      </c>
      <c r="L81" t="s">
        <v>18</v>
      </c>
      <c r="M81">
        <v>2019</v>
      </c>
      <c r="BA81" t="s">
        <v>70</v>
      </c>
      <c r="BB81" t="s">
        <v>98</v>
      </c>
    </row>
    <row r="82" spans="1:54" hidden="1" x14ac:dyDescent="0.3">
      <c r="A82">
        <v>10502</v>
      </c>
      <c r="B82" t="s">
        <v>13</v>
      </c>
      <c r="C82" t="s">
        <v>14</v>
      </c>
      <c r="D82" t="s">
        <v>27</v>
      </c>
      <c r="E82">
        <v>180</v>
      </c>
      <c r="F82">
        <v>450</v>
      </c>
      <c r="G82">
        <v>776</v>
      </c>
      <c r="H82">
        <v>349200</v>
      </c>
      <c r="I82">
        <v>209520</v>
      </c>
      <c r="J82" t="s">
        <v>22</v>
      </c>
      <c r="K82" t="s">
        <v>44</v>
      </c>
      <c r="L82" t="s">
        <v>45</v>
      </c>
      <c r="M82">
        <v>2018</v>
      </c>
      <c r="BA82" t="s">
        <v>70</v>
      </c>
      <c r="BB82" t="s">
        <v>98</v>
      </c>
    </row>
    <row r="83" spans="1:54" hidden="1" x14ac:dyDescent="0.3">
      <c r="A83">
        <v>10507</v>
      </c>
      <c r="B83" t="s">
        <v>25</v>
      </c>
      <c r="C83" t="s">
        <v>26</v>
      </c>
      <c r="D83" t="s">
        <v>15</v>
      </c>
      <c r="E83">
        <v>150</v>
      </c>
      <c r="F83">
        <v>200</v>
      </c>
      <c r="G83">
        <v>724</v>
      </c>
      <c r="H83">
        <v>144800</v>
      </c>
      <c r="I83">
        <v>36200</v>
      </c>
      <c r="J83" t="s">
        <v>22</v>
      </c>
      <c r="K83" t="s">
        <v>41</v>
      </c>
      <c r="L83" t="s">
        <v>59</v>
      </c>
      <c r="M83">
        <v>2019</v>
      </c>
      <c r="BA83" t="s">
        <v>70</v>
      </c>
      <c r="BB83" t="s">
        <v>98</v>
      </c>
    </row>
    <row r="84" spans="1:54" hidden="1" x14ac:dyDescent="0.3">
      <c r="A84">
        <v>10512</v>
      </c>
      <c r="B84" t="s">
        <v>13</v>
      </c>
      <c r="C84" t="s">
        <v>14</v>
      </c>
      <c r="D84" t="s">
        <v>43</v>
      </c>
      <c r="E84">
        <v>80</v>
      </c>
      <c r="F84">
        <v>150</v>
      </c>
      <c r="G84">
        <v>770</v>
      </c>
      <c r="H84">
        <v>115500</v>
      </c>
      <c r="I84">
        <v>53900</v>
      </c>
      <c r="J84" t="s">
        <v>22</v>
      </c>
      <c r="K84" t="s">
        <v>35</v>
      </c>
      <c r="L84" t="s">
        <v>36</v>
      </c>
      <c r="M84">
        <v>2018</v>
      </c>
      <c r="BA84" t="s">
        <v>70</v>
      </c>
      <c r="BB84" t="s">
        <v>97</v>
      </c>
    </row>
    <row r="85" spans="1:54" hidden="1" x14ac:dyDescent="0.3">
      <c r="A85">
        <v>10517</v>
      </c>
      <c r="B85" t="s">
        <v>25</v>
      </c>
      <c r="C85" t="s">
        <v>26</v>
      </c>
      <c r="D85" t="s">
        <v>33</v>
      </c>
      <c r="E85">
        <v>170</v>
      </c>
      <c r="F85">
        <v>250</v>
      </c>
      <c r="G85">
        <v>884</v>
      </c>
      <c r="H85">
        <v>221000</v>
      </c>
      <c r="I85">
        <v>70720</v>
      </c>
      <c r="J85" t="s">
        <v>22</v>
      </c>
      <c r="K85" t="s">
        <v>29</v>
      </c>
      <c r="L85" t="s">
        <v>53</v>
      </c>
      <c r="M85">
        <v>2017</v>
      </c>
      <c r="BA85" t="s">
        <v>70</v>
      </c>
      <c r="BB85" t="s">
        <v>98</v>
      </c>
    </row>
    <row r="86" spans="1:54" x14ac:dyDescent="0.3">
      <c r="A86">
        <v>10522</v>
      </c>
      <c r="B86" t="s">
        <v>31</v>
      </c>
      <c r="C86" t="s">
        <v>32</v>
      </c>
      <c r="D86" t="s">
        <v>21</v>
      </c>
      <c r="E86">
        <v>250</v>
      </c>
      <c r="F86">
        <v>500</v>
      </c>
      <c r="G86">
        <v>986</v>
      </c>
      <c r="H86">
        <v>493000</v>
      </c>
      <c r="I86">
        <v>246500</v>
      </c>
      <c r="J86" t="s">
        <v>22</v>
      </c>
      <c r="K86" t="s">
        <v>23</v>
      </c>
      <c r="L86" t="s">
        <v>24</v>
      </c>
      <c r="M86">
        <v>2018</v>
      </c>
      <c r="BA86" t="s">
        <v>70</v>
      </c>
      <c r="BB86" t="s">
        <v>98</v>
      </c>
    </row>
    <row r="87" spans="1:54" hidden="1" x14ac:dyDescent="0.3">
      <c r="A87">
        <v>10527</v>
      </c>
      <c r="B87" t="s">
        <v>61</v>
      </c>
      <c r="C87" t="s">
        <v>62</v>
      </c>
      <c r="D87" t="s">
        <v>48</v>
      </c>
      <c r="E87">
        <v>90</v>
      </c>
      <c r="F87">
        <v>150</v>
      </c>
      <c r="G87">
        <v>868</v>
      </c>
      <c r="H87">
        <v>130200</v>
      </c>
      <c r="I87">
        <v>52080</v>
      </c>
      <c r="J87" t="s">
        <v>22</v>
      </c>
      <c r="K87" t="s">
        <v>17</v>
      </c>
      <c r="L87" t="s">
        <v>49</v>
      </c>
      <c r="M87">
        <v>2017</v>
      </c>
      <c r="BA87" t="s">
        <v>70</v>
      </c>
      <c r="BB87" t="s">
        <v>97</v>
      </c>
    </row>
    <row r="88" spans="1:54" hidden="1" x14ac:dyDescent="0.3">
      <c r="A88">
        <v>10532</v>
      </c>
      <c r="B88" t="s">
        <v>31</v>
      </c>
      <c r="C88" t="s">
        <v>32</v>
      </c>
      <c r="D88" t="s">
        <v>39</v>
      </c>
      <c r="E88">
        <v>150</v>
      </c>
      <c r="F88">
        <v>200</v>
      </c>
      <c r="G88">
        <v>742</v>
      </c>
      <c r="H88">
        <v>148400</v>
      </c>
      <c r="I88">
        <v>37100</v>
      </c>
      <c r="J88" t="s">
        <v>22</v>
      </c>
      <c r="K88" t="s">
        <v>44</v>
      </c>
      <c r="L88" t="s">
        <v>60</v>
      </c>
      <c r="M88">
        <v>2017</v>
      </c>
      <c r="BA88" t="s">
        <v>70</v>
      </c>
      <c r="BB88" t="s">
        <v>98</v>
      </c>
    </row>
    <row r="89" spans="1:54" hidden="1" x14ac:dyDescent="0.3">
      <c r="A89">
        <v>10537</v>
      </c>
      <c r="B89" t="s">
        <v>51</v>
      </c>
      <c r="C89" t="s">
        <v>52</v>
      </c>
      <c r="D89" t="s">
        <v>27</v>
      </c>
      <c r="E89">
        <v>180</v>
      </c>
      <c r="F89">
        <v>450</v>
      </c>
      <c r="G89">
        <v>933</v>
      </c>
      <c r="H89">
        <v>419850</v>
      </c>
      <c r="I89">
        <v>251910</v>
      </c>
      <c r="J89" t="s">
        <v>22</v>
      </c>
      <c r="K89" t="s">
        <v>41</v>
      </c>
      <c r="L89" t="s">
        <v>42</v>
      </c>
      <c r="M89">
        <v>2017</v>
      </c>
      <c r="BA89" t="s">
        <v>70</v>
      </c>
      <c r="BB89" t="s">
        <v>98</v>
      </c>
    </row>
    <row r="90" spans="1:54" hidden="1" x14ac:dyDescent="0.3">
      <c r="A90">
        <v>10542</v>
      </c>
      <c r="B90" t="s">
        <v>31</v>
      </c>
      <c r="C90" t="s">
        <v>32</v>
      </c>
      <c r="D90" t="s">
        <v>15</v>
      </c>
      <c r="E90">
        <v>150</v>
      </c>
      <c r="F90">
        <v>200</v>
      </c>
      <c r="G90">
        <v>844</v>
      </c>
      <c r="H90">
        <v>168800</v>
      </c>
      <c r="I90">
        <v>42200</v>
      </c>
      <c r="J90" t="s">
        <v>22</v>
      </c>
      <c r="K90" t="s">
        <v>35</v>
      </c>
      <c r="L90" t="s">
        <v>56</v>
      </c>
      <c r="M90">
        <v>2018</v>
      </c>
      <c r="BA90" t="s">
        <v>70</v>
      </c>
      <c r="BB90" t="s">
        <v>98</v>
      </c>
    </row>
    <row r="91" spans="1:54" hidden="1" x14ac:dyDescent="0.3">
      <c r="A91">
        <v>10547</v>
      </c>
      <c r="B91" t="s">
        <v>61</v>
      </c>
      <c r="C91" t="s">
        <v>62</v>
      </c>
      <c r="D91" t="s">
        <v>43</v>
      </c>
      <c r="E91">
        <v>80</v>
      </c>
      <c r="F91">
        <v>150</v>
      </c>
      <c r="G91">
        <v>712</v>
      </c>
      <c r="H91">
        <v>106800</v>
      </c>
      <c r="I91">
        <v>49840</v>
      </c>
      <c r="J91" t="s">
        <v>22</v>
      </c>
      <c r="K91" t="s">
        <v>29</v>
      </c>
      <c r="L91" t="s">
        <v>30</v>
      </c>
      <c r="M91">
        <v>2017</v>
      </c>
      <c r="BA91" t="s">
        <v>70</v>
      </c>
      <c r="BB91" t="s">
        <v>97</v>
      </c>
    </row>
    <row r="92" spans="1:54" hidden="1" x14ac:dyDescent="0.3">
      <c r="A92">
        <v>10552</v>
      </c>
      <c r="B92" t="s">
        <v>25</v>
      </c>
      <c r="C92" t="s">
        <v>26</v>
      </c>
      <c r="D92" t="s">
        <v>33</v>
      </c>
      <c r="E92">
        <v>170</v>
      </c>
      <c r="F92">
        <v>250</v>
      </c>
      <c r="G92">
        <v>909</v>
      </c>
      <c r="H92">
        <v>227250</v>
      </c>
      <c r="I92">
        <v>72720</v>
      </c>
      <c r="J92" t="s">
        <v>22</v>
      </c>
      <c r="K92" t="s">
        <v>23</v>
      </c>
      <c r="L92" t="s">
        <v>50</v>
      </c>
      <c r="M92">
        <v>2017</v>
      </c>
      <c r="BA92" t="s">
        <v>70</v>
      </c>
      <c r="BB92" t="s">
        <v>98</v>
      </c>
    </row>
    <row r="93" spans="1:54" x14ac:dyDescent="0.3">
      <c r="A93">
        <v>10557</v>
      </c>
      <c r="B93" t="s">
        <v>19</v>
      </c>
      <c r="C93" t="s">
        <v>20</v>
      </c>
      <c r="D93" t="s">
        <v>21</v>
      </c>
      <c r="E93">
        <v>250</v>
      </c>
      <c r="F93">
        <v>500</v>
      </c>
      <c r="G93">
        <v>902</v>
      </c>
      <c r="H93">
        <v>451000</v>
      </c>
      <c r="I93">
        <v>225500</v>
      </c>
      <c r="J93" t="s">
        <v>22</v>
      </c>
      <c r="K93" t="s">
        <v>17</v>
      </c>
      <c r="L93" t="s">
        <v>18</v>
      </c>
      <c r="M93">
        <v>2019</v>
      </c>
      <c r="BA93" t="s">
        <v>70</v>
      </c>
      <c r="BB93" t="s">
        <v>98</v>
      </c>
    </row>
    <row r="94" spans="1:54" hidden="1" x14ac:dyDescent="0.3">
      <c r="A94">
        <v>10562</v>
      </c>
      <c r="B94" t="s">
        <v>25</v>
      </c>
      <c r="C94" t="s">
        <v>26</v>
      </c>
      <c r="D94" t="s">
        <v>48</v>
      </c>
      <c r="E94">
        <v>90</v>
      </c>
      <c r="F94">
        <v>150</v>
      </c>
      <c r="G94">
        <v>735</v>
      </c>
      <c r="H94">
        <v>110250</v>
      </c>
      <c r="I94">
        <v>44100</v>
      </c>
      <c r="J94" t="s">
        <v>22</v>
      </c>
      <c r="K94" t="s">
        <v>44</v>
      </c>
      <c r="L94" t="s">
        <v>45</v>
      </c>
      <c r="M94">
        <v>2019</v>
      </c>
      <c r="BA94" t="s">
        <v>70</v>
      </c>
      <c r="BB94" t="s">
        <v>97</v>
      </c>
    </row>
    <row r="95" spans="1:54" hidden="1" x14ac:dyDescent="0.3">
      <c r="A95">
        <v>10567</v>
      </c>
      <c r="B95" t="s">
        <v>13</v>
      </c>
      <c r="C95" t="s">
        <v>14</v>
      </c>
      <c r="D95" t="s">
        <v>39</v>
      </c>
      <c r="E95">
        <v>150</v>
      </c>
      <c r="F95">
        <v>200</v>
      </c>
      <c r="G95">
        <v>721</v>
      </c>
      <c r="H95">
        <v>144200</v>
      </c>
      <c r="I95">
        <v>36050</v>
      </c>
      <c r="J95" t="s">
        <v>22</v>
      </c>
      <c r="K95" t="s">
        <v>41</v>
      </c>
      <c r="L95" t="s">
        <v>59</v>
      </c>
      <c r="M95">
        <v>2019</v>
      </c>
      <c r="BA95" t="s">
        <v>70</v>
      </c>
      <c r="BB95" t="s">
        <v>98</v>
      </c>
    </row>
    <row r="96" spans="1:54" hidden="1" x14ac:dyDescent="0.3">
      <c r="A96">
        <v>10572</v>
      </c>
      <c r="B96" t="s">
        <v>25</v>
      </c>
      <c r="C96" t="s">
        <v>26</v>
      </c>
      <c r="D96" t="s">
        <v>27</v>
      </c>
      <c r="E96">
        <v>180</v>
      </c>
      <c r="F96">
        <v>450</v>
      </c>
      <c r="G96">
        <v>964</v>
      </c>
      <c r="H96">
        <v>433800</v>
      </c>
      <c r="I96">
        <v>260280</v>
      </c>
      <c r="J96" t="s">
        <v>22</v>
      </c>
      <c r="K96" t="s">
        <v>35</v>
      </c>
      <c r="L96" t="s">
        <v>36</v>
      </c>
      <c r="M96">
        <v>2017</v>
      </c>
      <c r="BA96" t="s">
        <v>70</v>
      </c>
      <c r="BB96" t="s">
        <v>98</v>
      </c>
    </row>
    <row r="97" spans="1:54" hidden="1" x14ac:dyDescent="0.3">
      <c r="A97">
        <v>10577</v>
      </c>
      <c r="B97" t="s">
        <v>31</v>
      </c>
      <c r="C97" t="s">
        <v>32</v>
      </c>
      <c r="D97" t="s">
        <v>15</v>
      </c>
      <c r="E97">
        <v>150</v>
      </c>
      <c r="F97">
        <v>200</v>
      </c>
      <c r="G97">
        <v>724</v>
      </c>
      <c r="H97">
        <v>144800</v>
      </c>
      <c r="I97">
        <v>36200</v>
      </c>
      <c r="J97" t="s">
        <v>22</v>
      </c>
      <c r="K97" t="s">
        <v>29</v>
      </c>
      <c r="L97" t="s">
        <v>53</v>
      </c>
      <c r="M97">
        <v>2019</v>
      </c>
      <c r="BA97" t="s">
        <v>70</v>
      </c>
      <c r="BB97" t="s">
        <v>98</v>
      </c>
    </row>
    <row r="98" spans="1:54" hidden="1" x14ac:dyDescent="0.3">
      <c r="A98">
        <v>10582</v>
      </c>
      <c r="B98" t="s">
        <v>61</v>
      </c>
      <c r="C98" t="s">
        <v>62</v>
      </c>
      <c r="D98" t="s">
        <v>43</v>
      </c>
      <c r="E98">
        <v>80</v>
      </c>
      <c r="F98">
        <v>150</v>
      </c>
      <c r="G98">
        <v>853</v>
      </c>
      <c r="H98">
        <v>127950</v>
      </c>
      <c r="I98">
        <v>59710</v>
      </c>
      <c r="J98" t="s">
        <v>22</v>
      </c>
      <c r="K98" t="s">
        <v>23</v>
      </c>
      <c r="L98" t="s">
        <v>24</v>
      </c>
      <c r="M98">
        <v>2018</v>
      </c>
      <c r="BA98" t="s">
        <v>70</v>
      </c>
      <c r="BB98" t="s">
        <v>97</v>
      </c>
    </row>
    <row r="99" spans="1:54" hidden="1" x14ac:dyDescent="0.3">
      <c r="A99">
        <v>10587</v>
      </c>
      <c r="B99" t="s">
        <v>63</v>
      </c>
      <c r="C99" t="s">
        <v>64</v>
      </c>
      <c r="D99" t="s">
        <v>33</v>
      </c>
      <c r="E99">
        <v>170</v>
      </c>
      <c r="F99">
        <v>250</v>
      </c>
      <c r="G99">
        <v>763</v>
      </c>
      <c r="H99">
        <v>190750</v>
      </c>
      <c r="I99">
        <v>61040</v>
      </c>
      <c r="J99" t="s">
        <v>22</v>
      </c>
      <c r="K99" t="s">
        <v>17</v>
      </c>
      <c r="L99" t="s">
        <v>49</v>
      </c>
      <c r="M99">
        <v>2017</v>
      </c>
      <c r="BA99" t="s">
        <v>70</v>
      </c>
      <c r="BB99" t="s">
        <v>98</v>
      </c>
    </row>
    <row r="100" spans="1:54" x14ac:dyDescent="0.3">
      <c r="A100">
        <v>10592</v>
      </c>
      <c r="B100" t="s">
        <v>31</v>
      </c>
      <c r="C100" t="s">
        <v>32</v>
      </c>
      <c r="D100" t="s">
        <v>21</v>
      </c>
      <c r="E100">
        <v>250</v>
      </c>
      <c r="F100">
        <v>500</v>
      </c>
      <c r="G100">
        <v>934</v>
      </c>
      <c r="H100">
        <v>467000</v>
      </c>
      <c r="I100">
        <v>233500</v>
      </c>
      <c r="J100" t="s">
        <v>22</v>
      </c>
      <c r="K100" t="s">
        <v>44</v>
      </c>
      <c r="L100" t="s">
        <v>60</v>
      </c>
      <c r="M100">
        <v>2018</v>
      </c>
      <c r="BA100" t="s">
        <v>70</v>
      </c>
      <c r="BB100" t="s">
        <v>98</v>
      </c>
    </row>
    <row r="101" spans="1:54" hidden="1" x14ac:dyDescent="0.3">
      <c r="A101">
        <v>10597</v>
      </c>
      <c r="B101" t="s">
        <v>19</v>
      </c>
      <c r="C101" t="s">
        <v>20</v>
      </c>
      <c r="D101" t="s">
        <v>48</v>
      </c>
      <c r="E101">
        <v>90</v>
      </c>
      <c r="F101">
        <v>150</v>
      </c>
      <c r="G101">
        <v>968</v>
      </c>
      <c r="H101">
        <v>145200</v>
      </c>
      <c r="I101">
        <v>58080</v>
      </c>
      <c r="J101" t="s">
        <v>22</v>
      </c>
      <c r="K101" t="s">
        <v>41</v>
      </c>
      <c r="L101" t="s">
        <v>42</v>
      </c>
      <c r="M101">
        <v>2018</v>
      </c>
      <c r="BA101" t="s">
        <v>70</v>
      </c>
      <c r="BB101" t="s">
        <v>97</v>
      </c>
    </row>
    <row r="102" spans="1:54" hidden="1" x14ac:dyDescent="0.3">
      <c r="A102">
        <v>10602</v>
      </c>
      <c r="B102" t="s">
        <v>63</v>
      </c>
      <c r="C102" t="s">
        <v>64</v>
      </c>
      <c r="D102" t="s">
        <v>39</v>
      </c>
      <c r="E102">
        <v>150</v>
      </c>
      <c r="F102">
        <v>200</v>
      </c>
      <c r="G102">
        <v>709</v>
      </c>
      <c r="H102">
        <v>141800</v>
      </c>
      <c r="I102">
        <v>35450</v>
      </c>
      <c r="J102" t="s">
        <v>22</v>
      </c>
      <c r="K102" t="s">
        <v>35</v>
      </c>
      <c r="L102" t="s">
        <v>56</v>
      </c>
      <c r="M102">
        <v>2017</v>
      </c>
      <c r="BA102" t="s">
        <v>70</v>
      </c>
      <c r="BB102" t="s">
        <v>98</v>
      </c>
    </row>
    <row r="103" spans="1:54" hidden="1" x14ac:dyDescent="0.3">
      <c r="A103">
        <v>10607</v>
      </c>
      <c r="B103" t="s">
        <v>37</v>
      </c>
      <c r="C103" t="s">
        <v>38</v>
      </c>
      <c r="D103" t="s">
        <v>27</v>
      </c>
      <c r="E103">
        <v>180</v>
      </c>
      <c r="F103">
        <v>450</v>
      </c>
      <c r="G103">
        <v>811</v>
      </c>
      <c r="H103">
        <v>364950</v>
      </c>
      <c r="I103">
        <v>218970</v>
      </c>
      <c r="J103" t="s">
        <v>22</v>
      </c>
      <c r="K103" t="s">
        <v>29</v>
      </c>
      <c r="L103" t="s">
        <v>30</v>
      </c>
      <c r="M103">
        <v>2017</v>
      </c>
      <c r="BA103" t="s">
        <v>70</v>
      </c>
      <c r="BB103" t="s">
        <v>98</v>
      </c>
    </row>
    <row r="104" spans="1:54" hidden="1" x14ac:dyDescent="0.3">
      <c r="A104">
        <v>10612</v>
      </c>
      <c r="B104" t="s">
        <v>51</v>
      </c>
      <c r="C104" t="s">
        <v>52</v>
      </c>
      <c r="D104" t="s">
        <v>15</v>
      </c>
      <c r="E104">
        <v>150</v>
      </c>
      <c r="F104">
        <v>200</v>
      </c>
      <c r="G104">
        <v>822</v>
      </c>
      <c r="H104">
        <v>164400</v>
      </c>
      <c r="I104">
        <v>41100</v>
      </c>
      <c r="J104" t="s">
        <v>22</v>
      </c>
      <c r="K104" t="s">
        <v>23</v>
      </c>
      <c r="L104" t="s">
        <v>50</v>
      </c>
      <c r="M104">
        <v>2017</v>
      </c>
      <c r="BA104" t="s">
        <v>70</v>
      </c>
      <c r="BB104" t="s">
        <v>98</v>
      </c>
    </row>
    <row r="105" spans="1:54" hidden="1" x14ac:dyDescent="0.3">
      <c r="A105">
        <v>10617</v>
      </c>
      <c r="B105" t="s">
        <v>46</v>
      </c>
      <c r="C105" t="s">
        <v>47</v>
      </c>
      <c r="D105" t="s">
        <v>43</v>
      </c>
      <c r="E105">
        <v>80</v>
      </c>
      <c r="F105">
        <v>150</v>
      </c>
      <c r="G105">
        <v>916</v>
      </c>
      <c r="H105">
        <v>137400</v>
      </c>
      <c r="I105">
        <v>64120</v>
      </c>
      <c r="J105" t="s">
        <v>22</v>
      </c>
      <c r="K105" t="s">
        <v>17</v>
      </c>
      <c r="L105" t="s">
        <v>18</v>
      </c>
      <c r="M105">
        <v>2017</v>
      </c>
      <c r="BA105" t="s">
        <v>70</v>
      </c>
      <c r="BB105" t="s">
        <v>97</v>
      </c>
    </row>
    <row r="106" spans="1:54" hidden="1" x14ac:dyDescent="0.3">
      <c r="A106">
        <v>10622</v>
      </c>
      <c r="B106" t="s">
        <v>13</v>
      </c>
      <c r="C106" t="s">
        <v>14</v>
      </c>
      <c r="D106" t="s">
        <v>33</v>
      </c>
      <c r="E106">
        <v>170</v>
      </c>
      <c r="F106">
        <v>250</v>
      </c>
      <c r="G106">
        <v>889</v>
      </c>
      <c r="H106">
        <v>222250</v>
      </c>
      <c r="I106">
        <v>71120</v>
      </c>
      <c r="J106" t="s">
        <v>22</v>
      </c>
      <c r="K106" t="s">
        <v>44</v>
      </c>
      <c r="L106" t="s">
        <v>45</v>
      </c>
      <c r="M106">
        <v>2017</v>
      </c>
      <c r="BA106" t="s">
        <v>70</v>
      </c>
      <c r="BB106" t="s">
        <v>98</v>
      </c>
    </row>
    <row r="107" spans="1:54" x14ac:dyDescent="0.3">
      <c r="A107">
        <v>10627</v>
      </c>
      <c r="B107" t="s">
        <v>13</v>
      </c>
      <c r="C107" t="s">
        <v>14</v>
      </c>
      <c r="D107" t="s">
        <v>21</v>
      </c>
      <c r="E107">
        <v>250</v>
      </c>
      <c r="F107">
        <v>500</v>
      </c>
      <c r="G107">
        <v>795</v>
      </c>
      <c r="H107">
        <v>397500</v>
      </c>
      <c r="I107">
        <v>198750</v>
      </c>
      <c r="J107" t="s">
        <v>22</v>
      </c>
      <c r="K107" t="s">
        <v>41</v>
      </c>
      <c r="L107" t="s">
        <v>59</v>
      </c>
      <c r="M107">
        <v>2017</v>
      </c>
      <c r="BA107" t="s">
        <v>70</v>
      </c>
      <c r="BB107" t="s">
        <v>98</v>
      </c>
    </row>
    <row r="108" spans="1:54" hidden="1" x14ac:dyDescent="0.3">
      <c r="A108">
        <v>10632</v>
      </c>
      <c r="B108" t="s">
        <v>57</v>
      </c>
      <c r="C108" t="s">
        <v>58</v>
      </c>
      <c r="D108" t="s">
        <v>48</v>
      </c>
      <c r="E108">
        <v>90</v>
      </c>
      <c r="F108">
        <v>150</v>
      </c>
      <c r="G108">
        <v>790</v>
      </c>
      <c r="H108">
        <v>118500</v>
      </c>
      <c r="I108">
        <v>47400</v>
      </c>
      <c r="J108" t="s">
        <v>22</v>
      </c>
      <c r="K108" t="s">
        <v>35</v>
      </c>
      <c r="L108" t="s">
        <v>36</v>
      </c>
      <c r="M108">
        <v>2018</v>
      </c>
      <c r="BA108" t="s">
        <v>70</v>
      </c>
      <c r="BB108" t="s">
        <v>97</v>
      </c>
    </row>
    <row r="109" spans="1:54" hidden="1" x14ac:dyDescent="0.3">
      <c r="A109">
        <v>10637</v>
      </c>
      <c r="B109" t="s">
        <v>19</v>
      </c>
      <c r="C109" t="s">
        <v>20</v>
      </c>
      <c r="D109" t="s">
        <v>39</v>
      </c>
      <c r="E109">
        <v>150</v>
      </c>
      <c r="F109">
        <v>200</v>
      </c>
      <c r="G109">
        <v>937</v>
      </c>
      <c r="H109">
        <v>187400</v>
      </c>
      <c r="I109">
        <v>46850</v>
      </c>
      <c r="J109" t="s">
        <v>22</v>
      </c>
      <c r="K109" t="s">
        <v>29</v>
      </c>
      <c r="L109" t="s">
        <v>53</v>
      </c>
      <c r="M109">
        <v>2018</v>
      </c>
      <c r="BA109" t="s">
        <v>70</v>
      </c>
      <c r="BB109" t="s">
        <v>98</v>
      </c>
    </row>
    <row r="110" spans="1:54" hidden="1" x14ac:dyDescent="0.3">
      <c r="A110">
        <v>10642</v>
      </c>
      <c r="B110" t="s">
        <v>46</v>
      </c>
      <c r="C110" t="s">
        <v>47</v>
      </c>
      <c r="D110" t="s">
        <v>27</v>
      </c>
      <c r="E110">
        <v>180</v>
      </c>
      <c r="F110">
        <v>450</v>
      </c>
      <c r="G110">
        <v>877</v>
      </c>
      <c r="H110">
        <v>394650</v>
      </c>
      <c r="I110">
        <v>236790</v>
      </c>
      <c r="J110" t="s">
        <v>22</v>
      </c>
      <c r="K110" t="s">
        <v>23</v>
      </c>
      <c r="L110" t="s">
        <v>24</v>
      </c>
      <c r="M110">
        <v>2018</v>
      </c>
      <c r="BA110" t="s">
        <v>70</v>
      </c>
      <c r="BB110" t="s">
        <v>98</v>
      </c>
    </row>
    <row r="111" spans="1:54" hidden="1" x14ac:dyDescent="0.3">
      <c r="A111">
        <v>10647</v>
      </c>
      <c r="B111" t="s">
        <v>31</v>
      </c>
      <c r="C111" t="s">
        <v>32</v>
      </c>
      <c r="D111" t="s">
        <v>15</v>
      </c>
      <c r="E111">
        <v>150</v>
      </c>
      <c r="F111">
        <v>200</v>
      </c>
      <c r="G111">
        <v>865</v>
      </c>
      <c r="H111">
        <v>173000</v>
      </c>
      <c r="I111">
        <v>43250</v>
      </c>
      <c r="J111" t="s">
        <v>22</v>
      </c>
      <c r="K111" t="s">
        <v>17</v>
      </c>
      <c r="L111" t="s">
        <v>49</v>
      </c>
      <c r="M111">
        <v>2018</v>
      </c>
      <c r="BA111" t="s">
        <v>70</v>
      </c>
      <c r="BB111" t="s">
        <v>98</v>
      </c>
    </row>
    <row r="112" spans="1:54" hidden="1" x14ac:dyDescent="0.3">
      <c r="A112">
        <v>10652</v>
      </c>
      <c r="B112" t="s">
        <v>57</v>
      </c>
      <c r="C112" t="s">
        <v>58</v>
      </c>
      <c r="D112" t="s">
        <v>43</v>
      </c>
      <c r="E112">
        <v>80</v>
      </c>
      <c r="F112">
        <v>150</v>
      </c>
      <c r="G112">
        <v>750</v>
      </c>
      <c r="H112">
        <v>112500</v>
      </c>
      <c r="I112">
        <v>52500</v>
      </c>
      <c r="J112" t="s">
        <v>22</v>
      </c>
      <c r="K112" t="s">
        <v>44</v>
      </c>
      <c r="L112" t="s">
        <v>60</v>
      </c>
      <c r="M112">
        <v>2018</v>
      </c>
      <c r="BA112" t="s">
        <v>70</v>
      </c>
      <c r="BB112" t="s">
        <v>97</v>
      </c>
    </row>
    <row r="113" spans="1:54" hidden="1" x14ac:dyDescent="0.3">
      <c r="A113">
        <v>10657</v>
      </c>
      <c r="B113" t="s">
        <v>61</v>
      </c>
      <c r="C113" t="s">
        <v>62</v>
      </c>
      <c r="D113" t="s">
        <v>33</v>
      </c>
      <c r="E113">
        <v>170</v>
      </c>
      <c r="F113">
        <v>250</v>
      </c>
      <c r="G113">
        <v>913</v>
      </c>
      <c r="H113">
        <v>228250</v>
      </c>
      <c r="I113">
        <v>73040</v>
      </c>
      <c r="J113" t="s">
        <v>22</v>
      </c>
      <c r="K113" t="s">
        <v>41</v>
      </c>
      <c r="L113" t="s">
        <v>42</v>
      </c>
      <c r="M113">
        <v>2018</v>
      </c>
      <c r="BA113" t="s">
        <v>70</v>
      </c>
      <c r="BB113" t="s">
        <v>98</v>
      </c>
    </row>
    <row r="114" spans="1:54" x14ac:dyDescent="0.3">
      <c r="A114">
        <v>10662</v>
      </c>
      <c r="B114" t="s">
        <v>54</v>
      </c>
      <c r="C114" t="s">
        <v>55</v>
      </c>
      <c r="D114" t="s">
        <v>21</v>
      </c>
      <c r="E114">
        <v>250</v>
      </c>
      <c r="F114">
        <v>500</v>
      </c>
      <c r="G114">
        <v>948</v>
      </c>
      <c r="H114">
        <v>474000</v>
      </c>
      <c r="I114">
        <v>237000</v>
      </c>
      <c r="J114" t="s">
        <v>22</v>
      </c>
      <c r="K114" t="s">
        <v>35</v>
      </c>
      <c r="L114" t="s">
        <v>56</v>
      </c>
      <c r="M114">
        <v>2019</v>
      </c>
      <c r="BA114" t="s">
        <v>70</v>
      </c>
      <c r="BB114" t="s">
        <v>98</v>
      </c>
    </row>
    <row r="115" spans="1:54" hidden="1" x14ac:dyDescent="0.3">
      <c r="A115">
        <v>10667</v>
      </c>
      <c r="B115" t="s">
        <v>51</v>
      </c>
      <c r="C115" t="s">
        <v>52</v>
      </c>
      <c r="D115" t="s">
        <v>48</v>
      </c>
      <c r="E115">
        <v>90</v>
      </c>
      <c r="F115">
        <v>150</v>
      </c>
      <c r="G115">
        <v>907</v>
      </c>
      <c r="H115">
        <v>136050</v>
      </c>
      <c r="I115">
        <v>54420</v>
      </c>
      <c r="J115" t="s">
        <v>22</v>
      </c>
      <c r="K115" t="s">
        <v>29</v>
      </c>
      <c r="L115" t="s">
        <v>30</v>
      </c>
      <c r="M115">
        <v>2019</v>
      </c>
      <c r="Q115" t="s">
        <v>70</v>
      </c>
      <c r="R115" t="s">
        <v>97</v>
      </c>
      <c r="BA115" t="s">
        <v>70</v>
      </c>
      <c r="BB115" t="s">
        <v>97</v>
      </c>
    </row>
    <row r="116" spans="1:54" hidden="1" x14ac:dyDescent="0.3">
      <c r="A116">
        <v>10672</v>
      </c>
      <c r="B116" t="s">
        <v>46</v>
      </c>
      <c r="C116" t="s">
        <v>47</v>
      </c>
      <c r="D116" t="s">
        <v>39</v>
      </c>
      <c r="E116">
        <v>150</v>
      </c>
      <c r="F116">
        <v>200</v>
      </c>
      <c r="G116">
        <v>730</v>
      </c>
      <c r="H116">
        <v>146000</v>
      </c>
      <c r="I116">
        <v>36500</v>
      </c>
      <c r="J116" t="s">
        <v>22</v>
      </c>
      <c r="K116" t="s">
        <v>23</v>
      </c>
      <c r="L116" t="s">
        <v>50</v>
      </c>
      <c r="M116">
        <v>2017</v>
      </c>
      <c r="Q116" t="s">
        <v>70</v>
      </c>
      <c r="R116" t="s">
        <v>98</v>
      </c>
      <c r="BA116" t="s">
        <v>70</v>
      </c>
      <c r="BB116" t="s">
        <v>98</v>
      </c>
    </row>
    <row r="117" spans="1:54" hidden="1" x14ac:dyDescent="0.3">
      <c r="A117">
        <v>10677</v>
      </c>
      <c r="B117" t="s">
        <v>13</v>
      </c>
      <c r="C117" t="s">
        <v>14</v>
      </c>
      <c r="D117" t="s">
        <v>27</v>
      </c>
      <c r="E117">
        <v>180</v>
      </c>
      <c r="F117">
        <v>450</v>
      </c>
      <c r="G117">
        <v>953</v>
      </c>
      <c r="H117">
        <v>428850</v>
      </c>
      <c r="I117">
        <v>257310</v>
      </c>
      <c r="J117" t="s">
        <v>22</v>
      </c>
      <c r="K117" t="s">
        <v>17</v>
      </c>
      <c r="L117" t="s">
        <v>18</v>
      </c>
      <c r="M117">
        <v>2018</v>
      </c>
      <c r="Q117" t="s">
        <v>70</v>
      </c>
      <c r="R117" t="s">
        <v>98</v>
      </c>
      <c r="BA117" t="s">
        <v>70</v>
      </c>
      <c r="BB117" t="s">
        <v>98</v>
      </c>
    </row>
    <row r="118" spans="1:54" hidden="1" x14ac:dyDescent="0.3">
      <c r="A118">
        <v>10682</v>
      </c>
      <c r="B118" t="s">
        <v>13</v>
      </c>
      <c r="C118" t="s">
        <v>14</v>
      </c>
      <c r="D118" t="s">
        <v>15</v>
      </c>
      <c r="E118">
        <v>150</v>
      </c>
      <c r="F118">
        <v>200</v>
      </c>
      <c r="G118">
        <v>946</v>
      </c>
      <c r="H118">
        <v>189200</v>
      </c>
      <c r="I118">
        <v>47300</v>
      </c>
      <c r="J118" t="s">
        <v>22</v>
      </c>
      <c r="K118" t="s">
        <v>44</v>
      </c>
      <c r="L118" t="s">
        <v>45</v>
      </c>
      <c r="M118">
        <v>2017</v>
      </c>
      <c r="Q118" t="s">
        <v>70</v>
      </c>
      <c r="R118" t="s">
        <v>98</v>
      </c>
      <c r="BA118" t="s">
        <v>70</v>
      </c>
      <c r="BB118" t="s">
        <v>98</v>
      </c>
    </row>
    <row r="119" spans="1:54" hidden="1" x14ac:dyDescent="0.3">
      <c r="A119">
        <v>10687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810</v>
      </c>
      <c r="H119">
        <v>121500</v>
      </c>
      <c r="I119">
        <v>56700</v>
      </c>
      <c r="J119" t="s">
        <v>22</v>
      </c>
      <c r="K119" t="s">
        <v>41</v>
      </c>
      <c r="L119" t="s">
        <v>59</v>
      </c>
      <c r="M119">
        <v>2017</v>
      </c>
      <c r="Q119" t="s">
        <v>70</v>
      </c>
      <c r="R119" t="s">
        <v>97</v>
      </c>
      <c r="BA119" t="s">
        <v>70</v>
      </c>
      <c r="BB119" t="s">
        <v>97</v>
      </c>
    </row>
    <row r="120" spans="1:54" hidden="1" x14ac:dyDescent="0.3">
      <c r="A120">
        <v>10692</v>
      </c>
      <c r="B120" t="s">
        <v>31</v>
      </c>
      <c r="C120" t="s">
        <v>32</v>
      </c>
      <c r="D120" t="s">
        <v>33</v>
      </c>
      <c r="E120">
        <v>170</v>
      </c>
      <c r="F120">
        <v>250</v>
      </c>
      <c r="G120">
        <v>783</v>
      </c>
      <c r="H120">
        <v>195750</v>
      </c>
      <c r="I120">
        <v>62640</v>
      </c>
      <c r="J120" t="s">
        <v>22</v>
      </c>
      <c r="K120" t="s">
        <v>35</v>
      </c>
      <c r="L120" t="s">
        <v>36</v>
      </c>
      <c r="M120">
        <v>2019</v>
      </c>
      <c r="Q120" t="s">
        <v>70</v>
      </c>
      <c r="R120" t="s">
        <v>98</v>
      </c>
      <c r="BA120" t="s">
        <v>70</v>
      </c>
      <c r="BB120" t="s">
        <v>98</v>
      </c>
    </row>
    <row r="121" spans="1:54" x14ac:dyDescent="0.3">
      <c r="A121">
        <v>10697</v>
      </c>
      <c r="B121" t="s">
        <v>19</v>
      </c>
      <c r="C121" t="s">
        <v>20</v>
      </c>
      <c r="D121" t="s">
        <v>21</v>
      </c>
      <c r="E121">
        <v>250</v>
      </c>
      <c r="F121">
        <v>500</v>
      </c>
      <c r="G121">
        <v>878</v>
      </c>
      <c r="H121">
        <v>439000</v>
      </c>
      <c r="I121">
        <v>219500</v>
      </c>
      <c r="J121" t="s">
        <v>22</v>
      </c>
      <c r="K121" t="s">
        <v>29</v>
      </c>
      <c r="L121" t="s">
        <v>53</v>
      </c>
      <c r="M121">
        <v>2018</v>
      </c>
      <c r="BA121" t="s">
        <v>70</v>
      </c>
      <c r="BB121" t="s">
        <v>98</v>
      </c>
    </row>
    <row r="122" spans="1:54" hidden="1" x14ac:dyDescent="0.3">
      <c r="A122">
        <v>10702</v>
      </c>
      <c r="B122" t="s">
        <v>37</v>
      </c>
      <c r="C122" t="s">
        <v>38</v>
      </c>
      <c r="D122" t="s">
        <v>48</v>
      </c>
      <c r="E122">
        <v>90</v>
      </c>
      <c r="F122">
        <v>150</v>
      </c>
      <c r="G122">
        <v>781</v>
      </c>
      <c r="H122">
        <v>117150</v>
      </c>
      <c r="I122">
        <v>46860</v>
      </c>
      <c r="J122" t="s">
        <v>22</v>
      </c>
      <c r="K122" t="s">
        <v>23</v>
      </c>
      <c r="L122" t="s">
        <v>24</v>
      </c>
      <c r="M122">
        <v>2018</v>
      </c>
      <c r="Q122" t="s">
        <v>70</v>
      </c>
      <c r="R122" t="s">
        <v>97</v>
      </c>
      <c r="BA122" t="s">
        <v>70</v>
      </c>
      <c r="BB122" t="s">
        <v>97</v>
      </c>
    </row>
    <row r="123" spans="1:54" hidden="1" x14ac:dyDescent="0.3">
      <c r="A123">
        <v>10707</v>
      </c>
      <c r="B123" t="s">
        <v>31</v>
      </c>
      <c r="C123" t="s">
        <v>32</v>
      </c>
      <c r="D123" t="s">
        <v>39</v>
      </c>
      <c r="E123">
        <v>150</v>
      </c>
      <c r="F123">
        <v>200</v>
      </c>
      <c r="G123">
        <v>981</v>
      </c>
      <c r="H123">
        <v>196200</v>
      </c>
      <c r="I123">
        <v>49050</v>
      </c>
      <c r="J123" t="s">
        <v>22</v>
      </c>
      <c r="K123" t="s">
        <v>17</v>
      </c>
      <c r="L123" t="s">
        <v>49</v>
      </c>
      <c r="M123">
        <v>2018</v>
      </c>
      <c r="Q123" t="s">
        <v>70</v>
      </c>
      <c r="R123" t="s">
        <v>98</v>
      </c>
      <c r="BA123" t="s">
        <v>70</v>
      </c>
      <c r="BB123" t="s">
        <v>98</v>
      </c>
    </row>
    <row r="124" spans="1:54" hidden="1" x14ac:dyDescent="0.3">
      <c r="A124">
        <v>10712</v>
      </c>
      <c r="B124" t="s">
        <v>25</v>
      </c>
      <c r="C124" t="s">
        <v>26</v>
      </c>
      <c r="D124" t="s">
        <v>27</v>
      </c>
      <c r="E124">
        <v>180</v>
      </c>
      <c r="F124">
        <v>450</v>
      </c>
      <c r="G124">
        <v>807</v>
      </c>
      <c r="H124">
        <v>363150</v>
      </c>
      <c r="I124">
        <v>217890</v>
      </c>
      <c r="J124" t="s">
        <v>22</v>
      </c>
      <c r="K124" t="s">
        <v>44</v>
      </c>
      <c r="L124" t="s">
        <v>60</v>
      </c>
      <c r="M124">
        <v>2018</v>
      </c>
      <c r="Q124" t="s">
        <v>70</v>
      </c>
      <c r="R124" t="s">
        <v>98</v>
      </c>
      <c r="BA124" t="s">
        <v>70</v>
      </c>
      <c r="BB124" t="s">
        <v>98</v>
      </c>
    </row>
    <row r="125" spans="1:54" hidden="1" x14ac:dyDescent="0.3">
      <c r="A125">
        <v>10717</v>
      </c>
      <c r="B125" t="s">
        <v>37</v>
      </c>
      <c r="C125" t="s">
        <v>38</v>
      </c>
      <c r="D125" t="s">
        <v>15</v>
      </c>
      <c r="E125">
        <v>150</v>
      </c>
      <c r="F125">
        <v>200</v>
      </c>
      <c r="G125">
        <v>878</v>
      </c>
      <c r="H125">
        <v>175600</v>
      </c>
      <c r="I125">
        <v>43900</v>
      </c>
      <c r="J125" t="s">
        <v>22</v>
      </c>
      <c r="K125" t="s">
        <v>41</v>
      </c>
      <c r="L125" t="s">
        <v>42</v>
      </c>
      <c r="M125">
        <v>2017</v>
      </c>
      <c r="Q125" t="s">
        <v>70</v>
      </c>
      <c r="R125" t="s">
        <v>98</v>
      </c>
      <c r="BA125" t="s">
        <v>70</v>
      </c>
      <c r="BB125" t="s">
        <v>98</v>
      </c>
    </row>
    <row r="126" spans="1:54" hidden="1" x14ac:dyDescent="0.3">
      <c r="A126">
        <v>10722</v>
      </c>
      <c r="B126" t="s">
        <v>19</v>
      </c>
      <c r="C126" t="s">
        <v>20</v>
      </c>
      <c r="D126" t="s">
        <v>43</v>
      </c>
      <c r="E126">
        <v>80</v>
      </c>
      <c r="F126">
        <v>150</v>
      </c>
      <c r="G126">
        <v>987</v>
      </c>
      <c r="H126">
        <v>148050</v>
      </c>
      <c r="I126">
        <v>69090</v>
      </c>
      <c r="J126" t="s">
        <v>22</v>
      </c>
      <c r="K126" t="s">
        <v>35</v>
      </c>
      <c r="L126" t="s">
        <v>56</v>
      </c>
      <c r="M126">
        <v>2017</v>
      </c>
      <c r="Q126" t="s">
        <v>70</v>
      </c>
      <c r="R126" t="s">
        <v>97</v>
      </c>
      <c r="BA126" t="s">
        <v>70</v>
      </c>
      <c r="BB126" t="s">
        <v>97</v>
      </c>
    </row>
    <row r="127" spans="1:54" hidden="1" x14ac:dyDescent="0.3">
      <c r="A127">
        <v>10727</v>
      </c>
      <c r="B127" t="s">
        <v>13</v>
      </c>
      <c r="C127" t="s">
        <v>14</v>
      </c>
      <c r="D127" t="s">
        <v>33</v>
      </c>
      <c r="E127">
        <v>170</v>
      </c>
      <c r="F127">
        <v>250</v>
      </c>
      <c r="G127">
        <v>901</v>
      </c>
      <c r="H127">
        <v>225250</v>
      </c>
      <c r="I127">
        <v>72080</v>
      </c>
      <c r="J127" t="s">
        <v>22</v>
      </c>
      <c r="K127" t="s">
        <v>29</v>
      </c>
      <c r="L127" t="s">
        <v>30</v>
      </c>
      <c r="M127">
        <v>2018</v>
      </c>
      <c r="Q127" t="s">
        <v>70</v>
      </c>
      <c r="R127" t="s">
        <v>98</v>
      </c>
      <c r="BA127" t="s">
        <v>70</v>
      </c>
      <c r="BB127" t="s">
        <v>98</v>
      </c>
    </row>
    <row r="128" spans="1:54" x14ac:dyDescent="0.3">
      <c r="A128">
        <v>10732</v>
      </c>
      <c r="B128" t="s">
        <v>31</v>
      </c>
      <c r="C128" t="s">
        <v>32</v>
      </c>
      <c r="D128" t="s">
        <v>21</v>
      </c>
      <c r="E128">
        <v>250</v>
      </c>
      <c r="F128">
        <v>500</v>
      </c>
      <c r="G128">
        <v>884</v>
      </c>
      <c r="H128">
        <v>442000</v>
      </c>
      <c r="I128">
        <v>221000</v>
      </c>
      <c r="J128" t="s">
        <v>22</v>
      </c>
      <c r="K128" t="s">
        <v>23</v>
      </c>
      <c r="L128" t="s">
        <v>50</v>
      </c>
      <c r="M128">
        <v>2019</v>
      </c>
      <c r="BA128" t="s">
        <v>70</v>
      </c>
      <c r="BB128" t="s">
        <v>98</v>
      </c>
    </row>
    <row r="129" spans="1:54" hidden="1" x14ac:dyDescent="0.3">
      <c r="A129">
        <v>10737</v>
      </c>
      <c r="B129" t="s">
        <v>51</v>
      </c>
      <c r="C129" t="s">
        <v>52</v>
      </c>
      <c r="D129" t="s">
        <v>48</v>
      </c>
      <c r="E129">
        <v>90</v>
      </c>
      <c r="F129">
        <v>150</v>
      </c>
      <c r="G129">
        <v>812</v>
      </c>
      <c r="H129">
        <v>121800</v>
      </c>
      <c r="I129">
        <v>48720</v>
      </c>
      <c r="J129" t="s">
        <v>22</v>
      </c>
      <c r="K129" t="s">
        <v>17</v>
      </c>
      <c r="L129" t="s">
        <v>18</v>
      </c>
      <c r="M129">
        <v>2019</v>
      </c>
      <c r="Q129" t="s">
        <v>70</v>
      </c>
      <c r="R129" t="s">
        <v>97</v>
      </c>
      <c r="BA129" t="s">
        <v>70</v>
      </c>
      <c r="BB129" t="s">
        <v>97</v>
      </c>
    </row>
    <row r="130" spans="1:54" hidden="1" x14ac:dyDescent="0.3">
      <c r="A130">
        <v>10742</v>
      </c>
      <c r="B130" t="s">
        <v>31</v>
      </c>
      <c r="C130" t="s">
        <v>32</v>
      </c>
      <c r="D130" t="s">
        <v>39</v>
      </c>
      <c r="E130">
        <v>150</v>
      </c>
      <c r="F130">
        <v>200</v>
      </c>
      <c r="G130">
        <v>843</v>
      </c>
      <c r="H130">
        <v>168600</v>
      </c>
      <c r="I130">
        <v>42150</v>
      </c>
      <c r="J130" t="s">
        <v>22</v>
      </c>
      <c r="K130" t="s">
        <v>44</v>
      </c>
      <c r="L130" t="s">
        <v>45</v>
      </c>
      <c r="M130">
        <v>2019</v>
      </c>
      <c r="Q130" t="s">
        <v>70</v>
      </c>
      <c r="R130" t="s">
        <v>98</v>
      </c>
      <c r="BA130" t="s">
        <v>70</v>
      </c>
      <c r="BB130" t="s">
        <v>98</v>
      </c>
    </row>
    <row r="131" spans="1:54" hidden="1" x14ac:dyDescent="0.3">
      <c r="A131">
        <v>10747</v>
      </c>
      <c r="B131" t="s">
        <v>37</v>
      </c>
      <c r="C131" t="s">
        <v>38</v>
      </c>
      <c r="D131" t="s">
        <v>27</v>
      </c>
      <c r="E131">
        <v>180</v>
      </c>
      <c r="F131">
        <v>450</v>
      </c>
      <c r="G131">
        <v>989</v>
      </c>
      <c r="H131">
        <v>445050</v>
      </c>
      <c r="I131">
        <v>267030</v>
      </c>
      <c r="J131" t="s">
        <v>22</v>
      </c>
      <c r="K131" t="s">
        <v>41</v>
      </c>
      <c r="L131" t="s">
        <v>59</v>
      </c>
      <c r="M131">
        <v>2017</v>
      </c>
      <c r="Q131" t="s">
        <v>70</v>
      </c>
      <c r="R131" t="s">
        <v>98</v>
      </c>
      <c r="BA131" t="s">
        <v>70</v>
      </c>
      <c r="BB131" t="s">
        <v>98</v>
      </c>
    </row>
    <row r="132" spans="1:54" hidden="1" x14ac:dyDescent="0.3">
      <c r="A132">
        <v>10752</v>
      </c>
      <c r="B132" t="s">
        <v>54</v>
      </c>
      <c r="C132" t="s">
        <v>55</v>
      </c>
      <c r="D132" t="s">
        <v>15</v>
      </c>
      <c r="E132">
        <v>150</v>
      </c>
      <c r="F132">
        <v>200</v>
      </c>
      <c r="G132">
        <v>816</v>
      </c>
      <c r="H132">
        <v>163200</v>
      </c>
      <c r="I132">
        <v>40800</v>
      </c>
      <c r="J132" t="s">
        <v>22</v>
      </c>
      <c r="K132" t="s">
        <v>35</v>
      </c>
      <c r="L132" t="s">
        <v>36</v>
      </c>
      <c r="M132">
        <v>2019</v>
      </c>
      <c r="Q132" t="s">
        <v>70</v>
      </c>
      <c r="R132" t="s">
        <v>98</v>
      </c>
      <c r="BA132" t="s">
        <v>70</v>
      </c>
      <c r="BB132" t="s">
        <v>98</v>
      </c>
    </row>
    <row r="133" spans="1:54" hidden="1" x14ac:dyDescent="0.3">
      <c r="A133">
        <v>10757</v>
      </c>
      <c r="B133" t="s">
        <v>51</v>
      </c>
      <c r="C133" t="s">
        <v>52</v>
      </c>
      <c r="D133" t="s">
        <v>43</v>
      </c>
      <c r="E133">
        <v>80</v>
      </c>
      <c r="F133">
        <v>150</v>
      </c>
      <c r="G133">
        <v>939</v>
      </c>
      <c r="H133">
        <v>140850</v>
      </c>
      <c r="I133">
        <v>65730</v>
      </c>
      <c r="J133" t="s">
        <v>22</v>
      </c>
      <c r="K133" t="s">
        <v>29</v>
      </c>
      <c r="L133" t="s">
        <v>53</v>
      </c>
      <c r="M133">
        <v>2017</v>
      </c>
      <c r="Q133" t="s">
        <v>70</v>
      </c>
      <c r="R133" t="s">
        <v>97</v>
      </c>
      <c r="BA133" t="s">
        <v>70</v>
      </c>
      <c r="BB133" t="s">
        <v>97</v>
      </c>
    </row>
    <row r="134" spans="1:54" hidden="1" x14ac:dyDescent="0.3">
      <c r="A134">
        <v>10762</v>
      </c>
      <c r="B134" t="s">
        <v>57</v>
      </c>
      <c r="C134" t="s">
        <v>58</v>
      </c>
      <c r="D134" t="s">
        <v>33</v>
      </c>
      <c r="E134">
        <v>170</v>
      </c>
      <c r="F134">
        <v>250</v>
      </c>
      <c r="G134">
        <v>700</v>
      </c>
      <c r="H134">
        <v>175000</v>
      </c>
      <c r="I134">
        <v>56000</v>
      </c>
      <c r="J134" t="s">
        <v>22</v>
      </c>
      <c r="K134" t="s">
        <v>23</v>
      </c>
      <c r="L134" t="s">
        <v>24</v>
      </c>
      <c r="M134">
        <v>2019</v>
      </c>
      <c r="Q134" t="s">
        <v>70</v>
      </c>
      <c r="R134" t="s">
        <v>98</v>
      </c>
      <c r="BA134" t="s">
        <v>70</v>
      </c>
      <c r="BB134" t="s">
        <v>98</v>
      </c>
    </row>
    <row r="135" spans="1:54" x14ac:dyDescent="0.3">
      <c r="A135">
        <v>10767</v>
      </c>
      <c r="B135" t="s">
        <v>13</v>
      </c>
      <c r="C135" t="s">
        <v>14</v>
      </c>
      <c r="D135" t="s">
        <v>21</v>
      </c>
      <c r="E135">
        <v>250</v>
      </c>
      <c r="F135">
        <v>500</v>
      </c>
      <c r="G135">
        <v>769</v>
      </c>
      <c r="H135">
        <v>384500</v>
      </c>
      <c r="I135">
        <v>192250</v>
      </c>
      <c r="J135" t="s">
        <v>22</v>
      </c>
      <c r="K135" t="s">
        <v>17</v>
      </c>
      <c r="L135" t="s">
        <v>49</v>
      </c>
      <c r="M135">
        <v>2017</v>
      </c>
      <c r="BA135" t="s">
        <v>70</v>
      </c>
      <c r="BB135" t="s">
        <v>98</v>
      </c>
    </row>
    <row r="136" spans="1:54" hidden="1" x14ac:dyDescent="0.3">
      <c r="A136">
        <v>10772</v>
      </c>
      <c r="B136" t="s">
        <v>63</v>
      </c>
      <c r="C136" t="s">
        <v>64</v>
      </c>
      <c r="D136" t="s">
        <v>48</v>
      </c>
      <c r="E136">
        <v>90</v>
      </c>
      <c r="F136">
        <v>150</v>
      </c>
      <c r="G136">
        <v>804</v>
      </c>
      <c r="H136">
        <v>120600</v>
      </c>
      <c r="I136">
        <v>48240</v>
      </c>
      <c r="J136" t="s">
        <v>22</v>
      </c>
      <c r="K136" t="s">
        <v>44</v>
      </c>
      <c r="L136" t="s">
        <v>60</v>
      </c>
      <c r="M136">
        <v>2019</v>
      </c>
      <c r="Q136" t="s">
        <v>70</v>
      </c>
      <c r="R136" t="s">
        <v>97</v>
      </c>
      <c r="BA136" t="s">
        <v>70</v>
      </c>
      <c r="BB136" t="s">
        <v>97</v>
      </c>
    </row>
    <row r="137" spans="1:54" hidden="1" x14ac:dyDescent="0.3">
      <c r="A137">
        <v>10777</v>
      </c>
      <c r="B137" t="s">
        <v>19</v>
      </c>
      <c r="C137" t="s">
        <v>20</v>
      </c>
      <c r="D137" t="s">
        <v>39</v>
      </c>
      <c r="E137">
        <v>150</v>
      </c>
      <c r="F137">
        <v>200</v>
      </c>
      <c r="G137">
        <v>776</v>
      </c>
      <c r="H137">
        <v>155200</v>
      </c>
      <c r="I137">
        <v>38800</v>
      </c>
      <c r="J137" t="s">
        <v>22</v>
      </c>
      <c r="K137" t="s">
        <v>41</v>
      </c>
      <c r="L137" t="s">
        <v>42</v>
      </c>
      <c r="M137">
        <v>2018</v>
      </c>
      <c r="Q137" t="s">
        <v>70</v>
      </c>
      <c r="R137" t="s">
        <v>98</v>
      </c>
      <c r="BA137" t="s">
        <v>70</v>
      </c>
      <c r="BB137" t="s">
        <v>98</v>
      </c>
    </row>
    <row r="138" spans="1:54" hidden="1" x14ac:dyDescent="0.3">
      <c r="A138">
        <v>10782</v>
      </c>
      <c r="B138" t="s">
        <v>13</v>
      </c>
      <c r="C138" t="s">
        <v>14</v>
      </c>
      <c r="D138" t="s">
        <v>27</v>
      </c>
      <c r="E138">
        <v>180</v>
      </c>
      <c r="F138">
        <v>450</v>
      </c>
      <c r="G138">
        <v>927</v>
      </c>
      <c r="H138">
        <v>417150</v>
      </c>
      <c r="I138">
        <v>250290</v>
      </c>
      <c r="J138" t="s">
        <v>22</v>
      </c>
      <c r="K138" t="s">
        <v>35</v>
      </c>
      <c r="L138" t="s">
        <v>56</v>
      </c>
      <c r="M138">
        <v>2019</v>
      </c>
      <c r="Q138" t="s">
        <v>70</v>
      </c>
      <c r="R138" t="s">
        <v>98</v>
      </c>
      <c r="BA138" t="s">
        <v>70</v>
      </c>
      <c r="BB138" t="s">
        <v>98</v>
      </c>
    </row>
    <row r="139" spans="1:54" hidden="1" x14ac:dyDescent="0.3">
      <c r="A139">
        <v>10787</v>
      </c>
      <c r="B139" t="s">
        <v>31</v>
      </c>
      <c r="C139" t="s">
        <v>32</v>
      </c>
      <c r="D139" t="s">
        <v>15</v>
      </c>
      <c r="E139">
        <v>150</v>
      </c>
      <c r="F139">
        <v>200</v>
      </c>
      <c r="G139">
        <v>980</v>
      </c>
      <c r="H139">
        <v>196000</v>
      </c>
      <c r="I139">
        <v>49000</v>
      </c>
      <c r="J139" t="s">
        <v>22</v>
      </c>
      <c r="K139" t="s">
        <v>29</v>
      </c>
      <c r="L139" t="s">
        <v>30</v>
      </c>
      <c r="M139">
        <v>2018</v>
      </c>
      <c r="Q139" t="s">
        <v>70</v>
      </c>
      <c r="R139" t="s">
        <v>98</v>
      </c>
      <c r="BA139" t="s">
        <v>70</v>
      </c>
      <c r="BB139" t="s">
        <v>98</v>
      </c>
    </row>
    <row r="140" spans="1:54" hidden="1" x14ac:dyDescent="0.3">
      <c r="A140">
        <v>10792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902</v>
      </c>
      <c r="H140">
        <v>135300</v>
      </c>
      <c r="I140">
        <v>63140</v>
      </c>
      <c r="J140" t="s">
        <v>22</v>
      </c>
      <c r="K140" t="s">
        <v>23</v>
      </c>
      <c r="L140" t="s">
        <v>50</v>
      </c>
      <c r="M140">
        <v>2019</v>
      </c>
      <c r="Q140" t="s">
        <v>70</v>
      </c>
      <c r="R140" t="s">
        <v>97</v>
      </c>
      <c r="BA140" t="s">
        <v>70</v>
      </c>
      <c r="BB140" t="s">
        <v>97</v>
      </c>
    </row>
    <row r="141" spans="1:54" hidden="1" x14ac:dyDescent="0.3">
      <c r="A141">
        <v>10797</v>
      </c>
      <c r="B141" t="s">
        <v>31</v>
      </c>
      <c r="C141" t="s">
        <v>32</v>
      </c>
      <c r="D141" t="s">
        <v>33</v>
      </c>
      <c r="E141">
        <v>170</v>
      </c>
      <c r="F141">
        <v>250</v>
      </c>
      <c r="G141">
        <v>959</v>
      </c>
      <c r="H141">
        <v>239750</v>
      </c>
      <c r="I141">
        <v>76720</v>
      </c>
      <c r="J141" t="s">
        <v>22</v>
      </c>
      <c r="K141" t="s">
        <v>17</v>
      </c>
      <c r="L141" t="s">
        <v>18</v>
      </c>
      <c r="M141">
        <v>2017</v>
      </c>
      <c r="Q141" t="s">
        <v>70</v>
      </c>
      <c r="R141" t="s">
        <v>98</v>
      </c>
      <c r="BA141" t="s">
        <v>70</v>
      </c>
      <c r="BB141" t="s">
        <v>98</v>
      </c>
    </row>
    <row r="142" spans="1:54" x14ac:dyDescent="0.3">
      <c r="A142">
        <v>10802</v>
      </c>
      <c r="B142" t="s">
        <v>61</v>
      </c>
      <c r="C142" t="s">
        <v>62</v>
      </c>
      <c r="D142" t="s">
        <v>21</v>
      </c>
      <c r="E142">
        <v>250</v>
      </c>
      <c r="F142">
        <v>500</v>
      </c>
      <c r="G142">
        <v>866</v>
      </c>
      <c r="H142">
        <v>433000</v>
      </c>
      <c r="I142">
        <v>216500</v>
      </c>
      <c r="J142" t="s">
        <v>22</v>
      </c>
      <c r="K142" t="s">
        <v>44</v>
      </c>
      <c r="L142" t="s">
        <v>45</v>
      </c>
      <c r="M142">
        <v>2018</v>
      </c>
      <c r="BA142" t="s">
        <v>70</v>
      </c>
      <c r="BB142" t="s">
        <v>98</v>
      </c>
    </row>
    <row r="143" spans="1:54" hidden="1" x14ac:dyDescent="0.3">
      <c r="A143">
        <v>10807</v>
      </c>
      <c r="B143" t="s">
        <v>25</v>
      </c>
      <c r="C143" t="s">
        <v>26</v>
      </c>
      <c r="D143" t="s">
        <v>48</v>
      </c>
      <c r="E143">
        <v>90</v>
      </c>
      <c r="F143">
        <v>150</v>
      </c>
      <c r="G143">
        <v>821</v>
      </c>
      <c r="H143">
        <v>123150</v>
      </c>
      <c r="I143">
        <v>49260</v>
      </c>
      <c r="J143" t="s">
        <v>22</v>
      </c>
      <c r="K143" t="s">
        <v>41</v>
      </c>
      <c r="L143" t="s">
        <v>59</v>
      </c>
      <c r="M143">
        <v>2017</v>
      </c>
      <c r="Q143" t="s">
        <v>70</v>
      </c>
      <c r="R143" t="s">
        <v>97</v>
      </c>
      <c r="BA143" t="s">
        <v>70</v>
      </c>
      <c r="BB143" t="s">
        <v>97</v>
      </c>
    </row>
    <row r="144" spans="1:54" hidden="1" x14ac:dyDescent="0.3">
      <c r="A144">
        <v>10812</v>
      </c>
      <c r="B144" t="s">
        <v>19</v>
      </c>
      <c r="C144" t="s">
        <v>20</v>
      </c>
      <c r="D144" t="s">
        <v>39</v>
      </c>
      <c r="E144">
        <v>150</v>
      </c>
      <c r="F144">
        <v>200</v>
      </c>
      <c r="G144">
        <v>901</v>
      </c>
      <c r="H144">
        <v>180200</v>
      </c>
      <c r="I144">
        <v>45050</v>
      </c>
      <c r="J144" t="s">
        <v>22</v>
      </c>
      <c r="K144" t="s">
        <v>35</v>
      </c>
      <c r="L144" t="s">
        <v>36</v>
      </c>
      <c r="M144">
        <v>2017</v>
      </c>
      <c r="Q144" t="s">
        <v>70</v>
      </c>
      <c r="R144" t="s">
        <v>98</v>
      </c>
      <c r="BA144" t="s">
        <v>70</v>
      </c>
      <c r="BB144" t="s">
        <v>98</v>
      </c>
    </row>
    <row r="145" spans="1:54" hidden="1" x14ac:dyDescent="0.3">
      <c r="A145">
        <v>10817</v>
      </c>
      <c r="B145" t="s">
        <v>25</v>
      </c>
      <c r="C145" t="s">
        <v>26</v>
      </c>
      <c r="D145" t="s">
        <v>27</v>
      </c>
      <c r="E145">
        <v>180</v>
      </c>
      <c r="F145">
        <v>450</v>
      </c>
      <c r="G145">
        <v>828</v>
      </c>
      <c r="H145">
        <v>372600</v>
      </c>
      <c r="I145">
        <v>223560</v>
      </c>
      <c r="J145" t="s">
        <v>22</v>
      </c>
      <c r="K145" t="s">
        <v>29</v>
      </c>
      <c r="L145" t="s">
        <v>53</v>
      </c>
      <c r="M145">
        <v>2017</v>
      </c>
      <c r="Q145" t="s">
        <v>70</v>
      </c>
      <c r="R145" t="s">
        <v>98</v>
      </c>
      <c r="BA145" t="s">
        <v>70</v>
      </c>
      <c r="BB145" t="s">
        <v>98</v>
      </c>
    </row>
    <row r="146" spans="1:54" hidden="1" x14ac:dyDescent="0.3">
      <c r="A146">
        <v>10822</v>
      </c>
      <c r="B146" t="s">
        <v>13</v>
      </c>
      <c r="C146" t="s">
        <v>14</v>
      </c>
      <c r="D146" t="s">
        <v>15</v>
      </c>
      <c r="E146">
        <v>150</v>
      </c>
      <c r="F146">
        <v>200</v>
      </c>
      <c r="G146">
        <v>701</v>
      </c>
      <c r="H146">
        <v>140200</v>
      </c>
      <c r="I146">
        <v>35050</v>
      </c>
      <c r="J146" t="s">
        <v>22</v>
      </c>
      <c r="K146" t="s">
        <v>23</v>
      </c>
      <c r="L146" t="s">
        <v>24</v>
      </c>
      <c r="M146">
        <v>2017</v>
      </c>
      <c r="Q146" t="s">
        <v>70</v>
      </c>
      <c r="R146" t="s">
        <v>98</v>
      </c>
      <c r="BA146" t="s">
        <v>70</v>
      </c>
      <c r="BB146" t="s">
        <v>98</v>
      </c>
    </row>
    <row r="147" spans="1:54" hidden="1" x14ac:dyDescent="0.3">
      <c r="A147">
        <v>10827</v>
      </c>
      <c r="B147" t="s">
        <v>63</v>
      </c>
      <c r="C147" t="s">
        <v>64</v>
      </c>
      <c r="D147" t="s">
        <v>43</v>
      </c>
      <c r="E147">
        <v>80</v>
      </c>
      <c r="F147">
        <v>150</v>
      </c>
      <c r="G147">
        <v>874</v>
      </c>
      <c r="H147">
        <v>131100</v>
      </c>
      <c r="I147">
        <v>61180</v>
      </c>
      <c r="J147" t="s">
        <v>22</v>
      </c>
      <c r="K147" t="s">
        <v>17</v>
      </c>
      <c r="L147" t="s">
        <v>49</v>
      </c>
      <c r="M147">
        <v>2018</v>
      </c>
      <c r="Q147" t="s">
        <v>70</v>
      </c>
      <c r="R147" t="s">
        <v>97</v>
      </c>
      <c r="BA147" t="s">
        <v>70</v>
      </c>
      <c r="BB147" t="s">
        <v>97</v>
      </c>
    </row>
    <row r="148" spans="1:54" hidden="1" x14ac:dyDescent="0.3">
      <c r="A148">
        <v>10832</v>
      </c>
      <c r="B148" t="s">
        <v>37</v>
      </c>
      <c r="C148" t="s">
        <v>38</v>
      </c>
      <c r="D148" t="s">
        <v>33</v>
      </c>
      <c r="E148">
        <v>170</v>
      </c>
      <c r="F148">
        <v>250</v>
      </c>
      <c r="G148">
        <v>752</v>
      </c>
      <c r="H148">
        <v>188000</v>
      </c>
      <c r="I148">
        <v>60160</v>
      </c>
      <c r="J148" t="s">
        <v>22</v>
      </c>
      <c r="K148" t="s">
        <v>44</v>
      </c>
      <c r="L148" t="s">
        <v>60</v>
      </c>
      <c r="M148">
        <v>2017</v>
      </c>
      <c r="Q148" t="s">
        <v>70</v>
      </c>
      <c r="R148" t="s">
        <v>98</v>
      </c>
      <c r="BA148" t="s">
        <v>70</v>
      </c>
      <c r="BB148" t="s">
        <v>98</v>
      </c>
    </row>
    <row r="149" spans="1:54" x14ac:dyDescent="0.3">
      <c r="A149">
        <v>10837</v>
      </c>
      <c r="B149" t="s">
        <v>19</v>
      </c>
      <c r="C149" t="s">
        <v>20</v>
      </c>
      <c r="D149" t="s">
        <v>21</v>
      </c>
      <c r="E149">
        <v>250</v>
      </c>
      <c r="F149">
        <v>500</v>
      </c>
      <c r="G149">
        <v>922</v>
      </c>
      <c r="H149">
        <v>461000</v>
      </c>
      <c r="I149">
        <v>230500</v>
      </c>
      <c r="J149" t="s">
        <v>22</v>
      </c>
      <c r="K149" t="s">
        <v>41</v>
      </c>
      <c r="L149" t="s">
        <v>42</v>
      </c>
      <c r="M149">
        <v>2018</v>
      </c>
      <c r="BA149" t="s">
        <v>70</v>
      </c>
      <c r="BB149" t="s">
        <v>98</v>
      </c>
    </row>
    <row r="150" spans="1:54" hidden="1" x14ac:dyDescent="0.3">
      <c r="A150">
        <v>10842</v>
      </c>
      <c r="B150" t="s">
        <v>46</v>
      </c>
      <c r="C150" t="s">
        <v>47</v>
      </c>
      <c r="D150" t="s">
        <v>48</v>
      </c>
      <c r="E150">
        <v>90</v>
      </c>
      <c r="F150">
        <v>150</v>
      </c>
      <c r="G150">
        <v>805</v>
      </c>
      <c r="H150">
        <v>120750</v>
      </c>
      <c r="I150">
        <v>48300</v>
      </c>
      <c r="J150" t="s">
        <v>22</v>
      </c>
      <c r="K150" t="s">
        <v>35</v>
      </c>
      <c r="L150" t="s">
        <v>56</v>
      </c>
      <c r="M150">
        <v>2018</v>
      </c>
      <c r="Q150" t="s">
        <v>70</v>
      </c>
      <c r="R150" t="s">
        <v>97</v>
      </c>
      <c r="BA150" t="s">
        <v>70</v>
      </c>
      <c r="BB150" t="s">
        <v>97</v>
      </c>
    </row>
    <row r="151" spans="1:54" hidden="1" x14ac:dyDescent="0.3">
      <c r="A151">
        <v>10847</v>
      </c>
      <c r="B151" t="s">
        <v>31</v>
      </c>
      <c r="C151" t="s">
        <v>32</v>
      </c>
      <c r="D151" t="s">
        <v>39</v>
      </c>
      <c r="E151">
        <v>150</v>
      </c>
      <c r="F151">
        <v>200</v>
      </c>
      <c r="G151">
        <v>932</v>
      </c>
      <c r="H151">
        <v>186400</v>
      </c>
      <c r="I151">
        <v>46600</v>
      </c>
      <c r="J151" t="s">
        <v>22</v>
      </c>
      <c r="K151" t="s">
        <v>29</v>
      </c>
      <c r="L151" t="s">
        <v>30</v>
      </c>
      <c r="M151">
        <v>2019</v>
      </c>
      <c r="Q151" t="s">
        <v>70</v>
      </c>
      <c r="R151" t="s">
        <v>98</v>
      </c>
      <c r="BA151" t="s">
        <v>70</v>
      </c>
      <c r="BB151" t="s">
        <v>98</v>
      </c>
    </row>
    <row r="152" spans="1:54" hidden="1" x14ac:dyDescent="0.3">
      <c r="A152">
        <v>10852</v>
      </c>
      <c r="B152" t="s">
        <v>25</v>
      </c>
      <c r="C152" t="s">
        <v>26</v>
      </c>
      <c r="D152" t="s">
        <v>27</v>
      </c>
      <c r="E152">
        <v>180</v>
      </c>
      <c r="F152">
        <v>450</v>
      </c>
      <c r="G152">
        <v>708</v>
      </c>
      <c r="H152">
        <v>318600</v>
      </c>
      <c r="I152">
        <v>191160</v>
      </c>
      <c r="J152" t="s">
        <v>22</v>
      </c>
      <c r="K152" t="s">
        <v>23</v>
      </c>
      <c r="L152" t="s">
        <v>50</v>
      </c>
      <c r="M152">
        <v>2017</v>
      </c>
      <c r="Q152" t="s">
        <v>70</v>
      </c>
      <c r="R152" t="s">
        <v>98</v>
      </c>
      <c r="BA152" t="s">
        <v>70</v>
      </c>
      <c r="BB152" t="s">
        <v>98</v>
      </c>
    </row>
    <row r="153" spans="1:54" hidden="1" x14ac:dyDescent="0.3">
      <c r="A153">
        <v>10857</v>
      </c>
      <c r="B153" t="s">
        <v>31</v>
      </c>
      <c r="C153" t="s">
        <v>32</v>
      </c>
      <c r="D153" t="s">
        <v>15</v>
      </c>
      <c r="E153">
        <v>150</v>
      </c>
      <c r="F153">
        <v>200</v>
      </c>
      <c r="G153">
        <v>986</v>
      </c>
      <c r="H153">
        <v>197200</v>
      </c>
      <c r="I153">
        <v>49300</v>
      </c>
      <c r="J153" t="s">
        <v>22</v>
      </c>
      <c r="K153" t="s">
        <v>17</v>
      </c>
      <c r="L153" t="s">
        <v>18</v>
      </c>
      <c r="M153">
        <v>2018</v>
      </c>
      <c r="Q153" t="s">
        <v>70</v>
      </c>
      <c r="R153" t="s">
        <v>98</v>
      </c>
      <c r="BA153" t="s">
        <v>70</v>
      </c>
      <c r="BB153" t="s">
        <v>98</v>
      </c>
    </row>
    <row r="154" spans="1:54" hidden="1" x14ac:dyDescent="0.3">
      <c r="A154">
        <v>10862</v>
      </c>
      <c r="B154" t="s">
        <v>61</v>
      </c>
      <c r="C154" t="s">
        <v>62</v>
      </c>
      <c r="D154" t="s">
        <v>43</v>
      </c>
      <c r="E154">
        <v>80</v>
      </c>
      <c r="F154">
        <v>150</v>
      </c>
      <c r="G154">
        <v>879</v>
      </c>
      <c r="H154">
        <v>131850</v>
      </c>
      <c r="I154">
        <v>61530</v>
      </c>
      <c r="J154" t="s">
        <v>22</v>
      </c>
      <c r="K154" t="s">
        <v>44</v>
      </c>
      <c r="L154" t="s">
        <v>45</v>
      </c>
      <c r="M154">
        <v>2017</v>
      </c>
      <c r="Q154" t="s">
        <v>70</v>
      </c>
      <c r="R154" t="s">
        <v>97</v>
      </c>
      <c r="BA154" t="s">
        <v>70</v>
      </c>
      <c r="BB154" t="s">
        <v>97</v>
      </c>
    </row>
    <row r="155" spans="1:54" hidden="1" x14ac:dyDescent="0.3">
      <c r="A155">
        <v>10867</v>
      </c>
      <c r="B155" t="s">
        <v>63</v>
      </c>
      <c r="C155" t="s">
        <v>64</v>
      </c>
      <c r="D155" t="s">
        <v>33</v>
      </c>
      <c r="E155">
        <v>170</v>
      </c>
      <c r="F155">
        <v>250</v>
      </c>
      <c r="G155">
        <v>997</v>
      </c>
      <c r="H155">
        <v>249250</v>
      </c>
      <c r="I155">
        <v>79760</v>
      </c>
      <c r="J155" t="s">
        <v>22</v>
      </c>
      <c r="K155" t="s">
        <v>41</v>
      </c>
      <c r="L155" t="s">
        <v>59</v>
      </c>
      <c r="M155">
        <v>2017</v>
      </c>
      <c r="Q155" t="s">
        <v>70</v>
      </c>
      <c r="R155" t="s">
        <v>98</v>
      </c>
      <c r="BA155" t="s">
        <v>70</v>
      </c>
      <c r="BB155" t="s">
        <v>98</v>
      </c>
    </row>
    <row r="156" spans="1:54" x14ac:dyDescent="0.3">
      <c r="A156">
        <v>10872</v>
      </c>
      <c r="B156" t="s">
        <v>31</v>
      </c>
      <c r="C156" t="s">
        <v>32</v>
      </c>
      <c r="D156" t="s">
        <v>21</v>
      </c>
      <c r="E156">
        <v>250</v>
      </c>
      <c r="F156">
        <v>500</v>
      </c>
      <c r="G156">
        <v>848</v>
      </c>
      <c r="H156">
        <v>424000</v>
      </c>
      <c r="I156">
        <v>212000</v>
      </c>
      <c r="J156" t="s">
        <v>22</v>
      </c>
      <c r="K156" t="s">
        <v>35</v>
      </c>
      <c r="L156" t="s">
        <v>36</v>
      </c>
      <c r="M156">
        <v>2017</v>
      </c>
      <c r="BA156" t="s">
        <v>70</v>
      </c>
      <c r="BB156" t="s">
        <v>98</v>
      </c>
    </row>
    <row r="157" spans="1:54" hidden="1" x14ac:dyDescent="0.3">
      <c r="A157">
        <v>10877</v>
      </c>
      <c r="B157" t="s">
        <v>19</v>
      </c>
      <c r="C157" t="s">
        <v>20</v>
      </c>
      <c r="D157" t="s">
        <v>48</v>
      </c>
      <c r="E157">
        <v>90</v>
      </c>
      <c r="F157">
        <v>150</v>
      </c>
      <c r="G157">
        <v>716</v>
      </c>
      <c r="H157">
        <v>107400</v>
      </c>
      <c r="I157">
        <v>42960</v>
      </c>
      <c r="J157" t="s">
        <v>22</v>
      </c>
      <c r="K157" t="s">
        <v>29</v>
      </c>
      <c r="L157" t="s">
        <v>53</v>
      </c>
      <c r="M157">
        <v>2019</v>
      </c>
      <c r="Q157" t="s">
        <v>70</v>
      </c>
      <c r="R157" t="s">
        <v>97</v>
      </c>
      <c r="BA157" t="s">
        <v>70</v>
      </c>
      <c r="BB157" t="s">
        <v>97</v>
      </c>
    </row>
    <row r="158" spans="1:54" hidden="1" x14ac:dyDescent="0.3">
      <c r="A158">
        <v>10882</v>
      </c>
      <c r="B158" t="s">
        <v>63</v>
      </c>
      <c r="C158" t="s">
        <v>64</v>
      </c>
      <c r="D158" t="s">
        <v>39</v>
      </c>
      <c r="E158">
        <v>150</v>
      </c>
      <c r="F158">
        <v>200</v>
      </c>
      <c r="G158">
        <v>823</v>
      </c>
      <c r="H158">
        <v>164600</v>
      </c>
      <c r="I158">
        <v>41150</v>
      </c>
      <c r="J158" t="s">
        <v>22</v>
      </c>
      <c r="K158" t="s">
        <v>23</v>
      </c>
      <c r="L158" t="s">
        <v>24</v>
      </c>
      <c r="M158">
        <v>2018</v>
      </c>
      <c r="Q158" t="s">
        <v>70</v>
      </c>
      <c r="R158" t="s">
        <v>98</v>
      </c>
      <c r="BA158" t="s">
        <v>70</v>
      </c>
      <c r="BB158" t="s">
        <v>98</v>
      </c>
    </row>
    <row r="159" spans="1:54" hidden="1" x14ac:dyDescent="0.3">
      <c r="A159">
        <v>10887</v>
      </c>
      <c r="B159" t="s">
        <v>37</v>
      </c>
      <c r="C159" t="s">
        <v>38</v>
      </c>
      <c r="D159" t="s">
        <v>27</v>
      </c>
      <c r="E159">
        <v>180</v>
      </c>
      <c r="F159">
        <v>450</v>
      </c>
      <c r="G159">
        <v>988</v>
      </c>
      <c r="H159">
        <v>444600</v>
      </c>
      <c r="I159">
        <v>266760</v>
      </c>
      <c r="J159" t="s">
        <v>22</v>
      </c>
      <c r="K159" t="s">
        <v>17</v>
      </c>
      <c r="L159" t="s">
        <v>49</v>
      </c>
      <c r="M159">
        <v>2018</v>
      </c>
      <c r="Q159" t="s">
        <v>70</v>
      </c>
      <c r="R159" t="s">
        <v>98</v>
      </c>
      <c r="BA159" t="s">
        <v>70</v>
      </c>
      <c r="BB159" t="s">
        <v>98</v>
      </c>
    </row>
    <row r="160" spans="1:54" hidden="1" x14ac:dyDescent="0.3">
      <c r="A160">
        <v>10892</v>
      </c>
      <c r="B160" t="s">
        <v>19</v>
      </c>
      <c r="C160" t="s">
        <v>20</v>
      </c>
      <c r="D160" t="s">
        <v>15</v>
      </c>
      <c r="E160">
        <v>150</v>
      </c>
      <c r="F160">
        <v>200</v>
      </c>
      <c r="G160">
        <v>848</v>
      </c>
      <c r="H160">
        <v>169600</v>
      </c>
      <c r="I160">
        <v>42400</v>
      </c>
      <c r="J160" t="s">
        <v>22</v>
      </c>
      <c r="K160" t="s">
        <v>44</v>
      </c>
      <c r="L160" t="s">
        <v>60</v>
      </c>
      <c r="M160">
        <v>2019</v>
      </c>
      <c r="Q160" t="s">
        <v>70</v>
      </c>
      <c r="R160" t="s">
        <v>98</v>
      </c>
      <c r="BA160" t="s">
        <v>70</v>
      </c>
      <c r="BB160" t="s">
        <v>98</v>
      </c>
    </row>
    <row r="161" spans="1:54" hidden="1" x14ac:dyDescent="0.3">
      <c r="A161">
        <v>10897</v>
      </c>
      <c r="B161" t="s">
        <v>46</v>
      </c>
      <c r="C161" t="s">
        <v>47</v>
      </c>
      <c r="D161" t="s">
        <v>43</v>
      </c>
      <c r="E161">
        <v>80</v>
      </c>
      <c r="F161">
        <v>150</v>
      </c>
      <c r="G161">
        <v>852</v>
      </c>
      <c r="H161">
        <v>127800</v>
      </c>
      <c r="I161">
        <v>59640</v>
      </c>
      <c r="J161" t="s">
        <v>22</v>
      </c>
      <c r="K161" t="s">
        <v>41</v>
      </c>
      <c r="L161" t="s">
        <v>42</v>
      </c>
      <c r="M161">
        <v>2017</v>
      </c>
      <c r="Q161" t="s">
        <v>70</v>
      </c>
      <c r="R161" t="s">
        <v>97</v>
      </c>
      <c r="BA161" t="s">
        <v>70</v>
      </c>
      <c r="BB161" t="s">
        <v>97</v>
      </c>
    </row>
    <row r="162" spans="1:54" hidden="1" x14ac:dyDescent="0.3">
      <c r="A162">
        <v>10902</v>
      </c>
      <c r="B162" t="s">
        <v>31</v>
      </c>
      <c r="C162" t="s">
        <v>32</v>
      </c>
      <c r="D162" t="s">
        <v>33</v>
      </c>
      <c r="E162">
        <v>170</v>
      </c>
      <c r="F162">
        <v>250</v>
      </c>
      <c r="G162">
        <v>952</v>
      </c>
      <c r="H162">
        <v>238000</v>
      </c>
      <c r="I162">
        <v>76160</v>
      </c>
      <c r="J162" t="s">
        <v>22</v>
      </c>
      <c r="K162" t="s">
        <v>35</v>
      </c>
      <c r="L162" t="s">
        <v>56</v>
      </c>
      <c r="M162">
        <v>2017</v>
      </c>
      <c r="Q162" t="s">
        <v>70</v>
      </c>
      <c r="R162" t="s">
        <v>98</v>
      </c>
      <c r="BA162" t="s">
        <v>70</v>
      </c>
      <c r="BB162" t="s">
        <v>98</v>
      </c>
    </row>
    <row r="163" spans="1:54" x14ac:dyDescent="0.3">
      <c r="A163">
        <v>10907</v>
      </c>
      <c r="B163" t="s">
        <v>57</v>
      </c>
      <c r="C163" t="s">
        <v>58</v>
      </c>
      <c r="D163" t="s">
        <v>21</v>
      </c>
      <c r="E163">
        <v>250</v>
      </c>
      <c r="F163">
        <v>500</v>
      </c>
      <c r="G163">
        <v>793</v>
      </c>
      <c r="H163">
        <v>396500</v>
      </c>
      <c r="I163">
        <v>198250</v>
      </c>
      <c r="J163" t="s">
        <v>22</v>
      </c>
      <c r="K163" t="s">
        <v>29</v>
      </c>
      <c r="L163" t="s">
        <v>30</v>
      </c>
      <c r="M163">
        <v>2017</v>
      </c>
      <c r="BA163" t="s">
        <v>70</v>
      </c>
      <c r="BB163" t="s">
        <v>98</v>
      </c>
    </row>
    <row r="164" spans="1:54" hidden="1" x14ac:dyDescent="0.3">
      <c r="A164">
        <v>10912</v>
      </c>
      <c r="B164" t="s">
        <v>61</v>
      </c>
      <c r="C164" t="s">
        <v>62</v>
      </c>
      <c r="D164" t="s">
        <v>48</v>
      </c>
      <c r="E164">
        <v>90</v>
      </c>
      <c r="F164">
        <v>150</v>
      </c>
      <c r="G164">
        <v>855</v>
      </c>
      <c r="H164">
        <v>128250</v>
      </c>
      <c r="I164">
        <v>51300</v>
      </c>
      <c r="J164" t="s">
        <v>22</v>
      </c>
      <c r="K164" t="s">
        <v>23</v>
      </c>
      <c r="L164" t="s">
        <v>50</v>
      </c>
      <c r="M164">
        <v>2017</v>
      </c>
      <c r="Q164" t="s">
        <v>70</v>
      </c>
      <c r="R164" t="s">
        <v>97</v>
      </c>
      <c r="BA164" t="s">
        <v>70</v>
      </c>
      <c r="BB164" t="s">
        <v>97</v>
      </c>
    </row>
    <row r="165" spans="1:54" hidden="1" x14ac:dyDescent="0.3">
      <c r="A165">
        <v>10917</v>
      </c>
      <c r="B165" t="s">
        <v>54</v>
      </c>
      <c r="C165" t="s">
        <v>55</v>
      </c>
      <c r="D165" t="s">
        <v>39</v>
      </c>
      <c r="E165">
        <v>150</v>
      </c>
      <c r="F165">
        <v>200</v>
      </c>
      <c r="G165">
        <v>925</v>
      </c>
      <c r="H165">
        <v>185000</v>
      </c>
      <c r="I165">
        <v>46250</v>
      </c>
      <c r="J165" t="s">
        <v>22</v>
      </c>
      <c r="K165" t="s">
        <v>17</v>
      </c>
      <c r="L165" t="s">
        <v>18</v>
      </c>
      <c r="M165">
        <v>2019</v>
      </c>
      <c r="Q165" t="s">
        <v>70</v>
      </c>
      <c r="R165" t="s">
        <v>98</v>
      </c>
      <c r="BA165" t="s">
        <v>70</v>
      </c>
      <c r="BB165" t="s">
        <v>98</v>
      </c>
    </row>
    <row r="166" spans="1:54" hidden="1" x14ac:dyDescent="0.3">
      <c r="A166">
        <v>10922</v>
      </c>
      <c r="B166" t="s">
        <v>51</v>
      </c>
      <c r="C166" t="s">
        <v>52</v>
      </c>
      <c r="D166" t="s">
        <v>27</v>
      </c>
      <c r="E166">
        <v>180</v>
      </c>
      <c r="F166">
        <v>450</v>
      </c>
      <c r="G166">
        <v>849</v>
      </c>
      <c r="H166">
        <v>382050</v>
      </c>
      <c r="I166">
        <v>229230</v>
      </c>
      <c r="J166" t="s">
        <v>22</v>
      </c>
      <c r="K166" t="s">
        <v>44</v>
      </c>
      <c r="L166" t="s">
        <v>45</v>
      </c>
      <c r="M166">
        <v>2018</v>
      </c>
      <c r="Q166" t="s">
        <v>70</v>
      </c>
      <c r="R166" t="s">
        <v>98</v>
      </c>
      <c r="BA166" t="s">
        <v>70</v>
      </c>
      <c r="BB166" t="s">
        <v>98</v>
      </c>
    </row>
    <row r="167" spans="1:54" hidden="1" x14ac:dyDescent="0.3">
      <c r="A167">
        <v>10927</v>
      </c>
      <c r="B167" t="s">
        <v>46</v>
      </c>
      <c r="C167" t="s">
        <v>47</v>
      </c>
      <c r="D167" t="s">
        <v>15</v>
      </c>
      <c r="E167">
        <v>150</v>
      </c>
      <c r="F167">
        <v>200</v>
      </c>
      <c r="G167">
        <v>854</v>
      </c>
      <c r="H167">
        <v>170800</v>
      </c>
      <c r="I167">
        <v>42700</v>
      </c>
      <c r="J167" t="s">
        <v>22</v>
      </c>
      <c r="K167" t="s">
        <v>41</v>
      </c>
      <c r="L167" t="s">
        <v>59</v>
      </c>
      <c r="M167">
        <v>2018</v>
      </c>
      <c r="Q167" t="s">
        <v>70</v>
      </c>
      <c r="R167" t="s">
        <v>98</v>
      </c>
      <c r="BA167" t="s">
        <v>70</v>
      </c>
      <c r="BB167" t="s">
        <v>98</v>
      </c>
    </row>
    <row r="168" spans="1:54" hidden="1" x14ac:dyDescent="0.3">
      <c r="A168">
        <v>10932</v>
      </c>
      <c r="B168" t="s">
        <v>31</v>
      </c>
      <c r="C168" t="s">
        <v>32</v>
      </c>
      <c r="D168" t="s">
        <v>43</v>
      </c>
      <c r="E168">
        <v>80</v>
      </c>
      <c r="F168">
        <v>150</v>
      </c>
      <c r="G168">
        <v>802</v>
      </c>
      <c r="H168">
        <v>120300</v>
      </c>
      <c r="I168">
        <v>56140</v>
      </c>
      <c r="J168" t="s">
        <v>22</v>
      </c>
      <c r="K168" t="s">
        <v>35</v>
      </c>
      <c r="L168" t="s">
        <v>36</v>
      </c>
      <c r="M168">
        <v>2019</v>
      </c>
      <c r="Q168" t="s">
        <v>70</v>
      </c>
      <c r="R168" t="s">
        <v>97</v>
      </c>
      <c r="BA168" t="s">
        <v>70</v>
      </c>
      <c r="BB168" t="s">
        <v>97</v>
      </c>
    </row>
    <row r="169" spans="1:54" hidden="1" x14ac:dyDescent="0.3">
      <c r="A169">
        <v>10937</v>
      </c>
      <c r="B169" t="s">
        <v>25</v>
      </c>
      <c r="C169" t="s">
        <v>26</v>
      </c>
      <c r="D169" t="s">
        <v>33</v>
      </c>
      <c r="E169">
        <v>170</v>
      </c>
      <c r="F169">
        <v>250</v>
      </c>
      <c r="G169">
        <v>990</v>
      </c>
      <c r="H169">
        <v>247500</v>
      </c>
      <c r="I169">
        <v>79200</v>
      </c>
      <c r="J169" t="s">
        <v>22</v>
      </c>
      <c r="K169" t="s">
        <v>29</v>
      </c>
      <c r="L169" t="s">
        <v>53</v>
      </c>
      <c r="M169">
        <v>2018</v>
      </c>
      <c r="Q169" t="s">
        <v>70</v>
      </c>
      <c r="R169" t="s">
        <v>98</v>
      </c>
      <c r="BA169" t="s">
        <v>70</v>
      </c>
      <c r="BB169" t="s">
        <v>98</v>
      </c>
    </row>
    <row r="170" spans="1:54" x14ac:dyDescent="0.3">
      <c r="A170">
        <v>10942</v>
      </c>
      <c r="B170" t="s">
        <v>37</v>
      </c>
      <c r="C170" t="s">
        <v>38</v>
      </c>
      <c r="D170" t="s">
        <v>21</v>
      </c>
      <c r="E170">
        <v>250</v>
      </c>
      <c r="F170">
        <v>500</v>
      </c>
      <c r="G170">
        <v>998</v>
      </c>
      <c r="H170">
        <v>499000</v>
      </c>
      <c r="I170">
        <v>249500</v>
      </c>
      <c r="J170" t="s">
        <v>22</v>
      </c>
      <c r="K170" t="s">
        <v>23</v>
      </c>
      <c r="L170" t="s">
        <v>24</v>
      </c>
      <c r="M170">
        <v>2017</v>
      </c>
      <c r="BA170" t="s">
        <v>70</v>
      </c>
      <c r="BB170" t="s">
        <v>98</v>
      </c>
    </row>
    <row r="171" spans="1:54" hidden="1" x14ac:dyDescent="0.3">
      <c r="A171">
        <v>10947</v>
      </c>
      <c r="B171" t="s">
        <v>37</v>
      </c>
      <c r="C171" t="s">
        <v>38</v>
      </c>
      <c r="D171" t="s">
        <v>48</v>
      </c>
      <c r="E171">
        <v>90</v>
      </c>
      <c r="F171">
        <v>150</v>
      </c>
      <c r="G171">
        <v>918</v>
      </c>
      <c r="H171">
        <v>137700</v>
      </c>
      <c r="I171">
        <v>55080</v>
      </c>
      <c r="J171" t="s">
        <v>22</v>
      </c>
      <c r="K171" t="s">
        <v>17</v>
      </c>
      <c r="L171" t="s">
        <v>49</v>
      </c>
      <c r="M171">
        <v>2018</v>
      </c>
      <c r="Q171" t="s">
        <v>70</v>
      </c>
      <c r="R171" t="s">
        <v>97</v>
      </c>
      <c r="BA171" t="s">
        <v>70</v>
      </c>
      <c r="BB171" t="s">
        <v>97</v>
      </c>
    </row>
    <row r="172" spans="1:54" hidden="1" x14ac:dyDescent="0.3">
      <c r="A172">
        <v>10952</v>
      </c>
      <c r="B172" t="s">
        <v>54</v>
      </c>
      <c r="C172" t="s">
        <v>55</v>
      </c>
      <c r="D172" t="s">
        <v>39</v>
      </c>
      <c r="E172">
        <v>150</v>
      </c>
      <c r="F172">
        <v>200</v>
      </c>
      <c r="G172">
        <v>989</v>
      </c>
      <c r="H172">
        <v>197800</v>
      </c>
      <c r="I172">
        <v>49450</v>
      </c>
      <c r="J172" t="s">
        <v>22</v>
      </c>
      <c r="K172" t="s">
        <v>44</v>
      </c>
      <c r="L172" t="s">
        <v>60</v>
      </c>
      <c r="M172">
        <v>2017</v>
      </c>
      <c r="Q172" t="s">
        <v>70</v>
      </c>
      <c r="R172" t="s">
        <v>98</v>
      </c>
      <c r="BA172" t="s">
        <v>70</v>
      </c>
      <c r="BB172" t="s">
        <v>98</v>
      </c>
    </row>
    <row r="173" spans="1:54" hidden="1" x14ac:dyDescent="0.3">
      <c r="A173">
        <v>10957</v>
      </c>
      <c r="B173" t="s">
        <v>13</v>
      </c>
      <c r="C173" t="s">
        <v>14</v>
      </c>
      <c r="D173" t="s">
        <v>27</v>
      </c>
      <c r="E173">
        <v>180</v>
      </c>
      <c r="F173">
        <v>450</v>
      </c>
      <c r="G173">
        <v>795</v>
      </c>
      <c r="H173">
        <v>357750</v>
      </c>
      <c r="I173">
        <v>214650</v>
      </c>
      <c r="J173" t="s">
        <v>22</v>
      </c>
      <c r="K173" t="s">
        <v>41</v>
      </c>
      <c r="L173" t="s">
        <v>42</v>
      </c>
      <c r="M173">
        <v>2017</v>
      </c>
      <c r="Q173" t="s">
        <v>70</v>
      </c>
      <c r="R173" t="s">
        <v>98</v>
      </c>
      <c r="BA173" t="s">
        <v>70</v>
      </c>
      <c r="BB173" t="s">
        <v>98</v>
      </c>
    </row>
    <row r="174" spans="1:54" hidden="1" x14ac:dyDescent="0.3">
      <c r="A174">
        <v>10962</v>
      </c>
      <c r="B174" t="s">
        <v>13</v>
      </c>
      <c r="C174" t="s">
        <v>14</v>
      </c>
      <c r="D174" t="s">
        <v>15</v>
      </c>
      <c r="E174">
        <v>150</v>
      </c>
      <c r="F174">
        <v>200</v>
      </c>
      <c r="G174">
        <v>955</v>
      </c>
      <c r="H174">
        <v>191000</v>
      </c>
      <c r="I174">
        <v>47750</v>
      </c>
      <c r="J174" t="s">
        <v>22</v>
      </c>
      <c r="K174" t="s">
        <v>35</v>
      </c>
      <c r="L174" t="s">
        <v>56</v>
      </c>
      <c r="M174">
        <v>2018</v>
      </c>
      <c r="Q174" t="s">
        <v>70</v>
      </c>
      <c r="R174" t="s">
        <v>98</v>
      </c>
      <c r="BA174" t="s">
        <v>70</v>
      </c>
      <c r="BB174" t="s">
        <v>98</v>
      </c>
    </row>
    <row r="175" spans="1:54" hidden="1" x14ac:dyDescent="0.3">
      <c r="A175">
        <v>10967</v>
      </c>
      <c r="B175" t="s">
        <v>57</v>
      </c>
      <c r="C175" t="s">
        <v>58</v>
      </c>
      <c r="D175" t="s">
        <v>43</v>
      </c>
      <c r="E175">
        <v>80</v>
      </c>
      <c r="F175">
        <v>150</v>
      </c>
      <c r="G175">
        <v>797</v>
      </c>
      <c r="H175">
        <v>119550</v>
      </c>
      <c r="I175">
        <v>55790</v>
      </c>
      <c r="J175" t="s">
        <v>22</v>
      </c>
      <c r="K175" t="s">
        <v>29</v>
      </c>
      <c r="L175" t="s">
        <v>30</v>
      </c>
      <c r="M175">
        <v>2018</v>
      </c>
      <c r="Q175" t="s">
        <v>70</v>
      </c>
      <c r="R175" t="s">
        <v>97</v>
      </c>
      <c r="BA175" t="s">
        <v>70</v>
      </c>
      <c r="BB175" t="s">
        <v>97</v>
      </c>
    </row>
    <row r="176" spans="1:54" hidden="1" x14ac:dyDescent="0.3">
      <c r="A176">
        <v>10972</v>
      </c>
      <c r="B176" t="s">
        <v>31</v>
      </c>
      <c r="C176" t="s">
        <v>32</v>
      </c>
      <c r="D176" t="s">
        <v>33</v>
      </c>
      <c r="E176">
        <v>170</v>
      </c>
      <c r="F176">
        <v>250</v>
      </c>
      <c r="G176">
        <v>832</v>
      </c>
      <c r="H176">
        <v>208000</v>
      </c>
      <c r="I176">
        <v>66560</v>
      </c>
      <c r="J176" t="s">
        <v>22</v>
      </c>
      <c r="K176" t="s">
        <v>23</v>
      </c>
      <c r="L176" t="s">
        <v>50</v>
      </c>
      <c r="M176">
        <v>2018</v>
      </c>
      <c r="Q176" t="s">
        <v>70</v>
      </c>
      <c r="R176" t="s">
        <v>98</v>
      </c>
      <c r="BA176" t="s">
        <v>70</v>
      </c>
      <c r="BB176" t="s">
        <v>98</v>
      </c>
    </row>
    <row r="177" spans="1:54" x14ac:dyDescent="0.3">
      <c r="A177">
        <v>10977</v>
      </c>
      <c r="B177" t="s">
        <v>19</v>
      </c>
      <c r="C177" t="s">
        <v>20</v>
      </c>
      <c r="D177" t="s">
        <v>21</v>
      </c>
      <c r="E177">
        <v>250</v>
      </c>
      <c r="F177">
        <v>500</v>
      </c>
      <c r="G177">
        <v>919</v>
      </c>
      <c r="H177">
        <v>459500</v>
      </c>
      <c r="I177">
        <v>229750</v>
      </c>
      <c r="J177" t="s">
        <v>22</v>
      </c>
      <c r="K177" t="s">
        <v>17</v>
      </c>
      <c r="L177" t="s">
        <v>18</v>
      </c>
      <c r="M177">
        <v>2019</v>
      </c>
      <c r="BA177" t="s">
        <v>70</v>
      </c>
      <c r="BB177" t="s">
        <v>98</v>
      </c>
    </row>
    <row r="178" spans="1:54" hidden="1" x14ac:dyDescent="0.3">
      <c r="A178">
        <v>10982</v>
      </c>
      <c r="B178" t="s">
        <v>37</v>
      </c>
      <c r="C178" t="s">
        <v>38</v>
      </c>
      <c r="D178" t="s">
        <v>48</v>
      </c>
      <c r="E178">
        <v>90</v>
      </c>
      <c r="F178">
        <v>150</v>
      </c>
      <c r="G178">
        <v>796</v>
      </c>
      <c r="H178">
        <v>119400</v>
      </c>
      <c r="I178">
        <v>47760</v>
      </c>
      <c r="J178" t="s">
        <v>22</v>
      </c>
      <c r="K178" t="s">
        <v>44</v>
      </c>
      <c r="L178" t="s">
        <v>45</v>
      </c>
      <c r="M178">
        <v>2017</v>
      </c>
      <c r="Q178" t="s">
        <v>70</v>
      </c>
      <c r="R178" t="s">
        <v>97</v>
      </c>
      <c r="BA178" t="s">
        <v>70</v>
      </c>
      <c r="BB178" t="s">
        <v>97</v>
      </c>
    </row>
    <row r="179" spans="1:54" hidden="1" x14ac:dyDescent="0.3">
      <c r="A179">
        <v>10987</v>
      </c>
      <c r="B179" t="s">
        <v>31</v>
      </c>
      <c r="C179" t="s">
        <v>32</v>
      </c>
      <c r="D179" t="s">
        <v>39</v>
      </c>
      <c r="E179">
        <v>150</v>
      </c>
      <c r="F179">
        <v>200</v>
      </c>
      <c r="G179">
        <v>840</v>
      </c>
      <c r="H179">
        <v>168000</v>
      </c>
      <c r="I179">
        <v>42000</v>
      </c>
      <c r="J179" t="s">
        <v>22</v>
      </c>
      <c r="K179" t="s">
        <v>41</v>
      </c>
      <c r="L179" t="s">
        <v>59</v>
      </c>
      <c r="M179">
        <v>2017</v>
      </c>
      <c r="Q179" t="s">
        <v>70</v>
      </c>
      <c r="R179" t="s">
        <v>98</v>
      </c>
      <c r="BA179" t="s">
        <v>70</v>
      </c>
      <c r="BB179" t="s">
        <v>98</v>
      </c>
    </row>
    <row r="180" spans="1:54" hidden="1" x14ac:dyDescent="0.3">
      <c r="A180">
        <v>10992</v>
      </c>
      <c r="B180" t="s">
        <v>25</v>
      </c>
      <c r="C180" t="s">
        <v>26</v>
      </c>
      <c r="D180" t="s">
        <v>27</v>
      </c>
      <c r="E180">
        <v>180</v>
      </c>
      <c r="F180">
        <v>450</v>
      </c>
      <c r="G180">
        <v>792</v>
      </c>
      <c r="H180">
        <v>356400</v>
      </c>
      <c r="I180">
        <v>213840</v>
      </c>
      <c r="J180" t="s">
        <v>22</v>
      </c>
      <c r="K180" t="s">
        <v>35</v>
      </c>
      <c r="L180" t="s">
        <v>36</v>
      </c>
      <c r="M180">
        <v>2017</v>
      </c>
      <c r="Q180" t="s">
        <v>70</v>
      </c>
      <c r="R180" t="s">
        <v>98</v>
      </c>
      <c r="BA180" t="s">
        <v>70</v>
      </c>
      <c r="BB180" t="s">
        <v>98</v>
      </c>
    </row>
    <row r="181" spans="1:54" hidden="1" x14ac:dyDescent="0.3">
      <c r="A181">
        <v>10997</v>
      </c>
      <c r="B181" t="s">
        <v>37</v>
      </c>
      <c r="C181" t="s">
        <v>38</v>
      </c>
      <c r="D181" t="s">
        <v>15</v>
      </c>
      <c r="E181">
        <v>150</v>
      </c>
      <c r="F181">
        <v>200</v>
      </c>
      <c r="G181">
        <v>932</v>
      </c>
      <c r="H181">
        <v>186400</v>
      </c>
      <c r="I181">
        <v>46600</v>
      </c>
      <c r="J181" t="s">
        <v>22</v>
      </c>
      <c r="K181" t="s">
        <v>29</v>
      </c>
      <c r="L181" t="s">
        <v>53</v>
      </c>
      <c r="M181">
        <v>2017</v>
      </c>
      <c r="Q181" t="s">
        <v>70</v>
      </c>
      <c r="R181" t="s">
        <v>98</v>
      </c>
      <c r="BA181" t="s">
        <v>70</v>
      </c>
      <c r="BB181" t="s">
        <v>98</v>
      </c>
    </row>
    <row r="182" spans="1:54" hidden="1" x14ac:dyDescent="0.3">
      <c r="A182">
        <v>11002</v>
      </c>
      <c r="B182" t="s">
        <v>37</v>
      </c>
      <c r="C182" t="s">
        <v>38</v>
      </c>
      <c r="D182" t="s">
        <v>43</v>
      </c>
      <c r="E182">
        <v>80</v>
      </c>
      <c r="F182">
        <v>150</v>
      </c>
      <c r="G182">
        <v>750</v>
      </c>
      <c r="H182">
        <v>112500</v>
      </c>
      <c r="I182">
        <v>52500</v>
      </c>
      <c r="J182" t="s">
        <v>22</v>
      </c>
      <c r="K182" t="s">
        <v>23</v>
      </c>
      <c r="L182" t="s">
        <v>24</v>
      </c>
      <c r="M182">
        <v>2018</v>
      </c>
      <c r="Q182" t="s">
        <v>70</v>
      </c>
      <c r="R182" t="s">
        <v>97</v>
      </c>
      <c r="BA182" t="s">
        <v>70</v>
      </c>
      <c r="BB182" t="s">
        <v>97</v>
      </c>
    </row>
    <row r="183" spans="1:54" hidden="1" x14ac:dyDescent="0.3">
      <c r="A183">
        <v>11007</v>
      </c>
      <c r="B183" t="s">
        <v>54</v>
      </c>
      <c r="C183" t="s">
        <v>55</v>
      </c>
      <c r="D183" t="s">
        <v>33</v>
      </c>
      <c r="E183">
        <v>170</v>
      </c>
      <c r="F183">
        <v>250</v>
      </c>
      <c r="G183">
        <v>984</v>
      </c>
      <c r="H183">
        <v>246000</v>
      </c>
      <c r="I183">
        <v>78720</v>
      </c>
      <c r="J183" t="s">
        <v>22</v>
      </c>
      <c r="K183" t="s">
        <v>17</v>
      </c>
      <c r="L183" t="s">
        <v>49</v>
      </c>
      <c r="M183">
        <v>2019</v>
      </c>
      <c r="Q183" t="s">
        <v>70</v>
      </c>
      <c r="R183" t="s">
        <v>98</v>
      </c>
      <c r="BA183" t="s">
        <v>70</v>
      </c>
      <c r="BB183" t="s">
        <v>98</v>
      </c>
    </row>
    <row r="184" spans="1:54" x14ac:dyDescent="0.3">
      <c r="A184">
        <v>11012</v>
      </c>
      <c r="B184" t="s">
        <v>51</v>
      </c>
      <c r="C184" t="s">
        <v>52</v>
      </c>
      <c r="D184" t="s">
        <v>21</v>
      </c>
      <c r="E184">
        <v>250</v>
      </c>
      <c r="F184">
        <v>500</v>
      </c>
      <c r="G184">
        <v>966</v>
      </c>
      <c r="H184">
        <v>483000</v>
      </c>
      <c r="I184">
        <v>241500</v>
      </c>
      <c r="J184" t="s">
        <v>22</v>
      </c>
      <c r="K184" t="s">
        <v>44</v>
      </c>
      <c r="L184" t="s">
        <v>60</v>
      </c>
      <c r="M184">
        <v>2017</v>
      </c>
      <c r="BA184" t="s">
        <v>70</v>
      </c>
      <c r="BB184" t="s">
        <v>98</v>
      </c>
    </row>
    <row r="185" spans="1:54" hidden="1" x14ac:dyDescent="0.3">
      <c r="A185">
        <v>11017</v>
      </c>
      <c r="B185" t="s">
        <v>57</v>
      </c>
      <c r="C185" t="s">
        <v>58</v>
      </c>
      <c r="D185" t="s">
        <v>48</v>
      </c>
      <c r="E185">
        <v>90</v>
      </c>
      <c r="F185">
        <v>150</v>
      </c>
      <c r="G185">
        <v>891</v>
      </c>
      <c r="H185">
        <v>133650</v>
      </c>
      <c r="I185">
        <v>53460</v>
      </c>
      <c r="J185" t="s">
        <v>22</v>
      </c>
      <c r="K185" t="s">
        <v>41</v>
      </c>
      <c r="L185" t="s">
        <v>42</v>
      </c>
      <c r="M185">
        <v>2017</v>
      </c>
      <c r="Q185" t="s">
        <v>70</v>
      </c>
      <c r="R185" t="s">
        <v>97</v>
      </c>
      <c r="BA185" t="s">
        <v>70</v>
      </c>
      <c r="BB185" t="s">
        <v>97</v>
      </c>
    </row>
    <row r="186" spans="1:54" hidden="1" x14ac:dyDescent="0.3">
      <c r="A186">
        <v>11022</v>
      </c>
      <c r="B186" t="s">
        <v>13</v>
      </c>
      <c r="C186" t="s">
        <v>14</v>
      </c>
      <c r="D186" t="s">
        <v>39</v>
      </c>
      <c r="E186">
        <v>150</v>
      </c>
      <c r="F186">
        <v>200</v>
      </c>
      <c r="G186">
        <v>851</v>
      </c>
      <c r="H186">
        <v>170200</v>
      </c>
      <c r="I186">
        <v>42550</v>
      </c>
      <c r="J186" t="s">
        <v>22</v>
      </c>
      <c r="K186" t="s">
        <v>35</v>
      </c>
      <c r="L186" t="s">
        <v>56</v>
      </c>
      <c r="M186">
        <v>2019</v>
      </c>
      <c r="Q186" t="s">
        <v>70</v>
      </c>
      <c r="R186" t="s">
        <v>98</v>
      </c>
      <c r="BA186" t="s">
        <v>70</v>
      </c>
      <c r="BB186" t="s">
        <v>98</v>
      </c>
    </row>
    <row r="187" spans="1:54" hidden="1" x14ac:dyDescent="0.3">
      <c r="A187">
        <v>11027</v>
      </c>
      <c r="B187" t="s">
        <v>63</v>
      </c>
      <c r="C187" t="s">
        <v>64</v>
      </c>
      <c r="D187" t="s">
        <v>27</v>
      </c>
      <c r="E187">
        <v>180</v>
      </c>
      <c r="F187">
        <v>450</v>
      </c>
      <c r="G187">
        <v>847</v>
      </c>
      <c r="H187">
        <v>381150</v>
      </c>
      <c r="I187">
        <v>228690</v>
      </c>
      <c r="J187" t="s">
        <v>22</v>
      </c>
      <c r="K187" t="s">
        <v>29</v>
      </c>
      <c r="L187" t="s">
        <v>30</v>
      </c>
      <c r="M187">
        <v>2019</v>
      </c>
      <c r="Q187" t="s">
        <v>70</v>
      </c>
      <c r="R187" t="s">
        <v>98</v>
      </c>
      <c r="BA187" t="s">
        <v>70</v>
      </c>
      <c r="BB187" t="s">
        <v>98</v>
      </c>
    </row>
    <row r="188" spans="1:54" hidden="1" x14ac:dyDescent="0.3">
      <c r="A188">
        <v>11032</v>
      </c>
      <c r="B188" t="s">
        <v>19</v>
      </c>
      <c r="C188" t="s">
        <v>20</v>
      </c>
      <c r="D188" t="s">
        <v>15</v>
      </c>
      <c r="E188">
        <v>150</v>
      </c>
      <c r="F188">
        <v>200</v>
      </c>
      <c r="G188">
        <v>799</v>
      </c>
      <c r="H188">
        <v>159800</v>
      </c>
      <c r="I188">
        <v>39950</v>
      </c>
      <c r="J188" t="s">
        <v>22</v>
      </c>
      <c r="K188" t="s">
        <v>23</v>
      </c>
      <c r="L188" t="s">
        <v>50</v>
      </c>
      <c r="M188">
        <v>2018</v>
      </c>
      <c r="Q188" t="s">
        <v>70</v>
      </c>
      <c r="R188" t="s">
        <v>98</v>
      </c>
      <c r="BA188" t="s">
        <v>70</v>
      </c>
      <c r="BB188" t="s">
        <v>98</v>
      </c>
    </row>
    <row r="189" spans="1:54" hidden="1" x14ac:dyDescent="0.3">
      <c r="A189">
        <v>11037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761</v>
      </c>
      <c r="H189">
        <v>114150</v>
      </c>
      <c r="I189">
        <v>53270</v>
      </c>
      <c r="J189" t="s">
        <v>22</v>
      </c>
      <c r="K189" t="s">
        <v>17</v>
      </c>
      <c r="L189" t="s">
        <v>18</v>
      </c>
      <c r="M189">
        <v>2019</v>
      </c>
      <c r="Q189" t="s">
        <v>70</v>
      </c>
      <c r="R189" t="s">
        <v>97</v>
      </c>
      <c r="BA189" t="s">
        <v>70</v>
      </c>
      <c r="BB189" t="s">
        <v>97</v>
      </c>
    </row>
    <row r="190" spans="1:54" hidden="1" x14ac:dyDescent="0.3">
      <c r="A190">
        <v>11042</v>
      </c>
      <c r="B190" t="s">
        <v>25</v>
      </c>
      <c r="C190" t="s">
        <v>26</v>
      </c>
      <c r="D190" t="s">
        <v>33</v>
      </c>
      <c r="E190">
        <v>170</v>
      </c>
      <c r="F190">
        <v>250</v>
      </c>
      <c r="G190">
        <v>945</v>
      </c>
      <c r="H190">
        <v>236250</v>
      </c>
      <c r="I190">
        <v>75600</v>
      </c>
      <c r="J190" t="s">
        <v>22</v>
      </c>
      <c r="K190" t="s">
        <v>44</v>
      </c>
      <c r="L190" t="s">
        <v>45</v>
      </c>
      <c r="M190">
        <v>2018</v>
      </c>
      <c r="Q190" t="s">
        <v>70</v>
      </c>
      <c r="R190" t="s">
        <v>98</v>
      </c>
      <c r="BA190" t="s">
        <v>70</v>
      </c>
      <c r="BB190" t="s">
        <v>98</v>
      </c>
    </row>
    <row r="191" spans="1:54" x14ac:dyDescent="0.3">
      <c r="A191">
        <v>11047</v>
      </c>
      <c r="B191" t="s">
        <v>13</v>
      </c>
      <c r="C191" t="s">
        <v>14</v>
      </c>
      <c r="D191" t="s">
        <v>21</v>
      </c>
      <c r="E191">
        <v>250</v>
      </c>
      <c r="F191">
        <v>500</v>
      </c>
      <c r="G191">
        <v>727</v>
      </c>
      <c r="H191">
        <v>363500</v>
      </c>
      <c r="I191">
        <v>181750</v>
      </c>
      <c r="J191" t="s">
        <v>22</v>
      </c>
      <c r="K191" t="s">
        <v>41</v>
      </c>
      <c r="L191" t="s">
        <v>59</v>
      </c>
      <c r="M191">
        <v>2018</v>
      </c>
      <c r="BA191" t="s">
        <v>70</v>
      </c>
      <c r="BB191" t="s">
        <v>98</v>
      </c>
    </row>
    <row r="192" spans="1:54" hidden="1" x14ac:dyDescent="0.3">
      <c r="A192">
        <v>11052</v>
      </c>
      <c r="B192" t="s">
        <v>25</v>
      </c>
      <c r="C192" t="s">
        <v>26</v>
      </c>
      <c r="D192" t="s">
        <v>48</v>
      </c>
      <c r="E192">
        <v>90</v>
      </c>
      <c r="F192">
        <v>150</v>
      </c>
      <c r="G192">
        <v>822</v>
      </c>
      <c r="H192">
        <v>123300</v>
      </c>
      <c r="I192">
        <v>49320</v>
      </c>
      <c r="J192" t="s">
        <v>22</v>
      </c>
      <c r="K192" t="s">
        <v>35</v>
      </c>
      <c r="L192" t="s">
        <v>36</v>
      </c>
      <c r="M192">
        <v>2018</v>
      </c>
      <c r="Q192" t="s">
        <v>70</v>
      </c>
      <c r="R192" t="s">
        <v>97</v>
      </c>
      <c r="BA192" t="s">
        <v>70</v>
      </c>
      <c r="BB192" t="s">
        <v>97</v>
      </c>
    </row>
    <row r="193" spans="1:54" hidden="1" x14ac:dyDescent="0.3">
      <c r="A193">
        <v>11057</v>
      </c>
      <c r="B193" t="s">
        <v>31</v>
      </c>
      <c r="C193" t="s">
        <v>32</v>
      </c>
      <c r="D193" t="s">
        <v>39</v>
      </c>
      <c r="E193">
        <v>150</v>
      </c>
      <c r="F193">
        <v>200</v>
      </c>
      <c r="G193">
        <v>871</v>
      </c>
      <c r="H193">
        <v>174200</v>
      </c>
      <c r="I193">
        <v>43550</v>
      </c>
      <c r="J193" t="s">
        <v>22</v>
      </c>
      <c r="K193" t="s">
        <v>29</v>
      </c>
      <c r="L193" t="s">
        <v>53</v>
      </c>
      <c r="M193">
        <v>2019</v>
      </c>
      <c r="Q193" t="s">
        <v>70</v>
      </c>
      <c r="R193" t="s">
        <v>98</v>
      </c>
      <c r="BA193" t="s">
        <v>70</v>
      </c>
      <c r="BB193" t="s">
        <v>98</v>
      </c>
    </row>
    <row r="194" spans="1:54" hidden="1" x14ac:dyDescent="0.3">
      <c r="A194">
        <v>11062</v>
      </c>
      <c r="B194" t="s">
        <v>61</v>
      </c>
      <c r="C194" t="s">
        <v>62</v>
      </c>
      <c r="D194" t="s">
        <v>27</v>
      </c>
      <c r="E194">
        <v>180</v>
      </c>
      <c r="F194">
        <v>450</v>
      </c>
      <c r="G194">
        <v>979</v>
      </c>
      <c r="H194">
        <v>440550</v>
      </c>
      <c r="I194">
        <v>264330</v>
      </c>
      <c r="J194" t="s">
        <v>22</v>
      </c>
      <c r="K194" t="s">
        <v>23</v>
      </c>
      <c r="L194" t="s">
        <v>24</v>
      </c>
      <c r="M194">
        <v>2018</v>
      </c>
      <c r="Q194" t="s">
        <v>70</v>
      </c>
      <c r="R194" t="s">
        <v>98</v>
      </c>
      <c r="BA194" t="s">
        <v>70</v>
      </c>
      <c r="BB194" t="s">
        <v>98</v>
      </c>
    </row>
    <row r="195" spans="1:54" hidden="1" x14ac:dyDescent="0.3">
      <c r="A195">
        <v>11067</v>
      </c>
      <c r="B195" t="s">
        <v>31</v>
      </c>
      <c r="C195" t="s">
        <v>32</v>
      </c>
      <c r="D195" t="s">
        <v>15</v>
      </c>
      <c r="E195">
        <v>150</v>
      </c>
      <c r="F195">
        <v>200</v>
      </c>
      <c r="G195">
        <v>758</v>
      </c>
      <c r="H195">
        <v>151600</v>
      </c>
      <c r="I195">
        <v>37900</v>
      </c>
      <c r="J195" t="s">
        <v>22</v>
      </c>
      <c r="K195" t="s">
        <v>17</v>
      </c>
      <c r="L195" t="s">
        <v>49</v>
      </c>
      <c r="M195">
        <v>2018</v>
      </c>
      <c r="Q195" t="s">
        <v>70</v>
      </c>
      <c r="R195" t="s">
        <v>98</v>
      </c>
      <c r="BA195" t="s">
        <v>70</v>
      </c>
      <c r="BB195" t="s">
        <v>98</v>
      </c>
    </row>
    <row r="196" spans="1:54" hidden="1" x14ac:dyDescent="0.3">
      <c r="A196">
        <v>11072</v>
      </c>
      <c r="B196" t="s">
        <v>51</v>
      </c>
      <c r="C196" t="s">
        <v>52</v>
      </c>
      <c r="D196" t="s">
        <v>43</v>
      </c>
      <c r="E196">
        <v>80</v>
      </c>
      <c r="F196">
        <v>150</v>
      </c>
      <c r="G196">
        <v>832</v>
      </c>
      <c r="H196">
        <v>124800</v>
      </c>
      <c r="I196">
        <v>58240</v>
      </c>
      <c r="J196" t="s">
        <v>22</v>
      </c>
      <c r="K196" t="s">
        <v>44</v>
      </c>
      <c r="L196" t="s">
        <v>60</v>
      </c>
      <c r="M196">
        <v>2018</v>
      </c>
      <c r="Q196" t="s">
        <v>70</v>
      </c>
      <c r="R196" t="s">
        <v>97</v>
      </c>
      <c r="BA196" t="s">
        <v>70</v>
      </c>
      <c r="BB196" t="s">
        <v>97</v>
      </c>
    </row>
    <row r="197" spans="1:54" hidden="1" x14ac:dyDescent="0.3">
      <c r="A197">
        <v>11077</v>
      </c>
      <c r="B197" t="s">
        <v>31</v>
      </c>
      <c r="C197" t="s">
        <v>32</v>
      </c>
      <c r="D197" t="s">
        <v>33</v>
      </c>
      <c r="E197">
        <v>170</v>
      </c>
      <c r="F197">
        <v>250</v>
      </c>
      <c r="G197">
        <v>706</v>
      </c>
      <c r="H197">
        <v>176500</v>
      </c>
      <c r="I197">
        <v>56480</v>
      </c>
      <c r="J197" t="s">
        <v>22</v>
      </c>
      <c r="K197" t="s">
        <v>41</v>
      </c>
      <c r="L197" t="s">
        <v>42</v>
      </c>
      <c r="M197">
        <v>2019</v>
      </c>
      <c r="Q197" t="s">
        <v>70</v>
      </c>
      <c r="R197" t="s">
        <v>98</v>
      </c>
      <c r="BA197" t="s">
        <v>70</v>
      </c>
      <c r="BB197" t="s">
        <v>98</v>
      </c>
    </row>
    <row r="198" spans="1:54" x14ac:dyDescent="0.3">
      <c r="A198">
        <v>11082</v>
      </c>
      <c r="B198" t="s">
        <v>61</v>
      </c>
      <c r="C198" t="s">
        <v>62</v>
      </c>
      <c r="D198" t="s">
        <v>21</v>
      </c>
      <c r="E198">
        <v>250</v>
      </c>
      <c r="F198">
        <v>500</v>
      </c>
      <c r="G198">
        <v>793</v>
      </c>
      <c r="H198">
        <v>396500</v>
      </c>
      <c r="I198">
        <v>198250</v>
      </c>
      <c r="J198" t="s">
        <v>22</v>
      </c>
      <c r="K198" t="s">
        <v>35</v>
      </c>
      <c r="L198" t="s">
        <v>56</v>
      </c>
      <c r="M198">
        <v>2017</v>
      </c>
      <c r="BA198" t="s">
        <v>70</v>
      </c>
      <c r="BB198" t="s">
        <v>98</v>
      </c>
    </row>
    <row r="199" spans="1:54" hidden="1" x14ac:dyDescent="0.3">
      <c r="A199">
        <v>11087</v>
      </c>
      <c r="B199" t="s">
        <v>25</v>
      </c>
      <c r="C199" t="s">
        <v>26</v>
      </c>
      <c r="D199" t="s">
        <v>48</v>
      </c>
      <c r="E199">
        <v>90</v>
      </c>
      <c r="F199">
        <v>150</v>
      </c>
      <c r="G199">
        <v>832</v>
      </c>
      <c r="H199">
        <v>124800</v>
      </c>
      <c r="I199">
        <v>49920</v>
      </c>
      <c r="J199" t="s">
        <v>22</v>
      </c>
      <c r="K199" t="s">
        <v>29</v>
      </c>
      <c r="L199" t="s">
        <v>30</v>
      </c>
      <c r="M199">
        <v>2018</v>
      </c>
      <c r="Q199" t="s">
        <v>70</v>
      </c>
      <c r="R199" t="s">
        <v>97</v>
      </c>
      <c r="BA199" t="s">
        <v>70</v>
      </c>
      <c r="BB199" t="s">
        <v>97</v>
      </c>
    </row>
    <row r="200" spans="1:54" hidden="1" x14ac:dyDescent="0.3">
      <c r="A200">
        <v>11092</v>
      </c>
      <c r="B200" t="s">
        <v>19</v>
      </c>
      <c r="C200" t="s">
        <v>20</v>
      </c>
      <c r="D200" t="s">
        <v>39</v>
      </c>
      <c r="E200">
        <v>150</v>
      </c>
      <c r="F200">
        <v>200</v>
      </c>
      <c r="G200">
        <v>863</v>
      </c>
      <c r="H200">
        <v>172600</v>
      </c>
      <c r="I200">
        <v>43150</v>
      </c>
      <c r="J200" t="s">
        <v>22</v>
      </c>
      <c r="K200" t="s">
        <v>23</v>
      </c>
      <c r="L200" t="s">
        <v>50</v>
      </c>
      <c r="M200">
        <v>2019</v>
      </c>
      <c r="Q200" t="s">
        <v>70</v>
      </c>
      <c r="R200" t="s">
        <v>98</v>
      </c>
      <c r="BA200" t="s">
        <v>70</v>
      </c>
      <c r="BB200" t="s">
        <v>98</v>
      </c>
    </row>
    <row r="201" spans="1:54" hidden="1" x14ac:dyDescent="0.3">
      <c r="A201">
        <v>11097</v>
      </c>
      <c r="B201" t="s">
        <v>25</v>
      </c>
      <c r="C201" t="s">
        <v>26</v>
      </c>
      <c r="D201" t="s">
        <v>27</v>
      </c>
      <c r="E201">
        <v>180</v>
      </c>
      <c r="F201">
        <v>450</v>
      </c>
      <c r="G201">
        <v>736</v>
      </c>
      <c r="H201">
        <v>331200</v>
      </c>
      <c r="I201">
        <v>198720</v>
      </c>
      <c r="J201" t="s">
        <v>22</v>
      </c>
      <c r="K201" t="s">
        <v>17</v>
      </c>
      <c r="L201" t="s">
        <v>18</v>
      </c>
      <c r="M201">
        <v>2019</v>
      </c>
      <c r="Q201" t="s">
        <v>70</v>
      </c>
      <c r="R201" t="s">
        <v>98</v>
      </c>
      <c r="BA201" t="s">
        <v>70</v>
      </c>
      <c r="BB201" t="s">
        <v>98</v>
      </c>
    </row>
    <row r="202" spans="1:54" hidden="1" x14ac:dyDescent="0.3">
      <c r="A202">
        <v>11102</v>
      </c>
      <c r="B202" t="s">
        <v>13</v>
      </c>
      <c r="C202" t="s">
        <v>14</v>
      </c>
      <c r="D202" t="s">
        <v>15</v>
      </c>
      <c r="E202">
        <v>150</v>
      </c>
      <c r="F202">
        <v>200</v>
      </c>
      <c r="G202">
        <v>838</v>
      </c>
      <c r="H202">
        <v>167600</v>
      </c>
      <c r="I202">
        <v>41900</v>
      </c>
      <c r="J202" t="s">
        <v>22</v>
      </c>
      <c r="K202" t="s">
        <v>44</v>
      </c>
      <c r="L202" t="s">
        <v>45</v>
      </c>
      <c r="M202">
        <v>2019</v>
      </c>
      <c r="Q202" t="s">
        <v>70</v>
      </c>
      <c r="R202" t="s">
        <v>98</v>
      </c>
      <c r="BA202" t="s">
        <v>70</v>
      </c>
      <c r="BB202" t="s">
        <v>98</v>
      </c>
    </row>
    <row r="203" spans="1:54" hidden="1" x14ac:dyDescent="0.3">
      <c r="A203">
        <v>11107</v>
      </c>
      <c r="B203" t="s">
        <v>25</v>
      </c>
      <c r="C203" t="s">
        <v>26</v>
      </c>
      <c r="D203" t="s">
        <v>43</v>
      </c>
      <c r="E203">
        <v>80</v>
      </c>
      <c r="F203">
        <v>150</v>
      </c>
      <c r="G203">
        <v>786</v>
      </c>
      <c r="H203">
        <v>117900</v>
      </c>
      <c r="I203">
        <v>55020</v>
      </c>
      <c r="J203" t="s">
        <v>22</v>
      </c>
      <c r="K203" t="s">
        <v>41</v>
      </c>
      <c r="L203" t="s">
        <v>59</v>
      </c>
      <c r="M203">
        <v>2017</v>
      </c>
      <c r="Q203" t="s">
        <v>70</v>
      </c>
      <c r="R203" t="s">
        <v>97</v>
      </c>
      <c r="BA203" t="s">
        <v>70</v>
      </c>
      <c r="BB203" t="s">
        <v>97</v>
      </c>
    </row>
    <row r="204" spans="1:54" hidden="1" x14ac:dyDescent="0.3">
      <c r="A204">
        <v>11112</v>
      </c>
      <c r="B204" t="s">
        <v>31</v>
      </c>
      <c r="C204" t="s">
        <v>32</v>
      </c>
      <c r="D204" t="s">
        <v>33</v>
      </c>
      <c r="E204">
        <v>170</v>
      </c>
      <c r="F204">
        <v>250</v>
      </c>
      <c r="G204">
        <v>711</v>
      </c>
      <c r="H204">
        <v>177750</v>
      </c>
      <c r="I204">
        <v>56880</v>
      </c>
      <c r="J204" t="s">
        <v>22</v>
      </c>
      <c r="K204" t="s">
        <v>35</v>
      </c>
      <c r="L204" t="s">
        <v>36</v>
      </c>
      <c r="M204">
        <v>2017</v>
      </c>
      <c r="Q204" t="s">
        <v>70</v>
      </c>
      <c r="R204" t="s">
        <v>98</v>
      </c>
      <c r="BA204" t="s">
        <v>70</v>
      </c>
      <c r="BB204" t="s">
        <v>98</v>
      </c>
    </row>
    <row r="205" spans="1:54" x14ac:dyDescent="0.3">
      <c r="A205">
        <v>11117</v>
      </c>
      <c r="B205" t="s">
        <v>61</v>
      </c>
      <c r="C205" t="s">
        <v>62</v>
      </c>
      <c r="D205" t="s">
        <v>21</v>
      </c>
      <c r="E205">
        <v>250</v>
      </c>
      <c r="F205">
        <v>500</v>
      </c>
      <c r="G205">
        <v>847</v>
      </c>
      <c r="H205">
        <v>423500</v>
      </c>
      <c r="I205">
        <v>211750</v>
      </c>
      <c r="J205" t="s">
        <v>22</v>
      </c>
      <c r="K205" t="s">
        <v>29</v>
      </c>
      <c r="L205" t="s">
        <v>53</v>
      </c>
      <c r="M205">
        <v>2019</v>
      </c>
      <c r="BA205" t="s">
        <v>70</v>
      </c>
      <c r="BB205" t="s">
        <v>98</v>
      </c>
    </row>
    <row r="206" spans="1:54" hidden="1" x14ac:dyDescent="0.3">
      <c r="A206">
        <v>11122</v>
      </c>
      <c r="B206" t="s">
        <v>63</v>
      </c>
      <c r="C206" t="s">
        <v>64</v>
      </c>
      <c r="D206" t="s">
        <v>48</v>
      </c>
      <c r="E206">
        <v>90</v>
      </c>
      <c r="F206">
        <v>150</v>
      </c>
      <c r="G206">
        <v>848</v>
      </c>
      <c r="H206">
        <v>127200</v>
      </c>
      <c r="I206">
        <v>50880</v>
      </c>
      <c r="J206" t="s">
        <v>22</v>
      </c>
      <c r="K206" t="s">
        <v>23</v>
      </c>
      <c r="L206" t="s">
        <v>24</v>
      </c>
      <c r="M206">
        <v>2018</v>
      </c>
      <c r="Q206" t="s">
        <v>70</v>
      </c>
      <c r="R206" t="s">
        <v>97</v>
      </c>
      <c r="BA206" t="s">
        <v>70</v>
      </c>
      <c r="BB206" t="s">
        <v>97</v>
      </c>
    </row>
    <row r="207" spans="1:54" hidden="1" x14ac:dyDescent="0.3">
      <c r="A207">
        <v>11127</v>
      </c>
      <c r="B207" t="s">
        <v>31</v>
      </c>
      <c r="C207" t="s">
        <v>32</v>
      </c>
      <c r="D207" t="s">
        <v>39</v>
      </c>
      <c r="E207">
        <v>150</v>
      </c>
      <c r="F207">
        <v>200</v>
      </c>
      <c r="G207">
        <v>731</v>
      </c>
      <c r="H207">
        <v>146200</v>
      </c>
      <c r="I207">
        <v>36550</v>
      </c>
      <c r="J207" t="s">
        <v>22</v>
      </c>
      <c r="K207" t="s">
        <v>17</v>
      </c>
      <c r="L207" t="s">
        <v>49</v>
      </c>
      <c r="M207">
        <v>2018</v>
      </c>
      <c r="Q207" t="s">
        <v>70</v>
      </c>
      <c r="R207" t="s">
        <v>98</v>
      </c>
      <c r="BA207" t="s">
        <v>70</v>
      </c>
      <c r="BB207" t="s">
        <v>98</v>
      </c>
    </row>
    <row r="208" spans="1:54" hidden="1" x14ac:dyDescent="0.3">
      <c r="A208">
        <v>11132</v>
      </c>
      <c r="B208" t="s">
        <v>19</v>
      </c>
      <c r="C208" t="s">
        <v>20</v>
      </c>
      <c r="D208" t="s">
        <v>27</v>
      </c>
      <c r="E208">
        <v>180</v>
      </c>
      <c r="F208">
        <v>450</v>
      </c>
      <c r="G208">
        <v>721</v>
      </c>
      <c r="H208">
        <v>324450</v>
      </c>
      <c r="I208">
        <v>194670</v>
      </c>
      <c r="J208" t="s">
        <v>22</v>
      </c>
      <c r="K208" t="s">
        <v>44</v>
      </c>
      <c r="L208" t="s">
        <v>60</v>
      </c>
      <c r="M208">
        <v>2018</v>
      </c>
      <c r="Q208" t="s">
        <v>70</v>
      </c>
      <c r="R208" t="s">
        <v>98</v>
      </c>
      <c r="BA208" t="s">
        <v>70</v>
      </c>
      <c r="BB208" t="s">
        <v>98</v>
      </c>
    </row>
    <row r="209" spans="1:54" hidden="1" x14ac:dyDescent="0.3">
      <c r="A209">
        <v>11137</v>
      </c>
      <c r="B209" t="s">
        <v>63</v>
      </c>
      <c r="C209" t="s">
        <v>64</v>
      </c>
      <c r="D209" t="s">
        <v>15</v>
      </c>
      <c r="E209">
        <v>150</v>
      </c>
      <c r="F209">
        <v>200</v>
      </c>
      <c r="G209">
        <v>974</v>
      </c>
      <c r="H209">
        <v>194800</v>
      </c>
      <c r="I209">
        <v>48700</v>
      </c>
      <c r="J209" t="s">
        <v>22</v>
      </c>
      <c r="K209" t="s">
        <v>41</v>
      </c>
      <c r="L209" t="s">
        <v>42</v>
      </c>
      <c r="M209">
        <v>2017</v>
      </c>
      <c r="Q209" t="s">
        <v>70</v>
      </c>
      <c r="R209" t="s">
        <v>98</v>
      </c>
      <c r="BA209" t="s">
        <v>70</v>
      </c>
      <c r="BB209" t="s">
        <v>98</v>
      </c>
    </row>
    <row r="210" spans="1:54" hidden="1" x14ac:dyDescent="0.3">
      <c r="A210">
        <v>11142</v>
      </c>
      <c r="B210" t="s">
        <v>37</v>
      </c>
      <c r="C210" t="s">
        <v>38</v>
      </c>
      <c r="D210" t="s">
        <v>43</v>
      </c>
      <c r="E210">
        <v>80</v>
      </c>
      <c r="F210">
        <v>150</v>
      </c>
      <c r="G210">
        <v>740</v>
      </c>
      <c r="H210">
        <v>111000</v>
      </c>
      <c r="I210">
        <v>51800</v>
      </c>
      <c r="J210" t="s">
        <v>22</v>
      </c>
      <c r="K210" t="s">
        <v>35</v>
      </c>
      <c r="L210" t="s">
        <v>56</v>
      </c>
      <c r="M210">
        <v>2018</v>
      </c>
      <c r="Q210" t="s">
        <v>70</v>
      </c>
      <c r="R210" t="s">
        <v>97</v>
      </c>
      <c r="BA210" t="s">
        <v>70</v>
      </c>
      <c r="BB210" t="s">
        <v>97</v>
      </c>
    </row>
    <row r="211" spans="1:54" hidden="1" x14ac:dyDescent="0.3">
      <c r="A211">
        <v>11147</v>
      </c>
      <c r="B211" t="s">
        <v>51</v>
      </c>
      <c r="C211" t="s">
        <v>52</v>
      </c>
      <c r="D211" t="s">
        <v>33</v>
      </c>
      <c r="E211">
        <v>170</v>
      </c>
      <c r="F211">
        <v>250</v>
      </c>
      <c r="G211">
        <v>935</v>
      </c>
      <c r="H211">
        <v>233750</v>
      </c>
      <c r="I211">
        <v>74800</v>
      </c>
      <c r="J211" t="s">
        <v>22</v>
      </c>
      <c r="K211" t="s">
        <v>29</v>
      </c>
      <c r="L211" t="s">
        <v>30</v>
      </c>
      <c r="M211">
        <v>2019</v>
      </c>
      <c r="Q211" t="s">
        <v>70</v>
      </c>
      <c r="R211" t="s">
        <v>98</v>
      </c>
      <c r="BA211" t="s">
        <v>70</v>
      </c>
      <c r="BB211" t="s">
        <v>98</v>
      </c>
    </row>
  </sheetData>
  <autoFilter ref="A1:M211" xr:uid="{8E7F4120-2F5A-46D0-888A-3514CE0C134E}">
    <filterColumn colId="3">
      <filters>
        <filter val="budweise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9F0D-5375-4DC8-B8DA-64DE05669533}">
  <dimension ref="A1:R31"/>
  <sheetViews>
    <sheetView workbookViewId="0">
      <selection activeCell="R2" sqref="R2"/>
    </sheetView>
  </sheetViews>
  <sheetFormatPr defaultRowHeight="14.4" x14ac:dyDescent="0.3"/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P1" t="s">
        <v>10</v>
      </c>
    </row>
    <row r="2" spans="1:18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P2" t="s">
        <v>23</v>
      </c>
      <c r="Q2">
        <f>SUMIFS(G2:G31,K2:K31,P2,D2:D31,"budweiser")</f>
        <v>4620</v>
      </c>
      <c r="R2">
        <f>SUMIF(K2:K31,P2,G2:G31)</f>
        <v>4620</v>
      </c>
    </row>
    <row r="3" spans="1:18" x14ac:dyDescent="0.3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P3" t="s">
        <v>17</v>
      </c>
      <c r="Q3">
        <f t="shared" ref="Q3:Q6" si="0">SUMIFS(G3:G32,K3:K32,P3,D3:D32,"budweiser")</f>
        <v>4113</v>
      </c>
      <c r="R3">
        <f t="shared" ref="R3:R7" si="1">SUMIF(K3:K32,P3,G3:G32)</f>
        <v>4113</v>
      </c>
    </row>
    <row r="4" spans="1:18" x14ac:dyDescent="0.3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P4" t="s">
        <v>44</v>
      </c>
      <c r="Q4">
        <f t="shared" si="0"/>
        <v>4498</v>
      </c>
      <c r="R4">
        <f t="shared" si="1"/>
        <v>4498</v>
      </c>
    </row>
    <row r="5" spans="1:18" x14ac:dyDescent="0.3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P5" t="s">
        <v>41</v>
      </c>
      <c r="Q5">
        <f t="shared" si="0"/>
        <v>4320</v>
      </c>
      <c r="R5">
        <f t="shared" si="1"/>
        <v>4320</v>
      </c>
    </row>
    <row r="6" spans="1:18" x14ac:dyDescent="0.3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P6" t="s">
        <v>35</v>
      </c>
      <c r="Q6">
        <f t="shared" si="0"/>
        <v>4274</v>
      </c>
      <c r="R6">
        <f t="shared" si="1"/>
        <v>4274</v>
      </c>
    </row>
    <row r="7" spans="1:18" x14ac:dyDescent="0.3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P7" t="s">
        <v>29</v>
      </c>
      <c r="Q7">
        <f>SUMIFS(G7:G36,K7:K36,P7,D7:D36,"budweiser")</f>
        <v>4328</v>
      </c>
      <c r="R7">
        <f t="shared" si="1"/>
        <v>4328</v>
      </c>
    </row>
    <row r="8" spans="1:18" x14ac:dyDescent="0.3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8" x14ac:dyDescent="0.3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8" x14ac:dyDescent="0.3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8" x14ac:dyDescent="0.3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8" x14ac:dyDescent="0.3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8" x14ac:dyDescent="0.3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8" x14ac:dyDescent="0.3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8" x14ac:dyDescent="0.3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8" x14ac:dyDescent="0.3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65E8-C489-4DE4-8BD3-4AC0E25C1803}">
  <dimension ref="A1"/>
  <sheetViews>
    <sheetView workbookViewId="0">
      <selection activeCell="C30" sqref="C30"/>
    </sheetView>
  </sheetViews>
  <sheetFormatPr defaultRowHeight="14.4" x14ac:dyDescent="0.3"/>
  <cols>
    <col min="3" max="3" width="26.5546875" bestFit="1" customWidth="1"/>
    <col min="4" max="4" width="9.77734375" bestFit="1" customWidth="1"/>
    <col min="5" max="5" width="9.77734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1626-3628-40EA-A3DA-4F4D7A090083}">
  <sheetPr filterMode="1"/>
  <dimension ref="A1:S1048"/>
  <sheetViews>
    <sheetView workbookViewId="0">
      <selection activeCell="Q73" sqref="Q73"/>
    </sheetView>
  </sheetViews>
  <sheetFormatPr defaultRowHeight="14.4" x14ac:dyDescent="0.3"/>
  <cols>
    <col min="17" max="17" width="12" bestFit="1" customWidth="1"/>
    <col min="18" max="18" width="9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3</v>
      </c>
      <c r="R1" t="s">
        <v>6</v>
      </c>
      <c r="S1" t="s">
        <v>84</v>
      </c>
    </row>
    <row r="2" spans="1:19" hidden="1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9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Q3" t="s">
        <v>89</v>
      </c>
      <c r="R3">
        <f>SUMIF(D3:D1048, Q3, G3:G1048)</f>
        <v>126274</v>
      </c>
      <c r="S3">
        <f>RANK(R3, $R$3:$R$23)</f>
        <v>4</v>
      </c>
    </row>
    <row r="4" spans="1:19" hidden="1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9" hidden="1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9" hidden="1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9" hidden="1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9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Q8" t="s">
        <v>90</v>
      </c>
      <c r="R8">
        <f>SUMIF(D8:D1053, Q8, G8:G1053)</f>
        <v>127237</v>
      </c>
      <c r="S8">
        <f>RANK(R8, $R$3:$R$23)</f>
        <v>2</v>
      </c>
    </row>
    <row r="9" spans="1:19" hidden="1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9" hidden="1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9" hidden="1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9" hidden="1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9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Q13" t="s">
        <v>91</v>
      </c>
      <c r="R13">
        <f>SUMIF(D13:D1058, Q13, G13:G1058)</f>
        <v>126522</v>
      </c>
      <c r="S13">
        <f>RANK(R13, $R$3:$R$23)</f>
        <v>3</v>
      </c>
    </row>
    <row r="14" spans="1:19" hidden="1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9" hidden="1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9" hidden="1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9" hidden="1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9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Q18" t="s">
        <v>92</v>
      </c>
      <c r="R18">
        <f>SUMIF(D18:D1063, Q18, G18:G1063)</f>
        <v>127322</v>
      </c>
      <c r="S18">
        <f>RANK(R18, $R$3:$R$23)</f>
        <v>1</v>
      </c>
    </row>
    <row r="19" spans="1:19" hidden="1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9" hidden="1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9" hidden="1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9" hidden="1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9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Q23" t="s">
        <v>93</v>
      </c>
      <c r="R23">
        <f>SUMIF(D23:D1068, Q23, G23:G1068)</f>
        <v>125267</v>
      </c>
      <c r="S23">
        <f>RANK(R23, $R$3:$R$23)</f>
        <v>5</v>
      </c>
    </row>
    <row r="24" spans="1:19" hidden="1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9" hidden="1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9" hidden="1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9" hidden="1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9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9" hidden="1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9" hidden="1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9" hidden="1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9" hidden="1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hidden="1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hidden="1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hidden="1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hidden="1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hidden="1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hidden="1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hidden="1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hidden="1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hidden="1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hidden="1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hidden="1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hidden="1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hidden="1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hidden="1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hidden="1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hidden="1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hidden="1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hidden="1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hidden="1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hidden="1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hidden="1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hidden="1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hidden="1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hidden="1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hidden="1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hidden="1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hidden="1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hidden="1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hidden="1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hidden="1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hidden="1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hidden="1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hidden="1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hidden="1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hidden="1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hidden="1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hidden="1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hidden="1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hidden="1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hidden="1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hidden="1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hidden="1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hidden="1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hidden="1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hidden="1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hidden="1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hidden="1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hidden="1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hidden="1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hidden="1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hidden="1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hidden="1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hidden="1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hidden="1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hidden="1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hidden="1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hidden="1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hidden="1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hidden="1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hidden="1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hidden="1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hidden="1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hidden="1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hidden="1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hidden="1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hidden="1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hidden="1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hidden="1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hidden="1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hidden="1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hidden="1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hidden="1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hidden="1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hidden="1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hidden="1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hidden="1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hidden="1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hidden="1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hidden="1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hidden="1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hidden="1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hidden="1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hidden="1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hidden="1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hidden="1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hidden="1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hidden="1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hidden="1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hidden="1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hidden="1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hidden="1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hidden="1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hidden="1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hidden="1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hidden="1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hidden="1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hidden="1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hidden="1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hidden="1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hidden="1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hidden="1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hidden="1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hidden="1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hidden="1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hidden="1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hidden="1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hidden="1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hidden="1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hidden="1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hidden="1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hidden="1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hidden="1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hidden="1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hidden="1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hidden="1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hidden="1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hidden="1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hidden="1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hidden="1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hidden="1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hidden="1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hidden="1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hidden="1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hidden="1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hidden="1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hidden="1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hidden="1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hidden="1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hidden="1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hidden="1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hidden="1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hidden="1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hidden="1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hidden="1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hidden="1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hidden="1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hidden="1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hidden="1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hidden="1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hidden="1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hidden="1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hidden="1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hidden="1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hidden="1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hidden="1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hidden="1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hidden="1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hidden="1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hidden="1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hidden="1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hidden="1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hidden="1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hidden="1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hidden="1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hidden="1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hidden="1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hidden="1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hidden="1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hidden="1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hidden="1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hidden="1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hidden="1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hidden="1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hidden="1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hidden="1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hidden="1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hidden="1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hidden="1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hidden="1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hidden="1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hidden="1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hidden="1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hidden="1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hidden="1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hidden="1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hidden="1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hidden="1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hidden="1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hidden="1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hidden="1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hidden="1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hidden="1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hidden="1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hidden="1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hidden="1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hidden="1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hidden="1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hidden="1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hidden="1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hidden="1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hidden="1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hidden="1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hidden="1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hidden="1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hidden="1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hidden="1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hidden="1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hidden="1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hidden="1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hidden="1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hidden="1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hidden="1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hidden="1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hidden="1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hidden="1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hidden="1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hidden="1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hidden="1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hidden="1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hidden="1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hidden="1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hidden="1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hidden="1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hidden="1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hidden="1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hidden="1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hidden="1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hidden="1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hidden="1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hidden="1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hidden="1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hidden="1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hidden="1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hidden="1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hidden="1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hidden="1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hidden="1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hidden="1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hidden="1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hidden="1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hidden="1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hidden="1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hidden="1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hidden="1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hidden="1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hidden="1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hidden="1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hidden="1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hidden="1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hidden="1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hidden="1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hidden="1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hidden="1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hidden="1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hidden="1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hidden="1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hidden="1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hidden="1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hidden="1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hidden="1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hidden="1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hidden="1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hidden="1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hidden="1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hidden="1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hidden="1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hidden="1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hidden="1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hidden="1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hidden="1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hidden="1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hidden="1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hidden="1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hidden="1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hidden="1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hidden="1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hidden="1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hidden="1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hidden="1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hidden="1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hidden="1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hidden="1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hidden="1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hidden="1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hidden="1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hidden="1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hidden="1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hidden="1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hidden="1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hidden="1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hidden="1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hidden="1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hidden="1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hidden="1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hidden="1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hidden="1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hidden="1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hidden="1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hidden="1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hidden="1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hidden="1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hidden="1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hidden="1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hidden="1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hidden="1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hidden="1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hidden="1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hidden="1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hidden="1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hidden="1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hidden="1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hidden="1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hidden="1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hidden="1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hidden="1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hidden="1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hidden="1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hidden="1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hidden="1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hidden="1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hidden="1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hidden="1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hidden="1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hidden="1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hidden="1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hidden="1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hidden="1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hidden="1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hidden="1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hidden="1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hidden="1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hidden="1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hidden="1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hidden="1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hidden="1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hidden="1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hidden="1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hidden="1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hidden="1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hidden="1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hidden="1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hidden="1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hidden="1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hidden="1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hidden="1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hidden="1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hidden="1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hidden="1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hidden="1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hidden="1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hidden="1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hidden="1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hidden="1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hidden="1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hidden="1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hidden="1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hidden="1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hidden="1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hidden="1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hidden="1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hidden="1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hidden="1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hidden="1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hidden="1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hidden="1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hidden="1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hidden="1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hidden="1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hidden="1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hidden="1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hidden="1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hidden="1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hidden="1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hidden="1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hidden="1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hidden="1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hidden="1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hidden="1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hidden="1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hidden="1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hidden="1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hidden="1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hidden="1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hidden="1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hidden="1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hidden="1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hidden="1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hidden="1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hidden="1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hidden="1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hidden="1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hidden="1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hidden="1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hidden="1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hidden="1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hidden="1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hidden="1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hidden="1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hidden="1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hidden="1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hidden="1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hidden="1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hidden="1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hidden="1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hidden="1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hidden="1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hidden="1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hidden="1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hidden="1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hidden="1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hidden="1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hidden="1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hidden="1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hidden="1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hidden="1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hidden="1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hidden="1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hidden="1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hidden="1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hidden="1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hidden="1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hidden="1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hidden="1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hidden="1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hidden="1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hidden="1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hidden="1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hidden="1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hidden="1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hidden="1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hidden="1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hidden="1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hidden="1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hidden="1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hidden="1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hidden="1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hidden="1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hidden="1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hidden="1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hidden="1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hidden="1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hidden="1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hidden="1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hidden="1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hidden="1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hidden="1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hidden="1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hidden="1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hidden="1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hidden="1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hidden="1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hidden="1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hidden="1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hidden="1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hidden="1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hidden="1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hidden="1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hidden="1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hidden="1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hidden="1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hidden="1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hidden="1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hidden="1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hidden="1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hidden="1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hidden="1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hidden="1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hidden="1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hidden="1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hidden="1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hidden="1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hidden="1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hidden="1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hidden="1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hidden="1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hidden="1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hidden="1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hidden="1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hidden="1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hidden="1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hidden="1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hidden="1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hidden="1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hidden="1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hidden="1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hidden="1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hidden="1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hidden="1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hidden="1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hidden="1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hidden="1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hidden="1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hidden="1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hidden="1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hidden="1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hidden="1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hidden="1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hidden="1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hidden="1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hidden="1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hidden="1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hidden="1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hidden="1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hidden="1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hidden="1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hidden="1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hidden="1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hidden="1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hidden="1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hidden="1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hidden="1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hidden="1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hidden="1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hidden="1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hidden="1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hidden="1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hidden="1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hidden="1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hidden="1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hidden="1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hidden="1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hidden="1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hidden="1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hidden="1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hidden="1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hidden="1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hidden="1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hidden="1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hidden="1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hidden="1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hidden="1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hidden="1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hidden="1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hidden="1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hidden="1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hidden="1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hidden="1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hidden="1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hidden="1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hidden="1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hidden="1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hidden="1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hidden="1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hidden="1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hidden="1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hidden="1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hidden="1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hidden="1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hidden="1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hidden="1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hidden="1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hidden="1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hidden="1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hidden="1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hidden="1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hidden="1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hidden="1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hidden="1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hidden="1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hidden="1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hidden="1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hidden="1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hidden="1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hidden="1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hidden="1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hidden="1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hidden="1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hidden="1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hidden="1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hidden="1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hidden="1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hidden="1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hidden="1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hidden="1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hidden="1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hidden="1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hidden="1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hidden="1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hidden="1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hidden="1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hidden="1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hidden="1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hidden="1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hidden="1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hidden="1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hidden="1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hidden="1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hidden="1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hidden="1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hidden="1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hidden="1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hidden="1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hidden="1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hidden="1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hidden="1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hidden="1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hidden="1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hidden="1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hidden="1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hidden="1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hidden="1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hidden="1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hidden="1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hidden="1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hidden="1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hidden="1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hidden="1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hidden="1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hidden="1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hidden="1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hidden="1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hidden="1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hidden="1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hidden="1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hidden="1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hidden="1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hidden="1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hidden="1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hidden="1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hidden="1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hidden="1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hidden="1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hidden="1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hidden="1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hidden="1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hidden="1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hidden="1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hidden="1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hidden="1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hidden="1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hidden="1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hidden="1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hidden="1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hidden="1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hidden="1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hidden="1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hidden="1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hidden="1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hidden="1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hidden="1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hidden="1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hidden="1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hidden="1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hidden="1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hidden="1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hidden="1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hidden="1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hidden="1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hidden="1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hidden="1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hidden="1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hidden="1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hidden="1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hidden="1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hidden="1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hidden="1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hidden="1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hidden="1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hidden="1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hidden="1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hidden="1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hidden="1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hidden="1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hidden="1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hidden="1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hidden="1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hidden="1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hidden="1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hidden="1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hidden="1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hidden="1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hidden="1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hidden="1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hidden="1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hidden="1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hidden="1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hidden="1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hidden="1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hidden="1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hidden="1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hidden="1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hidden="1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hidden="1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hidden="1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hidden="1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hidden="1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hidden="1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hidden="1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hidden="1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hidden="1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hidden="1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hidden="1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hidden="1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hidden="1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hidden="1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hidden="1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hidden="1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hidden="1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hidden="1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hidden="1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hidden="1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hidden="1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hidden="1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hidden="1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hidden="1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hidden="1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hidden="1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hidden="1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hidden="1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hidden="1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hidden="1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hidden="1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hidden="1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hidden="1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hidden="1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hidden="1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hidden="1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hidden="1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hidden="1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hidden="1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hidden="1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hidden="1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hidden="1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hidden="1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hidden="1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hidden="1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hidden="1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hidden="1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hidden="1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hidden="1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hidden="1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hidden="1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hidden="1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hidden="1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hidden="1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hidden="1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hidden="1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hidden="1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hidden="1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hidden="1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hidden="1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hidden="1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hidden="1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hidden="1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hidden="1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hidden="1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hidden="1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hidden="1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hidden="1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hidden="1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hidden="1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hidden="1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hidden="1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hidden="1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hidden="1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hidden="1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hidden="1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hidden="1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hidden="1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hidden="1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hidden="1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hidden="1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hidden="1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hidden="1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hidden="1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hidden="1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hidden="1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hidden="1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hidden="1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hidden="1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hidden="1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hidden="1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hidden="1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hidden="1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hidden="1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hidden="1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hidden="1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hidden="1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hidden="1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hidden="1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hidden="1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hidden="1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hidden="1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hidden="1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hidden="1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hidden="1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hidden="1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hidden="1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hidden="1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hidden="1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hidden="1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hidden="1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hidden="1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hidden="1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hidden="1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hidden="1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hidden="1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hidden="1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hidden="1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hidden="1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hidden="1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hidden="1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hidden="1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hidden="1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hidden="1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hidden="1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hidden="1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hidden="1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hidden="1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hidden="1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hidden="1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hidden="1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hidden="1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hidden="1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hidden="1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hidden="1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hidden="1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hidden="1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hidden="1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hidden="1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hidden="1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hidden="1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autoFilter ref="A1:M1048" xr:uid="{082D3CD1-9DDC-4E88-A6B0-2EC9FD9CFFEB}">
    <filterColumn colId="9">
      <filters>
        <filter val="Nigeri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0C36-774D-4539-B9B6-AC87E29C335F}">
  <sheetPr filterMode="1"/>
  <dimension ref="A1:M211"/>
  <sheetViews>
    <sheetView workbookViewId="0">
      <selection activeCell="P114" sqref="P1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</row>
    <row r="3" spans="1:13" hidden="1" x14ac:dyDescent="0.3">
      <c r="A3">
        <v>10107</v>
      </c>
      <c r="B3" t="s">
        <v>46</v>
      </c>
      <c r="C3" t="s">
        <v>47</v>
      </c>
      <c r="D3" t="s">
        <v>48</v>
      </c>
      <c r="E3">
        <v>90</v>
      </c>
      <c r="F3">
        <v>150</v>
      </c>
      <c r="G3">
        <v>954</v>
      </c>
      <c r="H3">
        <v>143100</v>
      </c>
      <c r="I3">
        <v>57240</v>
      </c>
      <c r="J3" t="s">
        <v>22</v>
      </c>
      <c r="K3" t="s">
        <v>17</v>
      </c>
      <c r="L3" t="s">
        <v>49</v>
      </c>
      <c r="M3">
        <v>2017</v>
      </c>
    </row>
    <row r="4" spans="1:13" hidden="1" x14ac:dyDescent="0.3">
      <c r="A4">
        <v>10112</v>
      </c>
      <c r="B4" t="s">
        <v>31</v>
      </c>
      <c r="C4" t="s">
        <v>32</v>
      </c>
      <c r="D4" t="s">
        <v>39</v>
      </c>
      <c r="E4">
        <v>150</v>
      </c>
      <c r="F4">
        <v>200</v>
      </c>
      <c r="G4">
        <v>902</v>
      </c>
      <c r="H4">
        <v>180400</v>
      </c>
      <c r="I4">
        <v>45100</v>
      </c>
      <c r="J4" t="s">
        <v>22</v>
      </c>
      <c r="K4" t="s">
        <v>44</v>
      </c>
      <c r="L4" t="s">
        <v>60</v>
      </c>
      <c r="M4">
        <v>2019</v>
      </c>
    </row>
    <row r="5" spans="1:13" hidden="1" x14ac:dyDescent="0.3">
      <c r="A5">
        <v>10117</v>
      </c>
      <c r="B5" t="s">
        <v>57</v>
      </c>
      <c r="C5" t="s">
        <v>58</v>
      </c>
      <c r="D5" t="s">
        <v>27</v>
      </c>
      <c r="E5">
        <v>180</v>
      </c>
      <c r="F5">
        <v>450</v>
      </c>
      <c r="G5">
        <v>837</v>
      </c>
      <c r="H5">
        <v>376650</v>
      </c>
      <c r="I5">
        <v>225990</v>
      </c>
      <c r="J5" t="s">
        <v>22</v>
      </c>
      <c r="K5" t="s">
        <v>41</v>
      </c>
      <c r="L5" t="s">
        <v>42</v>
      </c>
      <c r="M5">
        <v>2017</v>
      </c>
    </row>
    <row r="6" spans="1:13" hidden="1" x14ac:dyDescent="0.3">
      <c r="A6">
        <v>10122</v>
      </c>
      <c r="B6" t="s">
        <v>61</v>
      </c>
      <c r="C6" t="s">
        <v>62</v>
      </c>
      <c r="D6" t="s">
        <v>15</v>
      </c>
      <c r="E6">
        <v>150</v>
      </c>
      <c r="F6">
        <v>200</v>
      </c>
      <c r="G6">
        <v>860</v>
      </c>
      <c r="H6">
        <v>172000</v>
      </c>
      <c r="I6">
        <v>43000</v>
      </c>
      <c r="J6" t="s">
        <v>22</v>
      </c>
      <c r="K6" t="s">
        <v>35</v>
      </c>
      <c r="L6" t="s">
        <v>56</v>
      </c>
      <c r="M6">
        <v>2018</v>
      </c>
    </row>
    <row r="7" spans="1:13" hidden="1" x14ac:dyDescent="0.3">
      <c r="A7">
        <v>10127</v>
      </c>
      <c r="B7" t="s">
        <v>54</v>
      </c>
      <c r="C7" t="s">
        <v>55</v>
      </c>
      <c r="D7" t="s">
        <v>43</v>
      </c>
      <c r="E7">
        <v>80</v>
      </c>
      <c r="F7">
        <v>150</v>
      </c>
      <c r="G7">
        <v>982</v>
      </c>
      <c r="H7">
        <v>147300</v>
      </c>
      <c r="I7">
        <v>68740</v>
      </c>
      <c r="J7" t="s">
        <v>22</v>
      </c>
      <c r="K7" t="s">
        <v>29</v>
      </c>
      <c r="L7" t="s">
        <v>30</v>
      </c>
      <c r="M7">
        <v>2017</v>
      </c>
    </row>
    <row r="8" spans="1:13" hidden="1" x14ac:dyDescent="0.3">
      <c r="A8">
        <v>10132</v>
      </c>
      <c r="B8" t="s">
        <v>51</v>
      </c>
      <c r="C8" t="s">
        <v>52</v>
      </c>
      <c r="D8" t="s">
        <v>33</v>
      </c>
      <c r="E8">
        <v>170</v>
      </c>
      <c r="F8">
        <v>250</v>
      </c>
      <c r="G8">
        <v>826</v>
      </c>
      <c r="H8">
        <v>206500</v>
      </c>
      <c r="I8">
        <v>66080</v>
      </c>
      <c r="J8" t="s">
        <v>22</v>
      </c>
      <c r="K8" t="s">
        <v>23</v>
      </c>
      <c r="L8" t="s">
        <v>50</v>
      </c>
      <c r="M8">
        <v>2017</v>
      </c>
    </row>
    <row r="9" spans="1:13" x14ac:dyDescent="0.3">
      <c r="A9">
        <v>10137</v>
      </c>
      <c r="B9" t="s">
        <v>46</v>
      </c>
      <c r="C9" t="s">
        <v>47</v>
      </c>
      <c r="D9" t="s">
        <v>21</v>
      </c>
      <c r="E9">
        <v>250</v>
      </c>
      <c r="F9">
        <v>500</v>
      </c>
      <c r="G9">
        <v>821</v>
      </c>
      <c r="H9">
        <v>410500</v>
      </c>
      <c r="I9">
        <v>205250</v>
      </c>
      <c r="J9" t="s">
        <v>22</v>
      </c>
      <c r="K9" t="s">
        <v>17</v>
      </c>
      <c r="L9" t="s">
        <v>18</v>
      </c>
      <c r="M9">
        <v>2017</v>
      </c>
    </row>
    <row r="10" spans="1:13" hidden="1" x14ac:dyDescent="0.3">
      <c r="A10">
        <v>10142</v>
      </c>
      <c r="B10" t="s">
        <v>13</v>
      </c>
      <c r="C10" t="s">
        <v>14</v>
      </c>
      <c r="D10" t="s">
        <v>48</v>
      </c>
      <c r="E10">
        <v>90</v>
      </c>
      <c r="F10">
        <v>150</v>
      </c>
      <c r="G10">
        <v>827</v>
      </c>
      <c r="H10">
        <v>124050</v>
      </c>
      <c r="I10">
        <v>49620</v>
      </c>
      <c r="J10" t="s">
        <v>22</v>
      </c>
      <c r="K10" t="s">
        <v>44</v>
      </c>
      <c r="L10" t="s">
        <v>45</v>
      </c>
      <c r="M10">
        <v>2017</v>
      </c>
    </row>
    <row r="11" spans="1:13" hidden="1" x14ac:dyDescent="0.3">
      <c r="A11">
        <v>10147</v>
      </c>
      <c r="B11" t="s">
        <v>13</v>
      </c>
      <c r="C11" t="s">
        <v>14</v>
      </c>
      <c r="D11" t="s">
        <v>39</v>
      </c>
      <c r="E11">
        <v>150</v>
      </c>
      <c r="F11">
        <v>200</v>
      </c>
      <c r="G11">
        <v>952</v>
      </c>
      <c r="H11">
        <v>190400</v>
      </c>
      <c r="I11">
        <v>47600</v>
      </c>
      <c r="J11" t="s">
        <v>22</v>
      </c>
      <c r="K11" t="s">
        <v>41</v>
      </c>
      <c r="L11" t="s">
        <v>59</v>
      </c>
      <c r="M11">
        <v>2017</v>
      </c>
    </row>
    <row r="12" spans="1:13" hidden="1" x14ac:dyDescent="0.3">
      <c r="A12">
        <v>10152</v>
      </c>
      <c r="B12" t="s">
        <v>57</v>
      </c>
      <c r="C12" t="s">
        <v>58</v>
      </c>
      <c r="D12" t="s">
        <v>27</v>
      </c>
      <c r="E12">
        <v>180</v>
      </c>
      <c r="F12">
        <v>450</v>
      </c>
      <c r="G12">
        <v>878</v>
      </c>
      <c r="H12">
        <v>395100</v>
      </c>
      <c r="I12">
        <v>237060</v>
      </c>
      <c r="J12" t="s">
        <v>22</v>
      </c>
      <c r="K12" t="s">
        <v>35</v>
      </c>
      <c r="L12" t="s">
        <v>36</v>
      </c>
      <c r="M12">
        <v>2019</v>
      </c>
    </row>
    <row r="13" spans="1:13" hidden="1" x14ac:dyDescent="0.3">
      <c r="A13">
        <v>10157</v>
      </c>
      <c r="B13" t="s">
        <v>31</v>
      </c>
      <c r="C13" t="s">
        <v>32</v>
      </c>
      <c r="D13" t="s">
        <v>15</v>
      </c>
      <c r="E13">
        <v>150</v>
      </c>
      <c r="F13">
        <v>200</v>
      </c>
      <c r="G13">
        <v>920</v>
      </c>
      <c r="H13">
        <v>184000</v>
      </c>
      <c r="I13">
        <v>46000</v>
      </c>
      <c r="J13" t="s">
        <v>22</v>
      </c>
      <c r="K13" t="s">
        <v>29</v>
      </c>
      <c r="L13" t="s">
        <v>53</v>
      </c>
      <c r="M13">
        <v>2018</v>
      </c>
    </row>
    <row r="14" spans="1:13" hidden="1" x14ac:dyDescent="0.3">
      <c r="A14">
        <v>10162</v>
      </c>
      <c r="B14" t="s">
        <v>19</v>
      </c>
      <c r="C14" t="s">
        <v>20</v>
      </c>
      <c r="D14" t="s">
        <v>43</v>
      </c>
      <c r="E14">
        <v>80</v>
      </c>
      <c r="F14">
        <v>150</v>
      </c>
      <c r="G14">
        <v>931</v>
      </c>
      <c r="H14">
        <v>139650</v>
      </c>
      <c r="I14">
        <v>65170</v>
      </c>
      <c r="J14" t="s">
        <v>22</v>
      </c>
      <c r="K14" t="s">
        <v>23</v>
      </c>
      <c r="L14" t="s">
        <v>24</v>
      </c>
      <c r="M14">
        <v>2018</v>
      </c>
    </row>
    <row r="15" spans="1:13" hidden="1" x14ac:dyDescent="0.3">
      <c r="A15">
        <v>10167</v>
      </c>
      <c r="B15" t="s">
        <v>37</v>
      </c>
      <c r="C15" t="s">
        <v>38</v>
      </c>
      <c r="D15" t="s">
        <v>33</v>
      </c>
      <c r="E15">
        <v>170</v>
      </c>
      <c r="F15">
        <v>250</v>
      </c>
      <c r="G15">
        <v>769</v>
      </c>
      <c r="H15">
        <v>192250</v>
      </c>
      <c r="I15">
        <v>61520</v>
      </c>
      <c r="J15" t="s">
        <v>22</v>
      </c>
      <c r="K15" t="s">
        <v>17</v>
      </c>
      <c r="L15" t="s">
        <v>49</v>
      </c>
      <c r="M15">
        <v>2019</v>
      </c>
    </row>
    <row r="16" spans="1:13" x14ac:dyDescent="0.3">
      <c r="A16">
        <v>10172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869</v>
      </c>
      <c r="H16">
        <v>434500</v>
      </c>
      <c r="I16">
        <v>217250</v>
      </c>
      <c r="J16" t="s">
        <v>22</v>
      </c>
      <c r="K16" t="s">
        <v>44</v>
      </c>
      <c r="L16" t="s">
        <v>60</v>
      </c>
      <c r="M16">
        <v>2018</v>
      </c>
    </row>
    <row r="17" spans="1:13" hidden="1" x14ac:dyDescent="0.3">
      <c r="A17">
        <v>10177</v>
      </c>
      <c r="B17" t="s">
        <v>25</v>
      </c>
      <c r="C17" t="s">
        <v>26</v>
      </c>
      <c r="D17" t="s">
        <v>48</v>
      </c>
      <c r="E17">
        <v>90</v>
      </c>
      <c r="F17">
        <v>150</v>
      </c>
      <c r="G17">
        <v>729</v>
      </c>
      <c r="H17">
        <v>109350</v>
      </c>
      <c r="I17">
        <v>43740</v>
      </c>
      <c r="J17" t="s">
        <v>22</v>
      </c>
      <c r="K17" t="s">
        <v>41</v>
      </c>
      <c r="L17" t="s">
        <v>42</v>
      </c>
      <c r="M17">
        <v>2017</v>
      </c>
    </row>
    <row r="18" spans="1:13" hidden="1" x14ac:dyDescent="0.3">
      <c r="A18">
        <v>10182</v>
      </c>
      <c r="B18" t="s">
        <v>37</v>
      </c>
      <c r="C18" t="s">
        <v>38</v>
      </c>
      <c r="D18" t="s">
        <v>39</v>
      </c>
      <c r="E18">
        <v>150</v>
      </c>
      <c r="F18">
        <v>200</v>
      </c>
      <c r="G18">
        <v>773</v>
      </c>
      <c r="H18">
        <v>154600</v>
      </c>
      <c r="I18">
        <v>38650</v>
      </c>
      <c r="J18" t="s">
        <v>22</v>
      </c>
      <c r="K18" t="s">
        <v>35</v>
      </c>
      <c r="L18" t="s">
        <v>56</v>
      </c>
      <c r="M18">
        <v>2019</v>
      </c>
    </row>
    <row r="19" spans="1:13" hidden="1" x14ac:dyDescent="0.3">
      <c r="A19">
        <v>10187</v>
      </c>
      <c r="B19" t="s">
        <v>19</v>
      </c>
      <c r="C19" t="s">
        <v>20</v>
      </c>
      <c r="D19" t="s">
        <v>27</v>
      </c>
      <c r="E19">
        <v>180</v>
      </c>
      <c r="F19">
        <v>450</v>
      </c>
      <c r="G19">
        <v>879</v>
      </c>
      <c r="H19">
        <v>395550</v>
      </c>
      <c r="I19">
        <v>237330</v>
      </c>
      <c r="J19" t="s">
        <v>22</v>
      </c>
      <c r="K19" t="s">
        <v>29</v>
      </c>
      <c r="L19" t="s">
        <v>30</v>
      </c>
      <c r="M19">
        <v>2018</v>
      </c>
    </row>
    <row r="20" spans="1:13" hidden="1" x14ac:dyDescent="0.3">
      <c r="A20">
        <v>10192</v>
      </c>
      <c r="B20" t="s">
        <v>13</v>
      </c>
      <c r="C20" t="s">
        <v>14</v>
      </c>
      <c r="D20" t="s">
        <v>15</v>
      </c>
      <c r="E20">
        <v>150</v>
      </c>
      <c r="F20">
        <v>200</v>
      </c>
      <c r="G20">
        <v>981</v>
      </c>
      <c r="H20">
        <v>196200</v>
      </c>
      <c r="I20">
        <v>49050</v>
      </c>
      <c r="J20" t="s">
        <v>22</v>
      </c>
      <c r="K20" t="s">
        <v>23</v>
      </c>
      <c r="L20" t="s">
        <v>50</v>
      </c>
      <c r="M20">
        <v>2019</v>
      </c>
    </row>
    <row r="21" spans="1:13" hidden="1" x14ac:dyDescent="0.3">
      <c r="A21">
        <v>10197</v>
      </c>
      <c r="B21" t="s">
        <v>31</v>
      </c>
      <c r="C21" t="s">
        <v>32</v>
      </c>
      <c r="D21" t="s">
        <v>43</v>
      </c>
      <c r="E21">
        <v>80</v>
      </c>
      <c r="F21">
        <v>150</v>
      </c>
      <c r="G21">
        <v>896</v>
      </c>
      <c r="H21">
        <v>134400</v>
      </c>
      <c r="I21">
        <v>62720</v>
      </c>
      <c r="J21" t="s">
        <v>22</v>
      </c>
      <c r="K21" t="s">
        <v>17</v>
      </c>
      <c r="L21" t="s">
        <v>18</v>
      </c>
      <c r="M21">
        <v>2019</v>
      </c>
    </row>
    <row r="22" spans="1:13" hidden="1" x14ac:dyDescent="0.3">
      <c r="A22">
        <v>10202</v>
      </c>
      <c r="B22" t="s">
        <v>51</v>
      </c>
      <c r="C22" t="s">
        <v>52</v>
      </c>
      <c r="D22" t="s">
        <v>33</v>
      </c>
      <c r="E22">
        <v>170</v>
      </c>
      <c r="F22">
        <v>250</v>
      </c>
      <c r="G22">
        <v>828</v>
      </c>
      <c r="H22">
        <v>207000</v>
      </c>
      <c r="I22">
        <v>66240</v>
      </c>
      <c r="J22" t="s">
        <v>22</v>
      </c>
      <c r="K22" t="s">
        <v>44</v>
      </c>
      <c r="L22" t="s">
        <v>45</v>
      </c>
      <c r="M22">
        <v>2019</v>
      </c>
    </row>
    <row r="23" spans="1:13" x14ac:dyDescent="0.3">
      <c r="A23">
        <v>10207</v>
      </c>
      <c r="B23" t="s">
        <v>31</v>
      </c>
      <c r="C23" t="s">
        <v>32</v>
      </c>
      <c r="D23" t="s">
        <v>21</v>
      </c>
      <c r="E23">
        <v>250</v>
      </c>
      <c r="F23">
        <v>500</v>
      </c>
      <c r="G23">
        <v>990</v>
      </c>
      <c r="H23">
        <v>495000</v>
      </c>
      <c r="I23">
        <v>247500</v>
      </c>
      <c r="J23" t="s">
        <v>22</v>
      </c>
      <c r="K23" t="s">
        <v>41</v>
      </c>
      <c r="L23" t="s">
        <v>59</v>
      </c>
      <c r="M23">
        <v>2019</v>
      </c>
    </row>
    <row r="24" spans="1:13" hidden="1" x14ac:dyDescent="0.3">
      <c r="A24">
        <v>10212</v>
      </c>
      <c r="B24" t="s">
        <v>37</v>
      </c>
      <c r="C24" t="s">
        <v>38</v>
      </c>
      <c r="D24" t="s">
        <v>48</v>
      </c>
      <c r="E24">
        <v>90</v>
      </c>
      <c r="F24">
        <v>150</v>
      </c>
      <c r="G24">
        <v>874</v>
      </c>
      <c r="H24">
        <v>131100</v>
      </c>
      <c r="I24">
        <v>52440</v>
      </c>
      <c r="J24" t="s">
        <v>22</v>
      </c>
      <c r="K24" t="s">
        <v>35</v>
      </c>
      <c r="L24" t="s">
        <v>36</v>
      </c>
      <c r="M24">
        <v>2017</v>
      </c>
    </row>
    <row r="25" spans="1:13" hidden="1" x14ac:dyDescent="0.3">
      <c r="A25">
        <v>10217</v>
      </c>
      <c r="B25" t="s">
        <v>54</v>
      </c>
      <c r="C25" t="s">
        <v>55</v>
      </c>
      <c r="D25" t="s">
        <v>39</v>
      </c>
      <c r="E25">
        <v>150</v>
      </c>
      <c r="F25">
        <v>200</v>
      </c>
      <c r="G25">
        <v>957</v>
      </c>
      <c r="H25">
        <v>191400</v>
      </c>
      <c r="I25">
        <v>47850</v>
      </c>
      <c r="J25" t="s">
        <v>22</v>
      </c>
      <c r="K25" t="s">
        <v>29</v>
      </c>
      <c r="L25" t="s">
        <v>53</v>
      </c>
      <c r="M25">
        <v>2019</v>
      </c>
    </row>
    <row r="26" spans="1:13" hidden="1" x14ac:dyDescent="0.3">
      <c r="A26">
        <v>10222</v>
      </c>
      <c r="B26" t="s">
        <v>51</v>
      </c>
      <c r="C26" t="s">
        <v>52</v>
      </c>
      <c r="D26" t="s">
        <v>27</v>
      </c>
      <c r="E26">
        <v>180</v>
      </c>
      <c r="F26">
        <v>450</v>
      </c>
      <c r="G26">
        <v>768</v>
      </c>
      <c r="H26">
        <v>345600</v>
      </c>
      <c r="I26">
        <v>207360</v>
      </c>
      <c r="J26" t="s">
        <v>22</v>
      </c>
      <c r="K26" t="s">
        <v>23</v>
      </c>
      <c r="L26" t="s">
        <v>24</v>
      </c>
      <c r="M26">
        <v>2018</v>
      </c>
    </row>
    <row r="27" spans="1:13" hidden="1" x14ac:dyDescent="0.3">
      <c r="A27">
        <v>10227</v>
      </c>
      <c r="B27" t="s">
        <v>57</v>
      </c>
      <c r="C27" t="s">
        <v>58</v>
      </c>
      <c r="D27" t="s">
        <v>15</v>
      </c>
      <c r="E27">
        <v>150</v>
      </c>
      <c r="F27">
        <v>200</v>
      </c>
      <c r="G27">
        <v>810</v>
      </c>
      <c r="H27">
        <v>162000</v>
      </c>
      <c r="I27">
        <v>40500</v>
      </c>
      <c r="J27" t="s">
        <v>22</v>
      </c>
      <c r="K27" t="s">
        <v>17</v>
      </c>
      <c r="L27" t="s">
        <v>49</v>
      </c>
      <c r="M27">
        <v>2018</v>
      </c>
    </row>
    <row r="28" spans="1:13" hidden="1" x14ac:dyDescent="0.3">
      <c r="A28">
        <v>10232</v>
      </c>
      <c r="B28" t="s">
        <v>13</v>
      </c>
      <c r="C28" t="s">
        <v>14</v>
      </c>
      <c r="D28" t="s">
        <v>43</v>
      </c>
      <c r="E28">
        <v>80</v>
      </c>
      <c r="F28">
        <v>150</v>
      </c>
      <c r="G28">
        <v>934</v>
      </c>
      <c r="H28">
        <v>140100</v>
      </c>
      <c r="I28">
        <v>65380</v>
      </c>
      <c r="J28" t="s">
        <v>22</v>
      </c>
      <c r="K28" t="s">
        <v>44</v>
      </c>
      <c r="L28" t="s">
        <v>60</v>
      </c>
      <c r="M28">
        <v>2019</v>
      </c>
    </row>
    <row r="29" spans="1:13" hidden="1" x14ac:dyDescent="0.3">
      <c r="A29">
        <v>10237</v>
      </c>
      <c r="B29" t="s">
        <v>63</v>
      </c>
      <c r="C29" t="s">
        <v>64</v>
      </c>
      <c r="D29" t="s">
        <v>33</v>
      </c>
      <c r="E29">
        <v>170</v>
      </c>
      <c r="F29">
        <v>250</v>
      </c>
      <c r="G29">
        <v>968</v>
      </c>
      <c r="H29">
        <v>242000</v>
      </c>
      <c r="I29">
        <v>77440</v>
      </c>
      <c r="J29" t="s">
        <v>22</v>
      </c>
      <c r="K29" t="s">
        <v>41</v>
      </c>
      <c r="L29" t="s">
        <v>42</v>
      </c>
      <c r="M29">
        <v>2019</v>
      </c>
    </row>
    <row r="30" spans="1:13" x14ac:dyDescent="0.3">
      <c r="A30">
        <v>10242</v>
      </c>
      <c r="B30" t="s">
        <v>19</v>
      </c>
      <c r="C30" t="s">
        <v>20</v>
      </c>
      <c r="D30" t="s">
        <v>21</v>
      </c>
      <c r="E30">
        <v>250</v>
      </c>
      <c r="F30">
        <v>500</v>
      </c>
      <c r="G30">
        <v>975</v>
      </c>
      <c r="H30">
        <v>487500</v>
      </c>
      <c r="I30">
        <v>243750</v>
      </c>
      <c r="J30" t="s">
        <v>22</v>
      </c>
      <c r="K30" t="s">
        <v>35</v>
      </c>
      <c r="L30" t="s">
        <v>56</v>
      </c>
      <c r="M30">
        <v>2017</v>
      </c>
    </row>
    <row r="31" spans="1:13" hidden="1" x14ac:dyDescent="0.3">
      <c r="A31">
        <v>10247</v>
      </c>
      <c r="B31" t="s">
        <v>13</v>
      </c>
      <c r="C31" t="s">
        <v>14</v>
      </c>
      <c r="D31" t="s">
        <v>48</v>
      </c>
      <c r="E31">
        <v>90</v>
      </c>
      <c r="F31">
        <v>150</v>
      </c>
      <c r="G31">
        <v>754</v>
      </c>
      <c r="H31">
        <v>113100</v>
      </c>
      <c r="I31">
        <v>45240</v>
      </c>
      <c r="J31" t="s">
        <v>22</v>
      </c>
      <c r="K31" t="s">
        <v>29</v>
      </c>
      <c r="L31" t="s">
        <v>30</v>
      </c>
      <c r="M31">
        <v>2019</v>
      </c>
    </row>
    <row r="32" spans="1:13" hidden="1" x14ac:dyDescent="0.3">
      <c r="A32">
        <v>10252</v>
      </c>
      <c r="B32" t="s">
        <v>31</v>
      </c>
      <c r="C32" t="s">
        <v>32</v>
      </c>
      <c r="D32" t="s">
        <v>39</v>
      </c>
      <c r="E32">
        <v>150</v>
      </c>
      <c r="F32">
        <v>200</v>
      </c>
      <c r="G32">
        <v>941</v>
      </c>
      <c r="H32">
        <v>188200</v>
      </c>
      <c r="I32">
        <v>47050</v>
      </c>
      <c r="J32" t="s">
        <v>22</v>
      </c>
      <c r="K32" t="s">
        <v>23</v>
      </c>
      <c r="L32" t="s">
        <v>50</v>
      </c>
      <c r="M32">
        <v>2017</v>
      </c>
    </row>
    <row r="33" spans="1:13" hidden="1" x14ac:dyDescent="0.3">
      <c r="A33">
        <v>10257</v>
      </c>
      <c r="B33" t="s">
        <v>51</v>
      </c>
      <c r="C33" t="s">
        <v>52</v>
      </c>
      <c r="D33" t="s">
        <v>27</v>
      </c>
      <c r="E33">
        <v>180</v>
      </c>
      <c r="F33">
        <v>450</v>
      </c>
      <c r="G33">
        <v>961</v>
      </c>
      <c r="H33">
        <v>432450</v>
      </c>
      <c r="I33">
        <v>259470</v>
      </c>
      <c r="J33" t="s">
        <v>22</v>
      </c>
      <c r="K33" t="s">
        <v>17</v>
      </c>
      <c r="L33" t="s">
        <v>18</v>
      </c>
      <c r="M33">
        <v>2018</v>
      </c>
    </row>
    <row r="34" spans="1:13" hidden="1" x14ac:dyDescent="0.3">
      <c r="A34">
        <v>10262</v>
      </c>
      <c r="B34" t="s">
        <v>31</v>
      </c>
      <c r="C34" t="s">
        <v>32</v>
      </c>
      <c r="D34" t="s">
        <v>15</v>
      </c>
      <c r="E34">
        <v>150</v>
      </c>
      <c r="F34">
        <v>200</v>
      </c>
      <c r="G34">
        <v>885</v>
      </c>
      <c r="H34">
        <v>177000</v>
      </c>
      <c r="I34">
        <v>44250</v>
      </c>
      <c r="J34" t="s">
        <v>22</v>
      </c>
      <c r="K34" t="s">
        <v>44</v>
      </c>
      <c r="L34" t="s">
        <v>45</v>
      </c>
      <c r="M34">
        <v>2017</v>
      </c>
    </row>
    <row r="35" spans="1:13" hidden="1" x14ac:dyDescent="0.3">
      <c r="A35">
        <v>10267</v>
      </c>
      <c r="B35" t="s">
        <v>61</v>
      </c>
      <c r="C35" t="s">
        <v>62</v>
      </c>
      <c r="D35" t="s">
        <v>43</v>
      </c>
      <c r="E35">
        <v>80</v>
      </c>
      <c r="F35">
        <v>150</v>
      </c>
      <c r="G35">
        <v>898</v>
      </c>
      <c r="H35">
        <v>134700</v>
      </c>
      <c r="I35">
        <v>62860</v>
      </c>
      <c r="J35" t="s">
        <v>22</v>
      </c>
      <c r="K35" t="s">
        <v>41</v>
      </c>
      <c r="L35" t="s">
        <v>59</v>
      </c>
      <c r="M35">
        <v>2019</v>
      </c>
    </row>
    <row r="36" spans="1:13" hidden="1" x14ac:dyDescent="0.3">
      <c r="A36">
        <v>10272</v>
      </c>
      <c r="B36" t="s">
        <v>25</v>
      </c>
      <c r="C36" t="s">
        <v>26</v>
      </c>
      <c r="D36" t="s">
        <v>33</v>
      </c>
      <c r="E36">
        <v>170</v>
      </c>
      <c r="F36">
        <v>250</v>
      </c>
      <c r="G36">
        <v>747</v>
      </c>
      <c r="H36">
        <v>186750</v>
      </c>
      <c r="I36">
        <v>59760</v>
      </c>
      <c r="J36" t="s">
        <v>22</v>
      </c>
      <c r="K36" t="s">
        <v>35</v>
      </c>
      <c r="L36" t="s">
        <v>36</v>
      </c>
      <c r="M36">
        <v>2017</v>
      </c>
    </row>
    <row r="37" spans="1:13" x14ac:dyDescent="0.3">
      <c r="A37">
        <v>10277</v>
      </c>
      <c r="B37" t="s">
        <v>19</v>
      </c>
      <c r="C37" t="s">
        <v>20</v>
      </c>
      <c r="D37" t="s">
        <v>21</v>
      </c>
      <c r="E37">
        <v>250</v>
      </c>
      <c r="F37">
        <v>500</v>
      </c>
      <c r="G37">
        <v>850</v>
      </c>
      <c r="H37">
        <v>425000</v>
      </c>
      <c r="I37">
        <v>212500</v>
      </c>
      <c r="J37" t="s">
        <v>22</v>
      </c>
      <c r="K37" t="s">
        <v>29</v>
      </c>
      <c r="L37" t="s">
        <v>53</v>
      </c>
      <c r="M37">
        <v>2017</v>
      </c>
    </row>
    <row r="38" spans="1:13" hidden="1" x14ac:dyDescent="0.3">
      <c r="A38">
        <v>10282</v>
      </c>
      <c r="B38" t="s">
        <v>25</v>
      </c>
      <c r="C38" t="s">
        <v>26</v>
      </c>
      <c r="D38" t="s">
        <v>48</v>
      </c>
      <c r="E38">
        <v>90</v>
      </c>
      <c r="F38">
        <v>150</v>
      </c>
      <c r="G38">
        <v>996</v>
      </c>
      <c r="H38">
        <v>149400</v>
      </c>
      <c r="I38">
        <v>59760</v>
      </c>
      <c r="J38" t="s">
        <v>22</v>
      </c>
      <c r="K38" t="s">
        <v>23</v>
      </c>
      <c r="L38" t="s">
        <v>24</v>
      </c>
      <c r="M38">
        <v>2019</v>
      </c>
    </row>
    <row r="39" spans="1:13" hidden="1" x14ac:dyDescent="0.3">
      <c r="A39">
        <v>10287</v>
      </c>
      <c r="B39" t="s">
        <v>13</v>
      </c>
      <c r="C39" t="s">
        <v>14</v>
      </c>
      <c r="D39" t="s">
        <v>39</v>
      </c>
      <c r="E39">
        <v>150</v>
      </c>
      <c r="F39">
        <v>200</v>
      </c>
      <c r="G39">
        <v>1000</v>
      </c>
      <c r="H39">
        <v>200000</v>
      </c>
      <c r="I39">
        <v>50000</v>
      </c>
      <c r="J39" t="s">
        <v>22</v>
      </c>
      <c r="K39" t="s">
        <v>17</v>
      </c>
      <c r="L39" t="s">
        <v>49</v>
      </c>
      <c r="M39">
        <v>2017</v>
      </c>
    </row>
    <row r="40" spans="1:13" hidden="1" x14ac:dyDescent="0.3">
      <c r="A40">
        <v>10292</v>
      </c>
      <c r="B40" t="s">
        <v>63</v>
      </c>
      <c r="C40" t="s">
        <v>64</v>
      </c>
      <c r="D40" t="s">
        <v>27</v>
      </c>
      <c r="E40">
        <v>180</v>
      </c>
      <c r="F40">
        <v>450</v>
      </c>
      <c r="G40">
        <v>840</v>
      </c>
      <c r="H40">
        <v>378000</v>
      </c>
      <c r="I40">
        <v>226800</v>
      </c>
      <c r="J40" t="s">
        <v>22</v>
      </c>
      <c r="K40" t="s">
        <v>44</v>
      </c>
      <c r="L40" t="s">
        <v>60</v>
      </c>
      <c r="M40">
        <v>2018</v>
      </c>
    </row>
    <row r="41" spans="1:13" hidden="1" x14ac:dyDescent="0.3">
      <c r="A41">
        <v>10297</v>
      </c>
      <c r="B41" t="s">
        <v>37</v>
      </c>
      <c r="C41" t="s">
        <v>38</v>
      </c>
      <c r="D41" t="s">
        <v>15</v>
      </c>
      <c r="E41">
        <v>150</v>
      </c>
      <c r="F41">
        <v>200</v>
      </c>
      <c r="G41">
        <v>786</v>
      </c>
      <c r="H41">
        <v>157200</v>
      </c>
      <c r="I41">
        <v>39300</v>
      </c>
      <c r="J41" t="s">
        <v>22</v>
      </c>
      <c r="K41" t="s">
        <v>41</v>
      </c>
      <c r="L41" t="s">
        <v>42</v>
      </c>
      <c r="M41">
        <v>2017</v>
      </c>
    </row>
    <row r="42" spans="1:13" hidden="1" x14ac:dyDescent="0.3">
      <c r="A42">
        <v>10302</v>
      </c>
      <c r="B42" t="s">
        <v>19</v>
      </c>
      <c r="C42" t="s">
        <v>20</v>
      </c>
      <c r="D42" t="s">
        <v>43</v>
      </c>
      <c r="E42">
        <v>80</v>
      </c>
      <c r="F42">
        <v>150</v>
      </c>
      <c r="G42">
        <v>836</v>
      </c>
      <c r="H42">
        <v>125400</v>
      </c>
      <c r="I42">
        <v>58520</v>
      </c>
      <c r="J42" t="s">
        <v>22</v>
      </c>
      <c r="K42" t="s">
        <v>35</v>
      </c>
      <c r="L42" t="s">
        <v>56</v>
      </c>
      <c r="M42">
        <v>2017</v>
      </c>
    </row>
    <row r="43" spans="1:13" hidden="1" x14ac:dyDescent="0.3">
      <c r="A43">
        <v>10307</v>
      </c>
      <c r="B43" t="s">
        <v>46</v>
      </c>
      <c r="C43" t="s">
        <v>47</v>
      </c>
      <c r="D43" t="s">
        <v>33</v>
      </c>
      <c r="E43">
        <v>170</v>
      </c>
      <c r="F43">
        <v>250</v>
      </c>
      <c r="G43">
        <v>841</v>
      </c>
      <c r="H43">
        <v>210250</v>
      </c>
      <c r="I43">
        <v>67280</v>
      </c>
      <c r="J43" t="s">
        <v>22</v>
      </c>
      <c r="K43" t="s">
        <v>29</v>
      </c>
      <c r="L43" t="s">
        <v>30</v>
      </c>
      <c r="M43">
        <v>2017</v>
      </c>
    </row>
    <row r="44" spans="1:13" x14ac:dyDescent="0.3">
      <c r="A44">
        <v>10312</v>
      </c>
      <c r="B44" t="s">
        <v>31</v>
      </c>
      <c r="C44" t="s">
        <v>32</v>
      </c>
      <c r="D44" t="s">
        <v>21</v>
      </c>
      <c r="E44">
        <v>250</v>
      </c>
      <c r="F44">
        <v>500</v>
      </c>
      <c r="G44">
        <v>937</v>
      </c>
      <c r="H44">
        <v>468500</v>
      </c>
      <c r="I44">
        <v>234250</v>
      </c>
      <c r="J44" t="s">
        <v>22</v>
      </c>
      <c r="K44" t="s">
        <v>23</v>
      </c>
      <c r="L44" t="s">
        <v>50</v>
      </c>
      <c r="M44">
        <v>2018</v>
      </c>
    </row>
    <row r="45" spans="1:13" hidden="1" x14ac:dyDescent="0.3">
      <c r="A45">
        <v>10317</v>
      </c>
      <c r="B45" t="s">
        <v>25</v>
      </c>
      <c r="C45" t="s">
        <v>26</v>
      </c>
      <c r="D45" t="s">
        <v>48</v>
      </c>
      <c r="E45">
        <v>90</v>
      </c>
      <c r="F45">
        <v>150</v>
      </c>
      <c r="G45">
        <v>754</v>
      </c>
      <c r="H45">
        <v>113100</v>
      </c>
      <c r="I45">
        <v>45240</v>
      </c>
      <c r="J45" t="s">
        <v>22</v>
      </c>
      <c r="K45" t="s">
        <v>17</v>
      </c>
      <c r="L45" t="s">
        <v>18</v>
      </c>
      <c r="M45">
        <v>2017</v>
      </c>
    </row>
    <row r="46" spans="1:13" hidden="1" x14ac:dyDescent="0.3">
      <c r="A46">
        <v>10322</v>
      </c>
      <c r="B46" t="s">
        <v>31</v>
      </c>
      <c r="C46" t="s">
        <v>32</v>
      </c>
      <c r="D46" t="s">
        <v>39</v>
      </c>
      <c r="E46">
        <v>150</v>
      </c>
      <c r="F46">
        <v>200</v>
      </c>
      <c r="G46">
        <v>910</v>
      </c>
      <c r="H46">
        <v>182000</v>
      </c>
      <c r="I46">
        <v>45500</v>
      </c>
      <c r="J46" t="s">
        <v>22</v>
      </c>
      <c r="K46" t="s">
        <v>44</v>
      </c>
      <c r="L46" t="s">
        <v>45</v>
      </c>
      <c r="M46">
        <v>2018</v>
      </c>
    </row>
    <row r="47" spans="1:13" hidden="1" x14ac:dyDescent="0.3">
      <c r="A47">
        <v>10327</v>
      </c>
      <c r="B47" t="s">
        <v>61</v>
      </c>
      <c r="C47" t="s">
        <v>62</v>
      </c>
      <c r="D47" t="s">
        <v>27</v>
      </c>
      <c r="E47">
        <v>180</v>
      </c>
      <c r="F47">
        <v>450</v>
      </c>
      <c r="G47">
        <v>983</v>
      </c>
      <c r="H47">
        <v>442350</v>
      </c>
      <c r="I47">
        <v>265410</v>
      </c>
      <c r="J47" t="s">
        <v>22</v>
      </c>
      <c r="K47" t="s">
        <v>41</v>
      </c>
      <c r="L47" t="s">
        <v>59</v>
      </c>
      <c r="M47">
        <v>2018</v>
      </c>
    </row>
    <row r="48" spans="1:13" hidden="1" x14ac:dyDescent="0.3">
      <c r="A48">
        <v>10332</v>
      </c>
      <c r="B48" t="s">
        <v>63</v>
      </c>
      <c r="C48" t="s">
        <v>64</v>
      </c>
      <c r="D48" t="s">
        <v>15</v>
      </c>
      <c r="E48">
        <v>150</v>
      </c>
      <c r="F48">
        <v>200</v>
      </c>
      <c r="G48">
        <v>872</v>
      </c>
      <c r="H48">
        <v>174400</v>
      </c>
      <c r="I48">
        <v>43600</v>
      </c>
      <c r="J48" t="s">
        <v>22</v>
      </c>
      <c r="K48" t="s">
        <v>35</v>
      </c>
      <c r="L48" t="s">
        <v>36</v>
      </c>
      <c r="M48">
        <v>2019</v>
      </c>
    </row>
    <row r="49" spans="1:13" hidden="1" x14ac:dyDescent="0.3">
      <c r="A49">
        <v>10337</v>
      </c>
      <c r="B49" t="s">
        <v>31</v>
      </c>
      <c r="C49" t="s">
        <v>32</v>
      </c>
      <c r="D49" t="s">
        <v>43</v>
      </c>
      <c r="E49">
        <v>80</v>
      </c>
      <c r="F49">
        <v>150</v>
      </c>
      <c r="G49">
        <v>827</v>
      </c>
      <c r="H49">
        <v>124050</v>
      </c>
      <c r="I49">
        <v>57890</v>
      </c>
      <c r="J49" t="s">
        <v>22</v>
      </c>
      <c r="K49" t="s">
        <v>29</v>
      </c>
      <c r="L49" t="s">
        <v>53</v>
      </c>
      <c r="M49">
        <v>2019</v>
      </c>
    </row>
    <row r="50" spans="1:13" hidden="1" x14ac:dyDescent="0.3">
      <c r="A50">
        <v>10342</v>
      </c>
      <c r="B50" t="s">
        <v>19</v>
      </c>
      <c r="C50" t="s">
        <v>20</v>
      </c>
      <c r="D50" t="s">
        <v>33</v>
      </c>
      <c r="E50">
        <v>170</v>
      </c>
      <c r="F50">
        <v>250</v>
      </c>
      <c r="G50">
        <v>922</v>
      </c>
      <c r="H50">
        <v>230500</v>
      </c>
      <c r="I50">
        <v>73760</v>
      </c>
      <c r="J50" t="s">
        <v>22</v>
      </c>
      <c r="K50" t="s">
        <v>23</v>
      </c>
      <c r="L50" t="s">
        <v>24</v>
      </c>
      <c r="M50">
        <v>2018</v>
      </c>
    </row>
    <row r="51" spans="1:13" x14ac:dyDescent="0.3">
      <c r="A51">
        <v>10347</v>
      </c>
      <c r="B51" t="s">
        <v>63</v>
      </c>
      <c r="C51" t="s">
        <v>64</v>
      </c>
      <c r="D51" t="s">
        <v>21</v>
      </c>
      <c r="E51">
        <v>250</v>
      </c>
      <c r="F51">
        <v>500</v>
      </c>
      <c r="G51">
        <v>702</v>
      </c>
      <c r="H51">
        <v>351000</v>
      </c>
      <c r="I51">
        <v>175500</v>
      </c>
      <c r="J51" t="s">
        <v>22</v>
      </c>
      <c r="K51" t="s">
        <v>17</v>
      </c>
      <c r="L51" t="s">
        <v>49</v>
      </c>
      <c r="M51">
        <v>2018</v>
      </c>
    </row>
    <row r="52" spans="1:13" hidden="1" x14ac:dyDescent="0.3">
      <c r="A52">
        <v>10352</v>
      </c>
      <c r="B52" t="s">
        <v>37</v>
      </c>
      <c r="C52" t="s">
        <v>38</v>
      </c>
      <c r="D52" t="s">
        <v>48</v>
      </c>
      <c r="E52">
        <v>90</v>
      </c>
      <c r="F52">
        <v>150</v>
      </c>
      <c r="G52">
        <v>831</v>
      </c>
      <c r="H52">
        <v>124650</v>
      </c>
      <c r="I52">
        <v>49860</v>
      </c>
      <c r="J52" t="s">
        <v>22</v>
      </c>
      <c r="K52" t="s">
        <v>44</v>
      </c>
      <c r="L52" t="s">
        <v>60</v>
      </c>
      <c r="M52">
        <v>2019</v>
      </c>
    </row>
    <row r="53" spans="1:13" hidden="1" x14ac:dyDescent="0.3">
      <c r="A53">
        <v>10357</v>
      </c>
      <c r="B53" t="s">
        <v>19</v>
      </c>
      <c r="C53" t="s">
        <v>20</v>
      </c>
      <c r="D53" t="s">
        <v>39</v>
      </c>
      <c r="E53">
        <v>150</v>
      </c>
      <c r="F53">
        <v>200</v>
      </c>
      <c r="G53">
        <v>985</v>
      </c>
      <c r="H53">
        <v>197000</v>
      </c>
      <c r="I53">
        <v>49250</v>
      </c>
      <c r="J53" t="s">
        <v>22</v>
      </c>
      <c r="K53" t="s">
        <v>41</v>
      </c>
      <c r="L53" t="s">
        <v>42</v>
      </c>
      <c r="M53">
        <v>2017</v>
      </c>
    </row>
    <row r="54" spans="1:13" hidden="1" x14ac:dyDescent="0.3">
      <c r="A54">
        <v>10362</v>
      </c>
      <c r="B54" t="s">
        <v>46</v>
      </c>
      <c r="C54" t="s">
        <v>47</v>
      </c>
      <c r="D54" t="s">
        <v>27</v>
      </c>
      <c r="E54">
        <v>180</v>
      </c>
      <c r="F54">
        <v>450</v>
      </c>
      <c r="G54">
        <v>718</v>
      </c>
      <c r="H54">
        <v>323100</v>
      </c>
      <c r="I54">
        <v>193860</v>
      </c>
      <c r="J54" t="s">
        <v>22</v>
      </c>
      <c r="K54" t="s">
        <v>35</v>
      </c>
      <c r="L54" t="s">
        <v>56</v>
      </c>
      <c r="M54">
        <v>2018</v>
      </c>
    </row>
    <row r="55" spans="1:13" hidden="1" x14ac:dyDescent="0.3">
      <c r="A55">
        <v>10367</v>
      </c>
      <c r="B55" t="s">
        <v>31</v>
      </c>
      <c r="C55" t="s">
        <v>32</v>
      </c>
      <c r="D55" t="s">
        <v>15</v>
      </c>
      <c r="E55">
        <v>150</v>
      </c>
      <c r="F55">
        <v>200</v>
      </c>
      <c r="G55">
        <v>912</v>
      </c>
      <c r="H55">
        <v>182400</v>
      </c>
      <c r="I55">
        <v>45600</v>
      </c>
      <c r="J55" t="s">
        <v>22</v>
      </c>
      <c r="K55" t="s">
        <v>29</v>
      </c>
      <c r="L55" t="s">
        <v>30</v>
      </c>
      <c r="M55">
        <v>2017</v>
      </c>
    </row>
    <row r="56" spans="1:13" hidden="1" x14ac:dyDescent="0.3">
      <c r="A56">
        <v>10372</v>
      </c>
      <c r="B56" t="s">
        <v>57</v>
      </c>
      <c r="C56" t="s">
        <v>58</v>
      </c>
      <c r="D56" t="s">
        <v>43</v>
      </c>
      <c r="E56">
        <v>80</v>
      </c>
      <c r="F56">
        <v>150</v>
      </c>
      <c r="G56">
        <v>996</v>
      </c>
      <c r="H56">
        <v>149400</v>
      </c>
      <c r="I56">
        <v>69720</v>
      </c>
      <c r="J56" t="s">
        <v>22</v>
      </c>
      <c r="K56" t="s">
        <v>23</v>
      </c>
      <c r="L56" t="s">
        <v>50</v>
      </c>
      <c r="M56">
        <v>2018</v>
      </c>
    </row>
    <row r="57" spans="1:13" hidden="1" x14ac:dyDescent="0.3">
      <c r="A57">
        <v>10377</v>
      </c>
      <c r="B57" t="s">
        <v>61</v>
      </c>
      <c r="C57" t="s">
        <v>62</v>
      </c>
      <c r="D57" t="s">
        <v>33</v>
      </c>
      <c r="E57">
        <v>170</v>
      </c>
      <c r="F57">
        <v>250</v>
      </c>
      <c r="G57">
        <v>795</v>
      </c>
      <c r="H57">
        <v>198750</v>
      </c>
      <c r="I57">
        <v>63600</v>
      </c>
      <c r="J57" t="s">
        <v>22</v>
      </c>
      <c r="K57" t="s">
        <v>17</v>
      </c>
      <c r="L57" t="s">
        <v>18</v>
      </c>
      <c r="M57">
        <v>2017</v>
      </c>
    </row>
    <row r="58" spans="1:13" x14ac:dyDescent="0.3">
      <c r="A58">
        <v>10382</v>
      </c>
      <c r="B58" t="s">
        <v>54</v>
      </c>
      <c r="C58" t="s">
        <v>55</v>
      </c>
      <c r="D58" t="s">
        <v>21</v>
      </c>
      <c r="E58">
        <v>250</v>
      </c>
      <c r="F58">
        <v>500</v>
      </c>
      <c r="G58">
        <v>863</v>
      </c>
      <c r="H58">
        <v>431500</v>
      </c>
      <c r="I58">
        <v>215750</v>
      </c>
      <c r="J58" t="s">
        <v>22</v>
      </c>
      <c r="K58" t="s">
        <v>44</v>
      </c>
      <c r="L58" t="s">
        <v>45</v>
      </c>
      <c r="M58">
        <v>2017</v>
      </c>
    </row>
    <row r="59" spans="1:13" hidden="1" x14ac:dyDescent="0.3">
      <c r="A59">
        <v>10387</v>
      </c>
      <c r="B59" t="s">
        <v>51</v>
      </c>
      <c r="C59" t="s">
        <v>52</v>
      </c>
      <c r="D59" t="s">
        <v>48</v>
      </c>
      <c r="E59">
        <v>90</v>
      </c>
      <c r="F59">
        <v>150</v>
      </c>
      <c r="G59">
        <v>703</v>
      </c>
      <c r="H59">
        <v>105450</v>
      </c>
      <c r="I59">
        <v>42180</v>
      </c>
      <c r="J59" t="s">
        <v>22</v>
      </c>
      <c r="K59" t="s">
        <v>41</v>
      </c>
      <c r="L59" t="s">
        <v>59</v>
      </c>
      <c r="M59">
        <v>2017</v>
      </c>
    </row>
    <row r="60" spans="1:13" hidden="1" x14ac:dyDescent="0.3">
      <c r="A60">
        <v>10392</v>
      </c>
      <c r="B60" t="s">
        <v>46</v>
      </c>
      <c r="C60" t="s">
        <v>47</v>
      </c>
      <c r="D60" t="s">
        <v>39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22</v>
      </c>
      <c r="K60" t="s">
        <v>35</v>
      </c>
      <c r="L60" t="s">
        <v>36</v>
      </c>
      <c r="M60">
        <v>2017</v>
      </c>
    </row>
    <row r="61" spans="1:13" hidden="1" x14ac:dyDescent="0.3">
      <c r="A61">
        <v>10397</v>
      </c>
      <c r="B61" t="s">
        <v>31</v>
      </c>
      <c r="C61" t="s">
        <v>32</v>
      </c>
      <c r="D61" t="s">
        <v>27</v>
      </c>
      <c r="E61">
        <v>180</v>
      </c>
      <c r="F61">
        <v>450</v>
      </c>
      <c r="G61">
        <v>922</v>
      </c>
      <c r="H61">
        <v>414900</v>
      </c>
      <c r="I61">
        <v>248940</v>
      </c>
      <c r="J61" t="s">
        <v>22</v>
      </c>
      <c r="K61" t="s">
        <v>29</v>
      </c>
      <c r="L61" t="s">
        <v>53</v>
      </c>
      <c r="M61">
        <v>2017</v>
      </c>
    </row>
    <row r="62" spans="1:13" hidden="1" x14ac:dyDescent="0.3">
      <c r="A62">
        <v>10402</v>
      </c>
      <c r="B62" t="s">
        <v>25</v>
      </c>
      <c r="C62" t="s">
        <v>26</v>
      </c>
      <c r="D62" t="s">
        <v>15</v>
      </c>
      <c r="E62">
        <v>150</v>
      </c>
      <c r="F62">
        <v>200</v>
      </c>
      <c r="G62">
        <v>784</v>
      </c>
      <c r="H62">
        <v>156800</v>
      </c>
      <c r="I62">
        <v>39200</v>
      </c>
      <c r="J62" t="s">
        <v>22</v>
      </c>
      <c r="K62" t="s">
        <v>23</v>
      </c>
      <c r="L62" t="s">
        <v>24</v>
      </c>
      <c r="M62">
        <v>2018</v>
      </c>
    </row>
    <row r="63" spans="1:13" hidden="1" x14ac:dyDescent="0.3">
      <c r="A63">
        <v>10407</v>
      </c>
      <c r="B63" t="s">
        <v>37</v>
      </c>
      <c r="C63" t="s">
        <v>38</v>
      </c>
      <c r="D63" t="s">
        <v>43</v>
      </c>
      <c r="E63">
        <v>80</v>
      </c>
      <c r="F63">
        <v>150</v>
      </c>
      <c r="G63">
        <v>748</v>
      </c>
      <c r="H63">
        <v>112200</v>
      </c>
      <c r="I63">
        <v>52360</v>
      </c>
      <c r="J63" t="s">
        <v>22</v>
      </c>
      <c r="K63" t="s">
        <v>17</v>
      </c>
      <c r="L63" t="s">
        <v>49</v>
      </c>
      <c r="M63">
        <v>2019</v>
      </c>
    </row>
    <row r="64" spans="1:13" hidden="1" x14ac:dyDescent="0.3">
      <c r="A64">
        <v>10412</v>
      </c>
      <c r="B64" t="s">
        <v>37</v>
      </c>
      <c r="C64" t="s">
        <v>38</v>
      </c>
      <c r="D64" t="s">
        <v>33</v>
      </c>
      <c r="E64">
        <v>170</v>
      </c>
      <c r="F64">
        <v>250</v>
      </c>
      <c r="G64">
        <v>789</v>
      </c>
      <c r="H64">
        <v>197250</v>
      </c>
      <c r="I64">
        <v>63120</v>
      </c>
      <c r="J64" t="s">
        <v>22</v>
      </c>
      <c r="K64" t="s">
        <v>44</v>
      </c>
      <c r="L64" t="s">
        <v>60</v>
      </c>
      <c r="M64">
        <v>2019</v>
      </c>
    </row>
    <row r="65" spans="1:13" x14ac:dyDescent="0.3">
      <c r="A65">
        <v>10417</v>
      </c>
      <c r="B65" t="s">
        <v>54</v>
      </c>
      <c r="C65" t="s">
        <v>55</v>
      </c>
      <c r="D65" t="s">
        <v>21</v>
      </c>
      <c r="E65">
        <v>250</v>
      </c>
      <c r="F65">
        <v>500</v>
      </c>
      <c r="G65">
        <v>886</v>
      </c>
      <c r="H65">
        <v>443000</v>
      </c>
      <c r="I65">
        <v>221500</v>
      </c>
      <c r="J65" t="s">
        <v>22</v>
      </c>
      <c r="K65" t="s">
        <v>41</v>
      </c>
      <c r="L65" t="s">
        <v>42</v>
      </c>
      <c r="M65">
        <v>2017</v>
      </c>
    </row>
    <row r="66" spans="1:13" hidden="1" x14ac:dyDescent="0.3">
      <c r="A66">
        <v>10422</v>
      </c>
      <c r="B66" t="s">
        <v>13</v>
      </c>
      <c r="C66" t="s">
        <v>14</v>
      </c>
      <c r="D66" t="s">
        <v>48</v>
      </c>
      <c r="E66">
        <v>90</v>
      </c>
      <c r="F66">
        <v>150</v>
      </c>
      <c r="G66">
        <v>716</v>
      </c>
      <c r="H66">
        <v>107400</v>
      </c>
      <c r="I66">
        <v>42960</v>
      </c>
      <c r="J66" t="s">
        <v>22</v>
      </c>
      <c r="K66" t="s">
        <v>35</v>
      </c>
      <c r="L66" t="s">
        <v>56</v>
      </c>
      <c r="M66">
        <v>2019</v>
      </c>
    </row>
    <row r="67" spans="1:13" hidden="1" x14ac:dyDescent="0.3">
      <c r="A67">
        <v>10427</v>
      </c>
      <c r="B67" t="s">
        <v>13</v>
      </c>
      <c r="C67" t="s">
        <v>14</v>
      </c>
      <c r="D67" t="s">
        <v>39</v>
      </c>
      <c r="E67">
        <v>150</v>
      </c>
      <c r="F67">
        <v>200</v>
      </c>
      <c r="G67">
        <v>759</v>
      </c>
      <c r="H67">
        <v>151800</v>
      </c>
      <c r="I67">
        <v>37950</v>
      </c>
      <c r="J67" t="s">
        <v>22</v>
      </c>
      <c r="K67" t="s">
        <v>29</v>
      </c>
      <c r="L67" t="s">
        <v>30</v>
      </c>
      <c r="M67">
        <v>2018</v>
      </c>
    </row>
    <row r="68" spans="1:13" hidden="1" x14ac:dyDescent="0.3">
      <c r="A68">
        <v>10432</v>
      </c>
      <c r="B68" t="s">
        <v>57</v>
      </c>
      <c r="C68" t="s">
        <v>58</v>
      </c>
      <c r="D68" t="s">
        <v>27</v>
      </c>
      <c r="E68">
        <v>180</v>
      </c>
      <c r="F68">
        <v>450</v>
      </c>
      <c r="G68">
        <v>879</v>
      </c>
      <c r="H68">
        <v>395550</v>
      </c>
      <c r="I68">
        <v>237330</v>
      </c>
      <c r="J68" t="s">
        <v>22</v>
      </c>
      <c r="K68" t="s">
        <v>23</v>
      </c>
      <c r="L68" t="s">
        <v>50</v>
      </c>
      <c r="M68">
        <v>2017</v>
      </c>
    </row>
    <row r="69" spans="1:13" hidden="1" x14ac:dyDescent="0.3">
      <c r="A69">
        <v>10437</v>
      </c>
      <c r="B69" t="s">
        <v>31</v>
      </c>
      <c r="C69" t="s">
        <v>32</v>
      </c>
      <c r="D69" t="s">
        <v>15</v>
      </c>
      <c r="E69">
        <v>150</v>
      </c>
      <c r="F69">
        <v>200</v>
      </c>
      <c r="G69">
        <v>989</v>
      </c>
      <c r="H69">
        <v>197800</v>
      </c>
      <c r="I69">
        <v>49450</v>
      </c>
      <c r="J69" t="s">
        <v>22</v>
      </c>
      <c r="K69" t="s">
        <v>17</v>
      </c>
      <c r="L69" t="s">
        <v>18</v>
      </c>
      <c r="M69">
        <v>2018</v>
      </c>
    </row>
    <row r="70" spans="1:13" hidden="1" x14ac:dyDescent="0.3">
      <c r="A70">
        <v>10442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711</v>
      </c>
      <c r="H70">
        <v>106650</v>
      </c>
      <c r="I70">
        <v>49770</v>
      </c>
      <c r="J70" t="s">
        <v>22</v>
      </c>
      <c r="K70" t="s">
        <v>44</v>
      </c>
      <c r="L70" t="s">
        <v>45</v>
      </c>
      <c r="M70">
        <v>2019</v>
      </c>
    </row>
    <row r="71" spans="1:13" hidden="1" x14ac:dyDescent="0.3">
      <c r="A71">
        <v>10447</v>
      </c>
      <c r="B71" t="s">
        <v>37</v>
      </c>
      <c r="C71" t="s">
        <v>38</v>
      </c>
      <c r="D71" t="s">
        <v>33</v>
      </c>
      <c r="E71">
        <v>170</v>
      </c>
      <c r="F71">
        <v>250</v>
      </c>
      <c r="G71">
        <v>939</v>
      </c>
      <c r="H71">
        <v>234750</v>
      </c>
      <c r="I71">
        <v>75120</v>
      </c>
      <c r="J71" t="s">
        <v>22</v>
      </c>
      <c r="K71" t="s">
        <v>41</v>
      </c>
      <c r="L71" t="s">
        <v>59</v>
      </c>
      <c r="M71">
        <v>2019</v>
      </c>
    </row>
    <row r="72" spans="1:13" x14ac:dyDescent="0.3">
      <c r="A72">
        <v>10452</v>
      </c>
      <c r="B72" t="s">
        <v>31</v>
      </c>
      <c r="C72" t="s">
        <v>32</v>
      </c>
      <c r="D72" t="s">
        <v>21</v>
      </c>
      <c r="E72">
        <v>250</v>
      </c>
      <c r="F72">
        <v>500</v>
      </c>
      <c r="G72">
        <v>710</v>
      </c>
      <c r="H72">
        <v>355000</v>
      </c>
      <c r="I72">
        <v>177500</v>
      </c>
      <c r="J72" t="s">
        <v>22</v>
      </c>
      <c r="K72" t="s">
        <v>35</v>
      </c>
      <c r="L72" t="s">
        <v>36</v>
      </c>
      <c r="M72">
        <v>2017</v>
      </c>
    </row>
    <row r="73" spans="1:13" hidden="1" x14ac:dyDescent="0.3">
      <c r="A73">
        <v>10457</v>
      </c>
      <c r="B73" t="s">
        <v>25</v>
      </c>
      <c r="C73" t="s">
        <v>26</v>
      </c>
      <c r="D73" t="s">
        <v>48</v>
      </c>
      <c r="E73">
        <v>90</v>
      </c>
      <c r="F73">
        <v>150</v>
      </c>
      <c r="G73">
        <v>705</v>
      </c>
      <c r="H73">
        <v>105750</v>
      </c>
      <c r="I73">
        <v>42300</v>
      </c>
      <c r="J73" t="s">
        <v>22</v>
      </c>
      <c r="K73" t="s">
        <v>29</v>
      </c>
      <c r="L73" t="s">
        <v>53</v>
      </c>
      <c r="M73">
        <v>2018</v>
      </c>
    </row>
    <row r="74" spans="1:13" hidden="1" x14ac:dyDescent="0.3">
      <c r="A74">
        <v>10462</v>
      </c>
      <c r="B74" t="s">
        <v>37</v>
      </c>
      <c r="C74" t="s">
        <v>38</v>
      </c>
      <c r="D74" t="s">
        <v>39</v>
      </c>
      <c r="E74">
        <v>150</v>
      </c>
      <c r="F74">
        <v>200</v>
      </c>
      <c r="G74">
        <v>759</v>
      </c>
      <c r="H74">
        <v>151800</v>
      </c>
      <c r="I74">
        <v>37950</v>
      </c>
      <c r="J74" t="s">
        <v>22</v>
      </c>
      <c r="K74" t="s">
        <v>23</v>
      </c>
      <c r="L74" t="s">
        <v>24</v>
      </c>
      <c r="M74">
        <v>2018</v>
      </c>
    </row>
    <row r="75" spans="1:13" hidden="1" x14ac:dyDescent="0.3">
      <c r="A75">
        <v>10467</v>
      </c>
      <c r="B75" t="s">
        <v>37</v>
      </c>
      <c r="C75" t="s">
        <v>38</v>
      </c>
      <c r="D75" t="s">
        <v>27</v>
      </c>
      <c r="E75">
        <v>180</v>
      </c>
      <c r="F75">
        <v>450</v>
      </c>
      <c r="G75">
        <v>736</v>
      </c>
      <c r="H75">
        <v>331200</v>
      </c>
      <c r="I75">
        <v>198720</v>
      </c>
      <c r="J75" t="s">
        <v>22</v>
      </c>
      <c r="K75" t="s">
        <v>17</v>
      </c>
      <c r="L75" t="s">
        <v>49</v>
      </c>
      <c r="M75">
        <v>2018</v>
      </c>
    </row>
    <row r="76" spans="1:13" hidden="1" x14ac:dyDescent="0.3">
      <c r="A76">
        <v>10472</v>
      </c>
      <c r="B76" t="s">
        <v>54</v>
      </c>
      <c r="C76" t="s">
        <v>55</v>
      </c>
      <c r="D76" t="s">
        <v>15</v>
      </c>
      <c r="E76">
        <v>150</v>
      </c>
      <c r="F76">
        <v>200</v>
      </c>
      <c r="G76">
        <v>700</v>
      </c>
      <c r="H76">
        <v>140000</v>
      </c>
      <c r="I76">
        <v>35000</v>
      </c>
      <c r="J76" t="s">
        <v>22</v>
      </c>
      <c r="K76" t="s">
        <v>44</v>
      </c>
      <c r="L76" t="s">
        <v>60</v>
      </c>
      <c r="M76">
        <v>2017</v>
      </c>
    </row>
    <row r="77" spans="1:13" hidden="1" x14ac:dyDescent="0.3">
      <c r="A77">
        <v>10477</v>
      </c>
      <c r="B77" t="s">
        <v>51</v>
      </c>
      <c r="C77" t="s">
        <v>52</v>
      </c>
      <c r="D77" t="s">
        <v>43</v>
      </c>
      <c r="E77">
        <v>80</v>
      </c>
      <c r="F77">
        <v>150</v>
      </c>
      <c r="G77">
        <v>910</v>
      </c>
      <c r="H77">
        <v>136500</v>
      </c>
      <c r="I77">
        <v>63700</v>
      </c>
      <c r="J77" t="s">
        <v>22</v>
      </c>
      <c r="K77" t="s">
        <v>41</v>
      </c>
      <c r="L77" t="s">
        <v>42</v>
      </c>
      <c r="M77">
        <v>2019</v>
      </c>
    </row>
    <row r="78" spans="1:13" hidden="1" x14ac:dyDescent="0.3">
      <c r="A78">
        <v>10482</v>
      </c>
      <c r="B78" t="s">
        <v>57</v>
      </c>
      <c r="C78" t="s">
        <v>58</v>
      </c>
      <c r="D78" t="s">
        <v>33</v>
      </c>
      <c r="E78">
        <v>170</v>
      </c>
      <c r="F78">
        <v>250</v>
      </c>
      <c r="G78">
        <v>943</v>
      </c>
      <c r="H78">
        <v>235750</v>
      </c>
      <c r="I78">
        <v>75440</v>
      </c>
      <c r="J78" t="s">
        <v>22</v>
      </c>
      <c r="K78" t="s">
        <v>35</v>
      </c>
      <c r="L78" t="s">
        <v>56</v>
      </c>
      <c r="M78">
        <v>2017</v>
      </c>
    </row>
    <row r="79" spans="1:13" x14ac:dyDescent="0.3">
      <c r="A79">
        <v>10487</v>
      </c>
      <c r="B79" t="s">
        <v>13</v>
      </c>
      <c r="C79" t="s">
        <v>14</v>
      </c>
      <c r="D79" t="s">
        <v>21</v>
      </c>
      <c r="E79">
        <v>250</v>
      </c>
      <c r="F79">
        <v>500</v>
      </c>
      <c r="G79">
        <v>960</v>
      </c>
      <c r="H79">
        <v>480000</v>
      </c>
      <c r="I79">
        <v>240000</v>
      </c>
      <c r="J79" t="s">
        <v>22</v>
      </c>
      <c r="K79" t="s">
        <v>29</v>
      </c>
      <c r="L79" t="s">
        <v>30</v>
      </c>
      <c r="M79">
        <v>2017</v>
      </c>
    </row>
    <row r="80" spans="1:13" hidden="1" x14ac:dyDescent="0.3">
      <c r="A80">
        <v>10492</v>
      </c>
      <c r="B80" t="s">
        <v>63</v>
      </c>
      <c r="C80" t="s">
        <v>64</v>
      </c>
      <c r="D80" t="s">
        <v>48</v>
      </c>
      <c r="E80">
        <v>90</v>
      </c>
      <c r="F80">
        <v>150</v>
      </c>
      <c r="G80">
        <v>854</v>
      </c>
      <c r="H80">
        <v>128100</v>
      </c>
      <c r="I80">
        <v>51240</v>
      </c>
      <c r="J80" t="s">
        <v>22</v>
      </c>
      <c r="K80" t="s">
        <v>23</v>
      </c>
      <c r="L80" t="s">
        <v>50</v>
      </c>
      <c r="M80">
        <v>2019</v>
      </c>
    </row>
    <row r="81" spans="1:13" hidden="1" x14ac:dyDescent="0.3">
      <c r="A81">
        <v>10497</v>
      </c>
      <c r="B81" t="s">
        <v>19</v>
      </c>
      <c r="C81" t="s">
        <v>20</v>
      </c>
      <c r="D81" t="s">
        <v>39</v>
      </c>
      <c r="E81">
        <v>150</v>
      </c>
      <c r="F81">
        <v>200</v>
      </c>
      <c r="G81">
        <v>984</v>
      </c>
      <c r="H81">
        <v>196800</v>
      </c>
      <c r="I81">
        <v>49200</v>
      </c>
      <c r="J81" t="s">
        <v>22</v>
      </c>
      <c r="K81" t="s">
        <v>17</v>
      </c>
      <c r="L81" t="s">
        <v>18</v>
      </c>
      <c r="M81">
        <v>2019</v>
      </c>
    </row>
    <row r="82" spans="1:13" hidden="1" x14ac:dyDescent="0.3">
      <c r="A82">
        <v>10502</v>
      </c>
      <c r="B82" t="s">
        <v>13</v>
      </c>
      <c r="C82" t="s">
        <v>14</v>
      </c>
      <c r="D82" t="s">
        <v>27</v>
      </c>
      <c r="E82">
        <v>180</v>
      </c>
      <c r="F82">
        <v>450</v>
      </c>
      <c r="G82">
        <v>776</v>
      </c>
      <c r="H82">
        <v>349200</v>
      </c>
      <c r="I82">
        <v>209520</v>
      </c>
      <c r="J82" t="s">
        <v>22</v>
      </c>
      <c r="K82" t="s">
        <v>44</v>
      </c>
      <c r="L82" t="s">
        <v>45</v>
      </c>
      <c r="M82">
        <v>2018</v>
      </c>
    </row>
    <row r="83" spans="1:13" hidden="1" x14ac:dyDescent="0.3">
      <c r="A83">
        <v>10507</v>
      </c>
      <c r="B83" t="s">
        <v>25</v>
      </c>
      <c r="C83" t="s">
        <v>26</v>
      </c>
      <c r="D83" t="s">
        <v>15</v>
      </c>
      <c r="E83">
        <v>150</v>
      </c>
      <c r="F83">
        <v>200</v>
      </c>
      <c r="G83">
        <v>724</v>
      </c>
      <c r="H83">
        <v>144800</v>
      </c>
      <c r="I83">
        <v>36200</v>
      </c>
      <c r="J83" t="s">
        <v>22</v>
      </c>
      <c r="K83" t="s">
        <v>41</v>
      </c>
      <c r="L83" t="s">
        <v>59</v>
      </c>
      <c r="M83">
        <v>2019</v>
      </c>
    </row>
    <row r="84" spans="1:13" hidden="1" x14ac:dyDescent="0.3">
      <c r="A84">
        <v>10512</v>
      </c>
      <c r="B84" t="s">
        <v>13</v>
      </c>
      <c r="C84" t="s">
        <v>14</v>
      </c>
      <c r="D84" t="s">
        <v>43</v>
      </c>
      <c r="E84">
        <v>80</v>
      </c>
      <c r="F84">
        <v>150</v>
      </c>
      <c r="G84">
        <v>770</v>
      </c>
      <c r="H84">
        <v>115500</v>
      </c>
      <c r="I84">
        <v>53900</v>
      </c>
      <c r="J84" t="s">
        <v>22</v>
      </c>
      <c r="K84" t="s">
        <v>35</v>
      </c>
      <c r="L84" t="s">
        <v>36</v>
      </c>
      <c r="M84">
        <v>2018</v>
      </c>
    </row>
    <row r="85" spans="1:13" hidden="1" x14ac:dyDescent="0.3">
      <c r="A85">
        <v>10517</v>
      </c>
      <c r="B85" t="s">
        <v>25</v>
      </c>
      <c r="C85" t="s">
        <v>26</v>
      </c>
      <c r="D85" t="s">
        <v>33</v>
      </c>
      <c r="E85">
        <v>170</v>
      </c>
      <c r="F85">
        <v>250</v>
      </c>
      <c r="G85">
        <v>884</v>
      </c>
      <c r="H85">
        <v>221000</v>
      </c>
      <c r="I85">
        <v>70720</v>
      </c>
      <c r="J85" t="s">
        <v>22</v>
      </c>
      <c r="K85" t="s">
        <v>29</v>
      </c>
      <c r="L85" t="s">
        <v>53</v>
      </c>
      <c r="M85">
        <v>2017</v>
      </c>
    </row>
    <row r="86" spans="1:13" x14ac:dyDescent="0.3">
      <c r="A86">
        <v>10522</v>
      </c>
      <c r="B86" t="s">
        <v>31</v>
      </c>
      <c r="C86" t="s">
        <v>32</v>
      </c>
      <c r="D86" t="s">
        <v>21</v>
      </c>
      <c r="E86">
        <v>250</v>
      </c>
      <c r="F86">
        <v>500</v>
      </c>
      <c r="G86">
        <v>986</v>
      </c>
      <c r="H86">
        <v>493000</v>
      </c>
      <c r="I86">
        <v>246500</v>
      </c>
      <c r="J86" t="s">
        <v>22</v>
      </c>
      <c r="K86" t="s">
        <v>23</v>
      </c>
      <c r="L86" t="s">
        <v>24</v>
      </c>
      <c r="M86">
        <v>2018</v>
      </c>
    </row>
    <row r="87" spans="1:13" hidden="1" x14ac:dyDescent="0.3">
      <c r="A87">
        <v>10527</v>
      </c>
      <c r="B87" t="s">
        <v>61</v>
      </c>
      <c r="C87" t="s">
        <v>62</v>
      </c>
      <c r="D87" t="s">
        <v>48</v>
      </c>
      <c r="E87">
        <v>90</v>
      </c>
      <c r="F87">
        <v>150</v>
      </c>
      <c r="G87">
        <v>868</v>
      </c>
      <c r="H87">
        <v>130200</v>
      </c>
      <c r="I87">
        <v>52080</v>
      </c>
      <c r="J87" t="s">
        <v>22</v>
      </c>
      <c r="K87" t="s">
        <v>17</v>
      </c>
      <c r="L87" t="s">
        <v>49</v>
      </c>
      <c r="M87">
        <v>2017</v>
      </c>
    </row>
    <row r="88" spans="1:13" hidden="1" x14ac:dyDescent="0.3">
      <c r="A88">
        <v>10532</v>
      </c>
      <c r="B88" t="s">
        <v>31</v>
      </c>
      <c r="C88" t="s">
        <v>32</v>
      </c>
      <c r="D88" t="s">
        <v>39</v>
      </c>
      <c r="E88">
        <v>150</v>
      </c>
      <c r="F88">
        <v>200</v>
      </c>
      <c r="G88">
        <v>742</v>
      </c>
      <c r="H88">
        <v>148400</v>
      </c>
      <c r="I88">
        <v>37100</v>
      </c>
      <c r="J88" t="s">
        <v>22</v>
      </c>
      <c r="K88" t="s">
        <v>44</v>
      </c>
      <c r="L88" t="s">
        <v>60</v>
      </c>
      <c r="M88">
        <v>2017</v>
      </c>
    </row>
    <row r="89" spans="1:13" hidden="1" x14ac:dyDescent="0.3">
      <c r="A89">
        <v>10537</v>
      </c>
      <c r="B89" t="s">
        <v>51</v>
      </c>
      <c r="C89" t="s">
        <v>52</v>
      </c>
      <c r="D89" t="s">
        <v>27</v>
      </c>
      <c r="E89">
        <v>180</v>
      </c>
      <c r="F89">
        <v>450</v>
      </c>
      <c r="G89">
        <v>933</v>
      </c>
      <c r="H89">
        <v>419850</v>
      </c>
      <c r="I89">
        <v>251910</v>
      </c>
      <c r="J89" t="s">
        <v>22</v>
      </c>
      <c r="K89" t="s">
        <v>41</v>
      </c>
      <c r="L89" t="s">
        <v>42</v>
      </c>
      <c r="M89">
        <v>2017</v>
      </c>
    </row>
    <row r="90" spans="1:13" hidden="1" x14ac:dyDescent="0.3">
      <c r="A90">
        <v>10542</v>
      </c>
      <c r="B90" t="s">
        <v>31</v>
      </c>
      <c r="C90" t="s">
        <v>32</v>
      </c>
      <c r="D90" t="s">
        <v>15</v>
      </c>
      <c r="E90">
        <v>150</v>
      </c>
      <c r="F90">
        <v>200</v>
      </c>
      <c r="G90">
        <v>844</v>
      </c>
      <c r="H90">
        <v>168800</v>
      </c>
      <c r="I90">
        <v>42200</v>
      </c>
      <c r="J90" t="s">
        <v>22</v>
      </c>
      <c r="K90" t="s">
        <v>35</v>
      </c>
      <c r="L90" t="s">
        <v>56</v>
      </c>
      <c r="M90">
        <v>2018</v>
      </c>
    </row>
    <row r="91" spans="1:13" hidden="1" x14ac:dyDescent="0.3">
      <c r="A91">
        <v>10547</v>
      </c>
      <c r="B91" t="s">
        <v>61</v>
      </c>
      <c r="C91" t="s">
        <v>62</v>
      </c>
      <c r="D91" t="s">
        <v>43</v>
      </c>
      <c r="E91">
        <v>80</v>
      </c>
      <c r="F91">
        <v>150</v>
      </c>
      <c r="G91">
        <v>712</v>
      </c>
      <c r="H91">
        <v>106800</v>
      </c>
      <c r="I91">
        <v>49840</v>
      </c>
      <c r="J91" t="s">
        <v>22</v>
      </c>
      <c r="K91" t="s">
        <v>29</v>
      </c>
      <c r="L91" t="s">
        <v>30</v>
      </c>
      <c r="M91">
        <v>2017</v>
      </c>
    </row>
    <row r="92" spans="1:13" hidden="1" x14ac:dyDescent="0.3">
      <c r="A92">
        <v>10552</v>
      </c>
      <c r="B92" t="s">
        <v>25</v>
      </c>
      <c r="C92" t="s">
        <v>26</v>
      </c>
      <c r="D92" t="s">
        <v>33</v>
      </c>
      <c r="E92">
        <v>170</v>
      </c>
      <c r="F92">
        <v>250</v>
      </c>
      <c r="G92">
        <v>909</v>
      </c>
      <c r="H92">
        <v>227250</v>
      </c>
      <c r="I92">
        <v>72720</v>
      </c>
      <c r="J92" t="s">
        <v>22</v>
      </c>
      <c r="K92" t="s">
        <v>23</v>
      </c>
      <c r="L92" t="s">
        <v>50</v>
      </c>
      <c r="M92">
        <v>2017</v>
      </c>
    </row>
    <row r="93" spans="1:13" x14ac:dyDescent="0.3">
      <c r="A93">
        <v>10557</v>
      </c>
      <c r="B93" t="s">
        <v>19</v>
      </c>
      <c r="C93" t="s">
        <v>20</v>
      </c>
      <c r="D93" t="s">
        <v>21</v>
      </c>
      <c r="E93">
        <v>250</v>
      </c>
      <c r="F93">
        <v>500</v>
      </c>
      <c r="G93">
        <v>902</v>
      </c>
      <c r="H93">
        <v>451000</v>
      </c>
      <c r="I93">
        <v>225500</v>
      </c>
      <c r="J93" t="s">
        <v>22</v>
      </c>
      <c r="K93" t="s">
        <v>17</v>
      </c>
      <c r="L93" t="s">
        <v>18</v>
      </c>
      <c r="M93">
        <v>2019</v>
      </c>
    </row>
    <row r="94" spans="1:13" hidden="1" x14ac:dyDescent="0.3">
      <c r="A94">
        <v>10562</v>
      </c>
      <c r="B94" t="s">
        <v>25</v>
      </c>
      <c r="C94" t="s">
        <v>26</v>
      </c>
      <c r="D94" t="s">
        <v>48</v>
      </c>
      <c r="E94">
        <v>90</v>
      </c>
      <c r="F94">
        <v>150</v>
      </c>
      <c r="G94">
        <v>735</v>
      </c>
      <c r="H94">
        <v>110250</v>
      </c>
      <c r="I94">
        <v>44100</v>
      </c>
      <c r="J94" t="s">
        <v>22</v>
      </c>
      <c r="K94" t="s">
        <v>44</v>
      </c>
      <c r="L94" t="s">
        <v>45</v>
      </c>
      <c r="M94">
        <v>2019</v>
      </c>
    </row>
    <row r="95" spans="1:13" hidden="1" x14ac:dyDescent="0.3">
      <c r="A95">
        <v>10567</v>
      </c>
      <c r="B95" t="s">
        <v>13</v>
      </c>
      <c r="C95" t="s">
        <v>14</v>
      </c>
      <c r="D95" t="s">
        <v>39</v>
      </c>
      <c r="E95">
        <v>150</v>
      </c>
      <c r="F95">
        <v>200</v>
      </c>
      <c r="G95">
        <v>721</v>
      </c>
      <c r="H95">
        <v>144200</v>
      </c>
      <c r="I95">
        <v>36050</v>
      </c>
      <c r="J95" t="s">
        <v>22</v>
      </c>
      <c r="K95" t="s">
        <v>41</v>
      </c>
      <c r="L95" t="s">
        <v>59</v>
      </c>
      <c r="M95">
        <v>2019</v>
      </c>
    </row>
    <row r="96" spans="1:13" hidden="1" x14ac:dyDescent="0.3">
      <c r="A96">
        <v>10572</v>
      </c>
      <c r="B96" t="s">
        <v>25</v>
      </c>
      <c r="C96" t="s">
        <v>26</v>
      </c>
      <c r="D96" t="s">
        <v>27</v>
      </c>
      <c r="E96">
        <v>180</v>
      </c>
      <c r="F96">
        <v>450</v>
      </c>
      <c r="G96">
        <v>964</v>
      </c>
      <c r="H96">
        <v>433800</v>
      </c>
      <c r="I96">
        <v>260280</v>
      </c>
      <c r="J96" t="s">
        <v>22</v>
      </c>
      <c r="K96" t="s">
        <v>35</v>
      </c>
      <c r="L96" t="s">
        <v>36</v>
      </c>
      <c r="M96">
        <v>2017</v>
      </c>
    </row>
    <row r="97" spans="1:13" hidden="1" x14ac:dyDescent="0.3">
      <c r="A97">
        <v>10577</v>
      </c>
      <c r="B97" t="s">
        <v>31</v>
      </c>
      <c r="C97" t="s">
        <v>32</v>
      </c>
      <c r="D97" t="s">
        <v>15</v>
      </c>
      <c r="E97">
        <v>150</v>
      </c>
      <c r="F97">
        <v>200</v>
      </c>
      <c r="G97">
        <v>724</v>
      </c>
      <c r="H97">
        <v>144800</v>
      </c>
      <c r="I97">
        <v>36200</v>
      </c>
      <c r="J97" t="s">
        <v>22</v>
      </c>
      <c r="K97" t="s">
        <v>29</v>
      </c>
      <c r="L97" t="s">
        <v>53</v>
      </c>
      <c r="M97">
        <v>2019</v>
      </c>
    </row>
    <row r="98" spans="1:13" hidden="1" x14ac:dyDescent="0.3">
      <c r="A98">
        <v>10582</v>
      </c>
      <c r="B98" t="s">
        <v>61</v>
      </c>
      <c r="C98" t="s">
        <v>62</v>
      </c>
      <c r="D98" t="s">
        <v>43</v>
      </c>
      <c r="E98">
        <v>80</v>
      </c>
      <c r="F98">
        <v>150</v>
      </c>
      <c r="G98">
        <v>853</v>
      </c>
      <c r="H98">
        <v>127950</v>
      </c>
      <c r="I98">
        <v>59710</v>
      </c>
      <c r="J98" t="s">
        <v>22</v>
      </c>
      <c r="K98" t="s">
        <v>23</v>
      </c>
      <c r="L98" t="s">
        <v>24</v>
      </c>
      <c r="M98">
        <v>2018</v>
      </c>
    </row>
    <row r="99" spans="1:13" hidden="1" x14ac:dyDescent="0.3">
      <c r="A99">
        <v>10587</v>
      </c>
      <c r="B99" t="s">
        <v>63</v>
      </c>
      <c r="C99" t="s">
        <v>64</v>
      </c>
      <c r="D99" t="s">
        <v>33</v>
      </c>
      <c r="E99">
        <v>170</v>
      </c>
      <c r="F99">
        <v>250</v>
      </c>
      <c r="G99">
        <v>763</v>
      </c>
      <c r="H99">
        <v>190750</v>
      </c>
      <c r="I99">
        <v>61040</v>
      </c>
      <c r="J99" t="s">
        <v>22</v>
      </c>
      <c r="K99" t="s">
        <v>17</v>
      </c>
      <c r="L99" t="s">
        <v>49</v>
      </c>
      <c r="M99">
        <v>2017</v>
      </c>
    </row>
    <row r="100" spans="1:13" x14ac:dyDescent="0.3">
      <c r="A100">
        <v>10592</v>
      </c>
      <c r="B100" t="s">
        <v>31</v>
      </c>
      <c r="C100" t="s">
        <v>32</v>
      </c>
      <c r="D100" t="s">
        <v>21</v>
      </c>
      <c r="E100">
        <v>250</v>
      </c>
      <c r="F100">
        <v>500</v>
      </c>
      <c r="G100">
        <v>934</v>
      </c>
      <c r="H100">
        <v>467000</v>
      </c>
      <c r="I100">
        <v>233500</v>
      </c>
      <c r="J100" t="s">
        <v>22</v>
      </c>
      <c r="K100" t="s">
        <v>44</v>
      </c>
      <c r="L100" t="s">
        <v>60</v>
      </c>
      <c r="M100">
        <v>2018</v>
      </c>
    </row>
    <row r="101" spans="1:13" hidden="1" x14ac:dyDescent="0.3">
      <c r="A101">
        <v>10597</v>
      </c>
      <c r="B101" t="s">
        <v>19</v>
      </c>
      <c r="C101" t="s">
        <v>20</v>
      </c>
      <c r="D101" t="s">
        <v>48</v>
      </c>
      <c r="E101">
        <v>90</v>
      </c>
      <c r="F101">
        <v>150</v>
      </c>
      <c r="G101">
        <v>968</v>
      </c>
      <c r="H101">
        <v>145200</v>
      </c>
      <c r="I101">
        <v>58080</v>
      </c>
      <c r="J101" t="s">
        <v>22</v>
      </c>
      <c r="K101" t="s">
        <v>41</v>
      </c>
      <c r="L101" t="s">
        <v>42</v>
      </c>
      <c r="M101">
        <v>2018</v>
      </c>
    </row>
    <row r="102" spans="1:13" hidden="1" x14ac:dyDescent="0.3">
      <c r="A102">
        <v>10602</v>
      </c>
      <c r="B102" t="s">
        <v>63</v>
      </c>
      <c r="C102" t="s">
        <v>64</v>
      </c>
      <c r="D102" t="s">
        <v>39</v>
      </c>
      <c r="E102">
        <v>150</v>
      </c>
      <c r="F102">
        <v>200</v>
      </c>
      <c r="G102">
        <v>709</v>
      </c>
      <c r="H102">
        <v>141800</v>
      </c>
      <c r="I102">
        <v>35450</v>
      </c>
      <c r="J102" t="s">
        <v>22</v>
      </c>
      <c r="K102" t="s">
        <v>35</v>
      </c>
      <c r="L102" t="s">
        <v>56</v>
      </c>
      <c r="M102">
        <v>2017</v>
      </c>
    </row>
    <row r="103" spans="1:13" hidden="1" x14ac:dyDescent="0.3">
      <c r="A103">
        <v>10607</v>
      </c>
      <c r="B103" t="s">
        <v>37</v>
      </c>
      <c r="C103" t="s">
        <v>38</v>
      </c>
      <c r="D103" t="s">
        <v>27</v>
      </c>
      <c r="E103">
        <v>180</v>
      </c>
      <c r="F103">
        <v>450</v>
      </c>
      <c r="G103">
        <v>811</v>
      </c>
      <c r="H103">
        <v>364950</v>
      </c>
      <c r="I103">
        <v>218970</v>
      </c>
      <c r="J103" t="s">
        <v>22</v>
      </c>
      <c r="K103" t="s">
        <v>29</v>
      </c>
      <c r="L103" t="s">
        <v>30</v>
      </c>
      <c r="M103">
        <v>2017</v>
      </c>
    </row>
    <row r="104" spans="1:13" hidden="1" x14ac:dyDescent="0.3">
      <c r="A104">
        <v>10612</v>
      </c>
      <c r="B104" t="s">
        <v>51</v>
      </c>
      <c r="C104" t="s">
        <v>52</v>
      </c>
      <c r="D104" t="s">
        <v>15</v>
      </c>
      <c r="E104">
        <v>150</v>
      </c>
      <c r="F104">
        <v>200</v>
      </c>
      <c r="G104">
        <v>822</v>
      </c>
      <c r="H104">
        <v>164400</v>
      </c>
      <c r="I104">
        <v>41100</v>
      </c>
      <c r="J104" t="s">
        <v>22</v>
      </c>
      <c r="K104" t="s">
        <v>23</v>
      </c>
      <c r="L104" t="s">
        <v>50</v>
      </c>
      <c r="M104">
        <v>2017</v>
      </c>
    </row>
    <row r="105" spans="1:13" hidden="1" x14ac:dyDescent="0.3">
      <c r="A105">
        <v>10617</v>
      </c>
      <c r="B105" t="s">
        <v>46</v>
      </c>
      <c r="C105" t="s">
        <v>47</v>
      </c>
      <c r="D105" t="s">
        <v>43</v>
      </c>
      <c r="E105">
        <v>80</v>
      </c>
      <c r="F105">
        <v>150</v>
      </c>
      <c r="G105">
        <v>916</v>
      </c>
      <c r="H105">
        <v>137400</v>
      </c>
      <c r="I105">
        <v>64120</v>
      </c>
      <c r="J105" t="s">
        <v>22</v>
      </c>
      <c r="K105" t="s">
        <v>17</v>
      </c>
      <c r="L105" t="s">
        <v>18</v>
      </c>
      <c r="M105">
        <v>2017</v>
      </c>
    </row>
    <row r="106" spans="1:13" hidden="1" x14ac:dyDescent="0.3">
      <c r="A106">
        <v>10622</v>
      </c>
      <c r="B106" t="s">
        <v>13</v>
      </c>
      <c r="C106" t="s">
        <v>14</v>
      </c>
      <c r="D106" t="s">
        <v>33</v>
      </c>
      <c r="E106">
        <v>170</v>
      </c>
      <c r="F106">
        <v>250</v>
      </c>
      <c r="G106">
        <v>889</v>
      </c>
      <c r="H106">
        <v>222250</v>
      </c>
      <c r="I106">
        <v>71120</v>
      </c>
      <c r="J106" t="s">
        <v>22</v>
      </c>
      <c r="K106" t="s">
        <v>44</v>
      </c>
      <c r="L106" t="s">
        <v>45</v>
      </c>
      <c r="M106">
        <v>2017</v>
      </c>
    </row>
    <row r="107" spans="1:13" x14ac:dyDescent="0.3">
      <c r="A107">
        <v>10627</v>
      </c>
      <c r="B107" t="s">
        <v>13</v>
      </c>
      <c r="C107" t="s">
        <v>14</v>
      </c>
      <c r="D107" t="s">
        <v>21</v>
      </c>
      <c r="E107">
        <v>250</v>
      </c>
      <c r="F107">
        <v>500</v>
      </c>
      <c r="G107">
        <v>795</v>
      </c>
      <c r="H107">
        <v>397500</v>
      </c>
      <c r="I107">
        <v>198750</v>
      </c>
      <c r="J107" t="s">
        <v>22</v>
      </c>
      <c r="K107" t="s">
        <v>41</v>
      </c>
      <c r="L107" t="s">
        <v>59</v>
      </c>
      <c r="M107">
        <v>2017</v>
      </c>
    </row>
    <row r="108" spans="1:13" hidden="1" x14ac:dyDescent="0.3">
      <c r="A108">
        <v>10632</v>
      </c>
      <c r="B108" t="s">
        <v>57</v>
      </c>
      <c r="C108" t="s">
        <v>58</v>
      </c>
      <c r="D108" t="s">
        <v>48</v>
      </c>
      <c r="E108">
        <v>90</v>
      </c>
      <c r="F108">
        <v>150</v>
      </c>
      <c r="G108">
        <v>790</v>
      </c>
      <c r="H108">
        <v>118500</v>
      </c>
      <c r="I108">
        <v>47400</v>
      </c>
      <c r="J108" t="s">
        <v>22</v>
      </c>
      <c r="K108" t="s">
        <v>35</v>
      </c>
      <c r="L108" t="s">
        <v>36</v>
      </c>
      <c r="M108">
        <v>2018</v>
      </c>
    </row>
    <row r="109" spans="1:13" hidden="1" x14ac:dyDescent="0.3">
      <c r="A109">
        <v>10637</v>
      </c>
      <c r="B109" t="s">
        <v>19</v>
      </c>
      <c r="C109" t="s">
        <v>20</v>
      </c>
      <c r="D109" t="s">
        <v>39</v>
      </c>
      <c r="E109">
        <v>150</v>
      </c>
      <c r="F109">
        <v>200</v>
      </c>
      <c r="G109">
        <v>937</v>
      </c>
      <c r="H109">
        <v>187400</v>
      </c>
      <c r="I109">
        <v>46850</v>
      </c>
      <c r="J109" t="s">
        <v>22</v>
      </c>
      <c r="K109" t="s">
        <v>29</v>
      </c>
      <c r="L109" t="s">
        <v>53</v>
      </c>
      <c r="M109">
        <v>2018</v>
      </c>
    </row>
    <row r="110" spans="1:13" hidden="1" x14ac:dyDescent="0.3">
      <c r="A110">
        <v>10642</v>
      </c>
      <c r="B110" t="s">
        <v>46</v>
      </c>
      <c r="C110" t="s">
        <v>47</v>
      </c>
      <c r="D110" t="s">
        <v>27</v>
      </c>
      <c r="E110">
        <v>180</v>
      </c>
      <c r="F110">
        <v>450</v>
      </c>
      <c r="G110">
        <v>877</v>
      </c>
      <c r="H110">
        <v>394650</v>
      </c>
      <c r="I110">
        <v>236790</v>
      </c>
      <c r="J110" t="s">
        <v>22</v>
      </c>
      <c r="K110" t="s">
        <v>23</v>
      </c>
      <c r="L110" t="s">
        <v>24</v>
      </c>
      <c r="M110">
        <v>2018</v>
      </c>
    </row>
    <row r="111" spans="1:13" hidden="1" x14ac:dyDescent="0.3">
      <c r="A111">
        <v>10647</v>
      </c>
      <c r="B111" t="s">
        <v>31</v>
      </c>
      <c r="C111" t="s">
        <v>32</v>
      </c>
      <c r="D111" t="s">
        <v>15</v>
      </c>
      <c r="E111">
        <v>150</v>
      </c>
      <c r="F111">
        <v>200</v>
      </c>
      <c r="G111">
        <v>865</v>
      </c>
      <c r="H111">
        <v>173000</v>
      </c>
      <c r="I111">
        <v>43250</v>
      </c>
      <c r="J111" t="s">
        <v>22</v>
      </c>
      <c r="K111" t="s">
        <v>17</v>
      </c>
      <c r="L111" t="s">
        <v>49</v>
      </c>
      <c r="M111">
        <v>2018</v>
      </c>
    </row>
    <row r="112" spans="1:13" hidden="1" x14ac:dyDescent="0.3">
      <c r="A112">
        <v>10652</v>
      </c>
      <c r="B112" t="s">
        <v>57</v>
      </c>
      <c r="C112" t="s">
        <v>58</v>
      </c>
      <c r="D112" t="s">
        <v>43</v>
      </c>
      <c r="E112">
        <v>80</v>
      </c>
      <c r="F112">
        <v>150</v>
      </c>
      <c r="G112">
        <v>750</v>
      </c>
      <c r="H112">
        <v>112500</v>
      </c>
      <c r="I112">
        <v>52500</v>
      </c>
      <c r="J112" t="s">
        <v>22</v>
      </c>
      <c r="K112" t="s">
        <v>44</v>
      </c>
      <c r="L112" t="s">
        <v>60</v>
      </c>
      <c r="M112">
        <v>2018</v>
      </c>
    </row>
    <row r="113" spans="1:13" hidden="1" x14ac:dyDescent="0.3">
      <c r="A113">
        <v>10657</v>
      </c>
      <c r="B113" t="s">
        <v>61</v>
      </c>
      <c r="C113" t="s">
        <v>62</v>
      </c>
      <c r="D113" t="s">
        <v>33</v>
      </c>
      <c r="E113">
        <v>170</v>
      </c>
      <c r="F113">
        <v>250</v>
      </c>
      <c r="G113">
        <v>913</v>
      </c>
      <c r="H113">
        <v>228250</v>
      </c>
      <c r="I113">
        <v>73040</v>
      </c>
      <c r="J113" t="s">
        <v>22</v>
      </c>
      <c r="K113" t="s">
        <v>41</v>
      </c>
      <c r="L113" t="s">
        <v>42</v>
      </c>
      <c r="M113">
        <v>2018</v>
      </c>
    </row>
    <row r="114" spans="1:13" x14ac:dyDescent="0.3">
      <c r="A114">
        <v>10662</v>
      </c>
      <c r="B114" t="s">
        <v>54</v>
      </c>
      <c r="C114" t="s">
        <v>55</v>
      </c>
      <c r="D114" t="s">
        <v>21</v>
      </c>
      <c r="E114">
        <v>250</v>
      </c>
      <c r="F114">
        <v>500</v>
      </c>
      <c r="G114">
        <v>948</v>
      </c>
      <c r="H114">
        <v>474000</v>
      </c>
      <c r="I114">
        <v>237000</v>
      </c>
      <c r="J114" t="s">
        <v>22</v>
      </c>
      <c r="K114" t="s">
        <v>35</v>
      </c>
      <c r="L114" t="s">
        <v>56</v>
      </c>
      <c r="M114">
        <v>2019</v>
      </c>
    </row>
    <row r="115" spans="1:13" hidden="1" x14ac:dyDescent="0.3">
      <c r="A115">
        <v>10667</v>
      </c>
      <c r="B115" t="s">
        <v>51</v>
      </c>
      <c r="C115" t="s">
        <v>52</v>
      </c>
      <c r="D115" t="s">
        <v>48</v>
      </c>
      <c r="E115">
        <v>90</v>
      </c>
      <c r="F115">
        <v>150</v>
      </c>
      <c r="G115">
        <v>907</v>
      </c>
      <c r="H115">
        <v>136050</v>
      </c>
      <c r="I115">
        <v>54420</v>
      </c>
      <c r="J115" t="s">
        <v>22</v>
      </c>
      <c r="K115" t="s">
        <v>29</v>
      </c>
      <c r="L115" t="s">
        <v>30</v>
      </c>
      <c r="M115">
        <v>2019</v>
      </c>
    </row>
    <row r="116" spans="1:13" hidden="1" x14ac:dyDescent="0.3">
      <c r="A116">
        <v>10672</v>
      </c>
      <c r="B116" t="s">
        <v>46</v>
      </c>
      <c r="C116" t="s">
        <v>47</v>
      </c>
      <c r="D116" t="s">
        <v>39</v>
      </c>
      <c r="E116">
        <v>150</v>
      </c>
      <c r="F116">
        <v>200</v>
      </c>
      <c r="G116">
        <v>730</v>
      </c>
      <c r="H116">
        <v>146000</v>
      </c>
      <c r="I116">
        <v>36500</v>
      </c>
      <c r="J116" t="s">
        <v>22</v>
      </c>
      <c r="K116" t="s">
        <v>23</v>
      </c>
      <c r="L116" t="s">
        <v>50</v>
      </c>
      <c r="M116">
        <v>2017</v>
      </c>
    </row>
    <row r="117" spans="1:13" hidden="1" x14ac:dyDescent="0.3">
      <c r="A117">
        <v>10677</v>
      </c>
      <c r="B117" t="s">
        <v>13</v>
      </c>
      <c r="C117" t="s">
        <v>14</v>
      </c>
      <c r="D117" t="s">
        <v>27</v>
      </c>
      <c r="E117">
        <v>180</v>
      </c>
      <c r="F117">
        <v>450</v>
      </c>
      <c r="G117">
        <v>953</v>
      </c>
      <c r="H117">
        <v>428850</v>
      </c>
      <c r="I117">
        <v>257310</v>
      </c>
      <c r="J117" t="s">
        <v>22</v>
      </c>
      <c r="K117" t="s">
        <v>17</v>
      </c>
      <c r="L117" t="s">
        <v>18</v>
      </c>
      <c r="M117">
        <v>2018</v>
      </c>
    </row>
    <row r="118" spans="1:13" hidden="1" x14ac:dyDescent="0.3">
      <c r="A118">
        <v>10682</v>
      </c>
      <c r="B118" t="s">
        <v>13</v>
      </c>
      <c r="C118" t="s">
        <v>14</v>
      </c>
      <c r="D118" t="s">
        <v>15</v>
      </c>
      <c r="E118">
        <v>150</v>
      </c>
      <c r="F118">
        <v>200</v>
      </c>
      <c r="G118">
        <v>946</v>
      </c>
      <c r="H118">
        <v>189200</v>
      </c>
      <c r="I118">
        <v>47300</v>
      </c>
      <c r="J118" t="s">
        <v>22</v>
      </c>
      <c r="K118" t="s">
        <v>44</v>
      </c>
      <c r="L118" t="s">
        <v>45</v>
      </c>
      <c r="M118">
        <v>2017</v>
      </c>
    </row>
    <row r="119" spans="1:13" hidden="1" x14ac:dyDescent="0.3">
      <c r="A119">
        <v>10687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810</v>
      </c>
      <c r="H119">
        <v>121500</v>
      </c>
      <c r="I119">
        <v>56700</v>
      </c>
      <c r="J119" t="s">
        <v>22</v>
      </c>
      <c r="K119" t="s">
        <v>41</v>
      </c>
      <c r="L119" t="s">
        <v>59</v>
      </c>
      <c r="M119">
        <v>2017</v>
      </c>
    </row>
    <row r="120" spans="1:13" hidden="1" x14ac:dyDescent="0.3">
      <c r="A120">
        <v>10692</v>
      </c>
      <c r="B120" t="s">
        <v>31</v>
      </c>
      <c r="C120" t="s">
        <v>32</v>
      </c>
      <c r="D120" t="s">
        <v>33</v>
      </c>
      <c r="E120">
        <v>170</v>
      </c>
      <c r="F120">
        <v>250</v>
      </c>
      <c r="G120">
        <v>783</v>
      </c>
      <c r="H120">
        <v>195750</v>
      </c>
      <c r="I120">
        <v>62640</v>
      </c>
      <c r="J120" t="s">
        <v>22</v>
      </c>
      <c r="K120" t="s">
        <v>35</v>
      </c>
      <c r="L120" t="s">
        <v>36</v>
      </c>
      <c r="M120">
        <v>2019</v>
      </c>
    </row>
    <row r="121" spans="1:13" x14ac:dyDescent="0.3">
      <c r="A121">
        <v>10697</v>
      </c>
      <c r="B121" t="s">
        <v>19</v>
      </c>
      <c r="C121" t="s">
        <v>20</v>
      </c>
      <c r="D121" t="s">
        <v>21</v>
      </c>
      <c r="E121">
        <v>250</v>
      </c>
      <c r="F121">
        <v>500</v>
      </c>
      <c r="G121">
        <v>878</v>
      </c>
      <c r="H121">
        <v>439000</v>
      </c>
      <c r="I121">
        <v>219500</v>
      </c>
      <c r="J121" t="s">
        <v>22</v>
      </c>
      <c r="K121" t="s">
        <v>29</v>
      </c>
      <c r="L121" t="s">
        <v>53</v>
      </c>
      <c r="M121">
        <v>2018</v>
      </c>
    </row>
    <row r="122" spans="1:13" hidden="1" x14ac:dyDescent="0.3">
      <c r="A122">
        <v>10702</v>
      </c>
      <c r="B122" t="s">
        <v>37</v>
      </c>
      <c r="C122" t="s">
        <v>38</v>
      </c>
      <c r="D122" t="s">
        <v>48</v>
      </c>
      <c r="E122">
        <v>90</v>
      </c>
      <c r="F122">
        <v>150</v>
      </c>
      <c r="G122">
        <v>781</v>
      </c>
      <c r="H122">
        <v>117150</v>
      </c>
      <c r="I122">
        <v>46860</v>
      </c>
      <c r="J122" t="s">
        <v>22</v>
      </c>
      <c r="K122" t="s">
        <v>23</v>
      </c>
      <c r="L122" t="s">
        <v>24</v>
      </c>
      <c r="M122">
        <v>2018</v>
      </c>
    </row>
    <row r="123" spans="1:13" hidden="1" x14ac:dyDescent="0.3">
      <c r="A123">
        <v>10707</v>
      </c>
      <c r="B123" t="s">
        <v>31</v>
      </c>
      <c r="C123" t="s">
        <v>32</v>
      </c>
      <c r="D123" t="s">
        <v>39</v>
      </c>
      <c r="E123">
        <v>150</v>
      </c>
      <c r="F123">
        <v>200</v>
      </c>
      <c r="G123">
        <v>981</v>
      </c>
      <c r="H123">
        <v>196200</v>
      </c>
      <c r="I123">
        <v>49050</v>
      </c>
      <c r="J123" t="s">
        <v>22</v>
      </c>
      <c r="K123" t="s">
        <v>17</v>
      </c>
      <c r="L123" t="s">
        <v>49</v>
      </c>
      <c r="M123">
        <v>2018</v>
      </c>
    </row>
    <row r="124" spans="1:13" hidden="1" x14ac:dyDescent="0.3">
      <c r="A124">
        <v>10712</v>
      </c>
      <c r="B124" t="s">
        <v>25</v>
      </c>
      <c r="C124" t="s">
        <v>26</v>
      </c>
      <c r="D124" t="s">
        <v>27</v>
      </c>
      <c r="E124">
        <v>180</v>
      </c>
      <c r="F124">
        <v>450</v>
      </c>
      <c r="G124">
        <v>807</v>
      </c>
      <c r="H124">
        <v>363150</v>
      </c>
      <c r="I124">
        <v>217890</v>
      </c>
      <c r="J124" t="s">
        <v>22</v>
      </c>
      <c r="K124" t="s">
        <v>44</v>
      </c>
      <c r="L124" t="s">
        <v>60</v>
      </c>
      <c r="M124">
        <v>2018</v>
      </c>
    </row>
    <row r="125" spans="1:13" hidden="1" x14ac:dyDescent="0.3">
      <c r="A125">
        <v>10717</v>
      </c>
      <c r="B125" t="s">
        <v>37</v>
      </c>
      <c r="C125" t="s">
        <v>38</v>
      </c>
      <c r="D125" t="s">
        <v>15</v>
      </c>
      <c r="E125">
        <v>150</v>
      </c>
      <c r="F125">
        <v>200</v>
      </c>
      <c r="G125">
        <v>878</v>
      </c>
      <c r="H125">
        <v>175600</v>
      </c>
      <c r="I125">
        <v>43900</v>
      </c>
      <c r="J125" t="s">
        <v>22</v>
      </c>
      <c r="K125" t="s">
        <v>41</v>
      </c>
      <c r="L125" t="s">
        <v>42</v>
      </c>
      <c r="M125">
        <v>2017</v>
      </c>
    </row>
    <row r="126" spans="1:13" hidden="1" x14ac:dyDescent="0.3">
      <c r="A126">
        <v>10722</v>
      </c>
      <c r="B126" t="s">
        <v>19</v>
      </c>
      <c r="C126" t="s">
        <v>20</v>
      </c>
      <c r="D126" t="s">
        <v>43</v>
      </c>
      <c r="E126">
        <v>80</v>
      </c>
      <c r="F126">
        <v>150</v>
      </c>
      <c r="G126">
        <v>987</v>
      </c>
      <c r="H126">
        <v>148050</v>
      </c>
      <c r="I126">
        <v>69090</v>
      </c>
      <c r="J126" t="s">
        <v>22</v>
      </c>
      <c r="K126" t="s">
        <v>35</v>
      </c>
      <c r="L126" t="s">
        <v>56</v>
      </c>
      <c r="M126">
        <v>2017</v>
      </c>
    </row>
    <row r="127" spans="1:13" hidden="1" x14ac:dyDescent="0.3">
      <c r="A127">
        <v>10727</v>
      </c>
      <c r="B127" t="s">
        <v>13</v>
      </c>
      <c r="C127" t="s">
        <v>14</v>
      </c>
      <c r="D127" t="s">
        <v>33</v>
      </c>
      <c r="E127">
        <v>170</v>
      </c>
      <c r="F127">
        <v>250</v>
      </c>
      <c r="G127">
        <v>901</v>
      </c>
      <c r="H127">
        <v>225250</v>
      </c>
      <c r="I127">
        <v>72080</v>
      </c>
      <c r="J127" t="s">
        <v>22</v>
      </c>
      <c r="K127" t="s">
        <v>29</v>
      </c>
      <c r="L127" t="s">
        <v>30</v>
      </c>
      <c r="M127">
        <v>2018</v>
      </c>
    </row>
    <row r="128" spans="1:13" x14ac:dyDescent="0.3">
      <c r="A128">
        <v>10732</v>
      </c>
      <c r="B128" t="s">
        <v>31</v>
      </c>
      <c r="C128" t="s">
        <v>32</v>
      </c>
      <c r="D128" t="s">
        <v>21</v>
      </c>
      <c r="E128">
        <v>250</v>
      </c>
      <c r="F128">
        <v>500</v>
      </c>
      <c r="G128">
        <v>884</v>
      </c>
      <c r="H128">
        <v>442000</v>
      </c>
      <c r="I128">
        <v>221000</v>
      </c>
      <c r="J128" t="s">
        <v>22</v>
      </c>
      <c r="K128" t="s">
        <v>23</v>
      </c>
      <c r="L128" t="s">
        <v>50</v>
      </c>
      <c r="M128">
        <v>2019</v>
      </c>
    </row>
    <row r="129" spans="1:13" hidden="1" x14ac:dyDescent="0.3">
      <c r="A129">
        <v>10737</v>
      </c>
      <c r="B129" t="s">
        <v>51</v>
      </c>
      <c r="C129" t="s">
        <v>52</v>
      </c>
      <c r="D129" t="s">
        <v>48</v>
      </c>
      <c r="E129">
        <v>90</v>
      </c>
      <c r="F129">
        <v>150</v>
      </c>
      <c r="G129">
        <v>812</v>
      </c>
      <c r="H129">
        <v>121800</v>
      </c>
      <c r="I129">
        <v>48720</v>
      </c>
      <c r="J129" t="s">
        <v>22</v>
      </c>
      <c r="K129" t="s">
        <v>17</v>
      </c>
      <c r="L129" t="s">
        <v>18</v>
      </c>
      <c r="M129">
        <v>2019</v>
      </c>
    </row>
    <row r="130" spans="1:13" hidden="1" x14ac:dyDescent="0.3">
      <c r="A130">
        <v>10742</v>
      </c>
      <c r="B130" t="s">
        <v>31</v>
      </c>
      <c r="C130" t="s">
        <v>32</v>
      </c>
      <c r="D130" t="s">
        <v>39</v>
      </c>
      <c r="E130">
        <v>150</v>
      </c>
      <c r="F130">
        <v>200</v>
      </c>
      <c r="G130">
        <v>843</v>
      </c>
      <c r="H130">
        <v>168600</v>
      </c>
      <c r="I130">
        <v>42150</v>
      </c>
      <c r="J130" t="s">
        <v>22</v>
      </c>
      <c r="K130" t="s">
        <v>44</v>
      </c>
      <c r="L130" t="s">
        <v>45</v>
      </c>
      <c r="M130">
        <v>2019</v>
      </c>
    </row>
    <row r="131" spans="1:13" hidden="1" x14ac:dyDescent="0.3">
      <c r="A131">
        <v>10747</v>
      </c>
      <c r="B131" t="s">
        <v>37</v>
      </c>
      <c r="C131" t="s">
        <v>38</v>
      </c>
      <c r="D131" t="s">
        <v>27</v>
      </c>
      <c r="E131">
        <v>180</v>
      </c>
      <c r="F131">
        <v>450</v>
      </c>
      <c r="G131">
        <v>989</v>
      </c>
      <c r="H131">
        <v>445050</v>
      </c>
      <c r="I131">
        <v>267030</v>
      </c>
      <c r="J131" t="s">
        <v>22</v>
      </c>
      <c r="K131" t="s">
        <v>41</v>
      </c>
      <c r="L131" t="s">
        <v>59</v>
      </c>
      <c r="M131">
        <v>2017</v>
      </c>
    </row>
    <row r="132" spans="1:13" hidden="1" x14ac:dyDescent="0.3">
      <c r="A132">
        <v>10752</v>
      </c>
      <c r="B132" t="s">
        <v>54</v>
      </c>
      <c r="C132" t="s">
        <v>55</v>
      </c>
      <c r="D132" t="s">
        <v>15</v>
      </c>
      <c r="E132">
        <v>150</v>
      </c>
      <c r="F132">
        <v>200</v>
      </c>
      <c r="G132">
        <v>816</v>
      </c>
      <c r="H132">
        <v>163200</v>
      </c>
      <c r="I132">
        <v>40800</v>
      </c>
      <c r="J132" t="s">
        <v>22</v>
      </c>
      <c r="K132" t="s">
        <v>35</v>
      </c>
      <c r="L132" t="s">
        <v>36</v>
      </c>
      <c r="M132">
        <v>2019</v>
      </c>
    </row>
    <row r="133" spans="1:13" hidden="1" x14ac:dyDescent="0.3">
      <c r="A133">
        <v>10757</v>
      </c>
      <c r="B133" t="s">
        <v>51</v>
      </c>
      <c r="C133" t="s">
        <v>52</v>
      </c>
      <c r="D133" t="s">
        <v>43</v>
      </c>
      <c r="E133">
        <v>80</v>
      </c>
      <c r="F133">
        <v>150</v>
      </c>
      <c r="G133">
        <v>939</v>
      </c>
      <c r="H133">
        <v>140850</v>
      </c>
      <c r="I133">
        <v>65730</v>
      </c>
      <c r="J133" t="s">
        <v>22</v>
      </c>
      <c r="K133" t="s">
        <v>29</v>
      </c>
      <c r="L133" t="s">
        <v>53</v>
      </c>
      <c r="M133">
        <v>2017</v>
      </c>
    </row>
    <row r="134" spans="1:13" hidden="1" x14ac:dyDescent="0.3">
      <c r="A134">
        <v>10762</v>
      </c>
      <c r="B134" t="s">
        <v>57</v>
      </c>
      <c r="C134" t="s">
        <v>58</v>
      </c>
      <c r="D134" t="s">
        <v>33</v>
      </c>
      <c r="E134">
        <v>170</v>
      </c>
      <c r="F134">
        <v>250</v>
      </c>
      <c r="G134">
        <v>700</v>
      </c>
      <c r="H134">
        <v>175000</v>
      </c>
      <c r="I134">
        <v>56000</v>
      </c>
      <c r="J134" t="s">
        <v>22</v>
      </c>
      <c r="K134" t="s">
        <v>23</v>
      </c>
      <c r="L134" t="s">
        <v>24</v>
      </c>
      <c r="M134">
        <v>2019</v>
      </c>
    </row>
    <row r="135" spans="1:13" x14ac:dyDescent="0.3">
      <c r="A135">
        <v>10767</v>
      </c>
      <c r="B135" t="s">
        <v>13</v>
      </c>
      <c r="C135" t="s">
        <v>14</v>
      </c>
      <c r="D135" t="s">
        <v>21</v>
      </c>
      <c r="E135">
        <v>250</v>
      </c>
      <c r="F135">
        <v>500</v>
      </c>
      <c r="G135">
        <v>769</v>
      </c>
      <c r="H135">
        <v>384500</v>
      </c>
      <c r="I135">
        <v>192250</v>
      </c>
      <c r="J135" t="s">
        <v>22</v>
      </c>
      <c r="K135" t="s">
        <v>17</v>
      </c>
      <c r="L135" t="s">
        <v>49</v>
      </c>
      <c r="M135">
        <v>2017</v>
      </c>
    </row>
    <row r="136" spans="1:13" hidden="1" x14ac:dyDescent="0.3">
      <c r="A136">
        <v>10772</v>
      </c>
      <c r="B136" t="s">
        <v>63</v>
      </c>
      <c r="C136" t="s">
        <v>64</v>
      </c>
      <c r="D136" t="s">
        <v>48</v>
      </c>
      <c r="E136">
        <v>90</v>
      </c>
      <c r="F136">
        <v>150</v>
      </c>
      <c r="G136">
        <v>804</v>
      </c>
      <c r="H136">
        <v>120600</v>
      </c>
      <c r="I136">
        <v>48240</v>
      </c>
      <c r="J136" t="s">
        <v>22</v>
      </c>
      <c r="K136" t="s">
        <v>44</v>
      </c>
      <c r="L136" t="s">
        <v>60</v>
      </c>
      <c r="M136">
        <v>2019</v>
      </c>
    </row>
    <row r="137" spans="1:13" hidden="1" x14ac:dyDescent="0.3">
      <c r="A137">
        <v>10777</v>
      </c>
      <c r="B137" t="s">
        <v>19</v>
      </c>
      <c r="C137" t="s">
        <v>20</v>
      </c>
      <c r="D137" t="s">
        <v>39</v>
      </c>
      <c r="E137">
        <v>150</v>
      </c>
      <c r="F137">
        <v>200</v>
      </c>
      <c r="G137">
        <v>776</v>
      </c>
      <c r="H137">
        <v>155200</v>
      </c>
      <c r="I137">
        <v>38800</v>
      </c>
      <c r="J137" t="s">
        <v>22</v>
      </c>
      <c r="K137" t="s">
        <v>41</v>
      </c>
      <c r="L137" t="s">
        <v>42</v>
      </c>
      <c r="M137">
        <v>2018</v>
      </c>
    </row>
    <row r="138" spans="1:13" hidden="1" x14ac:dyDescent="0.3">
      <c r="A138">
        <v>10782</v>
      </c>
      <c r="B138" t="s">
        <v>13</v>
      </c>
      <c r="C138" t="s">
        <v>14</v>
      </c>
      <c r="D138" t="s">
        <v>27</v>
      </c>
      <c r="E138">
        <v>180</v>
      </c>
      <c r="F138">
        <v>450</v>
      </c>
      <c r="G138">
        <v>927</v>
      </c>
      <c r="H138">
        <v>417150</v>
      </c>
      <c r="I138">
        <v>250290</v>
      </c>
      <c r="J138" t="s">
        <v>22</v>
      </c>
      <c r="K138" t="s">
        <v>35</v>
      </c>
      <c r="L138" t="s">
        <v>56</v>
      </c>
      <c r="M138">
        <v>2019</v>
      </c>
    </row>
    <row r="139" spans="1:13" hidden="1" x14ac:dyDescent="0.3">
      <c r="A139">
        <v>10787</v>
      </c>
      <c r="B139" t="s">
        <v>31</v>
      </c>
      <c r="C139" t="s">
        <v>32</v>
      </c>
      <c r="D139" t="s">
        <v>15</v>
      </c>
      <c r="E139">
        <v>150</v>
      </c>
      <c r="F139">
        <v>200</v>
      </c>
      <c r="G139">
        <v>980</v>
      </c>
      <c r="H139">
        <v>196000</v>
      </c>
      <c r="I139">
        <v>49000</v>
      </c>
      <c r="J139" t="s">
        <v>22</v>
      </c>
      <c r="K139" t="s">
        <v>29</v>
      </c>
      <c r="L139" t="s">
        <v>30</v>
      </c>
      <c r="M139">
        <v>2018</v>
      </c>
    </row>
    <row r="140" spans="1:13" hidden="1" x14ac:dyDescent="0.3">
      <c r="A140">
        <v>10792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902</v>
      </c>
      <c r="H140">
        <v>135300</v>
      </c>
      <c r="I140">
        <v>63140</v>
      </c>
      <c r="J140" t="s">
        <v>22</v>
      </c>
      <c r="K140" t="s">
        <v>23</v>
      </c>
      <c r="L140" t="s">
        <v>50</v>
      </c>
      <c r="M140">
        <v>2019</v>
      </c>
    </row>
    <row r="141" spans="1:13" hidden="1" x14ac:dyDescent="0.3">
      <c r="A141">
        <v>10797</v>
      </c>
      <c r="B141" t="s">
        <v>31</v>
      </c>
      <c r="C141" t="s">
        <v>32</v>
      </c>
      <c r="D141" t="s">
        <v>33</v>
      </c>
      <c r="E141">
        <v>170</v>
      </c>
      <c r="F141">
        <v>250</v>
      </c>
      <c r="G141">
        <v>959</v>
      </c>
      <c r="H141">
        <v>239750</v>
      </c>
      <c r="I141">
        <v>76720</v>
      </c>
      <c r="J141" t="s">
        <v>22</v>
      </c>
      <c r="K141" t="s">
        <v>17</v>
      </c>
      <c r="L141" t="s">
        <v>18</v>
      </c>
      <c r="M141">
        <v>2017</v>
      </c>
    </row>
    <row r="142" spans="1:13" x14ac:dyDescent="0.3">
      <c r="A142">
        <v>10802</v>
      </c>
      <c r="B142" t="s">
        <v>61</v>
      </c>
      <c r="C142" t="s">
        <v>62</v>
      </c>
      <c r="D142" t="s">
        <v>21</v>
      </c>
      <c r="E142">
        <v>250</v>
      </c>
      <c r="F142">
        <v>500</v>
      </c>
      <c r="G142">
        <v>866</v>
      </c>
      <c r="H142">
        <v>433000</v>
      </c>
      <c r="I142">
        <v>216500</v>
      </c>
      <c r="J142" t="s">
        <v>22</v>
      </c>
      <c r="K142" t="s">
        <v>44</v>
      </c>
      <c r="L142" t="s">
        <v>45</v>
      </c>
      <c r="M142">
        <v>2018</v>
      </c>
    </row>
    <row r="143" spans="1:13" hidden="1" x14ac:dyDescent="0.3">
      <c r="A143">
        <v>10807</v>
      </c>
      <c r="B143" t="s">
        <v>25</v>
      </c>
      <c r="C143" t="s">
        <v>26</v>
      </c>
      <c r="D143" t="s">
        <v>48</v>
      </c>
      <c r="E143">
        <v>90</v>
      </c>
      <c r="F143">
        <v>150</v>
      </c>
      <c r="G143">
        <v>821</v>
      </c>
      <c r="H143">
        <v>123150</v>
      </c>
      <c r="I143">
        <v>49260</v>
      </c>
      <c r="J143" t="s">
        <v>22</v>
      </c>
      <c r="K143" t="s">
        <v>41</v>
      </c>
      <c r="L143" t="s">
        <v>59</v>
      </c>
      <c r="M143">
        <v>2017</v>
      </c>
    </row>
    <row r="144" spans="1:13" hidden="1" x14ac:dyDescent="0.3">
      <c r="A144">
        <v>10812</v>
      </c>
      <c r="B144" t="s">
        <v>19</v>
      </c>
      <c r="C144" t="s">
        <v>20</v>
      </c>
      <c r="D144" t="s">
        <v>39</v>
      </c>
      <c r="E144">
        <v>150</v>
      </c>
      <c r="F144">
        <v>200</v>
      </c>
      <c r="G144">
        <v>901</v>
      </c>
      <c r="H144">
        <v>180200</v>
      </c>
      <c r="I144">
        <v>45050</v>
      </c>
      <c r="J144" t="s">
        <v>22</v>
      </c>
      <c r="K144" t="s">
        <v>35</v>
      </c>
      <c r="L144" t="s">
        <v>36</v>
      </c>
      <c r="M144">
        <v>2017</v>
      </c>
    </row>
    <row r="145" spans="1:13" hidden="1" x14ac:dyDescent="0.3">
      <c r="A145">
        <v>10817</v>
      </c>
      <c r="B145" t="s">
        <v>25</v>
      </c>
      <c r="C145" t="s">
        <v>26</v>
      </c>
      <c r="D145" t="s">
        <v>27</v>
      </c>
      <c r="E145">
        <v>180</v>
      </c>
      <c r="F145">
        <v>450</v>
      </c>
      <c r="G145">
        <v>828</v>
      </c>
      <c r="H145">
        <v>372600</v>
      </c>
      <c r="I145">
        <v>223560</v>
      </c>
      <c r="J145" t="s">
        <v>22</v>
      </c>
      <c r="K145" t="s">
        <v>29</v>
      </c>
      <c r="L145" t="s">
        <v>53</v>
      </c>
      <c r="M145">
        <v>2017</v>
      </c>
    </row>
    <row r="146" spans="1:13" hidden="1" x14ac:dyDescent="0.3">
      <c r="A146">
        <v>10822</v>
      </c>
      <c r="B146" t="s">
        <v>13</v>
      </c>
      <c r="C146" t="s">
        <v>14</v>
      </c>
      <c r="D146" t="s">
        <v>15</v>
      </c>
      <c r="E146">
        <v>150</v>
      </c>
      <c r="F146">
        <v>200</v>
      </c>
      <c r="G146">
        <v>701</v>
      </c>
      <c r="H146">
        <v>140200</v>
      </c>
      <c r="I146">
        <v>35050</v>
      </c>
      <c r="J146" t="s">
        <v>22</v>
      </c>
      <c r="K146" t="s">
        <v>23</v>
      </c>
      <c r="L146" t="s">
        <v>24</v>
      </c>
      <c r="M146">
        <v>2017</v>
      </c>
    </row>
    <row r="147" spans="1:13" hidden="1" x14ac:dyDescent="0.3">
      <c r="A147">
        <v>10827</v>
      </c>
      <c r="B147" t="s">
        <v>63</v>
      </c>
      <c r="C147" t="s">
        <v>64</v>
      </c>
      <c r="D147" t="s">
        <v>43</v>
      </c>
      <c r="E147">
        <v>80</v>
      </c>
      <c r="F147">
        <v>150</v>
      </c>
      <c r="G147">
        <v>874</v>
      </c>
      <c r="H147">
        <v>131100</v>
      </c>
      <c r="I147">
        <v>61180</v>
      </c>
      <c r="J147" t="s">
        <v>22</v>
      </c>
      <c r="K147" t="s">
        <v>17</v>
      </c>
      <c r="L147" t="s">
        <v>49</v>
      </c>
      <c r="M147">
        <v>2018</v>
      </c>
    </row>
    <row r="148" spans="1:13" hidden="1" x14ac:dyDescent="0.3">
      <c r="A148">
        <v>10832</v>
      </c>
      <c r="B148" t="s">
        <v>37</v>
      </c>
      <c r="C148" t="s">
        <v>38</v>
      </c>
      <c r="D148" t="s">
        <v>33</v>
      </c>
      <c r="E148">
        <v>170</v>
      </c>
      <c r="F148">
        <v>250</v>
      </c>
      <c r="G148">
        <v>752</v>
      </c>
      <c r="H148">
        <v>188000</v>
      </c>
      <c r="I148">
        <v>60160</v>
      </c>
      <c r="J148" t="s">
        <v>22</v>
      </c>
      <c r="K148" t="s">
        <v>44</v>
      </c>
      <c r="L148" t="s">
        <v>60</v>
      </c>
      <c r="M148">
        <v>2017</v>
      </c>
    </row>
    <row r="149" spans="1:13" x14ac:dyDescent="0.3">
      <c r="A149">
        <v>10837</v>
      </c>
      <c r="B149" t="s">
        <v>19</v>
      </c>
      <c r="C149" t="s">
        <v>20</v>
      </c>
      <c r="D149" t="s">
        <v>21</v>
      </c>
      <c r="E149">
        <v>250</v>
      </c>
      <c r="F149">
        <v>500</v>
      </c>
      <c r="G149">
        <v>922</v>
      </c>
      <c r="H149">
        <v>461000</v>
      </c>
      <c r="I149">
        <v>230500</v>
      </c>
      <c r="J149" t="s">
        <v>22</v>
      </c>
      <c r="K149" t="s">
        <v>41</v>
      </c>
      <c r="L149" t="s">
        <v>42</v>
      </c>
      <c r="M149">
        <v>2018</v>
      </c>
    </row>
    <row r="150" spans="1:13" hidden="1" x14ac:dyDescent="0.3">
      <c r="A150">
        <v>10842</v>
      </c>
      <c r="B150" t="s">
        <v>46</v>
      </c>
      <c r="C150" t="s">
        <v>47</v>
      </c>
      <c r="D150" t="s">
        <v>48</v>
      </c>
      <c r="E150">
        <v>90</v>
      </c>
      <c r="F150">
        <v>150</v>
      </c>
      <c r="G150">
        <v>805</v>
      </c>
      <c r="H150">
        <v>120750</v>
      </c>
      <c r="I150">
        <v>48300</v>
      </c>
      <c r="J150" t="s">
        <v>22</v>
      </c>
      <c r="K150" t="s">
        <v>35</v>
      </c>
      <c r="L150" t="s">
        <v>56</v>
      </c>
      <c r="M150">
        <v>2018</v>
      </c>
    </row>
    <row r="151" spans="1:13" hidden="1" x14ac:dyDescent="0.3">
      <c r="A151">
        <v>10847</v>
      </c>
      <c r="B151" t="s">
        <v>31</v>
      </c>
      <c r="C151" t="s">
        <v>32</v>
      </c>
      <c r="D151" t="s">
        <v>39</v>
      </c>
      <c r="E151">
        <v>150</v>
      </c>
      <c r="F151">
        <v>200</v>
      </c>
      <c r="G151">
        <v>932</v>
      </c>
      <c r="H151">
        <v>186400</v>
      </c>
      <c r="I151">
        <v>46600</v>
      </c>
      <c r="J151" t="s">
        <v>22</v>
      </c>
      <c r="K151" t="s">
        <v>29</v>
      </c>
      <c r="L151" t="s">
        <v>30</v>
      </c>
      <c r="M151">
        <v>2019</v>
      </c>
    </row>
    <row r="152" spans="1:13" hidden="1" x14ac:dyDescent="0.3">
      <c r="A152">
        <v>10852</v>
      </c>
      <c r="B152" t="s">
        <v>25</v>
      </c>
      <c r="C152" t="s">
        <v>26</v>
      </c>
      <c r="D152" t="s">
        <v>27</v>
      </c>
      <c r="E152">
        <v>180</v>
      </c>
      <c r="F152">
        <v>450</v>
      </c>
      <c r="G152">
        <v>708</v>
      </c>
      <c r="H152">
        <v>318600</v>
      </c>
      <c r="I152">
        <v>191160</v>
      </c>
      <c r="J152" t="s">
        <v>22</v>
      </c>
      <c r="K152" t="s">
        <v>23</v>
      </c>
      <c r="L152" t="s">
        <v>50</v>
      </c>
      <c r="M152">
        <v>2017</v>
      </c>
    </row>
    <row r="153" spans="1:13" hidden="1" x14ac:dyDescent="0.3">
      <c r="A153">
        <v>10857</v>
      </c>
      <c r="B153" t="s">
        <v>31</v>
      </c>
      <c r="C153" t="s">
        <v>32</v>
      </c>
      <c r="D153" t="s">
        <v>15</v>
      </c>
      <c r="E153">
        <v>150</v>
      </c>
      <c r="F153">
        <v>200</v>
      </c>
      <c r="G153">
        <v>986</v>
      </c>
      <c r="H153">
        <v>197200</v>
      </c>
      <c r="I153">
        <v>49300</v>
      </c>
      <c r="J153" t="s">
        <v>22</v>
      </c>
      <c r="K153" t="s">
        <v>17</v>
      </c>
      <c r="L153" t="s">
        <v>18</v>
      </c>
      <c r="M153">
        <v>2018</v>
      </c>
    </row>
    <row r="154" spans="1:13" hidden="1" x14ac:dyDescent="0.3">
      <c r="A154">
        <v>10862</v>
      </c>
      <c r="B154" t="s">
        <v>61</v>
      </c>
      <c r="C154" t="s">
        <v>62</v>
      </c>
      <c r="D154" t="s">
        <v>43</v>
      </c>
      <c r="E154">
        <v>80</v>
      </c>
      <c r="F154">
        <v>150</v>
      </c>
      <c r="G154">
        <v>879</v>
      </c>
      <c r="H154">
        <v>131850</v>
      </c>
      <c r="I154">
        <v>61530</v>
      </c>
      <c r="J154" t="s">
        <v>22</v>
      </c>
      <c r="K154" t="s">
        <v>44</v>
      </c>
      <c r="L154" t="s">
        <v>45</v>
      </c>
      <c r="M154">
        <v>2017</v>
      </c>
    </row>
    <row r="155" spans="1:13" hidden="1" x14ac:dyDescent="0.3">
      <c r="A155">
        <v>10867</v>
      </c>
      <c r="B155" t="s">
        <v>63</v>
      </c>
      <c r="C155" t="s">
        <v>64</v>
      </c>
      <c r="D155" t="s">
        <v>33</v>
      </c>
      <c r="E155">
        <v>170</v>
      </c>
      <c r="F155">
        <v>250</v>
      </c>
      <c r="G155">
        <v>997</v>
      </c>
      <c r="H155">
        <v>249250</v>
      </c>
      <c r="I155">
        <v>79760</v>
      </c>
      <c r="J155" t="s">
        <v>22</v>
      </c>
      <c r="K155" t="s">
        <v>41</v>
      </c>
      <c r="L155" t="s">
        <v>59</v>
      </c>
      <c r="M155">
        <v>2017</v>
      </c>
    </row>
    <row r="156" spans="1:13" x14ac:dyDescent="0.3">
      <c r="A156">
        <v>10872</v>
      </c>
      <c r="B156" t="s">
        <v>31</v>
      </c>
      <c r="C156" t="s">
        <v>32</v>
      </c>
      <c r="D156" t="s">
        <v>21</v>
      </c>
      <c r="E156">
        <v>250</v>
      </c>
      <c r="F156">
        <v>500</v>
      </c>
      <c r="G156">
        <v>848</v>
      </c>
      <c r="H156">
        <v>424000</v>
      </c>
      <c r="I156">
        <v>212000</v>
      </c>
      <c r="J156" t="s">
        <v>22</v>
      </c>
      <c r="K156" t="s">
        <v>35</v>
      </c>
      <c r="L156" t="s">
        <v>36</v>
      </c>
      <c r="M156">
        <v>2017</v>
      </c>
    </row>
    <row r="157" spans="1:13" hidden="1" x14ac:dyDescent="0.3">
      <c r="A157">
        <v>10877</v>
      </c>
      <c r="B157" t="s">
        <v>19</v>
      </c>
      <c r="C157" t="s">
        <v>20</v>
      </c>
      <c r="D157" t="s">
        <v>48</v>
      </c>
      <c r="E157">
        <v>90</v>
      </c>
      <c r="F157">
        <v>150</v>
      </c>
      <c r="G157">
        <v>716</v>
      </c>
      <c r="H157">
        <v>107400</v>
      </c>
      <c r="I157">
        <v>42960</v>
      </c>
      <c r="J157" t="s">
        <v>22</v>
      </c>
      <c r="K157" t="s">
        <v>29</v>
      </c>
      <c r="L157" t="s">
        <v>53</v>
      </c>
      <c r="M157">
        <v>2019</v>
      </c>
    </row>
    <row r="158" spans="1:13" hidden="1" x14ac:dyDescent="0.3">
      <c r="A158">
        <v>10882</v>
      </c>
      <c r="B158" t="s">
        <v>63</v>
      </c>
      <c r="C158" t="s">
        <v>64</v>
      </c>
      <c r="D158" t="s">
        <v>39</v>
      </c>
      <c r="E158">
        <v>150</v>
      </c>
      <c r="F158">
        <v>200</v>
      </c>
      <c r="G158">
        <v>823</v>
      </c>
      <c r="H158">
        <v>164600</v>
      </c>
      <c r="I158">
        <v>41150</v>
      </c>
      <c r="J158" t="s">
        <v>22</v>
      </c>
      <c r="K158" t="s">
        <v>23</v>
      </c>
      <c r="L158" t="s">
        <v>24</v>
      </c>
      <c r="M158">
        <v>2018</v>
      </c>
    </row>
    <row r="159" spans="1:13" hidden="1" x14ac:dyDescent="0.3">
      <c r="A159">
        <v>10887</v>
      </c>
      <c r="B159" t="s">
        <v>37</v>
      </c>
      <c r="C159" t="s">
        <v>38</v>
      </c>
      <c r="D159" t="s">
        <v>27</v>
      </c>
      <c r="E159">
        <v>180</v>
      </c>
      <c r="F159">
        <v>450</v>
      </c>
      <c r="G159">
        <v>988</v>
      </c>
      <c r="H159">
        <v>444600</v>
      </c>
      <c r="I159">
        <v>266760</v>
      </c>
      <c r="J159" t="s">
        <v>22</v>
      </c>
      <c r="K159" t="s">
        <v>17</v>
      </c>
      <c r="L159" t="s">
        <v>49</v>
      </c>
      <c r="M159">
        <v>2018</v>
      </c>
    </row>
    <row r="160" spans="1:13" hidden="1" x14ac:dyDescent="0.3">
      <c r="A160">
        <v>10892</v>
      </c>
      <c r="B160" t="s">
        <v>19</v>
      </c>
      <c r="C160" t="s">
        <v>20</v>
      </c>
      <c r="D160" t="s">
        <v>15</v>
      </c>
      <c r="E160">
        <v>150</v>
      </c>
      <c r="F160">
        <v>200</v>
      </c>
      <c r="G160">
        <v>848</v>
      </c>
      <c r="H160">
        <v>169600</v>
      </c>
      <c r="I160">
        <v>42400</v>
      </c>
      <c r="J160" t="s">
        <v>22</v>
      </c>
      <c r="K160" t="s">
        <v>44</v>
      </c>
      <c r="L160" t="s">
        <v>60</v>
      </c>
      <c r="M160">
        <v>2019</v>
      </c>
    </row>
    <row r="161" spans="1:13" hidden="1" x14ac:dyDescent="0.3">
      <c r="A161">
        <v>10897</v>
      </c>
      <c r="B161" t="s">
        <v>46</v>
      </c>
      <c r="C161" t="s">
        <v>47</v>
      </c>
      <c r="D161" t="s">
        <v>43</v>
      </c>
      <c r="E161">
        <v>80</v>
      </c>
      <c r="F161">
        <v>150</v>
      </c>
      <c r="G161">
        <v>852</v>
      </c>
      <c r="H161">
        <v>127800</v>
      </c>
      <c r="I161">
        <v>59640</v>
      </c>
      <c r="J161" t="s">
        <v>22</v>
      </c>
      <c r="K161" t="s">
        <v>41</v>
      </c>
      <c r="L161" t="s">
        <v>42</v>
      </c>
      <c r="M161">
        <v>2017</v>
      </c>
    </row>
    <row r="162" spans="1:13" hidden="1" x14ac:dyDescent="0.3">
      <c r="A162">
        <v>10902</v>
      </c>
      <c r="B162" t="s">
        <v>31</v>
      </c>
      <c r="C162" t="s">
        <v>32</v>
      </c>
      <c r="D162" t="s">
        <v>33</v>
      </c>
      <c r="E162">
        <v>170</v>
      </c>
      <c r="F162">
        <v>250</v>
      </c>
      <c r="G162">
        <v>952</v>
      </c>
      <c r="H162">
        <v>238000</v>
      </c>
      <c r="I162">
        <v>76160</v>
      </c>
      <c r="J162" t="s">
        <v>22</v>
      </c>
      <c r="K162" t="s">
        <v>35</v>
      </c>
      <c r="L162" t="s">
        <v>56</v>
      </c>
      <c r="M162">
        <v>2017</v>
      </c>
    </row>
    <row r="163" spans="1:13" x14ac:dyDescent="0.3">
      <c r="A163">
        <v>10907</v>
      </c>
      <c r="B163" t="s">
        <v>57</v>
      </c>
      <c r="C163" t="s">
        <v>58</v>
      </c>
      <c r="D163" t="s">
        <v>21</v>
      </c>
      <c r="E163">
        <v>250</v>
      </c>
      <c r="F163">
        <v>500</v>
      </c>
      <c r="G163">
        <v>793</v>
      </c>
      <c r="H163">
        <v>396500</v>
      </c>
      <c r="I163">
        <v>198250</v>
      </c>
      <c r="J163" t="s">
        <v>22</v>
      </c>
      <c r="K163" t="s">
        <v>29</v>
      </c>
      <c r="L163" t="s">
        <v>30</v>
      </c>
      <c r="M163">
        <v>2017</v>
      </c>
    </row>
    <row r="164" spans="1:13" hidden="1" x14ac:dyDescent="0.3">
      <c r="A164">
        <v>10912</v>
      </c>
      <c r="B164" t="s">
        <v>61</v>
      </c>
      <c r="C164" t="s">
        <v>62</v>
      </c>
      <c r="D164" t="s">
        <v>48</v>
      </c>
      <c r="E164">
        <v>90</v>
      </c>
      <c r="F164">
        <v>150</v>
      </c>
      <c r="G164">
        <v>855</v>
      </c>
      <c r="H164">
        <v>128250</v>
      </c>
      <c r="I164">
        <v>51300</v>
      </c>
      <c r="J164" t="s">
        <v>22</v>
      </c>
      <c r="K164" t="s">
        <v>23</v>
      </c>
      <c r="L164" t="s">
        <v>50</v>
      </c>
      <c r="M164">
        <v>2017</v>
      </c>
    </row>
    <row r="165" spans="1:13" hidden="1" x14ac:dyDescent="0.3">
      <c r="A165">
        <v>10917</v>
      </c>
      <c r="B165" t="s">
        <v>54</v>
      </c>
      <c r="C165" t="s">
        <v>55</v>
      </c>
      <c r="D165" t="s">
        <v>39</v>
      </c>
      <c r="E165">
        <v>150</v>
      </c>
      <c r="F165">
        <v>200</v>
      </c>
      <c r="G165">
        <v>925</v>
      </c>
      <c r="H165">
        <v>185000</v>
      </c>
      <c r="I165">
        <v>46250</v>
      </c>
      <c r="J165" t="s">
        <v>22</v>
      </c>
      <c r="K165" t="s">
        <v>17</v>
      </c>
      <c r="L165" t="s">
        <v>18</v>
      </c>
      <c r="M165">
        <v>2019</v>
      </c>
    </row>
    <row r="166" spans="1:13" hidden="1" x14ac:dyDescent="0.3">
      <c r="A166">
        <v>10922</v>
      </c>
      <c r="B166" t="s">
        <v>51</v>
      </c>
      <c r="C166" t="s">
        <v>52</v>
      </c>
      <c r="D166" t="s">
        <v>27</v>
      </c>
      <c r="E166">
        <v>180</v>
      </c>
      <c r="F166">
        <v>450</v>
      </c>
      <c r="G166">
        <v>849</v>
      </c>
      <c r="H166">
        <v>382050</v>
      </c>
      <c r="I166">
        <v>229230</v>
      </c>
      <c r="J166" t="s">
        <v>22</v>
      </c>
      <c r="K166" t="s">
        <v>44</v>
      </c>
      <c r="L166" t="s">
        <v>45</v>
      </c>
      <c r="M166">
        <v>2018</v>
      </c>
    </row>
    <row r="167" spans="1:13" hidden="1" x14ac:dyDescent="0.3">
      <c r="A167">
        <v>10927</v>
      </c>
      <c r="B167" t="s">
        <v>46</v>
      </c>
      <c r="C167" t="s">
        <v>47</v>
      </c>
      <c r="D167" t="s">
        <v>15</v>
      </c>
      <c r="E167">
        <v>150</v>
      </c>
      <c r="F167">
        <v>200</v>
      </c>
      <c r="G167">
        <v>854</v>
      </c>
      <c r="H167">
        <v>170800</v>
      </c>
      <c r="I167">
        <v>42700</v>
      </c>
      <c r="J167" t="s">
        <v>22</v>
      </c>
      <c r="K167" t="s">
        <v>41</v>
      </c>
      <c r="L167" t="s">
        <v>59</v>
      </c>
      <c r="M167">
        <v>2018</v>
      </c>
    </row>
    <row r="168" spans="1:13" hidden="1" x14ac:dyDescent="0.3">
      <c r="A168">
        <v>10932</v>
      </c>
      <c r="B168" t="s">
        <v>31</v>
      </c>
      <c r="C168" t="s">
        <v>32</v>
      </c>
      <c r="D168" t="s">
        <v>43</v>
      </c>
      <c r="E168">
        <v>80</v>
      </c>
      <c r="F168">
        <v>150</v>
      </c>
      <c r="G168">
        <v>802</v>
      </c>
      <c r="H168">
        <v>120300</v>
      </c>
      <c r="I168">
        <v>56140</v>
      </c>
      <c r="J168" t="s">
        <v>22</v>
      </c>
      <c r="K168" t="s">
        <v>35</v>
      </c>
      <c r="L168" t="s">
        <v>36</v>
      </c>
      <c r="M168">
        <v>2019</v>
      </c>
    </row>
    <row r="169" spans="1:13" hidden="1" x14ac:dyDescent="0.3">
      <c r="A169">
        <v>10937</v>
      </c>
      <c r="B169" t="s">
        <v>25</v>
      </c>
      <c r="C169" t="s">
        <v>26</v>
      </c>
      <c r="D169" t="s">
        <v>33</v>
      </c>
      <c r="E169">
        <v>170</v>
      </c>
      <c r="F169">
        <v>250</v>
      </c>
      <c r="G169">
        <v>990</v>
      </c>
      <c r="H169">
        <v>247500</v>
      </c>
      <c r="I169">
        <v>79200</v>
      </c>
      <c r="J169" t="s">
        <v>22</v>
      </c>
      <c r="K169" t="s">
        <v>29</v>
      </c>
      <c r="L169" t="s">
        <v>53</v>
      </c>
      <c r="M169">
        <v>2018</v>
      </c>
    </row>
    <row r="170" spans="1:13" x14ac:dyDescent="0.3">
      <c r="A170">
        <v>10942</v>
      </c>
      <c r="B170" t="s">
        <v>37</v>
      </c>
      <c r="C170" t="s">
        <v>38</v>
      </c>
      <c r="D170" t="s">
        <v>21</v>
      </c>
      <c r="E170">
        <v>250</v>
      </c>
      <c r="F170">
        <v>500</v>
      </c>
      <c r="G170">
        <v>998</v>
      </c>
      <c r="H170">
        <v>499000</v>
      </c>
      <c r="I170">
        <v>249500</v>
      </c>
      <c r="J170" t="s">
        <v>22</v>
      </c>
      <c r="K170" t="s">
        <v>23</v>
      </c>
      <c r="L170" t="s">
        <v>24</v>
      </c>
      <c r="M170">
        <v>2017</v>
      </c>
    </row>
    <row r="171" spans="1:13" hidden="1" x14ac:dyDescent="0.3">
      <c r="A171">
        <v>10947</v>
      </c>
      <c r="B171" t="s">
        <v>37</v>
      </c>
      <c r="C171" t="s">
        <v>38</v>
      </c>
      <c r="D171" t="s">
        <v>48</v>
      </c>
      <c r="E171">
        <v>90</v>
      </c>
      <c r="F171">
        <v>150</v>
      </c>
      <c r="G171">
        <v>918</v>
      </c>
      <c r="H171">
        <v>137700</v>
      </c>
      <c r="I171">
        <v>55080</v>
      </c>
      <c r="J171" t="s">
        <v>22</v>
      </c>
      <c r="K171" t="s">
        <v>17</v>
      </c>
      <c r="L171" t="s">
        <v>49</v>
      </c>
      <c r="M171">
        <v>2018</v>
      </c>
    </row>
    <row r="172" spans="1:13" hidden="1" x14ac:dyDescent="0.3">
      <c r="A172">
        <v>10952</v>
      </c>
      <c r="B172" t="s">
        <v>54</v>
      </c>
      <c r="C172" t="s">
        <v>55</v>
      </c>
      <c r="D172" t="s">
        <v>39</v>
      </c>
      <c r="E172">
        <v>150</v>
      </c>
      <c r="F172">
        <v>200</v>
      </c>
      <c r="G172">
        <v>989</v>
      </c>
      <c r="H172">
        <v>197800</v>
      </c>
      <c r="I172">
        <v>49450</v>
      </c>
      <c r="J172" t="s">
        <v>22</v>
      </c>
      <c r="K172" t="s">
        <v>44</v>
      </c>
      <c r="L172" t="s">
        <v>60</v>
      </c>
      <c r="M172">
        <v>2017</v>
      </c>
    </row>
    <row r="173" spans="1:13" hidden="1" x14ac:dyDescent="0.3">
      <c r="A173">
        <v>10957</v>
      </c>
      <c r="B173" t="s">
        <v>13</v>
      </c>
      <c r="C173" t="s">
        <v>14</v>
      </c>
      <c r="D173" t="s">
        <v>27</v>
      </c>
      <c r="E173">
        <v>180</v>
      </c>
      <c r="F173">
        <v>450</v>
      </c>
      <c r="G173">
        <v>795</v>
      </c>
      <c r="H173">
        <v>357750</v>
      </c>
      <c r="I173">
        <v>214650</v>
      </c>
      <c r="J173" t="s">
        <v>22</v>
      </c>
      <c r="K173" t="s">
        <v>41</v>
      </c>
      <c r="L173" t="s">
        <v>42</v>
      </c>
      <c r="M173">
        <v>2017</v>
      </c>
    </row>
    <row r="174" spans="1:13" hidden="1" x14ac:dyDescent="0.3">
      <c r="A174">
        <v>10962</v>
      </c>
      <c r="B174" t="s">
        <v>13</v>
      </c>
      <c r="C174" t="s">
        <v>14</v>
      </c>
      <c r="D174" t="s">
        <v>15</v>
      </c>
      <c r="E174">
        <v>150</v>
      </c>
      <c r="F174">
        <v>200</v>
      </c>
      <c r="G174">
        <v>955</v>
      </c>
      <c r="H174">
        <v>191000</v>
      </c>
      <c r="I174">
        <v>47750</v>
      </c>
      <c r="J174" t="s">
        <v>22</v>
      </c>
      <c r="K174" t="s">
        <v>35</v>
      </c>
      <c r="L174" t="s">
        <v>56</v>
      </c>
      <c r="M174">
        <v>2018</v>
      </c>
    </row>
    <row r="175" spans="1:13" hidden="1" x14ac:dyDescent="0.3">
      <c r="A175">
        <v>10967</v>
      </c>
      <c r="B175" t="s">
        <v>57</v>
      </c>
      <c r="C175" t="s">
        <v>58</v>
      </c>
      <c r="D175" t="s">
        <v>43</v>
      </c>
      <c r="E175">
        <v>80</v>
      </c>
      <c r="F175">
        <v>150</v>
      </c>
      <c r="G175">
        <v>797</v>
      </c>
      <c r="H175">
        <v>119550</v>
      </c>
      <c r="I175">
        <v>55790</v>
      </c>
      <c r="J175" t="s">
        <v>22</v>
      </c>
      <c r="K175" t="s">
        <v>29</v>
      </c>
      <c r="L175" t="s">
        <v>30</v>
      </c>
      <c r="M175">
        <v>2018</v>
      </c>
    </row>
    <row r="176" spans="1:13" hidden="1" x14ac:dyDescent="0.3">
      <c r="A176">
        <v>10972</v>
      </c>
      <c r="B176" t="s">
        <v>31</v>
      </c>
      <c r="C176" t="s">
        <v>32</v>
      </c>
      <c r="D176" t="s">
        <v>33</v>
      </c>
      <c r="E176">
        <v>170</v>
      </c>
      <c r="F176">
        <v>250</v>
      </c>
      <c r="G176">
        <v>832</v>
      </c>
      <c r="H176">
        <v>208000</v>
      </c>
      <c r="I176">
        <v>66560</v>
      </c>
      <c r="J176" t="s">
        <v>22</v>
      </c>
      <c r="K176" t="s">
        <v>23</v>
      </c>
      <c r="L176" t="s">
        <v>50</v>
      </c>
      <c r="M176">
        <v>2018</v>
      </c>
    </row>
    <row r="177" spans="1:13" x14ac:dyDescent="0.3">
      <c r="A177">
        <v>10977</v>
      </c>
      <c r="B177" t="s">
        <v>19</v>
      </c>
      <c r="C177" t="s">
        <v>20</v>
      </c>
      <c r="D177" t="s">
        <v>21</v>
      </c>
      <c r="E177">
        <v>250</v>
      </c>
      <c r="F177">
        <v>500</v>
      </c>
      <c r="G177">
        <v>919</v>
      </c>
      <c r="H177">
        <v>459500</v>
      </c>
      <c r="I177">
        <v>229750</v>
      </c>
      <c r="J177" t="s">
        <v>22</v>
      </c>
      <c r="K177" t="s">
        <v>17</v>
      </c>
      <c r="L177" t="s">
        <v>18</v>
      </c>
      <c r="M177">
        <v>2019</v>
      </c>
    </row>
    <row r="178" spans="1:13" hidden="1" x14ac:dyDescent="0.3">
      <c r="A178">
        <v>10982</v>
      </c>
      <c r="B178" t="s">
        <v>37</v>
      </c>
      <c r="C178" t="s">
        <v>38</v>
      </c>
      <c r="D178" t="s">
        <v>48</v>
      </c>
      <c r="E178">
        <v>90</v>
      </c>
      <c r="F178">
        <v>150</v>
      </c>
      <c r="G178">
        <v>796</v>
      </c>
      <c r="H178">
        <v>119400</v>
      </c>
      <c r="I178">
        <v>47760</v>
      </c>
      <c r="J178" t="s">
        <v>22</v>
      </c>
      <c r="K178" t="s">
        <v>44</v>
      </c>
      <c r="L178" t="s">
        <v>45</v>
      </c>
      <c r="M178">
        <v>2017</v>
      </c>
    </row>
    <row r="179" spans="1:13" hidden="1" x14ac:dyDescent="0.3">
      <c r="A179">
        <v>10987</v>
      </c>
      <c r="B179" t="s">
        <v>31</v>
      </c>
      <c r="C179" t="s">
        <v>32</v>
      </c>
      <c r="D179" t="s">
        <v>39</v>
      </c>
      <c r="E179">
        <v>150</v>
      </c>
      <c r="F179">
        <v>200</v>
      </c>
      <c r="G179">
        <v>840</v>
      </c>
      <c r="H179">
        <v>168000</v>
      </c>
      <c r="I179">
        <v>42000</v>
      </c>
      <c r="J179" t="s">
        <v>22</v>
      </c>
      <c r="K179" t="s">
        <v>41</v>
      </c>
      <c r="L179" t="s">
        <v>59</v>
      </c>
      <c r="M179">
        <v>2017</v>
      </c>
    </row>
    <row r="180" spans="1:13" hidden="1" x14ac:dyDescent="0.3">
      <c r="A180">
        <v>10992</v>
      </c>
      <c r="B180" t="s">
        <v>25</v>
      </c>
      <c r="C180" t="s">
        <v>26</v>
      </c>
      <c r="D180" t="s">
        <v>27</v>
      </c>
      <c r="E180">
        <v>180</v>
      </c>
      <c r="F180">
        <v>450</v>
      </c>
      <c r="G180">
        <v>792</v>
      </c>
      <c r="H180">
        <v>356400</v>
      </c>
      <c r="I180">
        <v>213840</v>
      </c>
      <c r="J180" t="s">
        <v>22</v>
      </c>
      <c r="K180" t="s">
        <v>35</v>
      </c>
      <c r="L180" t="s">
        <v>36</v>
      </c>
      <c r="M180">
        <v>2017</v>
      </c>
    </row>
    <row r="181" spans="1:13" hidden="1" x14ac:dyDescent="0.3">
      <c r="A181">
        <v>10997</v>
      </c>
      <c r="B181" t="s">
        <v>37</v>
      </c>
      <c r="C181" t="s">
        <v>38</v>
      </c>
      <c r="D181" t="s">
        <v>15</v>
      </c>
      <c r="E181">
        <v>150</v>
      </c>
      <c r="F181">
        <v>200</v>
      </c>
      <c r="G181">
        <v>932</v>
      </c>
      <c r="H181">
        <v>186400</v>
      </c>
      <c r="I181">
        <v>46600</v>
      </c>
      <c r="J181" t="s">
        <v>22</v>
      </c>
      <c r="K181" t="s">
        <v>29</v>
      </c>
      <c r="L181" t="s">
        <v>53</v>
      </c>
      <c r="M181">
        <v>2017</v>
      </c>
    </row>
    <row r="182" spans="1:13" hidden="1" x14ac:dyDescent="0.3">
      <c r="A182">
        <v>11002</v>
      </c>
      <c r="B182" t="s">
        <v>37</v>
      </c>
      <c r="C182" t="s">
        <v>38</v>
      </c>
      <c r="D182" t="s">
        <v>43</v>
      </c>
      <c r="E182">
        <v>80</v>
      </c>
      <c r="F182">
        <v>150</v>
      </c>
      <c r="G182">
        <v>750</v>
      </c>
      <c r="H182">
        <v>112500</v>
      </c>
      <c r="I182">
        <v>52500</v>
      </c>
      <c r="J182" t="s">
        <v>22</v>
      </c>
      <c r="K182" t="s">
        <v>23</v>
      </c>
      <c r="L182" t="s">
        <v>24</v>
      </c>
      <c r="M182">
        <v>2018</v>
      </c>
    </row>
    <row r="183" spans="1:13" hidden="1" x14ac:dyDescent="0.3">
      <c r="A183">
        <v>11007</v>
      </c>
      <c r="B183" t="s">
        <v>54</v>
      </c>
      <c r="C183" t="s">
        <v>55</v>
      </c>
      <c r="D183" t="s">
        <v>33</v>
      </c>
      <c r="E183">
        <v>170</v>
      </c>
      <c r="F183">
        <v>250</v>
      </c>
      <c r="G183">
        <v>984</v>
      </c>
      <c r="H183">
        <v>246000</v>
      </c>
      <c r="I183">
        <v>78720</v>
      </c>
      <c r="J183" t="s">
        <v>22</v>
      </c>
      <c r="K183" t="s">
        <v>17</v>
      </c>
      <c r="L183" t="s">
        <v>49</v>
      </c>
      <c r="M183">
        <v>2019</v>
      </c>
    </row>
    <row r="184" spans="1:13" x14ac:dyDescent="0.3">
      <c r="A184">
        <v>11012</v>
      </c>
      <c r="B184" t="s">
        <v>51</v>
      </c>
      <c r="C184" t="s">
        <v>52</v>
      </c>
      <c r="D184" t="s">
        <v>21</v>
      </c>
      <c r="E184">
        <v>250</v>
      </c>
      <c r="F184">
        <v>500</v>
      </c>
      <c r="G184">
        <v>966</v>
      </c>
      <c r="H184">
        <v>483000</v>
      </c>
      <c r="I184">
        <v>241500</v>
      </c>
      <c r="J184" t="s">
        <v>22</v>
      </c>
      <c r="K184" t="s">
        <v>44</v>
      </c>
      <c r="L184" t="s">
        <v>60</v>
      </c>
      <c r="M184">
        <v>2017</v>
      </c>
    </row>
    <row r="185" spans="1:13" hidden="1" x14ac:dyDescent="0.3">
      <c r="A185">
        <v>11017</v>
      </c>
      <c r="B185" t="s">
        <v>57</v>
      </c>
      <c r="C185" t="s">
        <v>58</v>
      </c>
      <c r="D185" t="s">
        <v>48</v>
      </c>
      <c r="E185">
        <v>90</v>
      </c>
      <c r="F185">
        <v>150</v>
      </c>
      <c r="G185">
        <v>891</v>
      </c>
      <c r="H185">
        <v>133650</v>
      </c>
      <c r="I185">
        <v>53460</v>
      </c>
      <c r="J185" t="s">
        <v>22</v>
      </c>
      <c r="K185" t="s">
        <v>41</v>
      </c>
      <c r="L185" t="s">
        <v>42</v>
      </c>
      <c r="M185">
        <v>2017</v>
      </c>
    </row>
    <row r="186" spans="1:13" hidden="1" x14ac:dyDescent="0.3">
      <c r="A186">
        <v>11022</v>
      </c>
      <c r="B186" t="s">
        <v>13</v>
      </c>
      <c r="C186" t="s">
        <v>14</v>
      </c>
      <c r="D186" t="s">
        <v>39</v>
      </c>
      <c r="E186">
        <v>150</v>
      </c>
      <c r="F186">
        <v>200</v>
      </c>
      <c r="G186">
        <v>851</v>
      </c>
      <c r="H186">
        <v>170200</v>
      </c>
      <c r="I186">
        <v>42550</v>
      </c>
      <c r="J186" t="s">
        <v>22</v>
      </c>
      <c r="K186" t="s">
        <v>35</v>
      </c>
      <c r="L186" t="s">
        <v>56</v>
      </c>
      <c r="M186">
        <v>2019</v>
      </c>
    </row>
    <row r="187" spans="1:13" hidden="1" x14ac:dyDescent="0.3">
      <c r="A187">
        <v>11027</v>
      </c>
      <c r="B187" t="s">
        <v>63</v>
      </c>
      <c r="C187" t="s">
        <v>64</v>
      </c>
      <c r="D187" t="s">
        <v>27</v>
      </c>
      <c r="E187">
        <v>180</v>
      </c>
      <c r="F187">
        <v>450</v>
      </c>
      <c r="G187">
        <v>847</v>
      </c>
      <c r="H187">
        <v>381150</v>
      </c>
      <c r="I187">
        <v>228690</v>
      </c>
      <c r="J187" t="s">
        <v>22</v>
      </c>
      <c r="K187" t="s">
        <v>29</v>
      </c>
      <c r="L187" t="s">
        <v>30</v>
      </c>
      <c r="M187">
        <v>2019</v>
      </c>
    </row>
    <row r="188" spans="1:13" hidden="1" x14ac:dyDescent="0.3">
      <c r="A188">
        <v>11032</v>
      </c>
      <c r="B188" t="s">
        <v>19</v>
      </c>
      <c r="C188" t="s">
        <v>20</v>
      </c>
      <c r="D188" t="s">
        <v>15</v>
      </c>
      <c r="E188">
        <v>150</v>
      </c>
      <c r="F188">
        <v>200</v>
      </c>
      <c r="G188">
        <v>799</v>
      </c>
      <c r="H188">
        <v>159800</v>
      </c>
      <c r="I188">
        <v>39950</v>
      </c>
      <c r="J188" t="s">
        <v>22</v>
      </c>
      <c r="K188" t="s">
        <v>23</v>
      </c>
      <c r="L188" t="s">
        <v>50</v>
      </c>
      <c r="M188">
        <v>2018</v>
      </c>
    </row>
    <row r="189" spans="1:13" hidden="1" x14ac:dyDescent="0.3">
      <c r="A189">
        <v>11037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761</v>
      </c>
      <c r="H189">
        <v>114150</v>
      </c>
      <c r="I189">
        <v>53270</v>
      </c>
      <c r="J189" t="s">
        <v>22</v>
      </c>
      <c r="K189" t="s">
        <v>17</v>
      </c>
      <c r="L189" t="s">
        <v>18</v>
      </c>
      <c r="M189">
        <v>2019</v>
      </c>
    </row>
    <row r="190" spans="1:13" hidden="1" x14ac:dyDescent="0.3">
      <c r="A190">
        <v>11042</v>
      </c>
      <c r="B190" t="s">
        <v>25</v>
      </c>
      <c r="C190" t="s">
        <v>26</v>
      </c>
      <c r="D190" t="s">
        <v>33</v>
      </c>
      <c r="E190">
        <v>170</v>
      </c>
      <c r="F190">
        <v>250</v>
      </c>
      <c r="G190">
        <v>945</v>
      </c>
      <c r="H190">
        <v>236250</v>
      </c>
      <c r="I190">
        <v>75600</v>
      </c>
      <c r="J190" t="s">
        <v>22</v>
      </c>
      <c r="K190" t="s">
        <v>44</v>
      </c>
      <c r="L190" t="s">
        <v>45</v>
      </c>
      <c r="M190">
        <v>2018</v>
      </c>
    </row>
    <row r="191" spans="1:13" x14ac:dyDescent="0.3">
      <c r="A191">
        <v>11047</v>
      </c>
      <c r="B191" t="s">
        <v>13</v>
      </c>
      <c r="C191" t="s">
        <v>14</v>
      </c>
      <c r="D191" t="s">
        <v>21</v>
      </c>
      <c r="E191">
        <v>250</v>
      </c>
      <c r="F191">
        <v>500</v>
      </c>
      <c r="G191">
        <v>727</v>
      </c>
      <c r="H191">
        <v>363500</v>
      </c>
      <c r="I191">
        <v>181750</v>
      </c>
      <c r="J191" t="s">
        <v>22</v>
      </c>
      <c r="K191" t="s">
        <v>41</v>
      </c>
      <c r="L191" t="s">
        <v>59</v>
      </c>
      <c r="M191">
        <v>2018</v>
      </c>
    </row>
    <row r="192" spans="1:13" hidden="1" x14ac:dyDescent="0.3">
      <c r="A192">
        <v>11052</v>
      </c>
      <c r="B192" t="s">
        <v>25</v>
      </c>
      <c r="C192" t="s">
        <v>26</v>
      </c>
      <c r="D192" t="s">
        <v>48</v>
      </c>
      <c r="E192">
        <v>90</v>
      </c>
      <c r="F192">
        <v>150</v>
      </c>
      <c r="G192">
        <v>822</v>
      </c>
      <c r="H192">
        <v>123300</v>
      </c>
      <c r="I192">
        <v>49320</v>
      </c>
      <c r="J192" t="s">
        <v>22</v>
      </c>
      <c r="K192" t="s">
        <v>35</v>
      </c>
      <c r="L192" t="s">
        <v>36</v>
      </c>
      <c r="M192">
        <v>2018</v>
      </c>
    </row>
    <row r="193" spans="1:13" hidden="1" x14ac:dyDescent="0.3">
      <c r="A193">
        <v>11057</v>
      </c>
      <c r="B193" t="s">
        <v>31</v>
      </c>
      <c r="C193" t="s">
        <v>32</v>
      </c>
      <c r="D193" t="s">
        <v>39</v>
      </c>
      <c r="E193">
        <v>150</v>
      </c>
      <c r="F193">
        <v>200</v>
      </c>
      <c r="G193">
        <v>871</v>
      </c>
      <c r="H193">
        <v>174200</v>
      </c>
      <c r="I193">
        <v>43550</v>
      </c>
      <c r="J193" t="s">
        <v>22</v>
      </c>
      <c r="K193" t="s">
        <v>29</v>
      </c>
      <c r="L193" t="s">
        <v>53</v>
      </c>
      <c r="M193">
        <v>2019</v>
      </c>
    </row>
    <row r="194" spans="1:13" hidden="1" x14ac:dyDescent="0.3">
      <c r="A194">
        <v>11062</v>
      </c>
      <c r="B194" t="s">
        <v>61</v>
      </c>
      <c r="C194" t="s">
        <v>62</v>
      </c>
      <c r="D194" t="s">
        <v>27</v>
      </c>
      <c r="E194">
        <v>180</v>
      </c>
      <c r="F194">
        <v>450</v>
      </c>
      <c r="G194">
        <v>979</v>
      </c>
      <c r="H194">
        <v>440550</v>
      </c>
      <c r="I194">
        <v>264330</v>
      </c>
      <c r="J194" t="s">
        <v>22</v>
      </c>
      <c r="K194" t="s">
        <v>23</v>
      </c>
      <c r="L194" t="s">
        <v>24</v>
      </c>
      <c r="M194">
        <v>2018</v>
      </c>
    </row>
    <row r="195" spans="1:13" hidden="1" x14ac:dyDescent="0.3">
      <c r="A195">
        <v>11067</v>
      </c>
      <c r="B195" t="s">
        <v>31</v>
      </c>
      <c r="C195" t="s">
        <v>32</v>
      </c>
      <c r="D195" t="s">
        <v>15</v>
      </c>
      <c r="E195">
        <v>150</v>
      </c>
      <c r="F195">
        <v>200</v>
      </c>
      <c r="G195">
        <v>758</v>
      </c>
      <c r="H195">
        <v>151600</v>
      </c>
      <c r="I195">
        <v>37900</v>
      </c>
      <c r="J195" t="s">
        <v>22</v>
      </c>
      <c r="K195" t="s">
        <v>17</v>
      </c>
      <c r="L195" t="s">
        <v>49</v>
      </c>
      <c r="M195">
        <v>2018</v>
      </c>
    </row>
    <row r="196" spans="1:13" hidden="1" x14ac:dyDescent="0.3">
      <c r="A196">
        <v>11072</v>
      </c>
      <c r="B196" t="s">
        <v>51</v>
      </c>
      <c r="C196" t="s">
        <v>52</v>
      </c>
      <c r="D196" t="s">
        <v>43</v>
      </c>
      <c r="E196">
        <v>80</v>
      </c>
      <c r="F196">
        <v>150</v>
      </c>
      <c r="G196">
        <v>832</v>
      </c>
      <c r="H196">
        <v>124800</v>
      </c>
      <c r="I196">
        <v>58240</v>
      </c>
      <c r="J196" t="s">
        <v>22</v>
      </c>
      <c r="K196" t="s">
        <v>44</v>
      </c>
      <c r="L196" t="s">
        <v>60</v>
      </c>
      <c r="M196">
        <v>2018</v>
      </c>
    </row>
    <row r="197" spans="1:13" hidden="1" x14ac:dyDescent="0.3">
      <c r="A197">
        <v>11077</v>
      </c>
      <c r="B197" t="s">
        <v>31</v>
      </c>
      <c r="C197" t="s">
        <v>32</v>
      </c>
      <c r="D197" t="s">
        <v>33</v>
      </c>
      <c r="E197">
        <v>170</v>
      </c>
      <c r="F197">
        <v>250</v>
      </c>
      <c r="G197">
        <v>706</v>
      </c>
      <c r="H197">
        <v>176500</v>
      </c>
      <c r="I197">
        <v>56480</v>
      </c>
      <c r="J197" t="s">
        <v>22</v>
      </c>
      <c r="K197" t="s">
        <v>41</v>
      </c>
      <c r="L197" t="s">
        <v>42</v>
      </c>
      <c r="M197">
        <v>2019</v>
      </c>
    </row>
    <row r="198" spans="1:13" x14ac:dyDescent="0.3">
      <c r="A198">
        <v>11082</v>
      </c>
      <c r="B198" t="s">
        <v>61</v>
      </c>
      <c r="C198" t="s">
        <v>62</v>
      </c>
      <c r="D198" t="s">
        <v>21</v>
      </c>
      <c r="E198">
        <v>250</v>
      </c>
      <c r="F198">
        <v>500</v>
      </c>
      <c r="G198">
        <v>793</v>
      </c>
      <c r="H198">
        <v>396500</v>
      </c>
      <c r="I198">
        <v>198250</v>
      </c>
      <c r="J198" t="s">
        <v>22</v>
      </c>
      <c r="K198" t="s">
        <v>35</v>
      </c>
      <c r="L198" t="s">
        <v>56</v>
      </c>
      <c r="M198">
        <v>2017</v>
      </c>
    </row>
    <row r="199" spans="1:13" hidden="1" x14ac:dyDescent="0.3">
      <c r="A199">
        <v>11087</v>
      </c>
      <c r="B199" t="s">
        <v>25</v>
      </c>
      <c r="C199" t="s">
        <v>26</v>
      </c>
      <c r="D199" t="s">
        <v>48</v>
      </c>
      <c r="E199">
        <v>90</v>
      </c>
      <c r="F199">
        <v>150</v>
      </c>
      <c r="G199">
        <v>832</v>
      </c>
      <c r="H199">
        <v>124800</v>
      </c>
      <c r="I199">
        <v>49920</v>
      </c>
      <c r="J199" t="s">
        <v>22</v>
      </c>
      <c r="K199" t="s">
        <v>29</v>
      </c>
      <c r="L199" t="s">
        <v>30</v>
      </c>
      <c r="M199">
        <v>2018</v>
      </c>
    </row>
    <row r="200" spans="1:13" hidden="1" x14ac:dyDescent="0.3">
      <c r="A200">
        <v>11092</v>
      </c>
      <c r="B200" t="s">
        <v>19</v>
      </c>
      <c r="C200" t="s">
        <v>20</v>
      </c>
      <c r="D200" t="s">
        <v>39</v>
      </c>
      <c r="E200">
        <v>150</v>
      </c>
      <c r="F200">
        <v>200</v>
      </c>
      <c r="G200">
        <v>863</v>
      </c>
      <c r="H200">
        <v>172600</v>
      </c>
      <c r="I200">
        <v>43150</v>
      </c>
      <c r="J200" t="s">
        <v>22</v>
      </c>
      <c r="K200" t="s">
        <v>23</v>
      </c>
      <c r="L200" t="s">
        <v>50</v>
      </c>
      <c r="M200">
        <v>2019</v>
      </c>
    </row>
    <row r="201" spans="1:13" hidden="1" x14ac:dyDescent="0.3">
      <c r="A201">
        <v>11097</v>
      </c>
      <c r="B201" t="s">
        <v>25</v>
      </c>
      <c r="C201" t="s">
        <v>26</v>
      </c>
      <c r="D201" t="s">
        <v>27</v>
      </c>
      <c r="E201">
        <v>180</v>
      </c>
      <c r="F201">
        <v>450</v>
      </c>
      <c r="G201">
        <v>736</v>
      </c>
      <c r="H201">
        <v>331200</v>
      </c>
      <c r="I201">
        <v>198720</v>
      </c>
      <c r="J201" t="s">
        <v>22</v>
      </c>
      <c r="K201" t="s">
        <v>17</v>
      </c>
      <c r="L201" t="s">
        <v>18</v>
      </c>
      <c r="M201">
        <v>2019</v>
      </c>
    </row>
    <row r="202" spans="1:13" hidden="1" x14ac:dyDescent="0.3">
      <c r="A202">
        <v>11102</v>
      </c>
      <c r="B202" t="s">
        <v>13</v>
      </c>
      <c r="C202" t="s">
        <v>14</v>
      </c>
      <c r="D202" t="s">
        <v>15</v>
      </c>
      <c r="E202">
        <v>150</v>
      </c>
      <c r="F202">
        <v>200</v>
      </c>
      <c r="G202">
        <v>838</v>
      </c>
      <c r="H202">
        <v>167600</v>
      </c>
      <c r="I202">
        <v>41900</v>
      </c>
      <c r="J202" t="s">
        <v>22</v>
      </c>
      <c r="K202" t="s">
        <v>44</v>
      </c>
      <c r="L202" t="s">
        <v>45</v>
      </c>
      <c r="M202">
        <v>2019</v>
      </c>
    </row>
    <row r="203" spans="1:13" hidden="1" x14ac:dyDescent="0.3">
      <c r="A203">
        <v>11107</v>
      </c>
      <c r="B203" t="s">
        <v>25</v>
      </c>
      <c r="C203" t="s">
        <v>26</v>
      </c>
      <c r="D203" t="s">
        <v>43</v>
      </c>
      <c r="E203">
        <v>80</v>
      </c>
      <c r="F203">
        <v>150</v>
      </c>
      <c r="G203">
        <v>786</v>
      </c>
      <c r="H203">
        <v>117900</v>
      </c>
      <c r="I203">
        <v>55020</v>
      </c>
      <c r="J203" t="s">
        <v>22</v>
      </c>
      <c r="K203" t="s">
        <v>41</v>
      </c>
      <c r="L203" t="s">
        <v>59</v>
      </c>
      <c r="M203">
        <v>2017</v>
      </c>
    </row>
    <row r="204" spans="1:13" hidden="1" x14ac:dyDescent="0.3">
      <c r="A204">
        <v>11112</v>
      </c>
      <c r="B204" t="s">
        <v>31</v>
      </c>
      <c r="C204" t="s">
        <v>32</v>
      </c>
      <c r="D204" t="s">
        <v>33</v>
      </c>
      <c r="E204">
        <v>170</v>
      </c>
      <c r="F204">
        <v>250</v>
      </c>
      <c r="G204">
        <v>711</v>
      </c>
      <c r="H204">
        <v>177750</v>
      </c>
      <c r="I204">
        <v>56880</v>
      </c>
      <c r="J204" t="s">
        <v>22</v>
      </c>
      <c r="K204" t="s">
        <v>35</v>
      </c>
      <c r="L204" t="s">
        <v>36</v>
      </c>
      <c r="M204">
        <v>2017</v>
      </c>
    </row>
    <row r="205" spans="1:13" x14ac:dyDescent="0.3">
      <c r="A205">
        <v>11117</v>
      </c>
      <c r="B205" t="s">
        <v>61</v>
      </c>
      <c r="C205" t="s">
        <v>62</v>
      </c>
      <c r="D205" t="s">
        <v>21</v>
      </c>
      <c r="E205">
        <v>250</v>
      </c>
      <c r="F205">
        <v>500</v>
      </c>
      <c r="G205">
        <v>847</v>
      </c>
      <c r="H205">
        <v>423500</v>
      </c>
      <c r="I205">
        <v>211750</v>
      </c>
      <c r="J205" t="s">
        <v>22</v>
      </c>
      <c r="K205" t="s">
        <v>29</v>
      </c>
      <c r="L205" t="s">
        <v>53</v>
      </c>
      <c r="M205">
        <v>2019</v>
      </c>
    </row>
    <row r="206" spans="1:13" hidden="1" x14ac:dyDescent="0.3">
      <c r="A206">
        <v>11122</v>
      </c>
      <c r="B206" t="s">
        <v>63</v>
      </c>
      <c r="C206" t="s">
        <v>64</v>
      </c>
      <c r="D206" t="s">
        <v>48</v>
      </c>
      <c r="E206">
        <v>90</v>
      </c>
      <c r="F206">
        <v>150</v>
      </c>
      <c r="G206">
        <v>848</v>
      </c>
      <c r="H206">
        <v>127200</v>
      </c>
      <c r="I206">
        <v>50880</v>
      </c>
      <c r="J206" t="s">
        <v>22</v>
      </c>
      <c r="K206" t="s">
        <v>23</v>
      </c>
      <c r="L206" t="s">
        <v>24</v>
      </c>
      <c r="M206">
        <v>2018</v>
      </c>
    </row>
    <row r="207" spans="1:13" hidden="1" x14ac:dyDescent="0.3">
      <c r="A207">
        <v>11127</v>
      </c>
      <c r="B207" t="s">
        <v>31</v>
      </c>
      <c r="C207" t="s">
        <v>32</v>
      </c>
      <c r="D207" t="s">
        <v>39</v>
      </c>
      <c r="E207">
        <v>150</v>
      </c>
      <c r="F207">
        <v>200</v>
      </c>
      <c r="G207">
        <v>731</v>
      </c>
      <c r="H207">
        <v>146200</v>
      </c>
      <c r="I207">
        <v>36550</v>
      </c>
      <c r="J207" t="s">
        <v>22</v>
      </c>
      <c r="K207" t="s">
        <v>17</v>
      </c>
      <c r="L207" t="s">
        <v>49</v>
      </c>
      <c r="M207">
        <v>2018</v>
      </c>
    </row>
    <row r="208" spans="1:13" hidden="1" x14ac:dyDescent="0.3">
      <c r="A208">
        <v>11132</v>
      </c>
      <c r="B208" t="s">
        <v>19</v>
      </c>
      <c r="C208" t="s">
        <v>20</v>
      </c>
      <c r="D208" t="s">
        <v>27</v>
      </c>
      <c r="E208">
        <v>180</v>
      </c>
      <c r="F208">
        <v>450</v>
      </c>
      <c r="G208">
        <v>721</v>
      </c>
      <c r="H208">
        <v>324450</v>
      </c>
      <c r="I208">
        <v>194670</v>
      </c>
      <c r="J208" t="s">
        <v>22</v>
      </c>
      <c r="K208" t="s">
        <v>44</v>
      </c>
      <c r="L208" t="s">
        <v>60</v>
      </c>
      <c r="M208">
        <v>2018</v>
      </c>
    </row>
    <row r="209" spans="1:13" hidden="1" x14ac:dyDescent="0.3">
      <c r="A209">
        <v>11137</v>
      </c>
      <c r="B209" t="s">
        <v>63</v>
      </c>
      <c r="C209" t="s">
        <v>64</v>
      </c>
      <c r="D209" t="s">
        <v>15</v>
      </c>
      <c r="E209">
        <v>150</v>
      </c>
      <c r="F209">
        <v>200</v>
      </c>
      <c r="G209">
        <v>974</v>
      </c>
      <c r="H209">
        <v>194800</v>
      </c>
      <c r="I209">
        <v>48700</v>
      </c>
      <c r="J209" t="s">
        <v>22</v>
      </c>
      <c r="K209" t="s">
        <v>41</v>
      </c>
      <c r="L209" t="s">
        <v>42</v>
      </c>
      <c r="M209">
        <v>2017</v>
      </c>
    </row>
    <row r="210" spans="1:13" hidden="1" x14ac:dyDescent="0.3">
      <c r="A210">
        <v>11142</v>
      </c>
      <c r="B210" t="s">
        <v>37</v>
      </c>
      <c r="C210" t="s">
        <v>38</v>
      </c>
      <c r="D210" t="s">
        <v>43</v>
      </c>
      <c r="E210">
        <v>80</v>
      </c>
      <c r="F210">
        <v>150</v>
      </c>
      <c r="G210">
        <v>740</v>
      </c>
      <c r="H210">
        <v>111000</v>
      </c>
      <c r="I210">
        <v>51800</v>
      </c>
      <c r="J210" t="s">
        <v>22</v>
      </c>
      <c r="K210" t="s">
        <v>35</v>
      </c>
      <c r="L210" t="s">
        <v>56</v>
      </c>
      <c r="M210">
        <v>2018</v>
      </c>
    </row>
    <row r="211" spans="1:13" hidden="1" x14ac:dyDescent="0.3">
      <c r="A211">
        <v>11147</v>
      </c>
      <c r="B211" t="s">
        <v>51</v>
      </c>
      <c r="C211" t="s">
        <v>52</v>
      </c>
      <c r="D211" t="s">
        <v>33</v>
      </c>
      <c r="E211">
        <v>170</v>
      </c>
      <c r="F211">
        <v>250</v>
      </c>
      <c r="G211">
        <v>935</v>
      </c>
      <c r="H211">
        <v>233750</v>
      </c>
      <c r="I211">
        <v>74800</v>
      </c>
      <c r="J211" t="s">
        <v>22</v>
      </c>
      <c r="K211" t="s">
        <v>29</v>
      </c>
      <c r="L211" t="s">
        <v>30</v>
      </c>
      <c r="M211">
        <v>2019</v>
      </c>
    </row>
  </sheetData>
  <autoFilter ref="A1:M211" xr:uid="{7ECB8E79-EA4A-4F2E-84F0-2BB47FDB6EB7}">
    <filterColumn colId="3">
      <filters>
        <filter val="budweis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International_Breweries</vt:lpstr>
      <vt:lpstr>Sheet8</vt:lpstr>
      <vt:lpstr>Sheet5</vt:lpstr>
      <vt:lpstr>Sheet6</vt:lpstr>
      <vt:lpstr>Sheet7</vt:lpstr>
      <vt:lpstr>Sheet9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2023-02-08T18:56:45Z</dcterms:created>
  <dcterms:modified xsi:type="dcterms:W3CDTF">2023-02-13T14:17:05Z</dcterms:modified>
</cp:coreProperties>
</file>