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FMV\Recreating full fmv basic with my own choice of comp\"/>
    </mc:Choice>
  </mc:AlternateContent>
  <bookViews>
    <workbookView xWindow="0" yWindow="0" windowWidth="28800" windowHeight="12300"/>
  </bookViews>
  <sheets>
    <sheet name="Common Size Statement" sheetId="7" r:id="rId1"/>
    <sheet name="Data Sheet" sheetId="6" r:id="rId2"/>
  </sheets>
  <definedNames>
    <definedName name="UPDATE">'Data Sheet'!$E$1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7" l="1"/>
  <c r="K40" i="7"/>
  <c r="J40" i="7"/>
  <c r="I40" i="7"/>
  <c r="H40" i="7"/>
  <c r="G40" i="7"/>
  <c r="F40" i="7"/>
  <c r="E40" i="7"/>
  <c r="D40" i="7"/>
  <c r="L39" i="7"/>
  <c r="K39" i="7"/>
  <c r="J39" i="7"/>
  <c r="I39" i="7"/>
  <c r="H39" i="7"/>
  <c r="G39" i="7"/>
  <c r="F39" i="7"/>
  <c r="E39" i="7"/>
  <c r="D39" i="7"/>
  <c r="L38" i="7"/>
  <c r="K38" i="7"/>
  <c r="J38" i="7"/>
  <c r="I38" i="7"/>
  <c r="H38" i="7"/>
  <c r="G38" i="7"/>
  <c r="F38" i="7"/>
  <c r="E38" i="7"/>
  <c r="D38" i="7"/>
  <c r="L37" i="7"/>
  <c r="K37" i="7"/>
  <c r="J37" i="7"/>
  <c r="I37" i="7"/>
  <c r="H37" i="7"/>
  <c r="G37" i="7"/>
  <c r="F37" i="7"/>
  <c r="E37" i="7"/>
  <c r="D37" i="7"/>
  <c r="L36" i="7"/>
  <c r="K36" i="7"/>
  <c r="J36" i="7"/>
  <c r="I36" i="7"/>
  <c r="H36" i="7"/>
  <c r="G36" i="7"/>
  <c r="F36" i="7"/>
  <c r="E36" i="7"/>
  <c r="D36" i="7"/>
  <c r="L35" i="7"/>
  <c r="K35" i="7"/>
  <c r="J35" i="7"/>
  <c r="I35" i="7"/>
  <c r="H35" i="7"/>
  <c r="G35" i="7"/>
  <c r="F35" i="7"/>
  <c r="E35" i="7"/>
  <c r="D35" i="7"/>
  <c r="L34" i="7"/>
  <c r="K34" i="7"/>
  <c r="J34" i="7"/>
  <c r="I34" i="7"/>
  <c r="H34" i="7"/>
  <c r="G34" i="7"/>
  <c r="F34" i="7"/>
  <c r="E34" i="7"/>
  <c r="D34" i="7"/>
  <c r="L33" i="7"/>
  <c r="K33" i="7"/>
  <c r="J33" i="7"/>
  <c r="I33" i="7"/>
  <c r="H33" i="7"/>
  <c r="G33" i="7"/>
  <c r="F33" i="7"/>
  <c r="E33" i="7"/>
  <c r="D33" i="7"/>
  <c r="C40" i="7"/>
  <c r="C39" i="7"/>
  <c r="C38" i="7"/>
  <c r="C37" i="7"/>
  <c r="C36" i="7"/>
  <c r="C35" i="7"/>
  <c r="C34" i="7"/>
  <c r="C33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D27" i="7"/>
  <c r="E27" i="7"/>
  <c r="F27" i="7"/>
  <c r="G27" i="7"/>
  <c r="H27" i="7"/>
  <c r="I27" i="7"/>
  <c r="J27" i="7"/>
  <c r="K27" i="7"/>
  <c r="L27" i="7"/>
  <c r="C27" i="7"/>
  <c r="B40" i="7"/>
  <c r="B35" i="7"/>
  <c r="B36" i="7"/>
  <c r="B37" i="7"/>
  <c r="B38" i="7"/>
  <c r="B39" i="7"/>
  <c r="B34" i="7"/>
  <c r="B29" i="7"/>
  <c r="B30" i="7"/>
  <c r="B31" i="7"/>
  <c r="B28" i="7"/>
  <c r="K6" i="7" l="1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5" i="7"/>
  <c r="L25" i="7"/>
  <c r="L4" i="7"/>
  <c r="K4" i="7"/>
  <c r="J25" i="7"/>
  <c r="I25" i="7"/>
  <c r="H25" i="7"/>
  <c r="G25" i="7"/>
  <c r="F25" i="7"/>
  <c r="E25" i="7"/>
  <c r="D25" i="7"/>
  <c r="C25" i="7"/>
  <c r="B23" i="7" l="1"/>
  <c r="B2" i="7"/>
  <c r="J21" i="7"/>
  <c r="I21" i="7"/>
  <c r="H21" i="7"/>
  <c r="G21" i="7"/>
  <c r="F21" i="7"/>
  <c r="E21" i="7"/>
  <c r="D21" i="7"/>
  <c r="C21" i="7"/>
  <c r="J20" i="7"/>
  <c r="I20" i="7"/>
  <c r="H20" i="7"/>
  <c r="G20" i="7"/>
  <c r="F20" i="7"/>
  <c r="E20" i="7"/>
  <c r="D20" i="7"/>
  <c r="C20" i="7"/>
  <c r="J19" i="7"/>
  <c r="I19" i="7"/>
  <c r="H19" i="7"/>
  <c r="G19" i="7"/>
  <c r="F19" i="7"/>
  <c r="E19" i="7"/>
  <c r="D19" i="7"/>
  <c r="C19" i="7"/>
  <c r="J18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J16" i="7"/>
  <c r="I16" i="7"/>
  <c r="H16" i="7"/>
  <c r="G16" i="7"/>
  <c r="F16" i="7"/>
  <c r="E16" i="7"/>
  <c r="D16" i="7"/>
  <c r="C16" i="7"/>
  <c r="J15" i="7"/>
  <c r="I15" i="7"/>
  <c r="H15" i="7"/>
  <c r="G15" i="7"/>
  <c r="F15" i="7"/>
  <c r="E15" i="7"/>
  <c r="D15" i="7"/>
  <c r="C15" i="7"/>
  <c r="J14" i="7"/>
  <c r="I14" i="7"/>
  <c r="H14" i="7"/>
  <c r="G14" i="7"/>
  <c r="F14" i="7"/>
  <c r="E14" i="7"/>
  <c r="D14" i="7"/>
  <c r="C14" i="7"/>
  <c r="J13" i="7"/>
  <c r="I13" i="7"/>
  <c r="H13" i="7"/>
  <c r="G13" i="7"/>
  <c r="F13" i="7"/>
  <c r="E13" i="7"/>
  <c r="D13" i="7"/>
  <c r="C13" i="7"/>
  <c r="J12" i="7"/>
  <c r="I12" i="7"/>
  <c r="H12" i="7"/>
  <c r="G12" i="7"/>
  <c r="F12" i="7"/>
  <c r="E12" i="7"/>
  <c r="D12" i="7"/>
  <c r="C12" i="7"/>
  <c r="J11" i="7"/>
  <c r="I11" i="7"/>
  <c r="H11" i="7"/>
  <c r="G11" i="7"/>
  <c r="F11" i="7"/>
  <c r="E11" i="7"/>
  <c r="D11" i="7"/>
  <c r="C11" i="7"/>
  <c r="J10" i="7"/>
  <c r="I10" i="7"/>
  <c r="H10" i="7"/>
  <c r="G10" i="7"/>
  <c r="F10" i="7"/>
  <c r="E10" i="7"/>
  <c r="D10" i="7"/>
  <c r="C10" i="7"/>
  <c r="J9" i="7"/>
  <c r="I9" i="7"/>
  <c r="H9" i="7"/>
  <c r="G9" i="7"/>
  <c r="F9" i="7"/>
  <c r="E9" i="7"/>
  <c r="D9" i="7"/>
  <c r="C9" i="7"/>
  <c r="J8" i="7"/>
  <c r="I8" i="7"/>
  <c r="H8" i="7"/>
  <c r="G8" i="7"/>
  <c r="F8" i="7"/>
  <c r="E8" i="7"/>
  <c r="D8" i="7"/>
  <c r="C8" i="7"/>
  <c r="J7" i="7"/>
  <c r="I7" i="7"/>
  <c r="H7" i="7"/>
  <c r="G7" i="7"/>
  <c r="F7" i="7"/>
  <c r="E7" i="7"/>
  <c r="D7" i="7"/>
  <c r="C7" i="7"/>
  <c r="J6" i="7"/>
  <c r="I6" i="7"/>
  <c r="H6" i="7"/>
  <c r="G6" i="7"/>
  <c r="F6" i="7"/>
  <c r="E6" i="7"/>
  <c r="D6" i="7"/>
  <c r="C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6" i="7"/>
  <c r="J4" i="7"/>
  <c r="I4" i="7"/>
  <c r="H4" i="7"/>
  <c r="G4" i="7"/>
  <c r="F4" i="7"/>
  <c r="E4" i="7"/>
  <c r="D4" i="7"/>
  <c r="C4" i="7"/>
  <c r="B6" i="6" l="1"/>
  <c r="E1" i="6"/>
</calcChain>
</file>

<file path=xl/sharedStrings.xml><?xml version="1.0" encoding="utf-8"?>
<sst xmlns="http://schemas.openxmlformats.org/spreadsheetml/2006/main" count="70" uniqueCount="58">
  <si>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</si>
  <si>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</si>
  <si>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</si>
  <si>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</si>
  <si>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</si>
  <si>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</si>
  <si>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</si>
  <si>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</si>
  <si>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</si>
  <si>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</si>
  <si>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</si>
  <si>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</si>
  <si>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</si>
  <si>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</si>
  <si>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</si>
  <si>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</si>
  <si>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</si>
  <si>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</si>
  <si>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</si>
  <si>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</si>
  <si>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</si>
  <si>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</si>
  <si>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</si>
  <si>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</si>
  <si>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</si>
  <si>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</si>
  <si>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</si>
  <si>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</si>
  <si>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</si>
  <si>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</si>
  <si>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</si>
  <si>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</si>
  <si>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HINDUSTAN UNILEVER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</si>
  <si>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</si>
  <si>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</si>
  <si>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</si>
  <si>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</si>
  <si>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</si>
  <si>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</si>
  <si>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</si>
  <si>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</si>
  <si>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</si>
  <si>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</si>
  <si>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</si>
  <si>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</si>
  <si>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</si>
  <si>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</si>
  <si>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</si>
  <si>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</si>
  <si>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</si>
  <si>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</si>
  <si>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</si>
  <si>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</si>
  <si>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</si>
  <si>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Particulars</t>
  </si>
  <si>
    <t>EBITDA</t>
  </si>
  <si>
    <t>Total Liabilities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</si>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</sst>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17" fontId="0" fillId="0" borderId="0" xfId="0" applyNumberFormat="1"/>
    <xf numFmtId="43" fontId="0" fillId="0" borderId="0" xfId="0" applyNumberFormat="1"/>
    <xf numFmtId="167" fontId="0" fillId="0" borderId="0" xfId="4" applyNumberFormat="1" applyFont="1"/>
    <xf numFmtId="167" fontId="1" fillId="0" borderId="0" xfId="4" applyNumberFormat="1" applyFont="1"/>
    <xf numFmtId="17" fontId="1" fillId="0" borderId="0" xfId="0" applyNumberFormat="1" applyFont="1"/>
    <xf numFmtId="0" fontId="1" fillId="0" borderId="1" xfId="0" applyFont="1" applyBorder="1"/>
    <xf numFmtId="167" fontId="1" fillId="0" borderId="1" xfId="4" applyNumberFormat="1" applyFont="1" applyBorder="1"/>
    <xf numFmtId="0" fontId="1" fillId="0" borderId="2" xfId="0" applyFont="1" applyBorder="1"/>
    <xf numFmtId="17" fontId="1" fillId="0" borderId="2" xfId="0" applyNumberFormat="1" applyFont="1" applyBorder="1"/>
    <xf numFmtId="43" fontId="1" fillId="0" borderId="0" xfId="0" applyNumberFormat="1" applyFont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3333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showGridLines="0" tabSelected="1" workbookViewId="0">
      <selection activeCell="B9" sqref="B9"/>
    </sheetView>
  </sheetViews>
  <sheetFormatPr defaultRowHeight="15" x14ac:dyDescent="0.25"/>
  <cols>
    <col min="1" max="1" width="1.85546875" customWidth="1"/>
    <col min="2" max="2" width="22.28515625" customWidth="1"/>
  </cols>
  <sheetData>
    <row r="2" spans="2:13" x14ac:dyDescent="0.25">
      <c r="B2" s="11" t="str">
        <f>"Common Size Income Statement"&amp; " - "&amp;'Data Sheet'!$B$1</f>
        <v>Common Size Income Statement - HINDUSTAN UNILEVER LTD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2:13" x14ac:dyDescent="0.25">
      <c r="B4" s="19" t="s">
        <v>54</v>
      </c>
      <c r="C4" s="20">
        <f>'Data Sheet'!B16</f>
        <v>42460</v>
      </c>
      <c r="D4" s="20">
        <f>'Data Sheet'!C16</f>
        <v>42825</v>
      </c>
      <c r="E4" s="20">
        <f>'Data Sheet'!D16</f>
        <v>43190</v>
      </c>
      <c r="F4" s="20">
        <f>'Data Sheet'!E16</f>
        <v>43555</v>
      </c>
      <c r="G4" s="20">
        <f>'Data Sheet'!F16</f>
        <v>43921</v>
      </c>
      <c r="H4" s="20">
        <f>'Data Sheet'!G16</f>
        <v>44286</v>
      </c>
      <c r="I4" s="20">
        <f>'Data Sheet'!H16</f>
        <v>44651</v>
      </c>
      <c r="J4" s="20">
        <f>'Data Sheet'!I16</f>
        <v>45016</v>
      </c>
      <c r="K4" s="20">
        <f>'Data Sheet'!J16</f>
        <v>45382</v>
      </c>
      <c r="L4" s="20">
        <f>'Data Sheet'!K16</f>
        <v>45747</v>
      </c>
      <c r="M4" s="12"/>
    </row>
    <row r="5" spans="2:13" x14ac:dyDescent="0.25"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2"/>
    </row>
    <row r="6" spans="2:13" x14ac:dyDescent="0.25">
      <c r="B6" s="21" t="str">
        <f>'Data Sheet'!A17</f>
        <v>Sales</v>
      </c>
      <c r="C6" s="15">
        <f>IFERROR('Data Sheet'!B17/'Data Sheet'!B$17,0)</f>
        <v>1</v>
      </c>
      <c r="D6" s="15">
        <f>IFERROR('Data Sheet'!C17/'Data Sheet'!C$17,0)</f>
        <v>1</v>
      </c>
      <c r="E6" s="15">
        <f>IFERROR('Data Sheet'!D17/'Data Sheet'!D$17,0)</f>
        <v>1</v>
      </c>
      <c r="F6" s="15">
        <f>IFERROR('Data Sheet'!E17/'Data Sheet'!E$17,0)</f>
        <v>1</v>
      </c>
      <c r="G6" s="15">
        <f>IFERROR('Data Sheet'!F17/'Data Sheet'!F$17,0)</f>
        <v>1</v>
      </c>
      <c r="H6" s="15">
        <f>IFERROR('Data Sheet'!G17/'Data Sheet'!G$17,0)</f>
        <v>1</v>
      </c>
      <c r="I6" s="15">
        <f>IFERROR('Data Sheet'!H17/'Data Sheet'!H$17,0)</f>
        <v>1</v>
      </c>
      <c r="J6" s="15">
        <f>IFERROR('Data Sheet'!I17/'Data Sheet'!I$17,0)</f>
        <v>1</v>
      </c>
      <c r="K6" s="15">
        <f>IFERROR('Data Sheet'!J17/'Data Sheet'!J$17,0)</f>
        <v>1</v>
      </c>
      <c r="L6" s="15">
        <f>IFERROR('Data Sheet'!K17/'Data Sheet'!K$17,0)</f>
        <v>1</v>
      </c>
    </row>
    <row r="7" spans="2:13" x14ac:dyDescent="0.25">
      <c r="B7" s="13" t="str">
        <f>'Data Sheet'!A18</f>
        <v>Raw Material Cost</v>
      </c>
      <c r="C7" s="14">
        <f>IFERROR('Data Sheet'!B18/'Data Sheet'!B$17,0)</f>
        <v>0.40961908904492639</v>
      </c>
      <c r="D7" s="14">
        <f>IFERROR('Data Sheet'!C18/'Data Sheet'!C$17,0)</f>
        <v>0.41028888486822268</v>
      </c>
      <c r="E7" s="14">
        <f>IFERROR('Data Sheet'!D18/'Data Sheet'!D$17,0)</f>
        <v>0.40042200028133351</v>
      </c>
      <c r="F7" s="14">
        <f>IFERROR('Data Sheet'!E18/'Data Sheet'!E$17,0)</f>
        <v>0.40307809717629101</v>
      </c>
      <c r="G7" s="14">
        <f>IFERROR('Data Sheet'!F18/'Data Sheet'!F$17,0)</f>
        <v>0.39456551793479627</v>
      </c>
      <c r="H7" s="14">
        <f>IFERROR('Data Sheet'!G18/'Data Sheet'!G$17,0)</f>
        <v>0.42827677128519182</v>
      </c>
      <c r="I7" s="14">
        <f>IFERROR('Data Sheet'!H18/'Data Sheet'!H$17,0)</f>
        <v>0.43608664149792165</v>
      </c>
      <c r="J7" s="14">
        <f>IFERROR('Data Sheet'!I18/'Data Sheet'!I$17,0)</f>
        <v>0.46924727632882141</v>
      </c>
      <c r="K7" s="14">
        <f>IFERROR('Data Sheet'!J18/'Data Sheet'!J$17,0)</f>
        <v>0.43333979578648057</v>
      </c>
      <c r="L7" s="14">
        <f>IFERROR('Data Sheet'!K18/'Data Sheet'!K$17,0)</f>
        <v>0.43319972750748564</v>
      </c>
    </row>
    <row r="8" spans="2:13" x14ac:dyDescent="0.25">
      <c r="B8" s="13" t="str">
        <f>'Data Sheet'!A19</f>
        <v>Change in Inventory</v>
      </c>
      <c r="C8" s="14">
        <f>IFERROR('Data Sheet'!B19/'Data Sheet'!B$17,0)</f>
        <v>-2.5787609519666937E-3</v>
      </c>
      <c r="D8" s="14">
        <f>IFERROR('Data Sheet'!C19/'Data Sheet'!C$17,0)</f>
        <v>-4.3423195223448521E-3</v>
      </c>
      <c r="E8" s="14">
        <f>IFERROR('Data Sheet'!D19/'Data Sheet'!D$17,0)</f>
        <v>2.0256013504009003E-3</v>
      </c>
      <c r="F8" s="14">
        <f>IFERROR('Data Sheet'!E19/'Data Sheet'!E$17,0)</f>
        <v>-3.0526583566522515E-4</v>
      </c>
      <c r="G8" s="14">
        <f>IFERROR('Data Sheet'!F19/'Data Sheet'!F$17,0)</f>
        <v>2.7147273961239727E-3</v>
      </c>
      <c r="H8" s="14">
        <f>IFERROR('Data Sheet'!G19/'Data Sheet'!G$17,0)</f>
        <v>8.6118907884664454E-3</v>
      </c>
      <c r="I8" s="14">
        <f>IFERROR('Data Sheet'!H19/'Data Sheet'!H$17,0)</f>
        <v>4.1947908324753078E-4</v>
      </c>
      <c r="J8" s="14">
        <f>IFERROR('Data Sheet'!I19/'Data Sheet'!I$17,0)</f>
        <v>1.2380323539121821E-3</v>
      </c>
      <c r="K8" s="14">
        <f>IFERROR('Data Sheet'!J19/'Data Sheet'!J$17,0)</f>
        <v>1.7771746154840378E-4</v>
      </c>
      <c r="L8" s="14">
        <f>IFERROR('Data Sheet'!K19/'Data Sheet'!K$17,0)</f>
        <v>2.4239159709130084E-3</v>
      </c>
    </row>
    <row r="9" spans="2:13" x14ac:dyDescent="0.25">
      <c r="B9" s="13" t="str">
        <f>'Data Sheet'!A20</f>
        <v>Power and Fuel</v>
      </c>
      <c r="C9" s="14">
        <f>IFERROR('Data Sheet'!B20/'Data Sheet'!B$17,0)</f>
        <v>9.6004473994904613E-3</v>
      </c>
      <c r="D9" s="14">
        <f>IFERROR('Data Sheet'!C20/'Data Sheet'!C$17,0)</f>
        <v>8.8957240214703574E-3</v>
      </c>
      <c r="E9" s="14">
        <f>IFERROR('Data Sheet'!D20/'Data Sheet'!D$17,0)</f>
        <v>8.2993388662259103E-3</v>
      </c>
      <c r="F9" s="14">
        <f>IFERROR('Data Sheet'!E20/'Data Sheet'!E$17,0)</f>
        <v>7.8351564487407783E-3</v>
      </c>
      <c r="G9" s="14">
        <f>IFERROR('Data Sheet'!F20/'Data Sheet'!F$17,0)</f>
        <v>7.5157730688987755E-3</v>
      </c>
      <c r="H9" s="14">
        <f>IFERROR('Data Sheet'!G20/'Data Sheet'!G$17,0)</f>
        <v>7.2084715488645061E-3</v>
      </c>
      <c r="I9" s="14">
        <f>IFERROR('Data Sheet'!H20/'Data Sheet'!H$17,0)</f>
        <v>6.0633794760324902E-3</v>
      </c>
      <c r="J9" s="14">
        <f>IFERROR('Data Sheet'!I20/'Data Sheet'!I$17,0)</f>
        <v>6.3387256520303732E-3</v>
      </c>
      <c r="K9" s="14">
        <f>IFERROR('Data Sheet'!J20/'Data Sheet'!J$17,0)</f>
        <v>7.2056352591443711E-3</v>
      </c>
      <c r="L9" s="14">
        <f>IFERROR('Data Sheet'!K20/'Data Sheet'!K$17,0)</f>
        <v>6.7647850952931672E-3</v>
      </c>
    </row>
    <row r="10" spans="2:13" x14ac:dyDescent="0.25">
      <c r="B10" s="13" t="str">
        <f>'Data Sheet'!A21</f>
        <v>Other Mfr. Exp</v>
      </c>
      <c r="C10" s="14">
        <f>IFERROR('Data Sheet'!B21/'Data Sheet'!B$17,0)</f>
        <v>9.21518672714845E-2</v>
      </c>
      <c r="D10" s="14">
        <f>IFERROR('Data Sheet'!C21/'Data Sheet'!C$17,0)</f>
        <v>8.7057475423677699E-2</v>
      </c>
      <c r="E10" s="14">
        <f>IFERROR('Data Sheet'!D21/'Data Sheet'!D$17,0)</f>
        <v>8.4343789562526375E-2</v>
      </c>
      <c r="F10" s="14">
        <f>IFERROR('Data Sheet'!E21/'Data Sheet'!E$17,0)</f>
        <v>7.7359450521495801E-2</v>
      </c>
      <c r="G10" s="14">
        <f>IFERROR('Data Sheet'!F21/'Data Sheet'!F$17,0)</f>
        <v>7.3046276047558006E-2</v>
      </c>
      <c r="H10" s="14">
        <f>IFERROR('Data Sheet'!G21/'Data Sheet'!G$17,0)</f>
        <v>6.0984945139066091E-2</v>
      </c>
      <c r="I10" s="14">
        <f>IFERROR('Data Sheet'!H21/'Data Sheet'!H$17,0)</f>
        <v>6.3951492964191739E-2</v>
      </c>
      <c r="J10" s="14">
        <f>IFERROR('Data Sheet'!I21/'Data Sheet'!I$17,0)</f>
        <v>6.2578408715747769E-2</v>
      </c>
      <c r="K10" s="14">
        <f>IFERROR('Data Sheet'!J21/'Data Sheet'!J$17,0)</f>
        <v>5.4688509758304249E-2</v>
      </c>
      <c r="L10" s="14">
        <f>IFERROR('Data Sheet'!K21/'Data Sheet'!K$17,0)</f>
        <v>6.074048256523186E-2</v>
      </c>
    </row>
    <row r="11" spans="2:13" x14ac:dyDescent="0.25">
      <c r="B11" s="13" t="str">
        <f>'Data Sheet'!A22</f>
        <v>Employee Cost</v>
      </c>
      <c r="C11" s="14">
        <f>IFERROR('Data Sheet'!B22/'Data Sheet'!B$17,0)</f>
        <v>5.2196607220530662E-2</v>
      </c>
      <c r="D11" s="14">
        <f>IFERROR('Data Sheet'!C22/'Data Sheet'!C$17,0)</f>
        <v>5.2560159218382488E-2</v>
      </c>
      <c r="E11" s="14">
        <f>IFERROR('Data Sheet'!D22/'Data Sheet'!D$17,0)</f>
        <v>5.2328034885356589E-2</v>
      </c>
      <c r="F11" s="14">
        <f>IFERROR('Data Sheet'!E22/'Data Sheet'!E$17,0)</f>
        <v>4.7697786822691428E-2</v>
      </c>
      <c r="G11" s="14">
        <f>IFERROR('Data Sheet'!F22/'Data Sheet'!F$17,0)</f>
        <v>4.574818389764472E-2</v>
      </c>
      <c r="H11" s="14">
        <f>IFERROR('Data Sheet'!G22/'Data Sheet'!G$17,0)</f>
        <v>5.0140341923960191E-2</v>
      </c>
      <c r="I11" s="14">
        <f>IFERROR('Data Sheet'!H22/'Data Sheet'!H$17,0)</f>
        <v>4.8526103039316627E-2</v>
      </c>
      <c r="J11" s="14">
        <f>IFERROR('Data Sheet'!I22/'Data Sheet'!I$17,0)</f>
        <v>4.7111257840871577E-2</v>
      </c>
      <c r="K11" s="14">
        <f>IFERROR('Data Sheet'!J22/'Data Sheet'!J$17,0)</f>
        <v>4.8613803799922452E-2</v>
      </c>
      <c r="L11" s="14">
        <f>IFERROR('Data Sheet'!K22/'Data Sheet'!K$17,0)</f>
        <v>4.8747643415028276E-2</v>
      </c>
    </row>
    <row r="12" spans="2:13" x14ac:dyDescent="0.25">
      <c r="B12" s="13" t="str">
        <f>'Data Sheet'!A23</f>
        <v>Selling and admin</v>
      </c>
      <c r="C12" s="14">
        <f>IFERROR('Data Sheet'!B23/'Data Sheet'!B$17,0)</f>
        <v>0.20943888647237929</v>
      </c>
      <c r="D12" s="14">
        <f>IFERROR('Data Sheet'!C23/'Data Sheet'!C$17,0)</f>
        <v>0.20170677281225499</v>
      </c>
      <c r="E12" s="14">
        <f>IFERROR('Data Sheet'!D23/'Data Sheet'!D$17,0)</f>
        <v>0.20402306934871289</v>
      </c>
      <c r="F12" s="14">
        <f>IFERROR('Data Sheet'!E23/'Data Sheet'!E$17,0)</f>
        <v>0.19832103790384126</v>
      </c>
      <c r="G12" s="14">
        <f>IFERROR('Data Sheet'!F23/'Data Sheet'!F$17,0)</f>
        <v>0.19153909961541363</v>
      </c>
      <c r="H12" s="14">
        <f>IFERROR('Data Sheet'!G23/'Data Sheet'!G$17,0)</f>
        <v>0.16811261376201411</v>
      </c>
      <c r="I12" s="14">
        <f>IFERROR('Data Sheet'!H23/'Data Sheet'!H$17,0)</f>
        <v>0.15566487434694734</v>
      </c>
      <c r="J12" s="14">
        <f>IFERROR('Data Sheet'!I23/'Data Sheet'!I$17,0)</f>
        <v>0.14501485638824696</v>
      </c>
      <c r="K12" s="14">
        <f>IFERROR('Data Sheet'!J23/'Data Sheet'!J$17,0)</f>
        <v>0.1741631123174357</v>
      </c>
      <c r="L12" s="14">
        <f>IFERROR('Data Sheet'!K23/'Data Sheet'!K$17,0)</f>
        <v>0.16940479396714248</v>
      </c>
    </row>
    <row r="13" spans="2:13" x14ac:dyDescent="0.25">
      <c r="B13" s="13" t="str">
        <f>'Data Sheet'!A24</f>
        <v>Other Expenses</v>
      </c>
      <c r="C13" s="14">
        <f>IFERROR('Data Sheet'!B24/'Data Sheet'!B$17,0)</f>
        <v>4.0794134095569499E-2</v>
      </c>
      <c r="D13" s="14">
        <f>IFERROR('Data Sheet'!C24/'Data Sheet'!C$17,0)</f>
        <v>4.4327845123937039E-2</v>
      </c>
      <c r="E13" s="14">
        <f>IFERROR('Data Sheet'!D24/'Data Sheet'!D$17,0)</f>
        <v>4.1637361091574059E-2</v>
      </c>
      <c r="F13" s="14">
        <f>IFERROR('Data Sheet'!E24/'Data Sheet'!E$17,0)</f>
        <v>3.9506486899007889E-2</v>
      </c>
      <c r="G13" s="14">
        <f>IFERROR('Data Sheet'!F24/'Data Sheet'!F$17,0)</f>
        <v>4.2430183746826534E-2</v>
      </c>
      <c r="H13" s="14">
        <f>IFERROR('Data Sheet'!G24/'Data Sheet'!G$17,0)</f>
        <v>4.6674321680700862E-2</v>
      </c>
      <c r="I13" s="14">
        <f>IFERROR('Data Sheet'!H24/'Data Sheet'!H$17,0)</f>
        <v>4.4979598062769327E-2</v>
      </c>
      <c r="J13" s="14">
        <f>IFERROR('Data Sheet'!I24/'Data Sheet'!I$17,0)</f>
        <v>3.742159128425223E-2</v>
      </c>
      <c r="K13" s="14">
        <f>IFERROR('Data Sheet'!J24/'Data Sheet'!J$17,0)</f>
        <v>4.5334108827711002E-2</v>
      </c>
      <c r="L13" s="14">
        <f>IFERROR('Data Sheet'!K24/'Data Sheet'!K$17,0)</f>
        <v>4.8414949066079432E-2</v>
      </c>
    </row>
    <row r="14" spans="2:13" x14ac:dyDescent="0.25">
      <c r="B14" s="13" t="str">
        <f>'Data Sheet'!A25</f>
        <v>Other Income</v>
      </c>
      <c r="C14" s="14">
        <f>IFERROR('Data Sheet'!B25/'Data Sheet'!B$17,0)</f>
        <v>1.5099732803082085E-2</v>
      </c>
      <c r="D14" s="14">
        <f>IFERROR('Data Sheet'!C25/'Data Sheet'!C$17,0)</f>
        <v>1.8273927989867923E-2</v>
      </c>
      <c r="E14" s="14">
        <f>IFERROR('Data Sheet'!D25/'Data Sheet'!D$17,0)</f>
        <v>9.9310732873821913E-3</v>
      </c>
      <c r="F14" s="14">
        <f>IFERROR('Data Sheet'!E25/'Data Sheet'!E$17,0)</f>
        <v>8.1912999236835402E-3</v>
      </c>
      <c r="G14" s="14">
        <f>IFERROR('Data Sheet'!F25/'Data Sheet'!F$17,0)</f>
        <v>1.0657818666264484E-2</v>
      </c>
      <c r="H14" s="14">
        <f>IFERROR('Data Sheet'!G25/'Data Sheet'!G$17,0)</f>
        <v>3.6148677383686313E-3</v>
      </c>
      <c r="I14" s="14">
        <f>IFERROR('Data Sheet'!H25/'Data Sheet'!H$17,0)</f>
        <v>4.1757236014186017E-3</v>
      </c>
      <c r="J14" s="14">
        <f>IFERROR('Data Sheet'!I25/'Data Sheet'!I$17,0)</f>
        <v>7.3951799273687686E-3</v>
      </c>
      <c r="K14" s="14">
        <f>IFERROR('Data Sheet'!J25/'Data Sheet'!J$17,0)</f>
        <v>1.3199560553185989E-2</v>
      </c>
      <c r="L14" s="14">
        <f>IFERROR('Data Sheet'!K25/'Data Sheet'!K$17,0)</f>
        <v>2.0943901395732007E-2</v>
      </c>
    </row>
    <row r="15" spans="2:13" x14ac:dyDescent="0.25">
      <c r="B15" s="13" t="str">
        <f>'Data Sheet'!A26</f>
        <v>Depreciation</v>
      </c>
      <c r="C15" s="14">
        <f>IFERROR('Data Sheet'!B26/'Data Sheet'!B$17,0)</f>
        <v>1.0967501398123409E-2</v>
      </c>
      <c r="D15" s="14">
        <f>IFERROR('Data Sheet'!C26/'Data Sheet'!C$17,0)</f>
        <v>1.3026958567034558E-2</v>
      </c>
      <c r="E15" s="14">
        <f>IFERROR('Data Sheet'!D26/'Data Sheet'!D$17,0)</f>
        <v>1.4629343086228723E-2</v>
      </c>
      <c r="F15" s="14">
        <f>IFERROR('Data Sheet'!E26/'Data Sheet'!E$17,0)</f>
        <v>1.437293309590435E-2</v>
      </c>
      <c r="G15" s="14">
        <f>IFERROR('Data Sheet'!F26/'Data Sheet'!F$17,0)</f>
        <v>2.5186637508483524E-2</v>
      </c>
      <c r="H15" s="14">
        <f>IFERROR('Data Sheet'!G26/'Data Sheet'!G$17,0)</f>
        <v>2.2837458535340648E-2</v>
      </c>
      <c r="I15" s="14">
        <f>IFERROR('Data Sheet'!H26/'Data Sheet'!H$17,0)</f>
        <v>2.0802349082866187E-2</v>
      </c>
      <c r="J15" s="14">
        <f>IFERROR('Data Sheet'!I26/'Data Sheet'!I$17,0)</f>
        <v>1.8768570485308684E-2</v>
      </c>
      <c r="K15" s="14">
        <f>IFERROR('Data Sheet'!J26/'Data Sheet'!J$17,0)</f>
        <v>1.9645857567532635E-2</v>
      </c>
      <c r="L15" s="14">
        <f>IFERROR('Data Sheet'!K26/'Data Sheet'!K$17,0)</f>
        <v>2.1466706801223048E-2</v>
      </c>
    </row>
    <row r="16" spans="2:13" x14ac:dyDescent="0.25">
      <c r="B16" s="13" t="str">
        <f>'Data Sheet'!A27</f>
        <v>Interest</v>
      </c>
      <c r="C16" s="14">
        <f>IFERROR('Data Sheet'!B27/'Data Sheet'!B$17,0)</f>
        <v>5.2817995401727462E-4</v>
      </c>
      <c r="D16" s="14">
        <f>IFERROR('Data Sheet'!C27/'Data Sheet'!C$17,0)</f>
        <v>1.0554248839032628E-3</v>
      </c>
      <c r="E16" s="14">
        <f>IFERROR('Data Sheet'!D27/'Data Sheet'!D$17,0)</f>
        <v>7.3146715431143621E-4</v>
      </c>
      <c r="F16" s="14">
        <f>IFERROR('Data Sheet'!E27/'Data Sheet'!E$17,0)</f>
        <v>8.3948104807936915E-4</v>
      </c>
      <c r="G16" s="14">
        <f>IFERROR('Data Sheet'!F27/'Data Sheet'!F$17,0)</f>
        <v>2.9660910439132291E-3</v>
      </c>
      <c r="H16" s="14">
        <f>IFERROR('Data Sheet'!G27/'Data Sheet'!G$17,0)</f>
        <v>2.4878795611125285E-3</v>
      </c>
      <c r="I16" s="14">
        <f>IFERROR('Data Sheet'!H27/'Data Sheet'!H$17,0)</f>
        <v>2.0211264920108303E-3</v>
      </c>
      <c r="J16" s="14">
        <f>IFERROR('Data Sheet'!I27/'Data Sheet'!I$17,0)</f>
        <v>1.881809177946517E-3</v>
      </c>
      <c r="K16" s="14">
        <f>IFERROR('Data Sheet'!J27/'Data Sheet'!J$17,0)</f>
        <v>5.3961483779242604E-3</v>
      </c>
      <c r="L16" s="14">
        <f>IFERROR('Data Sheet'!K27/'Data Sheet'!K$17,0)</f>
        <v>6.2578222778473091E-3</v>
      </c>
    </row>
    <row r="17" spans="2:12" x14ac:dyDescent="0.25">
      <c r="B17" s="21" t="str">
        <f>'Data Sheet'!A28</f>
        <v>Profit before tax</v>
      </c>
      <c r="C17" s="15">
        <f>IFERROR('Data Sheet'!B28/'Data Sheet'!B$17,0)</f>
        <v>0.18722425899459391</v>
      </c>
      <c r="D17" s="15">
        <f>IFERROR('Data Sheet'!C28/'Data Sheet'!C$17,0)</f>
        <v>0.19501236354864002</v>
      </c>
      <c r="E17" s="15">
        <f>IFERROR('Data Sheet'!D28/'Data Sheet'!D$17,0)</f>
        <v>0.20554227036151357</v>
      </c>
      <c r="F17" s="15">
        <f>IFERROR('Data Sheet'!E28/'Data Sheet'!E$17,0)</f>
        <v>0.21887560417196641</v>
      </c>
      <c r="G17" s="15">
        <f>IFERROR('Data Sheet'!F28/'Data Sheet'!F$17,0)</f>
        <v>0.23037478319885379</v>
      </c>
      <c r="H17" s="15">
        <f>IFERROR('Data Sheet'!G28/'Data Sheet'!G$17,0)</f>
        <v>0.22550395509058432</v>
      </c>
      <c r="I17" s="15">
        <f>IFERROR('Data Sheet'!H28/'Data Sheet'!H$17,0)</f>
        <v>0.22649963772260992</v>
      </c>
      <c r="J17" s="15">
        <f>IFERROR('Data Sheet'!I28/'Data Sheet'!I$17,0)</f>
        <v>0.22027071640805546</v>
      </c>
      <c r="K17" s="15">
        <f>IFERROR('Data Sheet'!J28/'Data Sheet'!J$17,0)</f>
        <v>0.22499030632027917</v>
      </c>
      <c r="L17" s="15">
        <f>IFERROR('Data Sheet'!K28/'Data Sheet'!K$17,0)</f>
        <v>0.22837090667131382</v>
      </c>
    </row>
    <row r="18" spans="2:12" x14ac:dyDescent="0.25">
      <c r="B18" s="13" t="str">
        <f>'Data Sheet'!A29</f>
        <v>Tax</v>
      </c>
      <c r="C18" s="14">
        <f>IFERROR('Data Sheet'!B29/'Data Sheet'!B$17,0)</f>
        <v>5.8255141987199402E-2</v>
      </c>
      <c r="D18" s="14">
        <f>IFERROR('Data Sheet'!C29/'Data Sheet'!C$17,0)</f>
        <v>5.9616428442192872E-2</v>
      </c>
      <c r="E18" s="14">
        <f>IFERROR('Data Sheet'!D29/'Data Sheet'!D$17,0)</f>
        <v>5.8489238992825994E-2</v>
      </c>
      <c r="F18" s="14">
        <f>IFERROR('Data Sheet'!E29/'Data Sheet'!E$17,0)</f>
        <v>6.4716357161027735E-2</v>
      </c>
      <c r="G18" s="14">
        <f>IFERROR('Data Sheet'!F29/'Data Sheet'!F$17,0)</f>
        <v>6.0553502752431945E-2</v>
      </c>
      <c r="H18" s="14">
        <f>IFERROR('Data Sheet'!G29/'Data Sheet'!G$17,0)</f>
        <v>5.5413796036403846E-2</v>
      </c>
      <c r="I18" s="14">
        <f>IFERROR('Data Sheet'!H29/'Data Sheet'!H$17,0)</f>
        <v>5.6953819166380655E-2</v>
      </c>
      <c r="J18" s="14">
        <f>IFERROR('Data Sheet'!I29/'Data Sheet'!I$17,0)</f>
        <v>5.2839220864971941E-2</v>
      </c>
      <c r="K18" s="14">
        <f>IFERROR('Data Sheet'!J29/'Data Sheet'!J$17,0)</f>
        <v>5.8872948171125761E-2</v>
      </c>
      <c r="L18" s="14">
        <f>IFERROR('Data Sheet'!K29/'Data Sheet'!K$17,0)</f>
        <v>5.9314649641165382E-2</v>
      </c>
    </row>
    <row r="19" spans="2:12" x14ac:dyDescent="0.25">
      <c r="B19" s="21" t="str">
        <f>'Data Sheet'!A30</f>
        <v>Net profit</v>
      </c>
      <c r="C19" s="15">
        <f>IFERROR('Data Sheet'!B30/'Data Sheet'!B$17,0)</f>
        <v>0.12896911700739452</v>
      </c>
      <c r="D19" s="15">
        <f>IFERROR('Data Sheet'!C30/'Data Sheet'!C$17,0)</f>
        <v>0.13497376515288584</v>
      </c>
      <c r="E19" s="15">
        <f>IFERROR('Data Sheet'!D30/'Data Sheet'!D$17,0)</f>
        <v>0.14668729779153186</v>
      </c>
      <c r="F19" s="15">
        <f>IFERROR('Data Sheet'!E30/'Data Sheet'!E$17,0)</f>
        <v>0.15400661409310609</v>
      </c>
      <c r="G19" s="15">
        <f>IFERROR('Data Sheet'!F30/'Data Sheet'!F$17,0)</f>
        <v>0.16962018952819044</v>
      </c>
      <c r="H19" s="15">
        <f>IFERROR('Data Sheet'!G30/'Data Sheet'!G$17,0)</f>
        <v>0.17000510334268945</v>
      </c>
      <c r="I19" s="15">
        <f>IFERROR('Data Sheet'!H30/'Data Sheet'!H$17,0)</f>
        <v>0.16929794455249209</v>
      </c>
      <c r="J19" s="15">
        <f>IFERROR('Data Sheet'!I30/'Data Sheet'!I$17,0)</f>
        <v>0.16705183228788378</v>
      </c>
      <c r="K19" s="15">
        <f>IFERROR('Data Sheet'!J30/'Data Sheet'!J$17,0)</f>
        <v>0.16603657748481324</v>
      </c>
      <c r="L19" s="15">
        <f>IFERROR('Data Sheet'!K30/'Data Sheet'!K$17,0)</f>
        <v>0.16870772009315441</v>
      </c>
    </row>
    <row r="20" spans="2:12" x14ac:dyDescent="0.25">
      <c r="B20" s="13" t="str">
        <f>'Data Sheet'!A31</f>
        <v>Dividend Amount</v>
      </c>
      <c r="C20" s="14">
        <f>IFERROR('Data Sheet'!B31/'Data Sheet'!B$17,0)</f>
        <v>0.10737587771080594</v>
      </c>
      <c r="D20" s="14">
        <f>IFERROR('Data Sheet'!C31/'Data Sheet'!C$17,0)</f>
        <v>0.11072914781979373</v>
      </c>
      <c r="E20" s="14">
        <f>IFERROR('Data Sheet'!D31/'Data Sheet'!D$17,0)</f>
        <v>0.12153608102405401</v>
      </c>
      <c r="F20" s="14">
        <f>IFERROR('Data Sheet'!E31/'Data Sheet'!E$17,0)</f>
        <v>0.12088527092342916</v>
      </c>
      <c r="G20" s="14">
        <f>IFERROR('Data Sheet'!F31/'Data Sheet'!F$17,0)</f>
        <v>0.13573636980619863</v>
      </c>
      <c r="H20" s="14">
        <f>IFERROR('Data Sheet'!G31/'Data Sheet'!G$17,0)</f>
        <v>0.20237943352896148</v>
      </c>
      <c r="I20" s="14">
        <f>IFERROR('Data Sheet'!H31/'Data Sheet'!H$17,0)</f>
        <v>0.15234717614308049</v>
      </c>
      <c r="J20" s="14">
        <f>IFERROR('Data Sheet'!I31/'Data Sheet'!I$17,0)</f>
        <v>0.15128755364806867</v>
      </c>
      <c r="K20" s="14">
        <f>IFERROR('Data Sheet'!J31/'Data Sheet'!J$17,0)</f>
        <v>0.1594610314075223</v>
      </c>
      <c r="L20" s="14">
        <f>IFERROR('Data Sheet'!K31/'Data Sheet'!K$17,0)</f>
        <v>0.19731943410275501</v>
      </c>
    </row>
    <row r="21" spans="2:12" x14ac:dyDescent="0.25">
      <c r="B21" s="17" t="s">
        <v>55</v>
      </c>
      <c r="C21" s="18">
        <f>IFERROR(SUM('Data Sheet'!B26:B28)/'Data Sheet'!B$17,0)</f>
        <v>0.1987199403467346</v>
      </c>
      <c r="D21" s="18">
        <f>IFERROR(SUM('Data Sheet'!C26:C28)/'Data Sheet'!C$17,0)</f>
        <v>0.20909474699957784</v>
      </c>
      <c r="E21" s="18">
        <f>IFERROR(SUM('Data Sheet'!D26:D28)/'Data Sheet'!D$17,0)</f>
        <v>0.22090308060205374</v>
      </c>
      <c r="F21" s="18">
        <f>IFERROR(SUM('Data Sheet'!E26:E28)/'Data Sheet'!E$17,0)</f>
        <v>0.23408801831595014</v>
      </c>
      <c r="G21" s="18">
        <f>IFERROR(SUM('Data Sheet'!F26:F28)/'Data Sheet'!F$17,0)</f>
        <v>0.25852751175125055</v>
      </c>
      <c r="H21" s="18">
        <f>IFERROR(SUM('Data Sheet'!G26:G28)/'Data Sheet'!G$17,0)</f>
        <v>0.25082929318703751</v>
      </c>
      <c r="I21" s="18">
        <f>IFERROR(SUM('Data Sheet'!H26:H28)/'Data Sheet'!H$17,0)</f>
        <v>0.24932311329748694</v>
      </c>
      <c r="J21" s="18">
        <f>IFERROR(SUM('Data Sheet'!I26:I28)/'Data Sheet'!I$17,0)</f>
        <v>0.24092109607131065</v>
      </c>
      <c r="K21" s="18">
        <f>IFERROR(SUM('Data Sheet'!J26:J28)/'Data Sheet'!J$17,0)</f>
        <v>0.25003231226573608</v>
      </c>
      <c r="L21" s="18">
        <f>IFERROR(SUM('Data Sheet'!K26:K28)/'Data Sheet'!K$17,0)</f>
        <v>0.25609543575038418</v>
      </c>
    </row>
    <row r="23" spans="2:12" x14ac:dyDescent="0.25">
      <c r="B23" s="11" t="str">
        <f>"Common Size Balance Sheet"&amp; " - "&amp;'Data Sheet'!$B$1</f>
        <v>Common Size Balance Sheet - HINDUSTAN UNILEVER LTD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5" spans="2:12" x14ac:dyDescent="0.25">
      <c r="B25" s="19" t="s">
        <v>54</v>
      </c>
      <c r="C25" s="20">
        <f>'Data Sheet'!B16</f>
        <v>42460</v>
      </c>
      <c r="D25" s="20">
        <f>'Data Sheet'!C16</f>
        <v>42825</v>
      </c>
      <c r="E25" s="20">
        <f>'Data Sheet'!D16</f>
        <v>43190</v>
      </c>
      <c r="F25" s="20">
        <f>'Data Sheet'!E16</f>
        <v>43555</v>
      </c>
      <c r="G25" s="20">
        <f>'Data Sheet'!F16</f>
        <v>43921</v>
      </c>
      <c r="H25" s="20">
        <f>'Data Sheet'!G16</f>
        <v>44286</v>
      </c>
      <c r="I25" s="20">
        <f>'Data Sheet'!H16</f>
        <v>44651</v>
      </c>
      <c r="J25" s="20">
        <f>'Data Sheet'!I16</f>
        <v>45016</v>
      </c>
      <c r="K25" s="20">
        <f>'Data Sheet'!J16</f>
        <v>45382</v>
      </c>
      <c r="L25" s="20">
        <f>'Data Sheet'!K16</f>
        <v>45747</v>
      </c>
    </row>
    <row r="27" spans="2:12" x14ac:dyDescent="0.25">
      <c r="B27" s="17" t="s">
        <v>56</v>
      </c>
      <c r="C27" s="18">
        <f>IFERROR('Data Sheet'!B61/'Data Sheet'!B$61,0)</f>
        <v>1</v>
      </c>
      <c r="D27" s="18">
        <f>IFERROR('Data Sheet'!C61/'Data Sheet'!C$61,0)</f>
        <v>1</v>
      </c>
      <c r="E27" s="18">
        <f>IFERROR('Data Sheet'!D61/'Data Sheet'!D$61,0)</f>
        <v>1</v>
      </c>
      <c r="F27" s="18">
        <f>IFERROR('Data Sheet'!E61/'Data Sheet'!E$61,0)</f>
        <v>1</v>
      </c>
      <c r="G27" s="18">
        <f>IFERROR('Data Sheet'!F61/'Data Sheet'!F$61,0)</f>
        <v>1</v>
      </c>
      <c r="H27" s="18">
        <f>IFERROR('Data Sheet'!G61/'Data Sheet'!G$61,0)</f>
        <v>1</v>
      </c>
      <c r="I27" s="18">
        <f>IFERROR('Data Sheet'!H61/'Data Sheet'!H$61,0)</f>
        <v>1</v>
      </c>
      <c r="J27" s="18">
        <f>IFERROR('Data Sheet'!I61/'Data Sheet'!I$61,0)</f>
        <v>1</v>
      </c>
      <c r="K27" s="18">
        <f>IFERROR('Data Sheet'!J61/'Data Sheet'!J$61,0)</f>
        <v>1</v>
      </c>
      <c r="L27" s="18">
        <f>IFERROR('Data Sheet'!K61/'Data Sheet'!K$61,0)</f>
        <v>1</v>
      </c>
    </row>
    <row r="28" spans="2:12" x14ac:dyDescent="0.25">
      <c r="B28" s="13" t="str">
        <f>'Data Sheet'!A57</f>
        <v>Equity Share Capital</v>
      </c>
      <c r="C28" s="14">
        <f>IFERROR('Data Sheet'!B57/'Data Sheet'!B$61,0)</f>
        <v>1.4601500709795174E-2</v>
      </c>
      <c r="D28" s="14">
        <f>IFERROR('Data Sheet'!C57/'Data Sheet'!C$61,0)</f>
        <v>1.3752705972239909E-2</v>
      </c>
      <c r="E28" s="14">
        <f>IFERROR('Data Sheet'!D57/'Data Sheet'!D$61,0)</f>
        <v>1.2092710782667115E-2</v>
      </c>
      <c r="F28" s="14">
        <f>IFERROR('Data Sheet'!E57/'Data Sheet'!E$61,0)</f>
        <v>1.1594825272424714E-2</v>
      </c>
      <c r="G28" s="14">
        <f>IFERROR('Data Sheet'!F57/'Data Sheet'!F$61,0)</f>
        <v>1.0718007244578972E-2</v>
      </c>
      <c r="H28" s="14">
        <f>IFERROR('Data Sheet'!G57/'Data Sheet'!G$61,0)</f>
        <v>3.4186790805935409E-3</v>
      </c>
      <c r="I28" s="14">
        <f>IFERROR('Data Sheet'!H57/'Data Sheet'!H$61,0)</f>
        <v>3.3330496695316712E-3</v>
      </c>
      <c r="J28" s="14">
        <f>IFERROR('Data Sheet'!I57/'Data Sheet'!I$61,0)</f>
        <v>3.2157860886462223E-3</v>
      </c>
      <c r="K28" s="14">
        <f>IFERROR('Data Sheet'!J57/'Data Sheet'!J$61,0)</f>
        <v>2.9940501216731007E-3</v>
      </c>
      <c r="L28" s="14">
        <f>IFERROR('Data Sheet'!K57/'Data Sheet'!K$61,0)</f>
        <v>2.9425390982056772E-3</v>
      </c>
    </row>
    <row r="29" spans="2:12" x14ac:dyDescent="0.25">
      <c r="B29" s="13" t="str">
        <f>'Data Sheet'!A58</f>
        <v>Reserves</v>
      </c>
      <c r="C29" s="14">
        <f>IFERROR('Data Sheet'!B58/'Data Sheet'!B$61,0)</f>
        <v>0.42973027783411072</v>
      </c>
      <c r="D29" s="14">
        <f>IFERROR('Data Sheet'!C58/'Data Sheet'!C$61,0)</f>
        <v>0.41563733604991721</v>
      </c>
      <c r="E29" s="14">
        <f>IFERROR('Data Sheet'!D58/'Data Sheet'!D$61,0)</f>
        <v>0.3955324151830702</v>
      </c>
      <c r="F29" s="14">
        <f>IFERROR('Data Sheet'!E58/'Data Sheet'!E$61,0)</f>
        <v>0.41070374147834021</v>
      </c>
      <c r="G29" s="14">
        <f>IFERROR('Data Sheet'!F58/'Data Sheet'!F$61,0)</f>
        <v>0.39760829653153379</v>
      </c>
      <c r="H29" s="14">
        <f>IFERROR('Data Sheet'!G58/'Data Sheet'!G$61,0)</f>
        <v>0.69012219959266807</v>
      </c>
      <c r="I29" s="14">
        <f>IFERROR('Data Sheet'!H58/'Data Sheet'!H$61,0)</f>
        <v>0.69250843899809944</v>
      </c>
      <c r="J29" s="14">
        <f>IFERROR('Data Sheet'!I58/'Data Sheet'!I$61,0)</f>
        <v>0.68515401562735201</v>
      </c>
      <c r="K29" s="14">
        <f>IFERROR('Data Sheet'!J58/'Data Sheet'!J$61,0)</f>
        <v>0.64955598873727527</v>
      </c>
      <c r="L29" s="14">
        <f>IFERROR('Data Sheet'!K58/'Data Sheet'!K$61,0)</f>
        <v>0.6156417865594831</v>
      </c>
    </row>
    <row r="30" spans="2:12" x14ac:dyDescent="0.25">
      <c r="B30" s="13" t="str">
        <f>'Data Sheet'!A59</f>
        <v>Borrowings</v>
      </c>
      <c r="C30" s="14">
        <f>IFERROR('Data Sheet'!B59/'Data Sheet'!B$61,0)</f>
        <v>1.1965118637193267E-2</v>
      </c>
      <c r="D30" s="14">
        <f>IFERROR('Data Sheet'!C59/'Data Sheet'!C$61,0)</f>
        <v>1.7636572010696547E-2</v>
      </c>
      <c r="E30" s="14">
        <f>IFERROR('Data Sheet'!D59/'Data Sheet'!D$61,0)</f>
        <v>0</v>
      </c>
      <c r="F30" s="14">
        <f>IFERROR('Data Sheet'!E59/'Data Sheet'!E$61,0)</f>
        <v>5.3142949165279939E-3</v>
      </c>
      <c r="G30" s="14">
        <f>IFERROR('Data Sheet'!F59/'Data Sheet'!F$61,0)</f>
        <v>0</v>
      </c>
      <c r="H30" s="14">
        <f>IFERROR('Data Sheet'!G59/'Data Sheet'!G$61,0)</f>
        <v>0</v>
      </c>
      <c r="I30" s="14">
        <f>IFERROR('Data Sheet'!H59/'Data Sheet'!H$61,0)</f>
        <v>1.4793067256687375E-2</v>
      </c>
      <c r="J30" s="14">
        <f>IFERROR('Data Sheet'!I59/'Data Sheet'!I$61,0)</f>
        <v>1.668103507259466E-2</v>
      </c>
      <c r="K30" s="14">
        <f>IFERROR('Data Sheet'!J59/'Data Sheet'!J$61,0)</f>
        <v>1.8907108002395239E-2</v>
      </c>
      <c r="L30" s="14">
        <f>IFERROR('Data Sheet'!K59/'Data Sheet'!K$61,0)</f>
        <v>2.0635338016353005E-2</v>
      </c>
    </row>
    <row r="31" spans="2:12" x14ac:dyDescent="0.25">
      <c r="B31" s="13" t="str">
        <f>'Data Sheet'!A60</f>
        <v>Other Liabilities</v>
      </c>
      <c r="C31" s="14">
        <f>IFERROR('Data Sheet'!B60/'Data Sheet'!B$61,0)</f>
        <v>0.54370310281890089</v>
      </c>
      <c r="D31" s="14">
        <f>IFERROR('Data Sheet'!C60/'Data Sheet'!C$61,0)</f>
        <v>0.55297338596714629</v>
      </c>
      <c r="E31" s="14">
        <f>IFERROR('Data Sheet'!D60/'Data Sheet'!D$61,0)</f>
        <v>0.5923748740342627</v>
      </c>
      <c r="F31" s="14">
        <f>IFERROR('Data Sheet'!E60/'Data Sheet'!E$61,0)</f>
        <v>0.57238713833270705</v>
      </c>
      <c r="G31" s="14">
        <f>IFERROR('Data Sheet'!F60/'Data Sheet'!F$61,0)</f>
        <v>0.59167369622388721</v>
      </c>
      <c r="H31" s="14">
        <f>IFERROR('Data Sheet'!G60/'Data Sheet'!G$61,0)</f>
        <v>0.30645912132673842</v>
      </c>
      <c r="I31" s="14">
        <f>IFERROR('Data Sheet'!H60/'Data Sheet'!H$61,0)</f>
        <v>0.28936544407568149</v>
      </c>
      <c r="J31" s="14">
        <f>IFERROR('Data Sheet'!I60/'Data Sheet'!I$61,0)</f>
        <v>0.29494916321140713</v>
      </c>
      <c r="K31" s="14">
        <f>IFERROR('Data Sheet'!J60/'Data Sheet'!J$61,0)</f>
        <v>0.32854285313865639</v>
      </c>
      <c r="L31" s="14">
        <f>IFERROR('Data Sheet'!K60/'Data Sheet'!K$61,0)</f>
        <v>0.36078033632595818</v>
      </c>
    </row>
    <row r="33" spans="2:12" x14ac:dyDescent="0.25">
      <c r="B33" s="17" t="s">
        <v>57</v>
      </c>
      <c r="C33" s="18">
        <f>IFERROR('Data Sheet'!B66/'Data Sheet'!B$66,0)</f>
        <v>1</v>
      </c>
      <c r="D33" s="18">
        <f>IFERROR('Data Sheet'!C66/'Data Sheet'!C$66,0)</f>
        <v>1</v>
      </c>
      <c r="E33" s="18">
        <f>IFERROR('Data Sheet'!D66/'Data Sheet'!D$66,0)</f>
        <v>1</v>
      </c>
      <c r="F33" s="18">
        <f>IFERROR('Data Sheet'!E66/'Data Sheet'!E$66,0)</f>
        <v>1</v>
      </c>
      <c r="G33" s="18">
        <f>IFERROR('Data Sheet'!F66/'Data Sheet'!F$66,0)</f>
        <v>1</v>
      </c>
      <c r="H33" s="18">
        <f>IFERROR('Data Sheet'!G66/'Data Sheet'!G$66,0)</f>
        <v>1</v>
      </c>
      <c r="I33" s="18">
        <f>IFERROR('Data Sheet'!H66/'Data Sheet'!H$66,0)</f>
        <v>1</v>
      </c>
      <c r="J33" s="18">
        <f>IFERROR('Data Sheet'!I66/'Data Sheet'!I$66,0)</f>
        <v>1</v>
      </c>
      <c r="K33" s="18">
        <f>IFERROR('Data Sheet'!J66/'Data Sheet'!J$66,0)</f>
        <v>1</v>
      </c>
      <c r="L33" s="18">
        <f>IFERROR('Data Sheet'!K66/'Data Sheet'!K$66,0)</f>
        <v>1</v>
      </c>
    </row>
    <row r="34" spans="2:12" x14ac:dyDescent="0.25">
      <c r="B34" s="13" t="str">
        <f>'Data Sheet'!A62</f>
        <v>Net Block</v>
      </c>
      <c r="C34" s="14">
        <f>IFERROR('Data Sheet'!B62/'Data Sheet'!B$66,0)</f>
        <v>0.22023930237274386</v>
      </c>
      <c r="D34" s="14">
        <f>IFERROR('Data Sheet'!C62/'Data Sheet'!C$66,0)</f>
        <v>0.2813574430154081</v>
      </c>
      <c r="E34" s="14">
        <f>IFERROR('Data Sheet'!D62/'Data Sheet'!D$66,0)</f>
        <v>0.25349904825887359</v>
      </c>
      <c r="F34" s="14">
        <f>IFERROR('Data Sheet'!E62/'Data Sheet'!E$66,0)</f>
        <v>0.25310000536797467</v>
      </c>
      <c r="G34" s="14">
        <f>IFERROR('Data Sheet'!F62/'Data Sheet'!F$66,0)</f>
        <v>0.27187019302337123</v>
      </c>
      <c r="H34" s="14">
        <f>IFERROR('Data Sheet'!G62/'Data Sheet'!G$66,0)</f>
        <v>0.74837067209775965</v>
      </c>
      <c r="I34" s="14">
        <f>IFERROR('Data Sheet'!H62/'Data Sheet'!H$66,0)</f>
        <v>0.73005134314810083</v>
      </c>
      <c r="J34" s="14">
        <f>IFERROR('Data Sheet'!I62/'Data Sheet'!I$66,0)</f>
        <v>0.720856083309386</v>
      </c>
      <c r="K34" s="14">
        <f>IFERROR('Data Sheet'!J62/'Data Sheet'!J$66,0)</f>
        <v>0.68473289250723035</v>
      </c>
      <c r="L34" s="14">
        <f>IFERROR('Data Sheet'!K62/'Data Sheet'!K$66,0)</f>
        <v>0.68035260383406582</v>
      </c>
    </row>
    <row r="35" spans="2:12" x14ac:dyDescent="0.25">
      <c r="B35" s="13" t="str">
        <f>'Data Sheet'!A63</f>
        <v>Capital Work in Progress</v>
      </c>
      <c r="C35" s="14">
        <f>IFERROR('Data Sheet'!B63/'Data Sheet'!B$66,0)</f>
        <v>2.7580612451835327E-2</v>
      </c>
      <c r="D35" s="14">
        <f>IFERROR('Data Sheet'!C63/'Data Sheet'!C$66,0)</f>
        <v>1.458041512797657E-2</v>
      </c>
      <c r="E35" s="14">
        <f>IFERROR('Data Sheet'!D63/'Data Sheet'!D$66,0)</f>
        <v>2.5808979957451572E-2</v>
      </c>
      <c r="F35" s="14">
        <f>IFERROR('Data Sheet'!E63/'Data Sheet'!E$66,0)</f>
        <v>2.1793977132427936E-2</v>
      </c>
      <c r="G35" s="14">
        <f>IFERROR('Data Sheet'!F63/'Data Sheet'!F$66,0)</f>
        <v>2.9623381134322432E-2</v>
      </c>
      <c r="H35" s="14">
        <f>IFERROR('Data Sheet'!G63/'Data Sheet'!G$66,0)</f>
        <v>1.0837940064009311E-2</v>
      </c>
      <c r="I35" s="14">
        <f>IFERROR('Data Sheet'!H63/'Data Sheet'!H$66,0)</f>
        <v>1.8622528579128019E-2</v>
      </c>
      <c r="J35" s="14">
        <f>IFERROR('Data Sheet'!I63/'Data Sheet'!I$66,0)</f>
        <v>1.5490510009989463E-2</v>
      </c>
      <c r="K35" s="14">
        <f>IFERROR('Data Sheet'!J63/'Data Sheet'!J$66,0)</f>
        <v>1.305915478602097E-2</v>
      </c>
      <c r="L35" s="14">
        <f>IFERROR('Data Sheet'!K63/'Data Sheet'!K$66,0)</f>
        <v>1.263413595782778E-2</v>
      </c>
    </row>
    <row r="36" spans="2:12" x14ac:dyDescent="0.25">
      <c r="B36" s="13" t="str">
        <f>'Data Sheet'!A64</f>
        <v>Investments</v>
      </c>
      <c r="C36" s="14">
        <f>IFERROR('Data Sheet'!B64/'Data Sheet'!B$66,0)</f>
        <v>0.17521800851754207</v>
      </c>
      <c r="D36" s="14">
        <f>IFERROR('Data Sheet'!C64/'Data Sheet'!C$66,0)</f>
        <v>0.24156373360499173</v>
      </c>
      <c r="E36" s="14">
        <f>IFERROR('Data Sheet'!D64/'Data Sheet'!D$66,0)</f>
        <v>0.16084425036390101</v>
      </c>
      <c r="F36" s="14">
        <f>IFERROR('Data Sheet'!E64/'Data Sheet'!E$66,0)</f>
        <v>0.14579419185141446</v>
      </c>
      <c r="G36" s="14">
        <f>IFERROR('Data Sheet'!F64/'Data Sheet'!F$66,0)</f>
        <v>6.2273606907160224E-2</v>
      </c>
      <c r="H36" s="14">
        <f>IFERROR('Data Sheet'!G64/'Data Sheet'!G$66,0)</f>
        <v>3.9409368635437883E-2</v>
      </c>
      <c r="I36" s="14">
        <f>IFERROR('Data Sheet'!H64/'Data Sheet'!H$66,0)</f>
        <v>4.9939012282642609E-2</v>
      </c>
      <c r="J36" s="14">
        <f>IFERROR('Data Sheet'!I64/'Data Sheet'!I$66,0)</f>
        <v>3.9437853223312398E-2</v>
      </c>
      <c r="K36" s="14">
        <f>IFERROR('Data Sheet'!J64/'Data Sheet'!J$66,0)</f>
        <v>5.8925454522289748E-2</v>
      </c>
      <c r="L36" s="14">
        <f>IFERROR('Data Sheet'!K64/'Data Sheet'!K$66,0)</f>
        <v>4.7706697719845238E-2</v>
      </c>
    </row>
    <row r="37" spans="2:12" x14ac:dyDescent="0.25">
      <c r="B37" s="13" t="str">
        <f>'Data Sheet'!A65</f>
        <v>Other Assets</v>
      </c>
      <c r="C37" s="14">
        <f>IFERROR('Data Sheet'!B65/'Data Sheet'!B$66,0)</f>
        <v>0.57696207665787869</v>
      </c>
      <c r="D37" s="14">
        <f>IFERROR('Data Sheet'!C65/'Data Sheet'!C$66,0)</f>
        <v>0.46249840825162358</v>
      </c>
      <c r="E37" s="14">
        <f>IFERROR('Data Sheet'!D65/'Data Sheet'!D$66,0)</f>
        <v>0.55984772141977379</v>
      </c>
      <c r="F37" s="14">
        <f>IFERROR('Data Sheet'!E65/'Data Sheet'!E$66,0)</f>
        <v>0.57931182564818295</v>
      </c>
      <c r="G37" s="14">
        <f>IFERROR('Data Sheet'!F65/'Data Sheet'!F$66,0)</f>
        <v>0.63623281893514616</v>
      </c>
      <c r="H37" s="14">
        <f>IFERROR('Data Sheet'!G65/'Data Sheet'!G$66,0)</f>
        <v>0.20138201920279314</v>
      </c>
      <c r="I37" s="14">
        <f>IFERROR('Data Sheet'!H65/'Data Sheet'!H$66,0)</f>
        <v>0.20138711599012851</v>
      </c>
      <c r="J37" s="14">
        <f>IFERROR('Data Sheet'!I65/'Data Sheet'!I$66,0)</f>
        <v>0.22421555345731214</v>
      </c>
      <c r="K37" s="14">
        <f>IFERROR('Data Sheet'!J65/'Data Sheet'!J$66,0)</f>
        <v>0.24328249818445896</v>
      </c>
      <c r="L37" s="14">
        <f>IFERROR('Data Sheet'!K65/'Data Sheet'!K$66,0)</f>
        <v>0.25930656248826117</v>
      </c>
    </row>
    <row r="38" spans="2:12" x14ac:dyDescent="0.25">
      <c r="B38" s="13" t="str">
        <f>'Data Sheet'!A67</f>
        <v>Receivables</v>
      </c>
      <c r="C38" s="14">
        <f>IFERROR('Data Sheet'!B67/'Data Sheet'!B$66,0)</f>
        <v>8.5445818968431009E-2</v>
      </c>
      <c r="D38" s="14">
        <f>IFERROR('Data Sheet'!C67/'Data Sheet'!C$66,0)</f>
        <v>6.9081879536482871E-2</v>
      </c>
      <c r="E38" s="14">
        <f>IFERROR('Data Sheet'!D67/'Data Sheet'!D$66,0)</f>
        <v>7.3340051505990364E-2</v>
      </c>
      <c r="F38" s="14">
        <f>IFERROR('Data Sheet'!E67/'Data Sheet'!E$66,0)</f>
        <v>9.748241988297815E-2</v>
      </c>
      <c r="G38" s="14">
        <f>IFERROR('Data Sheet'!F67/'Data Sheet'!F$66,0)</f>
        <v>5.7013844092690912E-2</v>
      </c>
      <c r="H38" s="14">
        <f>IFERROR('Data Sheet'!G67/'Data Sheet'!G$66,0)</f>
        <v>2.5574629036950829E-2</v>
      </c>
      <c r="I38" s="14">
        <f>IFERROR('Data Sheet'!H67/'Data Sheet'!H$66,0)</f>
        <v>3.1713613025841775E-2</v>
      </c>
      <c r="J38" s="14">
        <f>IFERROR('Data Sheet'!I67/'Data Sheet'!I$66,0)</f>
        <v>4.2133639859326465E-2</v>
      </c>
      <c r="K38" s="14">
        <f>IFERROR('Data Sheet'!J67/'Data Sheet'!J$66,0)</f>
        <v>3.8183694530443756E-2</v>
      </c>
      <c r="L38" s="14">
        <f>IFERROR('Data Sheet'!K67/'Data Sheet'!K$66,0)</f>
        <v>4.781939070658503E-2</v>
      </c>
    </row>
    <row r="39" spans="2:12" x14ac:dyDescent="0.25">
      <c r="B39" s="13" t="str">
        <f>'Data Sheet'!A68</f>
        <v>Inventory</v>
      </c>
      <c r="C39" s="14">
        <f>IFERROR('Data Sheet'!B68/'Data Sheet'!B$66,0)</f>
        <v>0.18427634692084094</v>
      </c>
      <c r="D39" s="14">
        <f>IFERROR('Data Sheet'!C68/'Data Sheet'!C$66,0)</f>
        <v>0.16178530497898891</v>
      </c>
      <c r="E39" s="14">
        <f>IFERROR('Data Sheet'!D68/'Data Sheet'!D$66,0)</f>
        <v>0.14068973239278917</v>
      </c>
      <c r="F39" s="14">
        <f>IFERROR('Data Sheet'!E68/'Data Sheet'!E$66,0)</f>
        <v>0.13817166782972784</v>
      </c>
      <c r="G39" s="14">
        <f>IFERROR('Data Sheet'!F68/'Data Sheet'!F$66,0)</f>
        <v>0.13729965761921303</v>
      </c>
      <c r="H39" s="14">
        <f>IFERROR('Data Sheet'!G68/'Data Sheet'!G$66,0)</f>
        <v>5.2065755018911843E-2</v>
      </c>
      <c r="I39" s="14">
        <f>IFERROR('Data Sheet'!H68/'Data Sheet'!H$66,0)</f>
        <v>5.8094346580432873E-2</v>
      </c>
      <c r="J39" s="14">
        <f>IFERROR('Data Sheet'!I68/'Data Sheet'!I$66,0)</f>
        <v>5.8171517714191878E-2</v>
      </c>
      <c r="K39" s="14">
        <f>IFERROR('Data Sheet'!J68/'Data Sheet'!J$66,0)</f>
        <v>5.1242849316464729E-2</v>
      </c>
      <c r="L39" s="14">
        <f>IFERROR('Data Sheet'!K68/'Data Sheet'!K$66,0)</f>
        <v>5.5282170717353467E-2</v>
      </c>
    </row>
    <row r="40" spans="2:12" x14ac:dyDescent="0.25">
      <c r="B40" s="13" t="str">
        <f>'Data Sheet'!A69</f>
        <v>Cash &amp; Bank</v>
      </c>
      <c r="C40" s="14">
        <f>IFERROR('Data Sheet'!B69/'Data Sheet'!B$66,0)</f>
        <v>0.20340701683228554</v>
      </c>
      <c r="D40" s="14">
        <f>IFERROR('Data Sheet'!C69/'Data Sheet'!C$66,0)</f>
        <v>0.11638864128358589</v>
      </c>
      <c r="E40" s="14">
        <f>IFERROR('Data Sheet'!D69/'Data Sheet'!D$66,0)</f>
        <v>0.19510693091479117</v>
      </c>
      <c r="F40" s="14">
        <f>IFERROR('Data Sheet'!E69/'Data Sheet'!E$66,0)</f>
        <v>0.20167480809490579</v>
      </c>
      <c r="G40" s="14">
        <f>IFERROR('Data Sheet'!F69/'Data Sheet'!F$66,0)</f>
        <v>0.25370912519227906</v>
      </c>
      <c r="H40" s="14">
        <f>IFERROR('Data Sheet'!G69/'Data Sheet'!G$66,0)</f>
        <v>6.5042187954611586E-2</v>
      </c>
      <c r="I40" s="14">
        <f>IFERROR('Data Sheet'!H69/'Data Sheet'!H$66,0)</f>
        <v>5.4548549059654498E-2</v>
      </c>
      <c r="J40" s="14">
        <f>IFERROR('Data Sheet'!I69/'Data Sheet'!I$66,0)</f>
        <v>6.4014669458242676E-2</v>
      </c>
      <c r="K40" s="14">
        <f>IFERROR('Data Sheet'!J69/'Data Sheet'!J$66,0)</f>
        <v>9.6306488807348795E-2</v>
      </c>
      <c r="L40" s="14">
        <f>IFERROR('Data Sheet'!K69/'Data Sheet'!K$66,0)</f>
        <v>9.4586980203598667E-2</v>
      </c>
    </row>
  </sheetData>
  <mergeCells count="2">
    <mergeCell ref="B2:L2"/>
    <mergeCell ref="B23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B50" activePane="bottomRight" state="frozen"/>
      <selection activeCell="C4" sqref="C4"/>
      <selection pane="topRight" activeCell="C4" sqref="C4"/>
      <selection pane="bottomLeft" activeCell="C4" sqref="C4"/>
      <selection pane="bottomRight" activeCell="B65" sqref="B65"/>
    </sheetView>
  </sheetViews>
  <sheetFormatPr defaultColWidth="8.85546875" defaultRowHeight="15" x14ac:dyDescent="0.25"/>
  <cols>
    <col min="1" max="1" width="30.28515625" style="2" customWidth="1"/>
    <col min="2" max="11" width="13.42578125" style="2" bestFit="1" customWidth="1"/>
    <col min="12" max="16384" width="8.85546875" style="2"/>
  </cols>
  <sheetData>
    <row r="1" spans="1:11" s="1" customFormat="1" x14ac:dyDescent="0.25">
      <c r="A1" s="1" t="s">
        <v>0</v>
      </c>
      <c r="B1" s="1" t="s">
        <v>32</v>
      </c>
      <c r="E1" s="8" t="str">
        <f>IF(B2&lt;&gt;B3, "A NEW VERSION OF THE WORKSHEET IS AVAILABLE", "")</f>
        <v/>
      </c>
      <c r="F1" s="8"/>
      <c r="G1" s="8"/>
      <c r="H1" s="8"/>
      <c r="I1" s="8"/>
      <c r="J1" s="8"/>
      <c r="K1" s="8"/>
    </row>
    <row r="2" spans="1:11" x14ac:dyDescent="0.25">
      <c r="A2" s="1" t="s">
        <v>30</v>
      </c>
      <c r="B2" s="2">
        <v>2.1</v>
      </c>
      <c r="E2" s="9" t="s">
        <v>21</v>
      </c>
      <c r="F2" s="9"/>
      <c r="G2" s="9"/>
      <c r="H2" s="9"/>
      <c r="I2" s="9"/>
      <c r="J2" s="9"/>
      <c r="K2" s="9"/>
    </row>
    <row r="3" spans="1:11" x14ac:dyDescent="0.25">
      <c r="A3" s="1" t="s">
        <v>31</v>
      </c>
      <c r="B3" s="2">
        <v>2.1</v>
      </c>
    </row>
    <row r="4" spans="1:11" x14ac:dyDescent="0.25">
      <c r="A4" s="1"/>
    </row>
    <row r="5" spans="1:11" x14ac:dyDescent="0.25">
      <c r="A5" s="1" t="s">
        <v>33</v>
      </c>
    </row>
    <row r="6" spans="1:11" x14ac:dyDescent="0.25">
      <c r="A6" s="2" t="s">
        <v>27</v>
      </c>
      <c r="B6" s="2">
        <f>IF(B9&gt;0, B9/B8, 0)</f>
        <v>234.95912474622151</v>
      </c>
    </row>
    <row r="7" spans="1:11" x14ac:dyDescent="0.25">
      <c r="A7" s="2" t="s">
        <v>16</v>
      </c>
      <c r="B7">
        <v>1</v>
      </c>
    </row>
    <row r="8" spans="1:11" x14ac:dyDescent="0.25">
      <c r="A8" s="2" t="s">
        <v>28</v>
      </c>
      <c r="B8">
        <v>2659.8</v>
      </c>
    </row>
    <row r="9" spans="1:11" x14ac:dyDescent="0.25">
      <c r="A9" s="2" t="s">
        <v>43</v>
      </c>
      <c r="B9">
        <v>624944.28</v>
      </c>
    </row>
    <row r="15" spans="1:11" x14ac:dyDescent="0.25">
      <c r="A15" s="1" t="s">
        <v>22</v>
      </c>
    </row>
    <row r="16" spans="1:11" s="6" customFormat="1" x14ac:dyDescent="0.25">
      <c r="A16" s="5" t="s">
        <v>23</v>
      </c>
      <c r="B16" s="4">
        <v>42460</v>
      </c>
      <c r="C16" s="4">
        <v>42825</v>
      </c>
      <c r="D16" s="4">
        <v>43190</v>
      </c>
      <c r="E16" s="4">
        <v>43555</v>
      </c>
      <c r="F16" s="4">
        <v>43921</v>
      </c>
      <c r="G16" s="4">
        <v>44286</v>
      </c>
      <c r="H16" s="4">
        <v>44651</v>
      </c>
      <c r="I16" s="4">
        <v>45016</v>
      </c>
      <c r="J16" s="4">
        <v>45382</v>
      </c>
      <c r="K16" s="4">
        <v>45747</v>
      </c>
    </row>
    <row r="17" spans="1:11" s="3" customFormat="1" x14ac:dyDescent="0.25">
      <c r="A17" s="3" t="s">
        <v>1</v>
      </c>
      <c r="B17">
        <v>32186</v>
      </c>
      <c r="C17">
        <v>33162</v>
      </c>
      <c r="D17">
        <v>35545</v>
      </c>
      <c r="E17">
        <v>39310</v>
      </c>
      <c r="F17">
        <v>39783</v>
      </c>
      <c r="G17">
        <v>47028</v>
      </c>
      <c r="H17">
        <v>52446</v>
      </c>
      <c r="I17">
        <v>60580</v>
      </c>
      <c r="J17">
        <v>61896</v>
      </c>
      <c r="K17">
        <v>63121</v>
      </c>
    </row>
    <row r="18" spans="1:11" s="3" customFormat="1" x14ac:dyDescent="0.25">
      <c r="A18" s="2" t="s">
        <v>44</v>
      </c>
      <c r="B18">
        <v>13184</v>
      </c>
      <c r="C18">
        <v>13606</v>
      </c>
      <c r="D18">
        <v>14233</v>
      </c>
      <c r="E18">
        <v>15845</v>
      </c>
      <c r="F18">
        <v>15697</v>
      </c>
      <c r="G18">
        <v>20141</v>
      </c>
      <c r="H18">
        <v>22871</v>
      </c>
      <c r="I18">
        <v>28427</v>
      </c>
      <c r="J18">
        <v>26822</v>
      </c>
      <c r="K18">
        <v>27344</v>
      </c>
    </row>
    <row r="19" spans="1:11" s="3" customFormat="1" x14ac:dyDescent="0.25">
      <c r="A19" s="2" t="s">
        <v>45</v>
      </c>
      <c r="B19">
        <v>-83</v>
      </c>
      <c r="C19">
        <v>-144</v>
      </c>
      <c r="D19">
        <v>72</v>
      </c>
      <c r="E19">
        <v>-12</v>
      </c>
      <c r="F19">
        <v>108</v>
      </c>
      <c r="G19">
        <v>405</v>
      </c>
      <c r="H19">
        <v>22</v>
      </c>
      <c r="I19">
        <v>75</v>
      </c>
      <c r="J19">
        <v>11</v>
      </c>
      <c r="K19">
        <v>153</v>
      </c>
    </row>
    <row r="20" spans="1:11" s="3" customFormat="1" x14ac:dyDescent="0.25">
      <c r="A20" s="2" t="s">
        <v>46</v>
      </c>
      <c r="B20">
        <v>309</v>
      </c>
      <c r="C20">
        <v>295</v>
      </c>
      <c r="D20">
        <v>295</v>
      </c>
      <c r="E20">
        <v>308</v>
      </c>
      <c r="F20">
        <v>299</v>
      </c>
      <c r="G20">
        <v>339</v>
      </c>
      <c r="H20">
        <v>318</v>
      </c>
      <c r="I20">
        <v>384</v>
      </c>
      <c r="J20">
        <v>446</v>
      </c>
      <c r="K20">
        <v>427</v>
      </c>
    </row>
    <row r="21" spans="1:11" s="3" customFormat="1" x14ac:dyDescent="0.25">
      <c r="A21" s="2" t="s">
        <v>47</v>
      </c>
      <c r="B21">
        <v>2966</v>
      </c>
      <c r="C21">
        <v>2887</v>
      </c>
      <c r="D21">
        <v>2998</v>
      </c>
      <c r="E21">
        <v>3041</v>
      </c>
      <c r="F21">
        <v>2906</v>
      </c>
      <c r="G21">
        <v>2868</v>
      </c>
      <c r="H21">
        <v>3354</v>
      </c>
      <c r="I21">
        <v>3791</v>
      </c>
      <c r="J21">
        <v>3385</v>
      </c>
      <c r="K21">
        <v>3834</v>
      </c>
    </row>
    <row r="22" spans="1:11" s="3" customFormat="1" x14ac:dyDescent="0.25">
      <c r="A22" s="2" t="s">
        <v>48</v>
      </c>
      <c r="B22">
        <v>1680</v>
      </c>
      <c r="C22">
        <v>1743</v>
      </c>
      <c r="D22">
        <v>1860</v>
      </c>
      <c r="E22">
        <v>1875</v>
      </c>
      <c r="F22">
        <v>1820</v>
      </c>
      <c r="G22">
        <v>2358</v>
      </c>
      <c r="H22">
        <v>2545</v>
      </c>
      <c r="I22">
        <v>2854</v>
      </c>
      <c r="J22">
        <v>3009</v>
      </c>
      <c r="K22">
        <v>3077</v>
      </c>
    </row>
    <row r="23" spans="1:11" s="3" customFormat="1" x14ac:dyDescent="0.25">
      <c r="A23" s="2" t="s">
        <v>49</v>
      </c>
      <c r="B23">
        <v>6741</v>
      </c>
      <c r="C23">
        <v>6689</v>
      </c>
      <c r="D23">
        <v>7252</v>
      </c>
      <c r="E23">
        <v>7796</v>
      </c>
      <c r="F23">
        <v>7620</v>
      </c>
      <c r="G23">
        <v>7906</v>
      </c>
      <c r="H23">
        <v>8164</v>
      </c>
      <c r="I23">
        <v>8785</v>
      </c>
      <c r="J23">
        <v>10780</v>
      </c>
      <c r="K23">
        <v>10693</v>
      </c>
    </row>
    <row r="24" spans="1:11" s="3" customFormat="1" x14ac:dyDescent="0.25">
      <c r="A24" s="2" t="s">
        <v>50</v>
      </c>
      <c r="B24">
        <v>1313</v>
      </c>
      <c r="C24">
        <v>1470</v>
      </c>
      <c r="D24">
        <v>1480</v>
      </c>
      <c r="E24">
        <v>1553</v>
      </c>
      <c r="F24">
        <v>1688</v>
      </c>
      <c r="G24">
        <v>2195</v>
      </c>
      <c r="H24">
        <v>2359</v>
      </c>
      <c r="I24">
        <v>2267</v>
      </c>
      <c r="J24">
        <v>2806</v>
      </c>
      <c r="K24">
        <v>3056</v>
      </c>
    </row>
    <row r="25" spans="1:11" s="3" customFormat="1" x14ac:dyDescent="0.25">
      <c r="A25" s="3" t="s">
        <v>4</v>
      </c>
      <c r="B25">
        <v>486</v>
      </c>
      <c r="C25">
        <v>606</v>
      </c>
      <c r="D25">
        <v>353</v>
      </c>
      <c r="E25">
        <v>322</v>
      </c>
      <c r="F25">
        <v>424</v>
      </c>
      <c r="G25">
        <v>170</v>
      </c>
      <c r="H25">
        <v>219</v>
      </c>
      <c r="I25">
        <v>448</v>
      </c>
      <c r="J25">
        <v>817</v>
      </c>
      <c r="K25">
        <v>1322</v>
      </c>
    </row>
    <row r="26" spans="1:11" s="3" customFormat="1" x14ac:dyDescent="0.25">
      <c r="A26" s="3" t="s">
        <v>5</v>
      </c>
      <c r="B26">
        <v>353</v>
      </c>
      <c r="C26">
        <v>432</v>
      </c>
      <c r="D26">
        <v>520</v>
      </c>
      <c r="E26">
        <v>565</v>
      </c>
      <c r="F26">
        <v>1002</v>
      </c>
      <c r="G26">
        <v>1074</v>
      </c>
      <c r="H26">
        <v>1091</v>
      </c>
      <c r="I26">
        <v>1137</v>
      </c>
      <c r="J26">
        <v>1216</v>
      </c>
      <c r="K26">
        <v>1355</v>
      </c>
    </row>
    <row r="27" spans="1:11" s="3" customFormat="1" x14ac:dyDescent="0.25">
      <c r="A27" s="3" t="s">
        <v>6</v>
      </c>
      <c r="B27">
        <v>17</v>
      </c>
      <c r="C27">
        <v>35</v>
      </c>
      <c r="D27">
        <v>26</v>
      </c>
      <c r="E27">
        <v>33</v>
      </c>
      <c r="F27">
        <v>118</v>
      </c>
      <c r="G27">
        <v>117</v>
      </c>
      <c r="H27">
        <v>106</v>
      </c>
      <c r="I27">
        <v>114</v>
      </c>
      <c r="J27">
        <v>334</v>
      </c>
      <c r="K27">
        <v>395</v>
      </c>
    </row>
    <row r="28" spans="1:11" s="3" customFormat="1" x14ac:dyDescent="0.25">
      <c r="A28" s="3" t="s">
        <v>7</v>
      </c>
      <c r="B28">
        <v>6026</v>
      </c>
      <c r="C28">
        <v>6467</v>
      </c>
      <c r="D28">
        <v>7306</v>
      </c>
      <c r="E28">
        <v>8604</v>
      </c>
      <c r="F28">
        <v>9165</v>
      </c>
      <c r="G28">
        <v>10605</v>
      </c>
      <c r="H28">
        <v>11879</v>
      </c>
      <c r="I28">
        <v>13344</v>
      </c>
      <c r="J28">
        <v>13926</v>
      </c>
      <c r="K28">
        <v>14415</v>
      </c>
    </row>
    <row r="29" spans="1:11" s="3" customFormat="1" x14ac:dyDescent="0.25">
      <c r="A29" s="3" t="s">
        <v>8</v>
      </c>
      <c r="B29">
        <v>1875</v>
      </c>
      <c r="C29">
        <v>1977</v>
      </c>
      <c r="D29">
        <v>2079</v>
      </c>
      <c r="E29">
        <v>2544</v>
      </c>
      <c r="F29">
        <v>2409</v>
      </c>
      <c r="G29">
        <v>2606</v>
      </c>
      <c r="H29">
        <v>2987</v>
      </c>
      <c r="I29">
        <v>3201</v>
      </c>
      <c r="J29">
        <v>3644</v>
      </c>
      <c r="K29">
        <v>3744</v>
      </c>
    </row>
    <row r="30" spans="1:11" s="3" customFormat="1" x14ac:dyDescent="0.25">
      <c r="A30" s="3" t="s">
        <v>9</v>
      </c>
      <c r="B30">
        <v>4151</v>
      </c>
      <c r="C30">
        <v>4476</v>
      </c>
      <c r="D30">
        <v>5214</v>
      </c>
      <c r="E30">
        <v>6054</v>
      </c>
      <c r="F30">
        <v>6748</v>
      </c>
      <c r="G30">
        <v>7995</v>
      </c>
      <c r="H30">
        <v>8879</v>
      </c>
      <c r="I30">
        <v>10120</v>
      </c>
      <c r="J30">
        <v>10277</v>
      </c>
      <c r="K30">
        <v>10649</v>
      </c>
    </row>
    <row r="31" spans="1:11" s="3" customFormat="1" x14ac:dyDescent="0.25">
      <c r="A31" s="3" t="s">
        <v>34</v>
      </c>
      <c r="B31">
        <v>3456</v>
      </c>
      <c r="C31">
        <v>3672</v>
      </c>
      <c r="D31">
        <v>4320</v>
      </c>
      <c r="E31">
        <v>4752</v>
      </c>
      <c r="F31">
        <v>5400</v>
      </c>
      <c r="G31">
        <v>9517.5</v>
      </c>
      <c r="H31">
        <v>7990</v>
      </c>
      <c r="I31">
        <v>9165</v>
      </c>
      <c r="J31">
        <v>9870</v>
      </c>
      <c r="K31">
        <v>12455</v>
      </c>
    </row>
    <row r="32" spans="1:11" s="3" customFormat="1" x14ac:dyDescent="0.25"/>
    <row r="33" spans="1:11" x14ac:dyDescent="0.25">
      <c r="A33" s="3"/>
    </row>
    <row r="34" spans="1:11" x14ac:dyDescent="0.25">
      <c r="A34" s="3"/>
    </row>
    <row r="35" spans="1:11" x14ac:dyDescent="0.25">
      <c r="A35" s="3"/>
    </row>
    <row r="36" spans="1:11" x14ac:dyDescent="0.25">
      <c r="A36" s="3"/>
    </row>
    <row r="37" spans="1:11" x14ac:dyDescent="0.25">
      <c r="A37" s="3"/>
    </row>
    <row r="38" spans="1:11" x14ac:dyDescent="0.25">
      <c r="A38" s="3"/>
    </row>
    <row r="39" spans="1:11" x14ac:dyDescent="0.25">
      <c r="A39" s="3"/>
    </row>
    <row r="40" spans="1:11" x14ac:dyDescent="0.25">
      <c r="A40" s="1" t="s">
        <v>24</v>
      </c>
    </row>
    <row r="41" spans="1:11" s="6" customFormat="1" x14ac:dyDescent="0.25">
      <c r="A41" s="5" t="s">
        <v>23</v>
      </c>
      <c r="B41" s="4">
        <v>45016</v>
      </c>
      <c r="C41" s="4">
        <v>45107</v>
      </c>
      <c r="D41" s="4">
        <v>45199</v>
      </c>
      <c r="E41" s="4">
        <v>45291</v>
      </c>
      <c r="F41" s="4">
        <v>45382</v>
      </c>
      <c r="G41" s="4">
        <v>45473</v>
      </c>
      <c r="H41" s="4">
        <v>45565</v>
      </c>
      <c r="I41" s="4">
        <v>45657</v>
      </c>
      <c r="J41" s="4">
        <v>45747</v>
      </c>
      <c r="K41" s="4">
        <v>45838</v>
      </c>
    </row>
    <row r="42" spans="1:11" s="3" customFormat="1" x14ac:dyDescent="0.25">
      <c r="A42" s="3" t="s">
        <v>1</v>
      </c>
      <c r="B42">
        <v>15215</v>
      </c>
      <c r="C42">
        <v>15496</v>
      </c>
      <c r="D42">
        <v>15623</v>
      </c>
      <c r="E42">
        <v>15567</v>
      </c>
      <c r="F42">
        <v>15210</v>
      </c>
      <c r="G42">
        <v>15707</v>
      </c>
      <c r="H42">
        <v>15926</v>
      </c>
      <c r="I42">
        <v>15818</v>
      </c>
      <c r="J42">
        <v>15670</v>
      </c>
      <c r="K42">
        <v>16514</v>
      </c>
    </row>
    <row r="43" spans="1:11" s="3" customFormat="1" x14ac:dyDescent="0.25">
      <c r="A43" s="3" t="s">
        <v>2</v>
      </c>
      <c r="B43">
        <v>11643</v>
      </c>
      <c r="C43">
        <v>11832</v>
      </c>
      <c r="D43">
        <v>11828</v>
      </c>
      <c r="E43">
        <v>11902</v>
      </c>
      <c r="F43">
        <v>11675</v>
      </c>
      <c r="G43">
        <v>11965</v>
      </c>
      <c r="H43">
        <v>12139</v>
      </c>
      <c r="I43">
        <v>12123</v>
      </c>
      <c r="J43">
        <v>12052</v>
      </c>
      <c r="K43">
        <v>12797</v>
      </c>
    </row>
    <row r="44" spans="1:11" s="3" customFormat="1" x14ac:dyDescent="0.25">
      <c r="A44" s="3" t="s">
        <v>4</v>
      </c>
      <c r="B44">
        <v>240</v>
      </c>
      <c r="C44">
        <v>146</v>
      </c>
      <c r="D44">
        <v>178</v>
      </c>
      <c r="E44">
        <v>184</v>
      </c>
      <c r="F44">
        <v>309</v>
      </c>
      <c r="G44">
        <v>209</v>
      </c>
      <c r="H44">
        <v>203</v>
      </c>
      <c r="I44">
        <v>740</v>
      </c>
      <c r="J44">
        <v>171</v>
      </c>
      <c r="K44">
        <v>74</v>
      </c>
    </row>
    <row r="45" spans="1:11" s="3" customFormat="1" x14ac:dyDescent="0.25">
      <c r="A45" s="3" t="s">
        <v>5</v>
      </c>
      <c r="B45">
        <v>291</v>
      </c>
      <c r="C45">
        <v>286</v>
      </c>
      <c r="D45">
        <v>297</v>
      </c>
      <c r="E45">
        <v>313</v>
      </c>
      <c r="F45">
        <v>320</v>
      </c>
      <c r="G45">
        <v>329</v>
      </c>
      <c r="H45">
        <v>338</v>
      </c>
      <c r="I45">
        <v>341</v>
      </c>
      <c r="J45">
        <v>347</v>
      </c>
      <c r="K45">
        <v>361</v>
      </c>
    </row>
    <row r="46" spans="1:11" s="3" customFormat="1" x14ac:dyDescent="0.25">
      <c r="A46" s="3" t="s">
        <v>6</v>
      </c>
      <c r="B46">
        <v>29</v>
      </c>
      <c r="C46">
        <v>50</v>
      </c>
      <c r="D46">
        <v>88</v>
      </c>
      <c r="E46">
        <v>91</v>
      </c>
      <c r="F46">
        <v>105</v>
      </c>
      <c r="G46">
        <v>93</v>
      </c>
      <c r="H46">
        <v>110</v>
      </c>
      <c r="I46">
        <v>112</v>
      </c>
      <c r="J46">
        <v>80</v>
      </c>
      <c r="K46">
        <v>127</v>
      </c>
    </row>
    <row r="47" spans="1:11" s="3" customFormat="1" x14ac:dyDescent="0.25">
      <c r="A47" s="3" t="s">
        <v>7</v>
      </c>
      <c r="B47">
        <v>3492</v>
      </c>
      <c r="C47">
        <v>3474</v>
      </c>
      <c r="D47">
        <v>3588</v>
      </c>
      <c r="E47">
        <v>3445</v>
      </c>
      <c r="F47">
        <v>3419</v>
      </c>
      <c r="G47">
        <v>3529</v>
      </c>
      <c r="H47">
        <v>3542</v>
      </c>
      <c r="I47">
        <v>3982</v>
      </c>
      <c r="J47">
        <v>3362</v>
      </c>
      <c r="K47">
        <v>3303</v>
      </c>
    </row>
    <row r="48" spans="1:11" s="3" customFormat="1" x14ac:dyDescent="0.25">
      <c r="A48" s="3" t="s">
        <v>8</v>
      </c>
      <c r="B48">
        <v>891</v>
      </c>
      <c r="C48">
        <v>918</v>
      </c>
      <c r="D48">
        <v>931</v>
      </c>
      <c r="E48">
        <v>937</v>
      </c>
      <c r="F48">
        <v>858</v>
      </c>
      <c r="G48">
        <v>917</v>
      </c>
      <c r="H48">
        <v>947</v>
      </c>
      <c r="I48">
        <v>993</v>
      </c>
      <c r="J48">
        <v>887</v>
      </c>
      <c r="K48">
        <v>535</v>
      </c>
    </row>
    <row r="49" spans="1:11" s="3" customFormat="1" x14ac:dyDescent="0.25">
      <c r="A49" s="3" t="s">
        <v>9</v>
      </c>
      <c r="B49">
        <v>2600</v>
      </c>
      <c r="C49">
        <v>2554</v>
      </c>
      <c r="D49">
        <v>2656</v>
      </c>
      <c r="E49">
        <v>2509</v>
      </c>
      <c r="F49">
        <v>2558</v>
      </c>
      <c r="G49">
        <v>2610</v>
      </c>
      <c r="H49">
        <v>2591</v>
      </c>
      <c r="I49">
        <v>2984</v>
      </c>
      <c r="J49">
        <v>2464</v>
      </c>
      <c r="K49">
        <v>2756</v>
      </c>
    </row>
    <row r="50" spans="1:11" x14ac:dyDescent="0.25">
      <c r="A50" s="3" t="s">
        <v>3</v>
      </c>
      <c r="B50">
        <v>3572</v>
      </c>
      <c r="C50">
        <v>3664</v>
      </c>
      <c r="D50">
        <v>3795</v>
      </c>
      <c r="E50">
        <v>3665</v>
      </c>
      <c r="F50">
        <v>3535</v>
      </c>
      <c r="G50">
        <v>3742</v>
      </c>
      <c r="H50">
        <v>3787</v>
      </c>
      <c r="I50">
        <v>3695</v>
      </c>
      <c r="J50">
        <v>3618</v>
      </c>
      <c r="K50">
        <v>3717</v>
      </c>
    </row>
    <row r="51" spans="1:11" x14ac:dyDescent="0.25">
      <c r="A51" s="3"/>
    </row>
    <row r="52" spans="1:11" x14ac:dyDescent="0.25">
      <c r="A52" s="3"/>
    </row>
    <row r="53" spans="1:11" x14ac:dyDescent="0.25">
      <c r="A53" s="3"/>
    </row>
    <row r="54" spans="1:11" x14ac:dyDescent="0.25">
      <c r="A54" s="3"/>
    </row>
    <row r="55" spans="1:11" x14ac:dyDescent="0.25">
      <c r="A55" s="1" t="s">
        <v>25</v>
      </c>
    </row>
    <row r="56" spans="1:11" s="6" customFormat="1" x14ac:dyDescent="0.25">
      <c r="A56" s="5" t="s">
        <v>23</v>
      </c>
      <c r="B56" s="4">
        <v>42460</v>
      </c>
      <c r="C56" s="4">
        <v>42825</v>
      </c>
      <c r="D56" s="4">
        <v>43190</v>
      </c>
      <c r="E56" s="4">
        <v>43555</v>
      </c>
      <c r="F56" s="4">
        <v>43921</v>
      </c>
      <c r="G56" s="4">
        <v>44286</v>
      </c>
      <c r="H56" s="4">
        <v>44651</v>
      </c>
      <c r="I56" s="4">
        <v>45016</v>
      </c>
      <c r="J56" s="4">
        <v>45382</v>
      </c>
      <c r="K56" s="4">
        <v>45747</v>
      </c>
    </row>
    <row r="57" spans="1:11" x14ac:dyDescent="0.25">
      <c r="A57" s="3" t="s">
        <v>10</v>
      </c>
      <c r="B57">
        <v>216</v>
      </c>
      <c r="C57">
        <v>216</v>
      </c>
      <c r="D57">
        <v>216</v>
      </c>
      <c r="E57">
        <v>216</v>
      </c>
      <c r="F57">
        <v>216</v>
      </c>
      <c r="G57">
        <v>235</v>
      </c>
      <c r="H57">
        <v>235</v>
      </c>
      <c r="I57">
        <v>235</v>
      </c>
      <c r="J57">
        <v>235</v>
      </c>
      <c r="K57">
        <v>235</v>
      </c>
    </row>
    <row r="58" spans="1:11" x14ac:dyDescent="0.25">
      <c r="A58" s="3" t="s">
        <v>11</v>
      </c>
      <c r="B58">
        <v>6357</v>
      </c>
      <c r="C58">
        <v>6528</v>
      </c>
      <c r="D58">
        <v>7065</v>
      </c>
      <c r="E58">
        <v>7651</v>
      </c>
      <c r="F58">
        <v>8013</v>
      </c>
      <c r="G58">
        <v>47439</v>
      </c>
      <c r="H58">
        <v>48826</v>
      </c>
      <c r="I58">
        <v>50069</v>
      </c>
      <c r="J58">
        <v>50983</v>
      </c>
      <c r="K58">
        <v>49167</v>
      </c>
    </row>
    <row r="59" spans="1:11" x14ac:dyDescent="0.25">
      <c r="A59" s="3" t="s">
        <v>35</v>
      </c>
      <c r="B59">
        <v>177</v>
      </c>
      <c r="C59">
        <v>277</v>
      </c>
      <c r="E59">
        <v>99</v>
      </c>
      <c r="H59">
        <v>1043</v>
      </c>
      <c r="I59">
        <v>1219</v>
      </c>
      <c r="J59">
        <v>1484</v>
      </c>
      <c r="K59">
        <v>1648</v>
      </c>
    </row>
    <row r="60" spans="1:11" x14ac:dyDescent="0.25">
      <c r="A60" s="3" t="s">
        <v>36</v>
      </c>
      <c r="B60">
        <v>8043</v>
      </c>
      <c r="C60">
        <v>8685</v>
      </c>
      <c r="D60">
        <v>10581</v>
      </c>
      <c r="E60">
        <v>10663</v>
      </c>
      <c r="F60">
        <v>11924</v>
      </c>
      <c r="G60">
        <v>21066</v>
      </c>
      <c r="H60">
        <v>20402</v>
      </c>
      <c r="I60">
        <v>21554</v>
      </c>
      <c r="J60">
        <v>25787</v>
      </c>
      <c r="K60">
        <v>28813</v>
      </c>
    </row>
    <row r="61" spans="1:11" s="1" customFormat="1" x14ac:dyDescent="0.25">
      <c r="A61" s="1" t="s">
        <v>12</v>
      </c>
      <c r="B61">
        <v>14793</v>
      </c>
      <c r="C61">
        <v>15706</v>
      </c>
      <c r="D61">
        <v>17862</v>
      </c>
      <c r="E61">
        <v>18629</v>
      </c>
      <c r="F61">
        <v>20153</v>
      </c>
      <c r="G61">
        <v>68740</v>
      </c>
      <c r="H61">
        <v>70506</v>
      </c>
      <c r="I61">
        <v>73077</v>
      </c>
      <c r="J61">
        <v>78489</v>
      </c>
      <c r="K61">
        <v>79863</v>
      </c>
    </row>
    <row r="62" spans="1:11" x14ac:dyDescent="0.25">
      <c r="A62" s="3" t="s">
        <v>13</v>
      </c>
      <c r="B62">
        <v>3258</v>
      </c>
      <c r="C62">
        <v>4419</v>
      </c>
      <c r="D62">
        <v>4528</v>
      </c>
      <c r="E62">
        <v>4715</v>
      </c>
      <c r="F62">
        <v>5479</v>
      </c>
      <c r="G62">
        <v>51443</v>
      </c>
      <c r="H62">
        <v>51473</v>
      </c>
      <c r="I62">
        <v>52678</v>
      </c>
      <c r="J62">
        <v>53744</v>
      </c>
      <c r="K62">
        <v>54335</v>
      </c>
    </row>
    <row r="63" spans="1:11" x14ac:dyDescent="0.25">
      <c r="A63" s="3" t="s">
        <v>14</v>
      </c>
      <c r="B63">
        <v>408</v>
      </c>
      <c r="C63">
        <v>229</v>
      </c>
      <c r="D63">
        <v>461</v>
      </c>
      <c r="E63">
        <v>406</v>
      </c>
      <c r="F63">
        <v>597</v>
      </c>
      <c r="G63">
        <v>745</v>
      </c>
      <c r="H63">
        <v>1313</v>
      </c>
      <c r="I63">
        <v>1132</v>
      </c>
      <c r="J63">
        <v>1025</v>
      </c>
      <c r="K63">
        <v>1009</v>
      </c>
    </row>
    <row r="64" spans="1:11" x14ac:dyDescent="0.25">
      <c r="A64" s="3" t="s">
        <v>15</v>
      </c>
      <c r="B64">
        <v>2592</v>
      </c>
      <c r="C64">
        <v>3794</v>
      </c>
      <c r="D64">
        <v>2873</v>
      </c>
      <c r="E64">
        <v>2716</v>
      </c>
      <c r="F64">
        <v>1255</v>
      </c>
      <c r="G64">
        <v>2709</v>
      </c>
      <c r="H64">
        <v>3521</v>
      </c>
      <c r="I64">
        <v>2882</v>
      </c>
      <c r="J64">
        <v>4625</v>
      </c>
      <c r="K64">
        <v>3810</v>
      </c>
    </row>
    <row r="65" spans="1:11" x14ac:dyDescent="0.25">
      <c r="A65" s="3" t="s">
        <v>37</v>
      </c>
      <c r="B65">
        <v>8535</v>
      </c>
      <c r="C65">
        <v>7264</v>
      </c>
      <c r="D65">
        <v>10000</v>
      </c>
      <c r="E65">
        <v>10792</v>
      </c>
      <c r="F65">
        <v>12822</v>
      </c>
      <c r="G65">
        <v>13843</v>
      </c>
      <c r="H65">
        <v>14199</v>
      </c>
      <c r="I65">
        <v>16385</v>
      </c>
      <c r="J65">
        <v>19095</v>
      </c>
      <c r="K65">
        <v>20709</v>
      </c>
    </row>
    <row r="66" spans="1:11" s="1" customFormat="1" x14ac:dyDescent="0.25">
      <c r="A66" s="1" t="s">
        <v>12</v>
      </c>
      <c r="B66">
        <v>14793</v>
      </c>
      <c r="C66">
        <v>15706</v>
      </c>
      <c r="D66">
        <v>17862</v>
      </c>
      <c r="E66">
        <v>18629</v>
      </c>
      <c r="F66">
        <v>20153</v>
      </c>
      <c r="G66">
        <v>68740</v>
      </c>
      <c r="H66">
        <v>70506</v>
      </c>
      <c r="I66">
        <v>73077</v>
      </c>
      <c r="J66">
        <v>78489</v>
      </c>
      <c r="K66">
        <v>79863</v>
      </c>
    </row>
    <row r="67" spans="1:11" s="3" customFormat="1" x14ac:dyDescent="0.25">
      <c r="A67" s="3" t="s">
        <v>42</v>
      </c>
      <c r="B67">
        <v>1264</v>
      </c>
      <c r="C67">
        <v>1085</v>
      </c>
      <c r="D67">
        <v>1310</v>
      </c>
      <c r="E67">
        <v>1816</v>
      </c>
      <c r="F67">
        <v>1149</v>
      </c>
      <c r="G67">
        <v>1758</v>
      </c>
      <c r="H67">
        <v>2236</v>
      </c>
      <c r="I67">
        <v>3079</v>
      </c>
      <c r="J67">
        <v>2997</v>
      </c>
      <c r="K67">
        <v>3819</v>
      </c>
    </row>
    <row r="68" spans="1:11" x14ac:dyDescent="0.25">
      <c r="A68" s="3" t="s">
        <v>29</v>
      </c>
      <c r="B68">
        <v>2726</v>
      </c>
      <c r="C68">
        <v>2541</v>
      </c>
      <c r="D68">
        <v>2513</v>
      </c>
      <c r="E68">
        <v>2574</v>
      </c>
      <c r="F68">
        <v>2767</v>
      </c>
      <c r="G68">
        <v>3579</v>
      </c>
      <c r="H68">
        <v>4096</v>
      </c>
      <c r="I68">
        <v>4251</v>
      </c>
      <c r="J68">
        <v>4022</v>
      </c>
      <c r="K68">
        <v>4415</v>
      </c>
    </row>
    <row r="69" spans="1:11" x14ac:dyDescent="0.25">
      <c r="A69" s="2" t="s">
        <v>51</v>
      </c>
      <c r="B69">
        <v>3009</v>
      </c>
      <c r="C69">
        <v>1828</v>
      </c>
      <c r="D69">
        <v>3485</v>
      </c>
      <c r="E69">
        <v>3757</v>
      </c>
      <c r="F69">
        <v>5113</v>
      </c>
      <c r="G69">
        <v>4471</v>
      </c>
      <c r="H69">
        <v>3846</v>
      </c>
      <c r="I69">
        <v>4678</v>
      </c>
      <c r="J69">
        <v>7559</v>
      </c>
      <c r="K69">
        <v>7554</v>
      </c>
    </row>
    <row r="70" spans="1:11" x14ac:dyDescent="0.25">
      <c r="A70" s="2" t="s">
        <v>38</v>
      </c>
      <c r="B70">
        <v>2163936971</v>
      </c>
      <c r="C70">
        <v>2164349639</v>
      </c>
      <c r="D70">
        <v>2164528777</v>
      </c>
      <c r="E70">
        <v>2164704405</v>
      </c>
      <c r="F70">
        <v>2164704405</v>
      </c>
      <c r="G70">
        <v>2349567819</v>
      </c>
      <c r="H70">
        <v>2349591262</v>
      </c>
      <c r="I70">
        <v>2349591262</v>
      </c>
      <c r="J70">
        <v>2349591262</v>
      </c>
      <c r="K70">
        <v>2349591262</v>
      </c>
    </row>
    <row r="71" spans="1:11" x14ac:dyDescent="0.25">
      <c r="A71" s="2" t="s">
        <v>39</v>
      </c>
    </row>
    <row r="72" spans="1:11" x14ac:dyDescent="0.25">
      <c r="A72" s="2" t="s">
        <v>52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25">
      <c r="A74" s="3"/>
    </row>
    <row r="75" spans="1:11" x14ac:dyDescent="0.25">
      <c r="A75" s="3"/>
    </row>
    <row r="76" spans="1:11" x14ac:dyDescent="0.25">
      <c r="A76" s="3"/>
    </row>
    <row r="77" spans="1:11" x14ac:dyDescent="0.25">
      <c r="A77" s="3"/>
    </row>
    <row r="78" spans="1:11" x14ac:dyDescent="0.25">
      <c r="A78" s="3"/>
    </row>
    <row r="79" spans="1:11" x14ac:dyDescent="0.25">
      <c r="A79" s="3"/>
    </row>
    <row r="80" spans="1:11" x14ac:dyDescent="0.25">
      <c r="A80" s="1" t="s">
        <v>26</v>
      </c>
    </row>
    <row r="81" spans="1:11" s="6" customFormat="1" x14ac:dyDescent="0.25">
      <c r="A81" s="5" t="s">
        <v>23</v>
      </c>
      <c r="B81" s="4">
        <v>42460</v>
      </c>
      <c r="C81" s="4">
        <v>42825</v>
      </c>
      <c r="D81" s="4">
        <v>43190</v>
      </c>
      <c r="E81" s="4">
        <v>43555</v>
      </c>
      <c r="F81" s="4">
        <v>43921</v>
      </c>
      <c r="G81" s="4">
        <v>44286</v>
      </c>
      <c r="H81" s="4">
        <v>44651</v>
      </c>
      <c r="I81" s="4">
        <v>45016</v>
      </c>
      <c r="J81" s="4">
        <v>45382</v>
      </c>
      <c r="K81" s="4">
        <v>45747</v>
      </c>
    </row>
    <row r="82" spans="1:11" s="1" customFormat="1" x14ac:dyDescent="0.25">
      <c r="A82" s="3" t="s">
        <v>17</v>
      </c>
      <c r="B82">
        <v>4171</v>
      </c>
      <c r="C82">
        <v>5185</v>
      </c>
      <c r="D82">
        <v>6059</v>
      </c>
      <c r="E82">
        <v>5800</v>
      </c>
      <c r="F82">
        <v>7623</v>
      </c>
      <c r="G82">
        <v>9163</v>
      </c>
      <c r="H82">
        <v>9048</v>
      </c>
      <c r="I82">
        <v>9991</v>
      </c>
      <c r="J82">
        <v>15469</v>
      </c>
      <c r="K82">
        <v>11886</v>
      </c>
    </row>
    <row r="83" spans="1:11" s="3" customFormat="1" x14ac:dyDescent="0.25">
      <c r="A83" s="3" t="s">
        <v>18</v>
      </c>
      <c r="B83">
        <v>-282</v>
      </c>
      <c r="C83">
        <v>-1173</v>
      </c>
      <c r="D83">
        <v>-1063</v>
      </c>
      <c r="E83">
        <v>-438</v>
      </c>
      <c r="F83">
        <v>1791</v>
      </c>
      <c r="G83">
        <v>-1228</v>
      </c>
      <c r="H83">
        <v>-1728</v>
      </c>
      <c r="I83">
        <v>-1484</v>
      </c>
      <c r="J83">
        <v>-5324</v>
      </c>
      <c r="K83">
        <v>6473</v>
      </c>
    </row>
    <row r="84" spans="1:11" s="3" customFormat="1" x14ac:dyDescent="0.25">
      <c r="A84" s="3" t="s">
        <v>19</v>
      </c>
      <c r="B84">
        <v>-3864</v>
      </c>
      <c r="C84">
        <v>-4214</v>
      </c>
      <c r="D84">
        <v>-4975</v>
      </c>
      <c r="E84">
        <v>-5390</v>
      </c>
      <c r="F84">
        <v>-6819</v>
      </c>
      <c r="G84">
        <v>-9309</v>
      </c>
      <c r="H84">
        <v>-8015</v>
      </c>
      <c r="I84">
        <v>-8953</v>
      </c>
      <c r="J84">
        <v>-10034</v>
      </c>
      <c r="K84">
        <v>-13101</v>
      </c>
    </row>
    <row r="85" spans="1:11" s="1" customFormat="1" x14ac:dyDescent="0.25">
      <c r="A85" s="3" t="s">
        <v>20</v>
      </c>
      <c r="B85">
        <v>25</v>
      </c>
      <c r="C85">
        <v>-202</v>
      </c>
      <c r="D85">
        <v>21</v>
      </c>
      <c r="E85">
        <v>-28</v>
      </c>
      <c r="F85">
        <v>2595</v>
      </c>
      <c r="G85">
        <v>-1374</v>
      </c>
      <c r="H85">
        <v>-695</v>
      </c>
      <c r="I85">
        <v>-446</v>
      </c>
      <c r="J85">
        <v>111</v>
      </c>
      <c r="K85">
        <v>5258</v>
      </c>
    </row>
    <row r="86" spans="1:11" x14ac:dyDescent="0.25">
      <c r="A86" s="3"/>
    </row>
    <row r="87" spans="1:11" x14ac:dyDescent="0.25">
      <c r="A87" s="3"/>
    </row>
    <row r="88" spans="1:11" x14ac:dyDescent="0.25">
      <c r="A88" s="3"/>
    </row>
    <row r="89" spans="1:11" x14ac:dyDescent="0.25">
      <c r="A89" s="3"/>
    </row>
    <row r="90" spans="1:11" s="1" customFormat="1" x14ac:dyDescent="0.25">
      <c r="A90" s="1" t="s">
        <v>41</v>
      </c>
      <c r="B90">
        <v>869.5</v>
      </c>
      <c r="C90">
        <v>911.75</v>
      </c>
      <c r="D90">
        <v>1333.35</v>
      </c>
      <c r="E90">
        <v>1706.8</v>
      </c>
      <c r="F90">
        <v>2298.5</v>
      </c>
      <c r="G90">
        <v>2431.5</v>
      </c>
      <c r="H90">
        <v>2048.65</v>
      </c>
      <c r="I90">
        <v>2560.35</v>
      </c>
      <c r="J90">
        <v>2264.35</v>
      </c>
      <c r="K90">
        <v>2258.85</v>
      </c>
    </row>
    <row r="92" spans="1:11" s="1" customFormat="1" x14ac:dyDescent="0.25">
      <c r="A92" s="1" t="s">
        <v>40</v>
      </c>
    </row>
    <row r="93" spans="1:11" x14ac:dyDescent="0.25">
      <c r="A93" s="2" t="s">
        <v>53</v>
      </c>
      <c r="B93" s="7">
        <v>216.39</v>
      </c>
      <c r="C93" s="7">
        <v>216.43</v>
      </c>
      <c r="D93" s="7">
        <v>216.45</v>
      </c>
      <c r="E93" s="7">
        <v>216.47</v>
      </c>
      <c r="F93" s="7">
        <v>216.48</v>
      </c>
      <c r="G93" s="7">
        <v>234.96</v>
      </c>
      <c r="H93" s="7">
        <v>234.96</v>
      </c>
      <c r="I93" s="7">
        <v>234.96</v>
      </c>
      <c r="J93" s="7">
        <v>234.96</v>
      </c>
      <c r="K93" s="7">
        <v>234.96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Common Size Statement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Divit Lamba</cp:lastModifiedBy>
  <cp:lastPrinted>2012-12-06T18:14:13Z</cp:lastPrinted>
  <dcterms:created xsi:type="dcterms:W3CDTF">2012-08-17T09:55:37Z</dcterms:created>
  <dcterms:modified xsi:type="dcterms:W3CDTF">2025-08-31T15:09:17Z</dcterms:modified>
</cp:coreProperties>
</file>