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ya\Desktop\Nanodegree\Statistics\"/>
    </mc:Choice>
  </mc:AlternateContent>
  <bookViews>
    <workbookView xWindow="0" yWindow="0" windowWidth="19160" windowHeight="7240"/>
  </bookViews>
  <sheets>
    <sheet name="stroopdata" sheetId="1" r:id="rId1"/>
  </sheets>
  <calcPr calcId="152511"/>
</workbook>
</file>

<file path=xl/calcChain.xml><?xml version="1.0" encoding="utf-8"?>
<calcChain xmlns="http://schemas.openxmlformats.org/spreadsheetml/2006/main">
  <c r="L12" i="1" l="1"/>
  <c r="L4" i="1" l="1"/>
  <c r="L13" i="1" l="1"/>
  <c r="L9" i="1"/>
  <c r="L7" i="1"/>
  <c r="L6" i="1"/>
  <c r="L5" i="1"/>
  <c r="D3" i="1"/>
  <c r="D4" i="1" s="1"/>
  <c r="D5" i="1" s="1"/>
  <c r="D6" i="1" s="1"/>
  <c r="D7" i="1" s="1"/>
  <c r="D8" i="1" s="1"/>
  <c r="D9" i="1" s="1"/>
  <c r="D10" i="1" s="1"/>
  <c r="I12" i="1" l="1"/>
  <c r="I11" i="1"/>
  <c r="I9" i="1"/>
  <c r="I8" i="1"/>
  <c r="I6" i="1"/>
  <c r="I5" i="1"/>
  <c r="I3" i="1"/>
  <c r="I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I13" i="1" l="1"/>
  <c r="I4" i="1"/>
  <c r="I7" i="1"/>
  <c r="I10" i="1"/>
</calcChain>
</file>

<file path=xl/sharedStrings.xml><?xml version="1.0" encoding="utf-8"?>
<sst xmlns="http://schemas.openxmlformats.org/spreadsheetml/2006/main" count="41" uniqueCount="31">
  <si>
    <t>Congruent</t>
  </si>
  <si>
    <t>Incongruent</t>
  </si>
  <si>
    <t>Descriptive Statistics</t>
  </si>
  <si>
    <t>Measures of central tendency</t>
  </si>
  <si>
    <t>Congruent task condition</t>
  </si>
  <si>
    <t>Incongruent task condition</t>
  </si>
  <si>
    <t>Mean</t>
  </si>
  <si>
    <t>Median</t>
  </si>
  <si>
    <t>Measures of variability</t>
  </si>
  <si>
    <t>Variance</t>
  </si>
  <si>
    <t>Standard Deviation</t>
  </si>
  <si>
    <t>Paired Difference 
(Congruent-Incongruent)</t>
  </si>
  <si>
    <t>Paired Difference</t>
  </si>
  <si>
    <t>Visualization 1: Bar chart showing the time taken to complete each task type</t>
  </si>
  <si>
    <t>Visualization 2: Histogram to visualize distribution of paired difference</t>
  </si>
  <si>
    <t>Bin</t>
  </si>
  <si>
    <t>More</t>
  </si>
  <si>
    <t>Frequency</t>
  </si>
  <si>
    <t>Dependent t-test for paired samples</t>
  </si>
  <si>
    <t>Parameters</t>
  </si>
  <si>
    <t>Number of samples, n</t>
  </si>
  <si>
    <t>Mean of paired difference</t>
  </si>
  <si>
    <t>Standard error</t>
  </si>
  <si>
    <t>t-statistic</t>
  </si>
  <si>
    <t>t-critical value</t>
  </si>
  <si>
    <t>Confidence level</t>
  </si>
  <si>
    <t>Confidence interval lower limit</t>
  </si>
  <si>
    <t>Confidence interval upper limit</t>
  </si>
  <si>
    <t>As the t-statistic is outside the t-critical region, we reject the null hypothesis</t>
  </si>
  <si>
    <t>alpha</t>
  </si>
  <si>
    <t>Degrees of freedom,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</si>
</sst>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Fill="1" applyBorder="1" applyAlignment="1"/>
    <xf numFmtId="0" fontId="0" fillId="0" borderId="17" xfId="0" applyFill="1" applyBorder="1" applyAlignment="1"/>
    <xf numFmtId="0" fontId="0" fillId="0" borderId="0" xfId="0" applyNumberFormat="1" applyFill="1" applyBorder="1" applyAlignment="1"/>
    <xf numFmtId="0" fontId="18" fillId="0" borderId="18" xfId="0" applyFont="1" applyFill="1" applyBorder="1" applyAlignment="1"/>
    <xf numFmtId="9" fontId="0" fillId="0" borderId="10" xfId="0" applyNumberForma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 for each task type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stroopdata!$A$1</c:f>
              <c:strCache>
                <c:ptCount val="1"/>
                <c:pt idx="0">
                  <c:v>Congruent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stroopdata!$A$2:$A$25</c:f>
              <c:numCache>
                <c:formatCode>General</c:formatCode>
                <c:ptCount val="24"/>
                <c:pt idx="0">
                  <c:v>12.079000000000001</c:v>
                </c:pt>
                <c:pt idx="1">
                  <c:v>16.791</c:v>
                </c:pt>
                <c:pt idx="2">
                  <c:v>9.5640000000000001</c:v>
                </c:pt>
                <c:pt idx="3">
                  <c:v>8.6300000000000008</c:v>
                </c:pt>
                <c:pt idx="4">
                  <c:v>14.669</c:v>
                </c:pt>
                <c:pt idx="5">
                  <c:v>12.238</c:v>
                </c:pt>
                <c:pt idx="6">
                  <c:v>14.692</c:v>
                </c:pt>
                <c:pt idx="7">
                  <c:v>8.9870000000000001</c:v>
                </c:pt>
                <c:pt idx="8">
                  <c:v>9.4009999999999998</c:v>
                </c:pt>
                <c:pt idx="9">
                  <c:v>14.48</c:v>
                </c:pt>
                <c:pt idx="10">
                  <c:v>22.327999999999999</c:v>
                </c:pt>
                <c:pt idx="11">
                  <c:v>15.298</c:v>
                </c:pt>
                <c:pt idx="12">
                  <c:v>15.073</c:v>
                </c:pt>
                <c:pt idx="13">
                  <c:v>16.928999999999998</c:v>
                </c:pt>
                <c:pt idx="14">
                  <c:v>18.2</c:v>
                </c:pt>
                <c:pt idx="15">
                  <c:v>12.13</c:v>
                </c:pt>
                <c:pt idx="16">
                  <c:v>18.495000000000001</c:v>
                </c:pt>
                <c:pt idx="17">
                  <c:v>10.638999999999999</c:v>
                </c:pt>
                <c:pt idx="18">
                  <c:v>11.343999999999999</c:v>
                </c:pt>
                <c:pt idx="19">
                  <c:v>12.369</c:v>
                </c:pt>
                <c:pt idx="20">
                  <c:v>12.944000000000001</c:v>
                </c:pt>
                <c:pt idx="21">
                  <c:v>14.233000000000001</c:v>
                </c:pt>
                <c:pt idx="22">
                  <c:v>19.71</c:v>
                </c:pt>
                <c:pt idx="23">
                  <c:v>16.004000000000001</c:v>
                </c:pt>
              </c:numCache>
            </c:numRef>
          </c:val>
        </c:ser>
        <c:ser>
          <c:idx val="1"/>
          <c:order val="1"/>
          <c:tx>
            <c:strRef>
              <c:f>stroopdata!$B$1</c:f>
              <c:strCache>
                <c:ptCount val="1"/>
                <c:pt idx="0">
                  <c:v>Incongruent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stroopdata!$B$2:$B$25</c:f>
              <c:numCache>
                <c:formatCode>General</c:formatCode>
                <c:ptCount val="24"/>
                <c:pt idx="0">
                  <c:v>19.277999999999999</c:v>
                </c:pt>
                <c:pt idx="1">
                  <c:v>18.741</c:v>
                </c:pt>
                <c:pt idx="2">
                  <c:v>21.213999999999999</c:v>
                </c:pt>
                <c:pt idx="3">
                  <c:v>15.686999999999999</c:v>
                </c:pt>
                <c:pt idx="4">
                  <c:v>22.803000000000001</c:v>
                </c:pt>
                <c:pt idx="5">
                  <c:v>20.878</c:v>
                </c:pt>
                <c:pt idx="6">
                  <c:v>24.571999999999999</c:v>
                </c:pt>
                <c:pt idx="7">
                  <c:v>17.393999999999998</c:v>
                </c:pt>
                <c:pt idx="8">
                  <c:v>20.762</c:v>
                </c:pt>
                <c:pt idx="9">
                  <c:v>26.282</c:v>
                </c:pt>
                <c:pt idx="10">
                  <c:v>24.524000000000001</c:v>
                </c:pt>
                <c:pt idx="11">
                  <c:v>18.643999999999998</c:v>
                </c:pt>
                <c:pt idx="12">
                  <c:v>17.510000000000002</c:v>
                </c:pt>
                <c:pt idx="13">
                  <c:v>20.329999999999998</c:v>
                </c:pt>
                <c:pt idx="14">
                  <c:v>35.255000000000003</c:v>
                </c:pt>
                <c:pt idx="15">
                  <c:v>22.158000000000001</c:v>
                </c:pt>
                <c:pt idx="16">
                  <c:v>25.138999999999999</c:v>
                </c:pt>
                <c:pt idx="17">
                  <c:v>20.428999999999998</c:v>
                </c:pt>
                <c:pt idx="18">
                  <c:v>17.425000000000001</c:v>
                </c:pt>
                <c:pt idx="19">
                  <c:v>34.287999999999997</c:v>
                </c:pt>
                <c:pt idx="20">
                  <c:v>23.893999999999998</c:v>
                </c:pt>
                <c:pt idx="21">
                  <c:v>17.96</c:v>
                </c:pt>
                <c:pt idx="22">
                  <c:v>22.058</c:v>
                </c:pt>
                <c:pt idx="23">
                  <c:v>21.157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848128"/>
        <c:axId val="401848672"/>
      </c:barChart>
      <c:catAx>
        <c:axId val="40184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Participant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48672"/>
        <c:crosses val="autoZero"/>
        <c:auto val="1"/>
        <c:lblAlgn val="ctr"/>
        <c:lblOffset val="100"/>
        <c:noMultiLvlLbl val="0"/>
      </c:catAx>
      <c:valAx>
        <c:axId val="40184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4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the Paired 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stroopdata!$G$35:$G$44</c:f>
              <c:strCache>
                <c:ptCount val="10"/>
                <c:pt idx="0">
                  <c:v>-24</c:v>
                </c:pt>
                <c:pt idx="1">
                  <c:v>-21</c:v>
                </c:pt>
                <c:pt idx="2">
                  <c:v>-18</c:v>
                </c:pt>
                <c:pt idx="3">
                  <c:v>-15</c:v>
                </c:pt>
                <c:pt idx="4">
                  <c:v>-12</c:v>
                </c:pt>
                <c:pt idx="5">
                  <c:v>-9</c:v>
                </c:pt>
                <c:pt idx="6">
                  <c:v>-6</c:v>
                </c:pt>
                <c:pt idx="7">
                  <c:v>-3</c:v>
                </c:pt>
                <c:pt idx="8">
                  <c:v>0</c:v>
                </c:pt>
                <c:pt idx="9">
                  <c:v>More</c:v>
                </c:pt>
              </c:strCache>
            </c:strRef>
          </c:cat>
          <c:val>
            <c:numRef>
              <c:f>stroopdata!$H$35:$H$44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7</c:v>
                </c:pt>
                <c:pt idx="6">
                  <c:v>7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01855744"/>
        <c:axId val="401856832"/>
      </c:barChart>
      <c:catAx>
        <c:axId val="40185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56832"/>
        <c:crosses val="autoZero"/>
        <c:auto val="1"/>
        <c:lblAlgn val="ctr"/>
        <c:lblOffset val="100"/>
        <c:noMultiLvlLbl val="0"/>
      </c:catAx>
      <c:valAx>
        <c:axId val="40185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5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</xdr:colOff>
      <xdr:row>15</xdr:row>
      <xdr:rowOff>60325</xdr:rowOff>
    </xdr:from>
    <xdr:to>
      <xdr:col>8</xdr:col>
      <xdr:colOff>650875</xdr:colOff>
      <xdr:row>30</xdr:row>
      <xdr:rowOff>41275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45</xdr:row>
      <xdr:rowOff>3175</xdr:rowOff>
    </xdr:from>
    <xdr:to>
      <xdr:col>8</xdr:col>
      <xdr:colOff>682625</xdr:colOff>
      <xdr:row>59</xdr:row>
      <xdr:rowOff>168275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4" workbookViewId="0">
      <selection activeCell="A2" sqref="A2:A25"/>
    </sheetView>
  </sheetViews>
  <sheetFormatPr defaultRowHeight="14.5" x14ac:dyDescent="0.35"/>
  <cols>
    <col min="1" max="1" width="12.1796875" style="2" customWidth="1"/>
    <col min="2" max="2" width="13.81640625" style="2" customWidth="1"/>
    <col min="3" max="3" width="22.26953125" style="2" customWidth="1"/>
    <col min="4" max="4" width="10.6328125" style="2" customWidth="1"/>
    <col min="5" max="5" width="8.7265625" style="2"/>
    <col min="6" max="6" width="15.08984375" style="2" customWidth="1"/>
    <col min="7" max="7" width="18" style="2" customWidth="1"/>
    <col min="8" max="8" width="23.81640625" style="2" customWidth="1"/>
    <col min="9" max="9" width="9.81640625" style="7" customWidth="1"/>
    <col min="10" max="10" width="8.7265625" style="2"/>
    <col min="11" max="11" width="35.26953125" style="2" customWidth="1"/>
    <col min="12" max="12" width="35.1796875" style="2" customWidth="1"/>
    <col min="13" max="13" width="13.36328125" style="2" customWidth="1"/>
    <col min="14" max="14" width="13.1796875" style="2" customWidth="1"/>
    <col min="15" max="15" width="8.7265625" style="2" customWidth="1"/>
    <col min="16" max="16384" width="8.7265625" style="2"/>
  </cols>
  <sheetData>
    <row r="1" spans="1:12" ht="29" x14ac:dyDescent="0.35">
      <c r="A1" s="1" t="s">
        <v>0</v>
      </c>
      <c r="B1" s="1" t="s">
        <v>1</v>
      </c>
      <c r="C1" s="1" t="s">
        <v>11</v>
      </c>
      <c r="D1" s="1" t="s">
        <v>15</v>
      </c>
      <c r="F1" s="14" t="s">
        <v>2</v>
      </c>
      <c r="G1" s="18"/>
      <c r="H1" s="18"/>
      <c r="I1" s="15"/>
      <c r="K1" s="14" t="s">
        <v>18</v>
      </c>
      <c r="L1" s="15"/>
    </row>
    <row r="2" spans="1:12" x14ac:dyDescent="0.35">
      <c r="A2" s="3">
        <v>12.079000000000001</v>
      </c>
      <c r="B2" s="3">
        <v>19.277999999999999</v>
      </c>
      <c r="C2" s="3">
        <f>A2-B2</f>
        <v>-7.1989999999999981</v>
      </c>
      <c r="D2" s="3">
        <v>0</v>
      </c>
      <c r="F2" s="19" t="s">
        <v>3</v>
      </c>
      <c r="G2" s="19" t="s">
        <v>6</v>
      </c>
      <c r="H2" s="4" t="s">
        <v>4</v>
      </c>
      <c r="I2" s="6">
        <f>AVERAGE(A:A)</f>
        <v>14.051125000000001</v>
      </c>
      <c r="K2" s="16" t="s">
        <v>19</v>
      </c>
      <c r="L2" s="17"/>
    </row>
    <row r="3" spans="1:12" x14ac:dyDescent="0.35">
      <c r="A3" s="3">
        <v>16.791</v>
      </c>
      <c r="B3" s="3">
        <v>18.741</v>
      </c>
      <c r="C3" s="3">
        <f t="shared" ref="C3:C25" si="0">A3-B3</f>
        <v>-1.9499999999999993</v>
      </c>
      <c r="D3" s="3">
        <f>D2-3</f>
        <v>-3</v>
      </c>
      <c r="F3" s="20"/>
      <c r="G3" s="20"/>
      <c r="H3" s="4" t="s">
        <v>5</v>
      </c>
      <c r="I3" s="6">
        <f>AVERAGE(B:B)</f>
        <v>22.015916666666669</v>
      </c>
      <c r="K3" s="3" t="s">
        <v>20</v>
      </c>
      <c r="L3" s="3">
        <v>24</v>
      </c>
    </row>
    <row r="4" spans="1:12" x14ac:dyDescent="0.35">
      <c r="A4" s="3">
        <v>9.5640000000000001</v>
      </c>
      <c r="B4" s="3">
        <v>21.213999999999999</v>
      </c>
      <c r="C4" s="3">
        <f t="shared" si="0"/>
        <v>-11.649999999999999</v>
      </c>
      <c r="D4" s="3">
        <f t="shared" ref="D4:D10" si="1">D3-3</f>
        <v>-6</v>
      </c>
      <c r="F4" s="20"/>
      <c r="G4" s="21"/>
      <c r="H4" s="4" t="s">
        <v>12</v>
      </c>
      <c r="I4" s="6">
        <f>AVERAGE(C:C)</f>
        <v>-7.964791666666664</v>
      </c>
      <c r="K4" s="3" t="s">
        <v>30</v>
      </c>
      <c r="L4" s="3">
        <f>L3-1</f>
        <v>23</v>
      </c>
    </row>
    <row r="5" spans="1:12" x14ac:dyDescent="0.35">
      <c r="A5" s="3">
        <v>8.6300000000000008</v>
      </c>
      <c r="B5" s="3">
        <v>15.686999999999999</v>
      </c>
      <c r="C5" s="3">
        <f t="shared" si="0"/>
        <v>-7.0569999999999986</v>
      </c>
      <c r="D5" s="3">
        <f t="shared" si="1"/>
        <v>-9</v>
      </c>
      <c r="F5" s="20"/>
      <c r="G5" s="19" t="s">
        <v>7</v>
      </c>
      <c r="H5" s="4" t="s">
        <v>4</v>
      </c>
      <c r="I5" s="6">
        <f>MEDIAN(A:A)</f>
        <v>14.3565</v>
      </c>
      <c r="K5" s="3" t="s">
        <v>21</v>
      </c>
      <c r="L5" s="5">
        <f>AVERAGE(C:C)</f>
        <v>-7.964791666666664</v>
      </c>
    </row>
    <row r="6" spans="1:12" x14ac:dyDescent="0.35">
      <c r="A6" s="3">
        <v>14.669</v>
      </c>
      <c r="B6" s="3">
        <v>22.803000000000001</v>
      </c>
      <c r="C6" s="3">
        <f t="shared" si="0"/>
        <v>-8.1340000000000003</v>
      </c>
      <c r="D6" s="3">
        <f t="shared" si="1"/>
        <v>-12</v>
      </c>
      <c r="F6" s="20"/>
      <c r="G6" s="20"/>
      <c r="H6" s="4" t="s">
        <v>5</v>
      </c>
      <c r="I6" s="6">
        <f>MEDIAN(B:B)</f>
        <v>21.017499999999998</v>
      </c>
      <c r="K6" s="3" t="s">
        <v>22</v>
      </c>
      <c r="L6" s="5">
        <f>_xlfn.STDEV.S(C:C)</f>
        <v>4.8648269103590565</v>
      </c>
    </row>
    <row r="7" spans="1:12" x14ac:dyDescent="0.35">
      <c r="A7" s="3">
        <v>12.238</v>
      </c>
      <c r="B7" s="3">
        <v>20.878</v>
      </c>
      <c r="C7" s="3">
        <f t="shared" si="0"/>
        <v>-8.64</v>
      </c>
      <c r="D7" s="3">
        <f t="shared" si="1"/>
        <v>-15</v>
      </c>
      <c r="F7" s="21"/>
      <c r="G7" s="21"/>
      <c r="H7" s="4" t="s">
        <v>12</v>
      </c>
      <c r="I7" s="6">
        <f>MEDIAN(C:C)</f>
        <v>-7.6664999999999992</v>
      </c>
      <c r="K7" s="3" t="s">
        <v>23</v>
      </c>
      <c r="L7" s="5">
        <f>(L5-0)/(L6/SQRT(L3))</f>
        <v>-8.0207069441099534</v>
      </c>
    </row>
    <row r="8" spans="1:12" x14ac:dyDescent="0.35">
      <c r="A8" s="3">
        <v>14.692</v>
      </c>
      <c r="B8" s="3">
        <v>24.571999999999999</v>
      </c>
      <c r="C8" s="3">
        <f t="shared" si="0"/>
        <v>-9.879999999999999</v>
      </c>
      <c r="D8" s="3">
        <f t="shared" si="1"/>
        <v>-18</v>
      </c>
      <c r="F8" s="19" t="s">
        <v>8</v>
      </c>
      <c r="G8" s="19" t="s">
        <v>9</v>
      </c>
      <c r="H8" s="4" t="s">
        <v>4</v>
      </c>
      <c r="I8" s="6">
        <f>_xlfn.VAR.S(A:A)</f>
        <v>12.669029070652117</v>
      </c>
      <c r="K8" s="3" t="s">
        <v>25</v>
      </c>
      <c r="L8" s="12">
        <v>0.95</v>
      </c>
    </row>
    <row r="9" spans="1:12" x14ac:dyDescent="0.35">
      <c r="A9" s="3">
        <v>8.9870000000000001</v>
      </c>
      <c r="B9" s="3">
        <v>17.393999999999998</v>
      </c>
      <c r="C9" s="3">
        <f t="shared" si="0"/>
        <v>-8.4069999999999983</v>
      </c>
      <c r="D9" s="3">
        <f t="shared" si="1"/>
        <v>-21</v>
      </c>
      <c r="F9" s="20"/>
      <c r="G9" s="20"/>
      <c r="H9" s="4" t="s">
        <v>5</v>
      </c>
      <c r="I9" s="6">
        <f>_xlfn.VAR.S(B:B)</f>
        <v>23.011757036231874</v>
      </c>
      <c r="K9" s="3" t="s">
        <v>29</v>
      </c>
      <c r="L9" s="3">
        <f>0.05</f>
        <v>0.05</v>
      </c>
    </row>
    <row r="10" spans="1:12" x14ac:dyDescent="0.35">
      <c r="A10" s="3">
        <v>9.4009999999999998</v>
      </c>
      <c r="B10" s="3">
        <v>20.762</v>
      </c>
      <c r="C10" s="3">
        <f t="shared" si="0"/>
        <v>-11.361000000000001</v>
      </c>
      <c r="D10" s="3">
        <f t="shared" si="1"/>
        <v>-24</v>
      </c>
      <c r="F10" s="20"/>
      <c r="G10" s="21"/>
      <c r="H10" s="4" t="s">
        <v>12</v>
      </c>
      <c r="I10" s="6">
        <f>_xlfn.VAR.S(C:C)</f>
        <v>23.666540867753639</v>
      </c>
      <c r="K10" s="3" t="s">
        <v>24</v>
      </c>
      <c r="L10" s="3">
        <v>-2.069</v>
      </c>
    </row>
    <row r="11" spans="1:12" x14ac:dyDescent="0.35">
      <c r="A11" s="3">
        <v>14.48</v>
      </c>
      <c r="B11" s="3">
        <v>26.282</v>
      </c>
      <c r="C11" s="3">
        <f t="shared" si="0"/>
        <v>-11.802</v>
      </c>
      <c r="D11" s="3"/>
      <c r="F11" s="20"/>
      <c r="G11" s="19" t="s">
        <v>10</v>
      </c>
      <c r="H11" s="4" t="s">
        <v>4</v>
      </c>
      <c r="I11" s="6">
        <f>_xlfn.STDEV.S(A:A)</f>
        <v>3.559357957645187</v>
      </c>
      <c r="K11" s="16" t="s">
        <v>28</v>
      </c>
      <c r="L11" s="17"/>
    </row>
    <row r="12" spans="1:12" x14ac:dyDescent="0.35">
      <c r="A12" s="3">
        <v>22.327999999999999</v>
      </c>
      <c r="B12" s="3">
        <v>24.524000000000001</v>
      </c>
      <c r="C12" s="3">
        <f t="shared" si="0"/>
        <v>-2.1960000000000015</v>
      </c>
      <c r="D12" s="3"/>
      <c r="F12" s="20"/>
      <c r="G12" s="20"/>
      <c r="H12" s="4" t="s">
        <v>5</v>
      </c>
      <c r="I12" s="6">
        <f>_xlfn.STDEV.S(B:B)</f>
        <v>4.7970571224691367</v>
      </c>
      <c r="K12" s="3" t="s">
        <v>26</v>
      </c>
      <c r="L12" s="5">
        <f>L5+L10*(L6/SQRT(L3))</f>
        <v>-10.019367912023052</v>
      </c>
    </row>
    <row r="13" spans="1:12" x14ac:dyDescent="0.35">
      <c r="A13" s="3">
        <v>15.298</v>
      </c>
      <c r="B13" s="3">
        <v>18.643999999999998</v>
      </c>
      <c r="C13" s="3">
        <f t="shared" si="0"/>
        <v>-3.3459999999999983</v>
      </c>
      <c r="D13" s="3"/>
      <c r="F13" s="21"/>
      <c r="G13" s="21"/>
      <c r="H13" s="4" t="s">
        <v>12</v>
      </c>
      <c r="I13" s="6">
        <f>_xlfn.STDEV.S(C:C)</f>
        <v>4.8648269103590565</v>
      </c>
      <c r="K13" s="3" t="s">
        <v>27</v>
      </c>
      <c r="L13" s="5">
        <f>L5-L10*(L6/SQRT(L3))</f>
        <v>-5.9102154213102764</v>
      </c>
    </row>
    <row r="14" spans="1:12" x14ac:dyDescent="0.35">
      <c r="A14" s="3">
        <v>15.073</v>
      </c>
      <c r="B14" s="3">
        <v>17.510000000000002</v>
      </c>
      <c r="C14" s="3">
        <f t="shared" si="0"/>
        <v>-2.4370000000000012</v>
      </c>
      <c r="D14" s="3"/>
    </row>
    <row r="15" spans="1:12" x14ac:dyDescent="0.35">
      <c r="A15" s="3">
        <v>16.928999999999998</v>
      </c>
      <c r="B15" s="3">
        <v>20.329999999999998</v>
      </c>
      <c r="C15" s="3">
        <f t="shared" si="0"/>
        <v>-3.4009999999999998</v>
      </c>
      <c r="D15" s="3"/>
      <c r="F15" s="13" t="s">
        <v>13</v>
      </c>
      <c r="G15" s="13"/>
      <c r="H15" s="13"/>
      <c r="I15" s="13"/>
    </row>
    <row r="16" spans="1:12" x14ac:dyDescent="0.35">
      <c r="A16" s="3">
        <v>18.2</v>
      </c>
      <c r="B16" s="3">
        <v>35.255000000000003</v>
      </c>
      <c r="C16" s="3">
        <f t="shared" si="0"/>
        <v>-17.055000000000003</v>
      </c>
      <c r="D16" s="3"/>
    </row>
    <row r="17" spans="1:9" x14ac:dyDescent="0.35">
      <c r="A17" s="3">
        <v>12.13</v>
      </c>
      <c r="B17" s="3">
        <v>22.158000000000001</v>
      </c>
      <c r="C17" s="3">
        <f t="shared" si="0"/>
        <v>-10.028</v>
      </c>
      <c r="D17" s="3"/>
    </row>
    <row r="18" spans="1:9" x14ac:dyDescent="0.35">
      <c r="A18" s="3">
        <v>18.495000000000001</v>
      </c>
      <c r="B18" s="3">
        <v>25.138999999999999</v>
      </c>
      <c r="C18" s="3">
        <f t="shared" si="0"/>
        <v>-6.6439999999999984</v>
      </c>
      <c r="D18" s="3"/>
    </row>
    <row r="19" spans="1:9" x14ac:dyDescent="0.35">
      <c r="A19" s="3">
        <v>10.638999999999999</v>
      </c>
      <c r="B19" s="3">
        <v>20.428999999999998</v>
      </c>
      <c r="C19" s="3">
        <f t="shared" si="0"/>
        <v>-9.7899999999999991</v>
      </c>
      <c r="D19" s="3"/>
    </row>
    <row r="20" spans="1:9" x14ac:dyDescent="0.35">
      <c r="A20" s="3">
        <v>11.343999999999999</v>
      </c>
      <c r="B20" s="3">
        <v>17.425000000000001</v>
      </c>
      <c r="C20" s="3">
        <f t="shared" si="0"/>
        <v>-6.0810000000000013</v>
      </c>
      <c r="D20" s="3"/>
    </row>
    <row r="21" spans="1:9" x14ac:dyDescent="0.35">
      <c r="A21" s="3">
        <v>12.369</v>
      </c>
      <c r="B21" s="3">
        <v>34.287999999999997</v>
      </c>
      <c r="C21" s="3">
        <f t="shared" si="0"/>
        <v>-21.918999999999997</v>
      </c>
      <c r="D21" s="3"/>
    </row>
    <row r="22" spans="1:9" x14ac:dyDescent="0.35">
      <c r="A22" s="3">
        <v>12.944000000000001</v>
      </c>
      <c r="B22" s="3">
        <v>23.893999999999998</v>
      </c>
      <c r="C22" s="3">
        <f t="shared" si="0"/>
        <v>-10.949999999999998</v>
      </c>
      <c r="D22" s="3"/>
    </row>
    <row r="23" spans="1:9" x14ac:dyDescent="0.35">
      <c r="A23" s="3">
        <v>14.233000000000001</v>
      </c>
      <c r="B23" s="3">
        <v>17.96</v>
      </c>
      <c r="C23" s="3">
        <f t="shared" si="0"/>
        <v>-3.7270000000000003</v>
      </c>
      <c r="D23" s="3"/>
    </row>
    <row r="24" spans="1:9" x14ac:dyDescent="0.35">
      <c r="A24" s="3">
        <v>19.71</v>
      </c>
      <c r="B24" s="3">
        <v>22.058</v>
      </c>
      <c r="C24" s="3">
        <f t="shared" si="0"/>
        <v>-2.347999999999999</v>
      </c>
      <c r="D24" s="3"/>
    </row>
    <row r="25" spans="1:9" x14ac:dyDescent="0.35">
      <c r="A25" s="3">
        <v>16.004000000000001</v>
      </c>
      <c r="B25" s="3">
        <v>21.157</v>
      </c>
      <c r="C25" s="3">
        <f t="shared" si="0"/>
        <v>-5.1529999999999987</v>
      </c>
      <c r="D25" s="3"/>
    </row>
    <row r="32" spans="1:9" x14ac:dyDescent="0.35">
      <c r="F32" s="13" t="s">
        <v>14</v>
      </c>
      <c r="G32" s="13"/>
      <c r="H32" s="13"/>
      <c r="I32" s="13"/>
    </row>
    <row r="33" spans="7:8" ht="15" thickBot="1" x14ac:dyDescent="0.4">
      <c r="H33" s="7"/>
    </row>
    <row r="34" spans="7:8" x14ac:dyDescent="0.35">
      <c r="G34" s="11" t="s">
        <v>15</v>
      </c>
      <c r="H34" s="11" t="s">
        <v>17</v>
      </c>
    </row>
    <row r="35" spans="7:8" x14ac:dyDescent="0.35">
      <c r="G35" s="10">
        <v>-24</v>
      </c>
      <c r="H35" s="8">
        <v>0</v>
      </c>
    </row>
    <row r="36" spans="7:8" x14ac:dyDescent="0.35">
      <c r="G36" s="10">
        <v>-21</v>
      </c>
      <c r="H36" s="8">
        <v>1</v>
      </c>
    </row>
    <row r="37" spans="7:8" x14ac:dyDescent="0.35">
      <c r="G37" s="10">
        <v>-18</v>
      </c>
      <c r="H37" s="8">
        <v>0</v>
      </c>
    </row>
    <row r="38" spans="7:8" x14ac:dyDescent="0.35">
      <c r="G38" s="10">
        <v>-15</v>
      </c>
      <c r="H38" s="8">
        <v>1</v>
      </c>
    </row>
    <row r="39" spans="7:8" x14ac:dyDescent="0.35">
      <c r="G39" s="10">
        <v>-12</v>
      </c>
      <c r="H39" s="8">
        <v>0</v>
      </c>
    </row>
    <row r="40" spans="7:8" x14ac:dyDescent="0.35">
      <c r="G40" s="10">
        <v>-9</v>
      </c>
      <c r="H40" s="8">
        <v>7</v>
      </c>
    </row>
    <row r="41" spans="7:8" x14ac:dyDescent="0.35">
      <c r="G41" s="10">
        <v>-6</v>
      </c>
      <c r="H41" s="8">
        <v>7</v>
      </c>
    </row>
    <row r="42" spans="7:8" x14ac:dyDescent="0.35">
      <c r="G42" s="10">
        <v>-3</v>
      </c>
      <c r="H42" s="8">
        <v>4</v>
      </c>
    </row>
    <row r="43" spans="7:8" x14ac:dyDescent="0.35">
      <c r="G43" s="10">
        <v>0</v>
      </c>
      <c r="H43" s="8">
        <v>4</v>
      </c>
    </row>
    <row r="44" spans="7:8" ht="15" thickBot="1" x14ac:dyDescent="0.4">
      <c r="G44" s="9" t="s">
        <v>16</v>
      </c>
      <c r="H44" s="9">
        <v>0</v>
      </c>
    </row>
  </sheetData>
  <sortState ref="G35:G43">
    <sortCondition ref="G35"/>
  </sortState>
  <mergeCells count="12">
    <mergeCell ref="F15:I15"/>
    <mergeCell ref="F32:I32"/>
    <mergeCell ref="K1:L1"/>
    <mergeCell ref="K2:L2"/>
    <mergeCell ref="F1:I1"/>
    <mergeCell ref="F2:F7"/>
    <mergeCell ref="F8:F13"/>
    <mergeCell ref="G2:G4"/>
    <mergeCell ref="G5:G7"/>
    <mergeCell ref="G8:G10"/>
    <mergeCell ref="G11:G13"/>
    <mergeCell ref="K11:L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Author</cp:lastModifiedBy>
  <dcterms:created xsi:type="dcterms:W3CDTF">2017-07-08T12:40:06Z</dcterms:created>
  <dcterms:modified xsi:type="dcterms:W3CDTF">2017-07-08T18:56:21Z</dcterms:modified>
</cp:coreProperties>
</file>