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vya\OneDrive\Desktop\Top Mentor\21 December\"/>
    </mc:Choice>
  </mc:AlternateContent>
  <bookViews>
    <workbookView xWindow="0" yWindow="0" windowWidth="19368" windowHeight="9072" activeTab="1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H52" i="1"/>
  <c r="H45" i="1"/>
  <c r="O12" i="1"/>
  <c r="H44" i="1"/>
  <c r="H33" i="1" l="1"/>
  <c r="F3" i="3" l="1"/>
  <c r="F5" i="3"/>
  <c r="F4" i="3"/>
  <c r="F2" i="3"/>
  <c r="E10" i="3"/>
  <c r="E11" i="3"/>
  <c r="E9" i="3"/>
  <c r="C10" i="3"/>
  <c r="C11" i="3"/>
  <c r="C9" i="3"/>
  <c r="D10" i="3"/>
  <c r="D11" i="3"/>
  <c r="D9" i="3"/>
  <c r="B10" i="3"/>
  <c r="B11" i="3"/>
  <c r="B9" i="3"/>
  <c r="C3" i="3"/>
  <c r="C4" i="3"/>
  <c r="C5" i="3"/>
  <c r="C2" i="3"/>
  <c r="E3" i="3"/>
  <c r="E4" i="3"/>
  <c r="E5" i="3"/>
  <c r="E2" i="3"/>
  <c r="D3" i="3"/>
  <c r="D4" i="3"/>
  <c r="D5" i="3"/>
  <c r="D2" i="3"/>
  <c r="B3" i="3"/>
  <c r="B4" i="3"/>
  <c r="B5" i="3"/>
  <c r="B2" i="3"/>
  <c r="H43" i="1"/>
  <c r="H42" i="1"/>
  <c r="H32" i="1"/>
  <c r="H31" i="1"/>
  <c r="H30" i="1"/>
  <c r="H29" i="1"/>
  <c r="H48" i="1"/>
  <c r="H47" i="1"/>
  <c r="H38" i="1"/>
  <c r="H37" i="1"/>
  <c r="H36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<sst xmlns="http://schemas.openxmlformats.org/spreadsheetml/2006/main" count="825" uniqueCount="73">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</sst>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0" fontId="7" fillId="5" borderId="0" xfId="0" applyFont="1" applyFill="1" applyAlignment="1">
      <alignment horizontal="left"/>
    </xf>
    <xf numFmtId="0" fontId="0" fillId="5" borderId="1" xfId="0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50" zoomScaleNormal="50" workbookViewId="0">
      <selection activeCell="D57" sqref="D57"/>
    </sheetView>
  </sheetViews>
  <sheetFormatPr defaultRowHeight="14.4" x14ac:dyDescent="0.3"/>
  <cols>
    <col min="2" max="2" width="30.332031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15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15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15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15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15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15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15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15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15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15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15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15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  <c r="O12">
        <f>COUNTIFS(G2:G100, "Boston", B2:B100, "&gt;" &amp; DATE(2013, 2, 3))</f>
        <v>2</v>
      </c>
    </row>
    <row r="13" spans="1:15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15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15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15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COUNTIF(A2:G25,G2)</f>
        <v>4</v>
      </c>
    </row>
    <row r="30" spans="1:8" ht="15.6" x14ac:dyDescent="0.3">
      <c r="E30" s="14" t="s">
        <v>32</v>
      </c>
      <c r="H30">
        <f>COUNTIF(A2:G25,D12)</f>
        <v>5</v>
      </c>
    </row>
    <row r="31" spans="1:8" ht="15.6" x14ac:dyDescent="0.3">
      <c r="E31" s="14" t="s">
        <v>33</v>
      </c>
      <c r="H31">
        <f>COUNTIF(A2:G25,F3)</f>
        <v>8</v>
      </c>
    </row>
    <row r="32" spans="1:8" ht="15.6" x14ac:dyDescent="0.3">
      <c r="E32" s="14" t="s">
        <v>34</v>
      </c>
      <c r="H32">
        <f>COUNTIF(A2:G25,C10)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SUMIF(D2:D25,D6,E2:E25)</f>
        <v>105</v>
      </c>
    </row>
    <row r="37" spans="5:8" ht="15.6" x14ac:dyDescent="0.3">
      <c r="E37" s="14" t="s">
        <v>24</v>
      </c>
      <c r="H37">
        <f>SUMIF(D2:D25,D3,E2:E25)</f>
        <v>164</v>
      </c>
    </row>
    <row r="38" spans="5:8" ht="15.6" x14ac:dyDescent="0.3">
      <c r="E38" s="14" t="s">
        <v>30</v>
      </c>
      <c r="H38">
        <f>SUMIF(F2:F25,F5,E2:E25)</f>
        <v>156</v>
      </c>
    </row>
    <row r="39" spans="5:8" ht="15.6" x14ac:dyDescent="0.3">
      <c r="E39" s="22" t="s">
        <v>40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COUNTIFS(G2:G25,G2,D2:D25,D18)</f>
        <v>2</v>
      </c>
    </row>
    <row r="43" spans="5:8" ht="15.6" x14ac:dyDescent="0.3">
      <c r="E43" s="14" t="s">
        <v>36</v>
      </c>
      <c r="H43">
        <f>COUNTIFS(F2:F25,F7,C2:C25,C5)</f>
        <v>2</v>
      </c>
    </row>
    <row r="44" spans="5:8" ht="15.6" x14ac:dyDescent="0.3">
      <c r="E44" s="22" t="s">
        <v>37</v>
      </c>
      <c r="H44">
        <f>COUNTIFS(G2:G25, "Boston", B2:B25, "&gt;" &amp; DATE(2013, 2, 3))</f>
        <v>2</v>
      </c>
    </row>
    <row r="45" spans="5:8" ht="15.6" x14ac:dyDescent="0.3">
      <c r="E45" s="22" t="s">
        <v>38</v>
      </c>
      <c r="H45">
        <f>COUNTIFS(B2:B25,"&gt;"&amp;DATE(2013,2,3),B2:B25,"&lt;"&amp;DATE(2013,2,6))</f>
        <v>9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SUMIFS(E2:E25,G2:G25,G3,D2:D25,D12)</f>
        <v>25</v>
      </c>
    </row>
    <row r="48" spans="5:8" ht="15.6" x14ac:dyDescent="0.3">
      <c r="E48" s="14" t="s">
        <v>29</v>
      </c>
      <c r="H48">
        <f>SUMIFS(E2:E25,G2:G25,G10,F2:F25,F7)</f>
        <v>75</v>
      </c>
    </row>
    <row r="49" spans="5:8" ht="15.6" x14ac:dyDescent="0.3">
      <c r="E49" s="22" t="s">
        <v>39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22" t="s">
        <v>28</v>
      </c>
      <c r="H52" s="24">
        <f>SUMIFS(E2:E25, G2:G25, "NY") + SUMIFS(E2:E25, G2:G25, "Baltimore") + SUMIFS(E2:E25, G2:G25, "Philadelphia")</f>
        <v>386</v>
      </c>
    </row>
  </sheetData>
  <autoFilter ref="A1:H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N13" sqref="N1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COUNTIF($A15:$E241,A2)</f>
        <v>71</v>
      </c>
      <c r="C2" s="1">
        <f>SUMIFS($E$16:$E$241,$B$16:$B$241,A2)</f>
        <v>717</v>
      </c>
      <c r="D2" s="1">
        <f>COUNTIFS($D16:$D241,$D16,$B16:$B241,A2)</f>
        <v>42</v>
      </c>
      <c r="E2" s="1">
        <f>COUNTIFS($D$16:$D$241,$D$17,$B$16:$B$241,A2)</f>
        <v>29</v>
      </c>
      <c r="F2" s="1">
        <f>SUMIFS($E$16:$E$241,$D$16:$D$241,$D$16,$B16:$B241,B16)</f>
        <v>414</v>
      </c>
    </row>
    <row r="3" spans="1:6" x14ac:dyDescent="0.3">
      <c r="A3" s="6" t="s">
        <v>43</v>
      </c>
      <c r="B3" s="1">
        <f t="shared" ref="B3:B5" si="0">COUNTIF($A16:$E242,A3)</f>
        <v>46</v>
      </c>
      <c r="C3" s="1">
        <f t="shared" ref="C3:C5" si="1">SUMIFS($E$16:$E$241,$B$16:$B$241,A3)</f>
        <v>1934</v>
      </c>
      <c r="D3" s="1">
        <f>COUNTIFS($D16:$D241,$D16,$B16:$B241,A3)</f>
        <v>31</v>
      </c>
      <c r="E3" s="1">
        <f t="shared" ref="E3:E5" si="2">COUNTIFS($D$16:$D$241,$D$17,$B$16:$B$241,A3)</f>
        <v>15</v>
      </c>
      <c r="F3" s="1">
        <f>SUMIFS($E$16:$E$241,$D$16:$D$241,$D$16,$B$16:$B$241,B19)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ref="D4:D5" si="3">COUNTIFS($D18:$D243,$D18,$B18:$B243,A4)</f>
        <v>35</v>
      </c>
      <c r="E4" s="1">
        <f t="shared" si="2"/>
        <v>15</v>
      </c>
      <c r="F4" s="1">
        <f>SUMIFS(E16:E241,D16:D241,D16,B16:B241,B20)</f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3"/>
        <v>21</v>
      </c>
      <c r="E5" s="1">
        <f t="shared" si="2"/>
        <v>11</v>
      </c>
      <c r="F5" s="1">
        <f>SUMIFS(E16:E241,D16:D241,D16,B16:B241,B22)</f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23" t="s">
        <v>70</v>
      </c>
    </row>
    <row r="9" spans="1:6" x14ac:dyDescent="0.3">
      <c r="A9" s="6" t="s">
        <v>49</v>
      </c>
      <c r="B9" s="1">
        <f>COUNTIF($A$16:$E$241,A9)</f>
        <v>25</v>
      </c>
      <c r="C9" s="1">
        <f>SUMIFS($E$16:$E$241,$C$16:$C$241,A9)</f>
        <v>688</v>
      </c>
      <c r="D9" s="1">
        <f>COUNTIFS($B$16:$B$241,$B16,$C$16:$C$241,A9)</f>
        <v>7</v>
      </c>
      <c r="E9" s="1">
        <f>COUNTIFS($B$16:$B$241,$B$26,$C$16:$C$241,A9)</f>
        <v>1</v>
      </c>
      <c r="F9" s="1">
        <f>SUMIFS($E$16:$E$241,$B$16:$B$241,$B$16, $A$16:$A$241,"&gt;=10/5/2013",A16:A241,"&lt;=20/5/2013",$C$16:$C$241,A9)</f>
        <v>31</v>
      </c>
    </row>
    <row r="10" spans="1:6" x14ac:dyDescent="0.3">
      <c r="A10" s="6" t="s">
        <v>50</v>
      </c>
      <c r="B10" s="1">
        <f t="shared" ref="B10:B11" si="4">COUNTIF($A$16:$E$241,A10)</f>
        <v>31</v>
      </c>
      <c r="C10" s="1">
        <f t="shared" ref="C10:C11" si="5">SUMIFS($E$16:$E$241,$C$16:$C$241,A10)</f>
        <v>965</v>
      </c>
      <c r="D10" s="1">
        <f t="shared" ref="D10:D11" si="6">COUNTIFS($B$16:$B$241,$B17,$C$16:$C$241,A10)</f>
        <v>8</v>
      </c>
      <c r="E10" s="1">
        <f t="shared" ref="E10:E11" si="7">COUNTIFS($B$16:$B$241,$B$26,$C$16:$C$241,A10)</f>
        <v>1</v>
      </c>
      <c r="F10" s="1">
        <f t="shared" ref="F10:F11" si="8">SUMIFS($E$16:$E$241,$B$16:$B$241,$B$16, $A$16:$A$241,"&gt;=10/5/2013",A17:A242,"&lt;=20/5/2013",$C$16:$C$241,A10)</f>
        <v>24</v>
      </c>
    </row>
    <row r="11" spans="1:6" x14ac:dyDescent="0.3">
      <c r="A11" s="6" t="s">
        <v>52</v>
      </c>
      <c r="B11" s="1">
        <f t="shared" si="4"/>
        <v>23</v>
      </c>
      <c r="C11" s="1">
        <f t="shared" si="5"/>
        <v>701</v>
      </c>
      <c r="D11" s="1">
        <f t="shared" si="6"/>
        <v>5</v>
      </c>
      <c r="E11" s="1">
        <f t="shared" si="7"/>
        <v>1</v>
      </c>
      <c r="F11" s="1">
        <f t="shared" si="8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F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Divya golla</cp:lastModifiedBy>
  <dcterms:created xsi:type="dcterms:W3CDTF">2013-06-05T17:23:06Z</dcterms:created>
  <dcterms:modified xsi:type="dcterms:W3CDTF">2025-01-01T13:36:57Z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