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ek\Downloads\"/>
    </mc:Choice>
  </mc:AlternateContent>
  <xr:revisionPtr revIDLastSave="0" documentId="13_ncr:1_{F7323600-B8E8-457D-AFF6-28A354B6F923}" xr6:coauthVersionLast="47" xr6:coauthVersionMax="47" xr10:uidLastSave="{00000000-0000-0000-0000-000000000000}"/>
  <bookViews>
    <workbookView xWindow="-108" yWindow="-108" windowWidth="23256" windowHeight="12456" xr2:uid="{465BEB87-173E-4DF2-9A82-F1FC1095598C}"/>
  </bookViews>
  <sheets>
    <sheet name="Sheet1" sheetId="1" r:id="rId1"/>
  </sheets>
  <definedNames>
    <definedName name="solver_adj" localSheetId="0" hidden="1">Sheet1!$B$15:$B$17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G2" i="1" s="1"/>
  <c r="E16" i="1"/>
  <c r="B13" i="1"/>
  <c r="F13" i="1" s="1"/>
  <c r="A13" i="1"/>
  <c r="D12" i="1"/>
  <c r="F12" i="1" s="1"/>
  <c r="G12" i="1" s="1"/>
  <c r="C12" i="1"/>
  <c r="D11" i="1"/>
  <c r="F11" i="1" s="1"/>
  <c r="G11" i="1" s="1"/>
  <c r="C11" i="1"/>
  <c r="D10" i="1"/>
  <c r="E10" i="1" s="1"/>
  <c r="C10" i="1"/>
  <c r="D9" i="1"/>
  <c r="F9" i="1" s="1"/>
  <c r="G9" i="1" s="1"/>
  <c r="C9" i="1"/>
  <c r="D8" i="1"/>
  <c r="F8" i="1" s="1"/>
  <c r="G8" i="1" s="1"/>
  <c r="C8" i="1"/>
  <c r="D7" i="1"/>
  <c r="F7" i="1" s="1"/>
  <c r="G7" i="1" s="1"/>
  <c r="C7" i="1"/>
  <c r="D6" i="1"/>
  <c r="E6" i="1" s="1"/>
  <c r="C6" i="1"/>
  <c r="D5" i="1"/>
  <c r="F5" i="1" s="1"/>
  <c r="G5" i="1" s="1"/>
  <c r="C5" i="1"/>
  <c r="D4" i="1"/>
  <c r="F4" i="1" s="1"/>
  <c r="G4" i="1" s="1"/>
  <c r="C4" i="1"/>
  <c r="D3" i="1"/>
  <c r="E3" i="1" s="1"/>
  <c r="C3" i="1"/>
  <c r="C2" i="1"/>
  <c r="C13" i="1" s="1"/>
  <c r="F17" i="1" s="1"/>
  <c r="E2" i="1" l="1"/>
  <c r="E7" i="1"/>
  <c r="E12" i="1"/>
  <c r="E5" i="1"/>
  <c r="F10" i="1"/>
  <c r="G10" i="1" s="1"/>
  <c r="F3" i="1"/>
  <c r="G3" i="1" s="1"/>
  <c r="E8" i="1"/>
  <c r="F6" i="1"/>
  <c r="G6" i="1" s="1"/>
  <c r="E11" i="1"/>
  <c r="E4" i="1"/>
  <c r="E9" i="1"/>
  <c r="G14" i="1" l="1"/>
  <c r="E14" i="1"/>
</calcChain>
</file>

<file path=xl/sharedStrings.xml><?xml version="1.0" encoding="utf-8"?>
<sst xmlns="http://schemas.openxmlformats.org/spreadsheetml/2006/main" count="14" uniqueCount="14">
  <si>
    <t>Defects</t>
  </si>
  <si>
    <t>Y2(freq2)</t>
  </si>
  <si>
    <t>for y2</t>
  </si>
  <si>
    <t>prob</t>
  </si>
  <si>
    <t>Ln L</t>
  </si>
  <si>
    <t>Exp freq</t>
  </si>
  <si>
    <t>(o-e)^2/e</t>
  </si>
  <si>
    <t>chi sq</t>
  </si>
  <si>
    <t>omega</t>
  </si>
  <si>
    <t>P</t>
  </si>
  <si>
    <t>lambda</t>
  </si>
  <si>
    <t>constraint for omega</t>
  </si>
  <si>
    <t>k</t>
  </si>
  <si>
    <t>constraint for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</si>
</sst>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BE91-FEBF-4B0C-9B95-636CB248B204}">
  <dimension ref="A1:G17"/>
  <sheetViews>
    <sheetView tabSelected="1" workbookViewId="0">
      <selection activeCell="F14" sqref="F1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</v>
      </c>
      <c r="B2" s="1">
        <v>270</v>
      </c>
      <c r="C2">
        <f t="shared" ref="C2:C12" si="0">B2*A2</f>
        <v>0</v>
      </c>
      <c r="D2">
        <f>(1-B15)+B15*((B17/(B17+B16))^B17)</f>
        <v>0.90109593525449572</v>
      </c>
      <c r="E2">
        <f>LN(D2)*B2</f>
        <v>-28.118758667920225</v>
      </c>
      <c r="F2">
        <f>D2*$B$13</f>
        <v>270.32878057634872</v>
      </c>
      <c r="G2">
        <f>((B2-F2)^2/F2)</f>
        <v>3.9987110197342384E-4</v>
      </c>
    </row>
    <row r="3" spans="1:7" x14ac:dyDescent="0.3">
      <c r="A3" s="1">
        <v>1</v>
      </c>
      <c r="B3" s="1">
        <v>8</v>
      </c>
      <c r="C3">
        <f t="shared" si="0"/>
        <v>8</v>
      </c>
      <c r="D3">
        <f>$B$15*EXP(GAMMALN(A3+$B$17))/(FACT(A3)*EXP(GAMMALN($B$17)))*(($B$16/($B$17+$B$16))^A3)*(($B$17/($B$17+$B$16))^$B$17)</f>
        <v>2.7173235901377484E-2</v>
      </c>
      <c r="E3">
        <f t="shared" ref="E3:E12" si="1">LN(D3)*B3</f>
        <v>-28.844182114517384</v>
      </c>
      <c r="F3">
        <f t="shared" ref="F3:F13" si="2">D3*$B$13</f>
        <v>8.1519707704132447</v>
      </c>
      <c r="G3">
        <f t="shared" ref="G3:G12" si="3">((B3-F3)^2/F3)</f>
        <v>2.8330713775148115E-3</v>
      </c>
    </row>
    <row r="4" spans="1:7" x14ac:dyDescent="0.3">
      <c r="A4" s="1">
        <v>2</v>
      </c>
      <c r="B4" s="1">
        <v>10</v>
      </c>
      <c r="C4">
        <f t="shared" si="0"/>
        <v>20</v>
      </c>
      <c r="D4">
        <f t="shared" ref="D4:D12" si="4">$B$15*EXP(GAMMALN(A4+$B$17))/(FACT(A4)*EXP(GAMMALN($B$17)))*(($B$16/($B$17+$B$16))^A4)*(($B$17/($B$17+$B$16))^$B$17)</f>
        <v>2.9679708258837575E-2</v>
      </c>
      <c r="E4">
        <f t="shared" si="1"/>
        <v>-35.172916902852577</v>
      </c>
      <c r="F4">
        <f t="shared" si="2"/>
        <v>8.9039124776512732</v>
      </c>
      <c r="G4">
        <f t="shared" si="3"/>
        <v>0.13493033087017553</v>
      </c>
    </row>
    <row r="5" spans="1:7" x14ac:dyDescent="0.3">
      <c r="A5" s="1">
        <v>3</v>
      </c>
      <c r="B5" s="1">
        <v>6</v>
      </c>
      <c r="C5">
        <f t="shared" si="0"/>
        <v>18</v>
      </c>
      <c r="D5">
        <f t="shared" si="4"/>
        <v>2.1754708973927825E-2</v>
      </c>
      <c r="E5">
        <f t="shared" si="1"/>
        <v>-22.967550241996594</v>
      </c>
      <c r="F5">
        <f t="shared" si="2"/>
        <v>6.5264126921783472</v>
      </c>
      <c r="G5">
        <f t="shared" si="3"/>
        <v>4.2459822195823026E-2</v>
      </c>
    </row>
    <row r="6" spans="1:7" x14ac:dyDescent="0.3">
      <c r="A6" s="1">
        <v>4</v>
      </c>
      <c r="B6" s="1">
        <v>3</v>
      </c>
      <c r="C6">
        <f t="shared" si="0"/>
        <v>12</v>
      </c>
      <c r="D6">
        <f t="shared" si="4"/>
        <v>1.2038046991276865E-2</v>
      </c>
      <c r="E6">
        <f t="shared" si="1"/>
        <v>-13.259049186857307</v>
      </c>
      <c r="F6">
        <f t="shared" si="2"/>
        <v>3.6114140973830593</v>
      </c>
      <c r="G6">
        <f t="shared" si="3"/>
        <v>0.10351269292259442</v>
      </c>
    </row>
    <row r="7" spans="1:7" x14ac:dyDescent="0.3">
      <c r="A7" s="1">
        <v>5</v>
      </c>
      <c r="B7" s="1">
        <v>2</v>
      </c>
      <c r="C7">
        <f t="shared" si="0"/>
        <v>10</v>
      </c>
      <c r="D7">
        <f t="shared" si="4"/>
        <v>5.3638678274700001E-3</v>
      </c>
      <c r="E7">
        <f t="shared" si="1"/>
        <v>-10.456139909063678</v>
      </c>
      <c r="F7">
        <f t="shared" si="2"/>
        <v>1.609160348241</v>
      </c>
      <c r="G7">
        <f t="shared" si="3"/>
        <v>9.4928782923389923E-2</v>
      </c>
    </row>
    <row r="8" spans="1:7" x14ac:dyDescent="0.3">
      <c r="A8" s="1">
        <v>6</v>
      </c>
      <c r="B8" s="1">
        <v>1</v>
      </c>
      <c r="C8">
        <f t="shared" si="0"/>
        <v>6</v>
      </c>
      <c r="D8">
        <f t="shared" si="4"/>
        <v>2.0046097229492904E-3</v>
      </c>
      <c r="E8">
        <f t="shared" si="1"/>
        <v>-6.2123058890663589</v>
      </c>
      <c r="F8">
        <f t="shared" si="2"/>
        <v>0.60138291688478707</v>
      </c>
      <c r="G8">
        <f t="shared" si="3"/>
        <v>0.26421698137747696</v>
      </c>
    </row>
    <row r="9" spans="1:7" x14ac:dyDescent="0.3">
      <c r="A9" s="1">
        <v>7</v>
      </c>
      <c r="B9" s="1">
        <v>0</v>
      </c>
      <c r="C9">
        <f t="shared" si="0"/>
        <v>0</v>
      </c>
      <c r="D9">
        <f t="shared" si="4"/>
        <v>6.4629040419506131E-4</v>
      </c>
      <c r="E9">
        <f t="shared" si="1"/>
        <v>0</v>
      </c>
      <c r="F9">
        <f t="shared" si="2"/>
        <v>0.1938871212585184</v>
      </c>
      <c r="G9">
        <f t="shared" si="3"/>
        <v>0.1938871212585184</v>
      </c>
    </row>
    <row r="10" spans="1:7" x14ac:dyDescent="0.3">
      <c r="A10" s="1">
        <v>8</v>
      </c>
      <c r="B10" s="1">
        <v>0</v>
      </c>
      <c r="C10">
        <f t="shared" si="0"/>
        <v>0</v>
      </c>
      <c r="D10">
        <f t="shared" si="4"/>
        <v>1.8348843230714602E-4</v>
      </c>
      <c r="E10">
        <f t="shared" si="1"/>
        <v>0</v>
      </c>
      <c r="F10">
        <f t="shared" si="2"/>
        <v>5.5046529692143804E-2</v>
      </c>
      <c r="G10">
        <f t="shared" si="3"/>
        <v>5.5046529692143804E-2</v>
      </c>
    </row>
    <row r="11" spans="1:7" x14ac:dyDescent="0.3">
      <c r="A11" s="1">
        <v>9</v>
      </c>
      <c r="B11" s="1">
        <v>0</v>
      </c>
      <c r="C11">
        <f t="shared" si="0"/>
        <v>0</v>
      </c>
      <c r="D11">
        <f t="shared" si="4"/>
        <v>4.6600930082043359E-5</v>
      </c>
      <c r="E11">
        <f t="shared" si="1"/>
        <v>0</v>
      </c>
      <c r="F11">
        <f t="shared" si="2"/>
        <v>1.3980279024613008E-2</v>
      </c>
      <c r="G11">
        <f t="shared" si="3"/>
        <v>1.3980279024613008E-2</v>
      </c>
    </row>
    <row r="12" spans="1:7" x14ac:dyDescent="0.3">
      <c r="A12" s="1">
        <v>10</v>
      </c>
      <c r="B12" s="1">
        <v>0</v>
      </c>
      <c r="C12">
        <f t="shared" si="0"/>
        <v>0</v>
      </c>
      <c r="D12">
        <f t="shared" si="4"/>
        <v>1.0719216087203671E-5</v>
      </c>
      <c r="E12">
        <f t="shared" si="1"/>
        <v>0</v>
      </c>
      <c r="F12">
        <f t="shared" si="2"/>
        <v>3.2157648261611012E-3</v>
      </c>
      <c r="G12">
        <f t="shared" si="3"/>
        <v>3.2157648261611012E-3</v>
      </c>
    </row>
    <row r="13" spans="1:7" x14ac:dyDescent="0.3">
      <c r="A13">
        <f>SUM(A2:A12)</f>
        <v>55</v>
      </c>
      <c r="B13">
        <f>SUM(B2:B12)</f>
        <v>300</v>
      </c>
      <c r="C13">
        <f>SUM(C2:C12)</f>
        <v>74</v>
      </c>
      <c r="F13">
        <f t="shared" si="2"/>
        <v>0</v>
      </c>
    </row>
    <row r="14" spans="1:7" x14ac:dyDescent="0.3">
      <c r="E14">
        <f>SUM(E2:E12)</f>
        <v>-145.03090291227412</v>
      </c>
      <c r="F14" t="s">
        <v>7</v>
      </c>
      <c r="G14">
        <f>SUM(G2:G12)</f>
        <v>0.9094112475703845</v>
      </c>
    </row>
    <row r="15" spans="1:7" x14ac:dyDescent="0.3">
      <c r="A15" t="s">
        <v>8</v>
      </c>
      <c r="B15">
        <v>0.1114262113223026</v>
      </c>
      <c r="G15" t="s">
        <v>9</v>
      </c>
    </row>
    <row r="16" spans="1:7" x14ac:dyDescent="0.3">
      <c r="A16" t="s">
        <v>10</v>
      </c>
      <c r="B16">
        <v>2.2018681015475798</v>
      </c>
      <c r="D16" t="s">
        <v>11</v>
      </c>
      <c r="E16">
        <f>((B2*(-1+EXP(-B16))/((1-B15)+B15*EXP(-B16))+((B13-B2)/B15)))</f>
        <v>2.6810828096700448</v>
      </c>
    </row>
    <row r="17" spans="1:6" x14ac:dyDescent="0.3">
      <c r="A17" t="s">
        <v>12</v>
      </c>
      <c r="B17">
        <v>150</v>
      </c>
      <c r="D17" t="s">
        <v>13</v>
      </c>
      <c r="F17">
        <f>((-B2*B15*EXP(-B16))/((1-B15)+B15*EXP(-B16)))-(B13-B2)+(C13/B16)</f>
        <v>-8.5492521362851903E-2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Sumona Nayek</dc:creator>
  <cp:lastModifiedBy>Sumona Nayek</cp:lastModifiedBy>
  <dcterms:created xsi:type="dcterms:W3CDTF">2024-02-14T10:34:06Z</dcterms:created>
  <dcterms:modified xsi:type="dcterms:W3CDTF">2024-02-15T07:53:32Z</dcterms:modified>
</cp:coreProperties>
</file>