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pivotTables/pivotTable7.xml" ContentType="application/vnd.openxmlformats-officedocument.spreadsheetml.pivotTable+xml"/>
  <Override PartName="/xl/drawings/drawing4.xml" ContentType="application/vnd.openxmlformats-officedocument.drawing+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sus\OneDrive\Desktop\Fashion Dataset\"/>
    </mc:Choice>
  </mc:AlternateContent>
  <xr:revisionPtr revIDLastSave="0" documentId="13_ncr:1_{36BFF98D-9B49-47F0-B5D8-4583751DEF5E}" xr6:coauthVersionLast="36" xr6:coauthVersionMax="36" xr10:uidLastSave="{00000000-0000-0000-0000-000000000000}"/>
  <bookViews>
    <workbookView minimized="1" xWindow="0" yWindow="0" windowWidth="23040" windowHeight="9060" activeTab="1" xr2:uid="{00000000-000D-0000-FFFF-FFFF00000000}"/>
  </bookViews>
  <sheets>
    <sheet name="Pivots" sheetId="5" r:id="rId1"/>
    <sheet name="MyDashboard" sheetId="6" r:id="rId2"/>
    <sheet name="Sheet5" sheetId="10" r:id="rId3"/>
    <sheet name="Sheet1" sheetId="11" r:id="rId4"/>
    <sheet name="Sheet2" sheetId="12" r:id="rId5"/>
    <sheet name="Sheet3" sheetId="13" r:id="rId6"/>
    <sheet name="Sheet6" sheetId="15" r:id="rId7"/>
    <sheet name="Sheet7" sheetId="16" r:id="rId8"/>
    <sheet name="Data" sheetId="1" r:id="rId9"/>
    <sheet name="Questions &amp; KPIs" sheetId="2" r:id="rId10"/>
    <sheet name="Logo &amp; Colors" sheetId="4" r:id="rId11"/>
  </sheets>
  <definedNames>
    <definedName name="_xlnm._FilterDatabase" localSheetId="5" hidden="1">Sheet3!$G$3:$I$61</definedName>
    <definedName name="_xlchart.v5.0" hidden="1">Sheet3!$L$3:$M$3</definedName>
    <definedName name="_xlchart.v5.1" hidden="1">Sheet3!$L$4:$M$61</definedName>
    <definedName name="_xlchart.v5.10" hidden="1">Sheet3!$N$3</definedName>
    <definedName name="_xlchart.v5.11" hidden="1">Sheet3!$N$4:$N$61</definedName>
    <definedName name="_xlchart.v5.2" hidden="1">Sheet3!$N$3</definedName>
    <definedName name="_xlchart.v5.3" hidden="1">Sheet3!$N$4:$N$61</definedName>
    <definedName name="_xlchart.v5.4" hidden="1">Sheet3!$G$3:$H$3</definedName>
    <definedName name="_xlchart.v5.5" hidden="1">Sheet3!$G$4:$H$61</definedName>
    <definedName name="_xlchart.v5.6" hidden="1">Sheet3!$I$3</definedName>
    <definedName name="_xlchart.v5.7" hidden="1">Sheet3!$I$4:$I$61</definedName>
    <definedName name="_xlchart.v5.8" hidden="1">Sheet3!$L$3:$M$3</definedName>
    <definedName name="_xlchart.v5.9" hidden="1">Sheet3!$L$4:$M$61</definedName>
    <definedName name="NativeTimeline_Order_Date">#N/A</definedName>
    <definedName name="Slicer_Gender_Value">#N/A</definedName>
    <definedName name="Slicer_Order_Mode">#N/A</definedName>
    <definedName name="Slicer_Order_Month">#N/A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H5" i="10" l="1"/>
  <c r="L5" i="13" l="1"/>
  <c r="M5" i="13"/>
  <c r="N5" i="13"/>
  <c r="L6" i="13"/>
  <c r="M6" i="13"/>
  <c r="N6" i="13"/>
  <c r="L7" i="13"/>
  <c r="M7" i="13"/>
  <c r="N7" i="13"/>
  <c r="L8" i="13"/>
  <c r="M8" i="13"/>
  <c r="N8" i="13"/>
  <c r="L9" i="13"/>
  <c r="M9" i="13"/>
  <c r="N9" i="13"/>
  <c r="L10" i="13"/>
  <c r="M10" i="13"/>
  <c r="N10" i="13"/>
  <c r="L11" i="13"/>
  <c r="M11" i="13"/>
  <c r="N11" i="13"/>
  <c r="L12" i="13"/>
  <c r="M12" i="13"/>
  <c r="N12" i="13"/>
  <c r="L13" i="13"/>
  <c r="M13" i="13"/>
  <c r="N13" i="13"/>
  <c r="L14" i="13"/>
  <c r="M14" i="13"/>
  <c r="N14" i="13"/>
  <c r="L15" i="13"/>
  <c r="M15" i="13"/>
  <c r="N15" i="13"/>
  <c r="L16" i="13"/>
  <c r="M16" i="13"/>
  <c r="N16" i="13"/>
  <c r="L17" i="13"/>
  <c r="M17" i="13"/>
  <c r="N17" i="13"/>
  <c r="L18" i="13"/>
  <c r="M18" i="13"/>
  <c r="N18" i="13"/>
  <c r="L19" i="13"/>
  <c r="M19" i="13"/>
  <c r="N19" i="13"/>
  <c r="L20" i="13"/>
  <c r="M20" i="13"/>
  <c r="N20" i="13"/>
  <c r="L21" i="13"/>
  <c r="M21" i="13"/>
  <c r="N21" i="13"/>
  <c r="L22" i="13"/>
  <c r="M22" i="13"/>
  <c r="N22" i="13"/>
  <c r="L23" i="13"/>
  <c r="M23" i="13"/>
  <c r="N23" i="13"/>
  <c r="L24" i="13"/>
  <c r="M24" i="13"/>
  <c r="N24" i="13"/>
  <c r="L25" i="13"/>
  <c r="M25" i="13"/>
  <c r="N25" i="13"/>
  <c r="L26" i="13"/>
  <c r="M26" i="13"/>
  <c r="N26" i="13"/>
  <c r="L27" i="13"/>
  <c r="M27" i="13"/>
  <c r="N27" i="13"/>
  <c r="L28" i="13"/>
  <c r="M28" i="13"/>
  <c r="N28" i="13"/>
  <c r="L29" i="13"/>
  <c r="M29" i="13"/>
  <c r="N29" i="13"/>
  <c r="L30" i="13"/>
  <c r="M30" i="13"/>
  <c r="N30" i="13"/>
  <c r="L31" i="13"/>
  <c r="M31" i="13"/>
  <c r="N31" i="13"/>
  <c r="L32" i="13"/>
  <c r="M32" i="13"/>
  <c r="N32" i="13"/>
  <c r="L33" i="13"/>
  <c r="M33" i="13"/>
  <c r="N33" i="13"/>
  <c r="L34" i="13"/>
  <c r="M34" i="13"/>
  <c r="N34" i="13"/>
  <c r="L35" i="13"/>
  <c r="M35" i="13"/>
  <c r="N35" i="13"/>
  <c r="L36" i="13"/>
  <c r="M36" i="13"/>
  <c r="N36" i="13"/>
  <c r="L37" i="13"/>
  <c r="M37" i="13"/>
  <c r="N37" i="13"/>
  <c r="L38" i="13"/>
  <c r="M38" i="13"/>
  <c r="N38" i="13"/>
  <c r="L39" i="13"/>
  <c r="M39" i="13"/>
  <c r="N39" i="13"/>
  <c r="L40" i="13"/>
  <c r="M40" i="13"/>
  <c r="N40" i="13"/>
  <c r="L41" i="13"/>
  <c r="M41" i="13"/>
  <c r="N41" i="13"/>
  <c r="L42" i="13"/>
  <c r="M42" i="13"/>
  <c r="N42" i="13"/>
  <c r="L43" i="13"/>
  <c r="M43" i="13"/>
  <c r="N43" i="13"/>
  <c r="L44" i="13"/>
  <c r="M44" i="13"/>
  <c r="N44" i="13"/>
  <c r="L45" i="13"/>
  <c r="M45" i="13"/>
  <c r="N45" i="13"/>
  <c r="L46" i="13"/>
  <c r="M46" i="13"/>
  <c r="N46" i="13"/>
  <c r="L47" i="13"/>
  <c r="M47" i="13"/>
  <c r="N47" i="13"/>
  <c r="L48" i="13"/>
  <c r="M48" i="13"/>
  <c r="N48" i="13"/>
  <c r="L49" i="13"/>
  <c r="M49" i="13"/>
  <c r="N49" i="13"/>
  <c r="L50" i="13"/>
  <c r="M50" i="13"/>
  <c r="N50" i="13"/>
  <c r="L51" i="13"/>
  <c r="M51" i="13"/>
  <c r="N51" i="13"/>
  <c r="L52" i="13"/>
  <c r="M52" i="13"/>
  <c r="N52" i="13"/>
  <c r="L53" i="13"/>
  <c r="M53" i="13"/>
  <c r="N53" i="13"/>
  <c r="L54" i="13"/>
  <c r="M54" i="13"/>
  <c r="N54" i="13"/>
  <c r="L55" i="13"/>
  <c r="M55" i="13"/>
  <c r="N55" i="13"/>
  <c r="L56" i="13"/>
  <c r="M56" i="13"/>
  <c r="N56" i="13"/>
  <c r="L57" i="13"/>
  <c r="M57" i="13"/>
  <c r="N57" i="13"/>
  <c r="L58" i="13"/>
  <c r="M58" i="13"/>
  <c r="N58" i="13"/>
  <c r="L59" i="13"/>
  <c r="M59" i="13"/>
  <c r="N59" i="13"/>
  <c r="L60" i="13"/>
  <c r="M60" i="13"/>
  <c r="N60" i="13"/>
  <c r="L61" i="13"/>
  <c r="M61" i="13"/>
  <c r="N61" i="13"/>
  <c r="L62" i="13"/>
  <c r="M62" i="13"/>
  <c r="N62" i="13"/>
  <c r="L63" i="13"/>
  <c r="M63" i="13"/>
  <c r="N63" i="13"/>
  <c r="M4" i="13"/>
  <c r="N4" i="13"/>
  <c r="L4" i="13"/>
  <c r="G5" i="13"/>
  <c r="H5" i="13"/>
  <c r="I5" i="13"/>
  <c r="G6" i="13"/>
  <c r="H6" i="13"/>
  <c r="I6" i="13"/>
  <c r="G7" i="13"/>
  <c r="H7" i="13"/>
  <c r="I7" i="13"/>
  <c r="G8" i="13"/>
  <c r="H8" i="13"/>
  <c r="I8" i="13"/>
  <c r="G9" i="13"/>
  <c r="H9" i="13"/>
  <c r="I9" i="13"/>
  <c r="G10" i="13"/>
  <c r="H10" i="13"/>
  <c r="I10" i="13"/>
  <c r="G11" i="13"/>
  <c r="H11" i="13"/>
  <c r="I11" i="13"/>
  <c r="G12" i="13"/>
  <c r="H12" i="13"/>
  <c r="I12" i="13"/>
  <c r="G13" i="13"/>
  <c r="H13" i="13"/>
  <c r="I13" i="13"/>
  <c r="G14" i="13"/>
  <c r="H14" i="13"/>
  <c r="I14" i="13"/>
  <c r="G15" i="13"/>
  <c r="H15" i="13"/>
  <c r="I15" i="13"/>
  <c r="G16" i="13"/>
  <c r="H16" i="13"/>
  <c r="I16" i="13"/>
  <c r="G17" i="13"/>
  <c r="H17" i="13"/>
  <c r="I17" i="13"/>
  <c r="G18" i="13"/>
  <c r="H18" i="13"/>
  <c r="I18" i="13"/>
  <c r="G19" i="13"/>
  <c r="H19" i="13"/>
  <c r="I19" i="13"/>
  <c r="G20" i="13"/>
  <c r="H20" i="13"/>
  <c r="I20" i="13"/>
  <c r="G21" i="13"/>
  <c r="H21" i="13"/>
  <c r="I21" i="13"/>
  <c r="G22" i="13"/>
  <c r="H22" i="13"/>
  <c r="I22" i="13"/>
  <c r="G23" i="13"/>
  <c r="H23" i="13"/>
  <c r="I23" i="13"/>
  <c r="G24" i="13"/>
  <c r="H24" i="13"/>
  <c r="I24" i="13"/>
  <c r="G25" i="13"/>
  <c r="H25" i="13"/>
  <c r="I25" i="13"/>
  <c r="G26" i="13"/>
  <c r="H26" i="13"/>
  <c r="I26" i="13"/>
  <c r="G27" i="13"/>
  <c r="H27" i="13"/>
  <c r="I27" i="13"/>
  <c r="G28" i="13"/>
  <c r="H28" i="13"/>
  <c r="I28" i="13"/>
  <c r="G29" i="13"/>
  <c r="H29" i="13"/>
  <c r="I29" i="13"/>
  <c r="G30" i="13"/>
  <c r="H30" i="13"/>
  <c r="I30" i="13"/>
  <c r="G31" i="13"/>
  <c r="H31" i="13"/>
  <c r="I31" i="13"/>
  <c r="G32" i="13"/>
  <c r="H32" i="13"/>
  <c r="I32" i="13"/>
  <c r="G33" i="13"/>
  <c r="H33" i="13"/>
  <c r="I33" i="13"/>
  <c r="G34" i="13"/>
  <c r="H34" i="13"/>
  <c r="I34" i="13"/>
  <c r="G35" i="13"/>
  <c r="H35" i="13"/>
  <c r="I35" i="13"/>
  <c r="G36" i="13"/>
  <c r="H36" i="13"/>
  <c r="I36" i="13"/>
  <c r="G37" i="13"/>
  <c r="H37" i="13"/>
  <c r="I37" i="13"/>
  <c r="G38" i="13"/>
  <c r="H38" i="13"/>
  <c r="I38" i="13"/>
  <c r="G39" i="13"/>
  <c r="H39" i="13"/>
  <c r="I39" i="13"/>
  <c r="G40" i="13"/>
  <c r="H40" i="13"/>
  <c r="I40" i="13"/>
  <c r="G41" i="13"/>
  <c r="H41" i="13"/>
  <c r="I41" i="13"/>
  <c r="G42" i="13"/>
  <c r="H42" i="13"/>
  <c r="I42" i="13"/>
  <c r="G43" i="13"/>
  <c r="H43" i="13"/>
  <c r="I43" i="13"/>
  <c r="G44" i="13"/>
  <c r="H44" i="13"/>
  <c r="I44" i="13"/>
  <c r="G45" i="13"/>
  <c r="H45" i="13"/>
  <c r="I45" i="13"/>
  <c r="G46" i="13"/>
  <c r="H46" i="13"/>
  <c r="I46" i="13"/>
  <c r="G47" i="13"/>
  <c r="H47" i="13"/>
  <c r="I47" i="13"/>
  <c r="G48" i="13"/>
  <c r="H48" i="13"/>
  <c r="I48" i="13"/>
  <c r="G49" i="13"/>
  <c r="H49" i="13"/>
  <c r="I49" i="13"/>
  <c r="G50" i="13"/>
  <c r="H50" i="13"/>
  <c r="I50" i="13"/>
  <c r="G51" i="13"/>
  <c r="H51" i="13"/>
  <c r="I51" i="13"/>
  <c r="G52" i="13"/>
  <c r="H52" i="13"/>
  <c r="I52" i="13"/>
  <c r="G53" i="13"/>
  <c r="H53" i="13"/>
  <c r="I53" i="13"/>
  <c r="G54" i="13"/>
  <c r="H54" i="13"/>
  <c r="I54" i="13"/>
  <c r="G55" i="13"/>
  <c r="H55" i="13"/>
  <c r="I55" i="13"/>
  <c r="G56" i="13"/>
  <c r="H56" i="13"/>
  <c r="I56" i="13"/>
  <c r="G57" i="13"/>
  <c r="H57" i="13"/>
  <c r="I57" i="13"/>
  <c r="G58" i="13"/>
  <c r="H58" i="13"/>
  <c r="I58" i="13"/>
  <c r="G59" i="13"/>
  <c r="H59" i="13"/>
  <c r="I59" i="13"/>
  <c r="G60" i="13"/>
  <c r="H60" i="13"/>
  <c r="I60" i="13"/>
  <c r="G61" i="13"/>
  <c r="H61" i="13"/>
  <c r="I61" i="13"/>
  <c r="H4" i="13"/>
  <c r="I4" i="13"/>
  <c r="G4" i="13"/>
  <c r="I4" i="10" l="1"/>
  <c r="I6" i="10"/>
  <c r="J6" i="10"/>
  <c r="K6" i="10"/>
  <c r="L6" i="10"/>
  <c r="I7" i="10"/>
  <c r="J7" i="10"/>
  <c r="K7" i="10"/>
  <c r="L7" i="10"/>
  <c r="I8" i="10"/>
  <c r="J8" i="10"/>
  <c r="K8" i="10"/>
  <c r="L8" i="10"/>
  <c r="I9" i="10"/>
  <c r="J9" i="10"/>
  <c r="K9" i="10"/>
  <c r="L9" i="10"/>
  <c r="J5" i="10"/>
  <c r="K5" i="10"/>
  <c r="L5" i="10"/>
  <c r="L4" i="10"/>
  <c r="J4" i="10"/>
  <c r="K4" i="10"/>
  <c r="I5" i="10"/>
  <c r="H6" i="10"/>
  <c r="H7" i="10"/>
  <c r="H8" i="10"/>
  <c r="H9" i="10"/>
  <c r="L5" i="5"/>
  <c r="K5" i="5"/>
  <c r="J5" i="5"/>
  <c r="I5" i="5"/>
  <c r="H5" i="5"/>
  <c r="Q2401" i="1" l="1" a="1"/>
  <c r="Q2401" i="1" s="1"/>
  <c r="P2401" i="1"/>
  <c r="O2401" i="1"/>
  <c r="Q2400" i="1" a="1"/>
  <c r="Q2400" i="1" s="1"/>
  <c r="P2400" i="1"/>
  <c r="O2400" i="1"/>
  <c r="Q2399" i="1" a="1"/>
  <c r="Q2399" i="1" s="1"/>
  <c r="P2399" i="1"/>
  <c r="O2399" i="1"/>
  <c r="Q2398" i="1" a="1"/>
  <c r="Q2398" i="1" s="1"/>
  <c r="P2398" i="1"/>
  <c r="O2398" i="1"/>
  <c r="Q2397" i="1" a="1"/>
  <c r="Q2397" i="1" s="1"/>
  <c r="P2397" i="1"/>
  <c r="O2397" i="1"/>
  <c r="Q2396" i="1" a="1"/>
  <c r="Q2396" i="1" s="1"/>
  <c r="P2396" i="1"/>
  <c r="O2396" i="1"/>
  <c r="Q2395" i="1" a="1"/>
  <c r="Q2395" i="1" s="1"/>
  <c r="P2395" i="1"/>
  <c r="O2395" i="1"/>
  <c r="Q2394" i="1" a="1"/>
  <c r="Q2394" i="1" s="1"/>
  <c r="P2394" i="1"/>
  <c r="O2394" i="1"/>
  <c r="Q2393" i="1" a="1"/>
  <c r="Q2393" i="1" s="1"/>
  <c r="P2393" i="1"/>
  <c r="O2393" i="1"/>
  <c r="Q2392" i="1" a="1"/>
  <c r="Q2392" i="1" s="1"/>
  <c r="P2392" i="1"/>
  <c r="O2392" i="1"/>
  <c r="Q2391" i="1" a="1"/>
  <c r="Q2391" i="1" s="1"/>
  <c r="P2391" i="1"/>
  <c r="O2391" i="1"/>
  <c r="Q2390" i="1" a="1"/>
  <c r="Q2390" i="1" s="1"/>
  <c r="P2390" i="1"/>
  <c r="O2390" i="1"/>
  <c r="Q2389" i="1" a="1"/>
  <c r="Q2389" i="1" s="1"/>
  <c r="P2389" i="1"/>
  <c r="O2389" i="1"/>
  <c r="Q2388" i="1" a="1"/>
  <c r="Q2388" i="1" s="1"/>
  <c r="P2388" i="1"/>
  <c r="O2388" i="1"/>
  <c r="Q2387" i="1" a="1"/>
  <c r="Q2387" i="1" s="1"/>
  <c r="P2387" i="1"/>
  <c r="O2387" i="1"/>
  <c r="Q2386" i="1" a="1"/>
  <c r="Q2386" i="1" s="1"/>
  <c r="P2386" i="1"/>
  <c r="O2386" i="1"/>
  <c r="Q2385" i="1" a="1"/>
  <c r="Q2385" i="1" s="1"/>
  <c r="P2385" i="1"/>
  <c r="O2385" i="1"/>
  <c r="Q2384" i="1" a="1"/>
  <c r="Q2384" i="1" s="1"/>
  <c r="P2384" i="1"/>
  <c r="O2384" i="1"/>
  <c r="Q2383" i="1" a="1"/>
  <c r="Q2383" i="1" s="1"/>
  <c r="P2383" i="1"/>
  <c r="O2383" i="1"/>
  <c r="Q2382" i="1" a="1"/>
  <c r="Q2382" i="1" s="1"/>
  <c r="P2382" i="1"/>
  <c r="O2382" i="1"/>
  <c r="Q2381" i="1" a="1"/>
  <c r="Q2381" i="1" s="1"/>
  <c r="P2381" i="1"/>
  <c r="O2381" i="1"/>
  <c r="Q2380" i="1" a="1"/>
  <c r="Q2380" i="1" s="1"/>
  <c r="P2380" i="1"/>
  <c r="O2380" i="1"/>
  <c r="Q2379" i="1" a="1"/>
  <c r="Q2379" i="1" s="1"/>
  <c r="P2379" i="1"/>
  <c r="O2379" i="1"/>
  <c r="Q2378" i="1" a="1"/>
  <c r="Q2378" i="1" s="1"/>
  <c r="P2378" i="1"/>
  <c r="O2378" i="1"/>
  <c r="Q2377" i="1" a="1"/>
  <c r="Q2377" i="1" s="1"/>
  <c r="P2377" i="1"/>
  <c r="O2377" i="1"/>
  <c r="Q2376" i="1" a="1"/>
  <c r="Q2376" i="1" s="1"/>
  <c r="P2376" i="1"/>
  <c r="O2376" i="1"/>
  <c r="Q2375" i="1" a="1"/>
  <c r="Q2375" i="1" s="1"/>
  <c r="P2375" i="1"/>
  <c r="O2375" i="1"/>
  <c r="Q2374" i="1" a="1"/>
  <c r="Q2374" i="1" s="1"/>
  <c r="P2374" i="1"/>
  <c r="O2374" i="1"/>
  <c r="Q2373" i="1" a="1"/>
  <c r="Q2373" i="1" s="1"/>
  <c r="P2373" i="1"/>
  <c r="O2373" i="1"/>
  <c r="Q2372" i="1" a="1"/>
  <c r="Q2372" i="1" s="1"/>
  <c r="P2372" i="1"/>
  <c r="O2372" i="1"/>
  <c r="Q2371" i="1" a="1"/>
  <c r="Q2371" i="1" s="1"/>
  <c r="P2371" i="1"/>
  <c r="O2371" i="1"/>
  <c r="Q2370" i="1" a="1"/>
  <c r="Q2370" i="1" s="1"/>
  <c r="P2370" i="1"/>
  <c r="O2370" i="1"/>
  <c r="Q2369" i="1" a="1"/>
  <c r="Q2369" i="1" s="1"/>
  <c r="P2369" i="1"/>
  <c r="O2369" i="1"/>
  <c r="Q2368" i="1" a="1"/>
  <c r="Q2368" i="1" s="1"/>
  <c r="P2368" i="1"/>
  <c r="O2368" i="1"/>
  <c r="Q2367" i="1" a="1"/>
  <c r="Q2367" i="1" s="1"/>
  <c r="P2367" i="1"/>
  <c r="O2367" i="1"/>
  <c r="Q2366" i="1" a="1"/>
  <c r="Q2366" i="1" s="1"/>
  <c r="P2366" i="1"/>
  <c r="O2366" i="1"/>
  <c r="Q2365" i="1" a="1"/>
  <c r="Q2365" i="1" s="1"/>
  <c r="P2365" i="1"/>
  <c r="O2365" i="1"/>
  <c r="Q2364" i="1" a="1"/>
  <c r="Q2364" i="1" s="1"/>
  <c r="P2364" i="1"/>
  <c r="O2364" i="1"/>
  <c r="Q2363" i="1" a="1"/>
  <c r="Q2363" i="1" s="1"/>
  <c r="P2363" i="1"/>
  <c r="O2363" i="1"/>
  <c r="Q2362" i="1" a="1"/>
  <c r="Q2362" i="1" s="1"/>
  <c r="P2362" i="1"/>
  <c r="O2362" i="1"/>
  <c r="Q2361" i="1" a="1"/>
  <c r="Q2361" i="1" s="1"/>
  <c r="P2361" i="1"/>
  <c r="O2361" i="1"/>
  <c r="Q2360" i="1" a="1"/>
  <c r="Q2360" i="1" s="1"/>
  <c r="P2360" i="1"/>
  <c r="O2360" i="1"/>
  <c r="Q2359" i="1" a="1"/>
  <c r="Q2359" i="1" s="1"/>
  <c r="P2359" i="1"/>
  <c r="O2359" i="1"/>
  <c r="Q2358" i="1" a="1"/>
  <c r="Q2358" i="1" s="1"/>
  <c r="P2358" i="1"/>
  <c r="O2358" i="1"/>
  <c r="Q2357" i="1" a="1"/>
  <c r="Q2357" i="1" s="1"/>
  <c r="P2357" i="1"/>
  <c r="O2357" i="1"/>
  <c r="Q2356" i="1" a="1"/>
  <c r="Q2356" i="1" s="1"/>
  <c r="P2356" i="1"/>
  <c r="O2356" i="1"/>
  <c r="Q2355" i="1" a="1"/>
  <c r="Q2355" i="1" s="1"/>
  <c r="P2355" i="1"/>
  <c r="O2355" i="1"/>
  <c r="Q2354" i="1" a="1"/>
  <c r="Q2354" i="1" s="1"/>
  <c r="P2354" i="1"/>
  <c r="O2354" i="1"/>
  <c r="Q2353" i="1" a="1"/>
  <c r="Q2353" i="1" s="1"/>
  <c r="P2353" i="1"/>
  <c r="O2353" i="1"/>
  <c r="Q2352" i="1" a="1"/>
  <c r="Q2352" i="1" s="1"/>
  <c r="P2352" i="1"/>
  <c r="O2352" i="1"/>
  <c r="Q2351" i="1" a="1"/>
  <c r="Q2351" i="1" s="1"/>
  <c r="P2351" i="1"/>
  <c r="O2351" i="1"/>
  <c r="Q2350" i="1" a="1"/>
  <c r="Q2350" i="1" s="1"/>
  <c r="P2350" i="1"/>
  <c r="O2350" i="1"/>
  <c r="Q2349" i="1" a="1"/>
  <c r="Q2349" i="1" s="1"/>
  <c r="P2349" i="1"/>
  <c r="O2349" i="1"/>
  <c r="Q2348" i="1" a="1"/>
  <c r="Q2348" i="1" s="1"/>
  <c r="P2348" i="1"/>
  <c r="O2348" i="1"/>
  <c r="Q2347" i="1" a="1"/>
  <c r="Q2347" i="1" s="1"/>
  <c r="P2347" i="1"/>
  <c r="O2347" i="1"/>
  <c r="Q2346" i="1" a="1"/>
  <c r="Q2346" i="1" s="1"/>
  <c r="P2346" i="1"/>
  <c r="O2346" i="1"/>
  <c r="Q2345" i="1" a="1"/>
  <c r="Q2345" i="1" s="1"/>
  <c r="P2345" i="1"/>
  <c r="O2345" i="1"/>
  <c r="Q2344" i="1" a="1"/>
  <c r="Q2344" i="1" s="1"/>
  <c r="P2344" i="1"/>
  <c r="O2344" i="1"/>
  <c r="Q2343" i="1" a="1"/>
  <c r="Q2343" i="1" s="1"/>
  <c r="P2343" i="1"/>
  <c r="O2343" i="1"/>
  <c r="Q2342" i="1" a="1"/>
  <c r="Q2342" i="1" s="1"/>
  <c r="P2342" i="1"/>
  <c r="O2342" i="1"/>
  <c r="Q2341" i="1" a="1"/>
  <c r="Q2341" i="1" s="1"/>
  <c r="P2341" i="1"/>
  <c r="O2341" i="1"/>
  <c r="Q2340" i="1" a="1"/>
  <c r="Q2340" i="1" s="1"/>
  <c r="P2340" i="1"/>
  <c r="O2340" i="1"/>
  <c r="Q2339" i="1" a="1"/>
  <c r="Q2339" i="1" s="1"/>
  <c r="P2339" i="1"/>
  <c r="O2339" i="1"/>
  <c r="Q2338" i="1" a="1"/>
  <c r="Q2338" i="1" s="1"/>
  <c r="P2338" i="1"/>
  <c r="O2338" i="1"/>
  <c r="Q2337" i="1" a="1"/>
  <c r="Q2337" i="1" s="1"/>
  <c r="P2337" i="1"/>
  <c r="O2337" i="1"/>
  <c r="Q2336" i="1" a="1"/>
  <c r="Q2336" i="1" s="1"/>
  <c r="P2336" i="1"/>
  <c r="O2336" i="1"/>
  <c r="Q2335" i="1" a="1"/>
  <c r="Q2335" i="1" s="1"/>
  <c r="P2335" i="1"/>
  <c r="O2335" i="1"/>
  <c r="Q2334" i="1" a="1"/>
  <c r="Q2334" i="1" s="1"/>
  <c r="P2334" i="1"/>
  <c r="O2334" i="1"/>
  <c r="Q2333" i="1" a="1"/>
  <c r="Q2333" i="1" s="1"/>
  <c r="P2333" i="1"/>
  <c r="O2333" i="1"/>
  <c r="Q2332" i="1" a="1"/>
  <c r="Q2332" i="1" s="1"/>
  <c r="P2332" i="1"/>
  <c r="O2332" i="1"/>
  <c r="Q2331" i="1" a="1"/>
  <c r="Q2331" i="1" s="1"/>
  <c r="P2331" i="1"/>
  <c r="O2331" i="1"/>
  <c r="Q2330" i="1" a="1"/>
  <c r="Q2330" i="1" s="1"/>
  <c r="P2330" i="1"/>
  <c r="O2330" i="1"/>
  <c r="Q2329" i="1" a="1"/>
  <c r="Q2329" i="1" s="1"/>
  <c r="P2329" i="1"/>
  <c r="O2329" i="1"/>
  <c r="Q2328" i="1" a="1"/>
  <c r="Q2328" i="1" s="1"/>
  <c r="P2328" i="1"/>
  <c r="O2328" i="1"/>
  <c r="Q2327" i="1" a="1"/>
  <c r="Q2327" i="1" s="1"/>
  <c r="P2327" i="1"/>
  <c r="O2327" i="1"/>
  <c r="Q2326" i="1" a="1"/>
  <c r="Q2326" i="1" s="1"/>
  <c r="P2326" i="1"/>
  <c r="O2326" i="1"/>
  <c r="Q2325" i="1" a="1"/>
  <c r="Q2325" i="1" s="1"/>
  <c r="P2325" i="1"/>
  <c r="O2325" i="1"/>
  <c r="Q2324" i="1" a="1"/>
  <c r="Q2324" i="1" s="1"/>
  <c r="P2324" i="1"/>
  <c r="O2324" i="1"/>
  <c r="Q2323" i="1" a="1"/>
  <c r="Q2323" i="1" s="1"/>
  <c r="P2323" i="1"/>
  <c r="O2323" i="1"/>
  <c r="Q2322" i="1" a="1"/>
  <c r="Q2322" i="1" s="1"/>
  <c r="P2322" i="1"/>
  <c r="O2322" i="1"/>
  <c r="Q2321" i="1" a="1"/>
  <c r="Q2321" i="1" s="1"/>
  <c r="P2321" i="1"/>
  <c r="O2321" i="1"/>
  <c r="Q2320" i="1" a="1"/>
  <c r="Q2320" i="1" s="1"/>
  <c r="P2320" i="1"/>
  <c r="O2320" i="1"/>
  <c r="Q2319" i="1" a="1"/>
  <c r="Q2319" i="1" s="1"/>
  <c r="P2319" i="1"/>
  <c r="O2319" i="1"/>
  <c r="Q2318" i="1" a="1"/>
  <c r="Q2318" i="1" s="1"/>
  <c r="P2318" i="1"/>
  <c r="O2318" i="1"/>
  <c r="Q2317" i="1" a="1"/>
  <c r="Q2317" i="1" s="1"/>
  <c r="P2317" i="1"/>
  <c r="O2317" i="1"/>
  <c r="Q2316" i="1" a="1"/>
  <c r="Q2316" i="1" s="1"/>
  <c r="P2316" i="1"/>
  <c r="O2316" i="1"/>
  <c r="Q2315" i="1" a="1"/>
  <c r="Q2315" i="1" s="1"/>
  <c r="P2315" i="1"/>
  <c r="O2315" i="1"/>
  <c r="Q2314" i="1" a="1"/>
  <c r="Q2314" i="1" s="1"/>
  <c r="P2314" i="1"/>
  <c r="O2314" i="1"/>
  <c r="Q2313" i="1" a="1"/>
  <c r="Q2313" i="1" s="1"/>
  <c r="P2313" i="1"/>
  <c r="O2313" i="1"/>
  <c r="Q2312" i="1" a="1"/>
  <c r="Q2312" i="1" s="1"/>
  <c r="P2312" i="1"/>
  <c r="O2312" i="1"/>
  <c r="Q2311" i="1" a="1"/>
  <c r="Q2311" i="1" s="1"/>
  <c r="P2311" i="1"/>
  <c r="O2311" i="1"/>
  <c r="Q2310" i="1" a="1"/>
  <c r="Q2310" i="1" s="1"/>
  <c r="P2310" i="1"/>
  <c r="O2310" i="1"/>
  <c r="Q2309" i="1" a="1"/>
  <c r="Q2309" i="1" s="1"/>
  <c r="P2309" i="1"/>
  <c r="O2309" i="1"/>
  <c r="Q2308" i="1" a="1"/>
  <c r="Q2308" i="1" s="1"/>
  <c r="P2308" i="1"/>
  <c r="O2308" i="1"/>
  <c r="Q2307" i="1" a="1"/>
  <c r="Q2307" i="1" s="1"/>
  <c r="P2307" i="1"/>
  <c r="O2307" i="1"/>
  <c r="Q2306" i="1" a="1"/>
  <c r="Q2306" i="1" s="1"/>
  <c r="P2306" i="1"/>
  <c r="O2306" i="1"/>
  <c r="Q2305" i="1" a="1"/>
  <c r="Q2305" i="1" s="1"/>
  <c r="P2305" i="1"/>
  <c r="O2305" i="1"/>
  <c r="Q2304" i="1" a="1"/>
  <c r="Q2304" i="1" s="1"/>
  <c r="P2304" i="1"/>
  <c r="O2304" i="1"/>
  <c r="Q2303" i="1" a="1"/>
  <c r="Q2303" i="1" s="1"/>
  <c r="P2303" i="1"/>
  <c r="O2303" i="1"/>
  <c r="Q2302" i="1" a="1"/>
  <c r="Q2302" i="1" s="1"/>
  <c r="P2302" i="1"/>
  <c r="O2302" i="1"/>
  <c r="Q2301" i="1" a="1"/>
  <c r="Q2301" i="1" s="1"/>
  <c r="P2301" i="1"/>
  <c r="O2301" i="1"/>
  <c r="Q2300" i="1" a="1"/>
  <c r="Q2300" i="1" s="1"/>
  <c r="P2300" i="1"/>
  <c r="O2300" i="1"/>
  <c r="Q2299" i="1" a="1"/>
  <c r="Q2299" i="1" s="1"/>
  <c r="P2299" i="1"/>
  <c r="O2299" i="1"/>
  <c r="Q2298" i="1" a="1"/>
  <c r="Q2298" i="1" s="1"/>
  <c r="P2298" i="1"/>
  <c r="O2298" i="1"/>
  <c r="Q2297" i="1" a="1"/>
  <c r="Q2297" i="1" s="1"/>
  <c r="P2297" i="1"/>
  <c r="O2297" i="1"/>
  <c r="Q2296" i="1" a="1"/>
  <c r="Q2296" i="1" s="1"/>
  <c r="P2296" i="1"/>
  <c r="O2296" i="1"/>
  <c r="Q2295" i="1" a="1"/>
  <c r="Q2295" i="1" s="1"/>
  <c r="P2295" i="1"/>
  <c r="O2295" i="1"/>
  <c r="Q2294" i="1" a="1"/>
  <c r="Q2294" i="1" s="1"/>
  <c r="P2294" i="1"/>
  <c r="O2294" i="1"/>
  <c r="Q2293" i="1" a="1"/>
  <c r="Q2293" i="1" s="1"/>
  <c r="P2293" i="1"/>
  <c r="O2293" i="1"/>
  <c r="Q2292" i="1" a="1"/>
  <c r="Q2292" i="1" s="1"/>
  <c r="P2292" i="1"/>
  <c r="O2292" i="1"/>
  <c r="Q2291" i="1" a="1"/>
  <c r="Q2291" i="1" s="1"/>
  <c r="P2291" i="1"/>
  <c r="O2291" i="1"/>
  <c r="Q2290" i="1" a="1"/>
  <c r="Q2290" i="1" s="1"/>
  <c r="P2290" i="1"/>
  <c r="O2290" i="1"/>
  <c r="Q2289" i="1" a="1"/>
  <c r="Q2289" i="1" s="1"/>
  <c r="P2289" i="1"/>
  <c r="O2289" i="1"/>
  <c r="Q2288" i="1" a="1"/>
  <c r="Q2288" i="1" s="1"/>
  <c r="P2288" i="1"/>
  <c r="O2288" i="1"/>
  <c r="Q2287" i="1" a="1"/>
  <c r="Q2287" i="1" s="1"/>
  <c r="P2287" i="1"/>
  <c r="O2287" i="1"/>
  <c r="Q2286" i="1" a="1"/>
  <c r="Q2286" i="1" s="1"/>
  <c r="P2286" i="1"/>
  <c r="O2286" i="1"/>
  <c r="Q2285" i="1" a="1"/>
  <c r="Q2285" i="1" s="1"/>
  <c r="P2285" i="1"/>
  <c r="O2285" i="1"/>
  <c r="Q2284" i="1" a="1"/>
  <c r="Q2284" i="1" s="1"/>
  <c r="P2284" i="1"/>
  <c r="O2284" i="1"/>
  <c r="Q2283" i="1" a="1"/>
  <c r="Q2283" i="1" s="1"/>
  <c r="P2283" i="1"/>
  <c r="O2283" i="1"/>
  <c r="Q2282" i="1" a="1"/>
  <c r="Q2282" i="1" s="1"/>
  <c r="P2282" i="1"/>
  <c r="O2282" i="1"/>
  <c r="Q2281" i="1" a="1"/>
  <c r="Q2281" i="1" s="1"/>
  <c r="P2281" i="1"/>
  <c r="O2281" i="1"/>
  <c r="Q2280" i="1" a="1"/>
  <c r="Q2280" i="1" s="1"/>
  <c r="P2280" i="1"/>
  <c r="O2280" i="1"/>
  <c r="Q2279" i="1" a="1"/>
  <c r="Q2279" i="1" s="1"/>
  <c r="P2279" i="1"/>
  <c r="O2279" i="1"/>
  <c r="Q2278" i="1" a="1"/>
  <c r="Q2278" i="1" s="1"/>
  <c r="P2278" i="1"/>
  <c r="O2278" i="1"/>
  <c r="Q2277" i="1" a="1"/>
  <c r="Q2277" i="1" s="1"/>
  <c r="P2277" i="1"/>
  <c r="O2277" i="1"/>
  <c r="Q2276" i="1" a="1"/>
  <c r="Q2276" i="1" s="1"/>
  <c r="P2276" i="1"/>
  <c r="O2276" i="1"/>
  <c r="Q2275" i="1" a="1"/>
  <c r="Q2275" i="1" s="1"/>
  <c r="P2275" i="1"/>
  <c r="O2275" i="1"/>
  <c r="Q2274" i="1" a="1"/>
  <c r="Q2274" i="1" s="1"/>
  <c r="P2274" i="1"/>
  <c r="O2274" i="1"/>
  <c r="Q2273" i="1" a="1"/>
  <c r="Q2273" i="1" s="1"/>
  <c r="P2273" i="1"/>
  <c r="O2273" i="1"/>
  <c r="Q2272" i="1" a="1"/>
  <c r="Q2272" i="1" s="1"/>
  <c r="P2272" i="1"/>
  <c r="O2272" i="1"/>
  <c r="Q2271" i="1" a="1"/>
  <c r="Q2271" i="1" s="1"/>
  <c r="P2271" i="1"/>
  <c r="O2271" i="1"/>
  <c r="Q2270" i="1" a="1"/>
  <c r="Q2270" i="1" s="1"/>
  <c r="P2270" i="1"/>
  <c r="O2270" i="1"/>
  <c r="Q2269" i="1" a="1"/>
  <c r="Q2269" i="1" s="1"/>
  <c r="P2269" i="1"/>
  <c r="O2269" i="1"/>
  <c r="Q2268" i="1" a="1"/>
  <c r="Q2268" i="1" s="1"/>
  <c r="P2268" i="1"/>
  <c r="O2268" i="1"/>
  <c r="Q2267" i="1" a="1"/>
  <c r="Q2267" i="1" s="1"/>
  <c r="P2267" i="1"/>
  <c r="O2267" i="1"/>
  <c r="Q2266" i="1" a="1"/>
  <c r="Q2266" i="1" s="1"/>
  <c r="P2266" i="1"/>
  <c r="O2266" i="1"/>
  <c r="Q2265" i="1" a="1"/>
  <c r="Q2265" i="1" s="1"/>
  <c r="P2265" i="1"/>
  <c r="O2265" i="1"/>
  <c r="Q2264" i="1" a="1"/>
  <c r="Q2264" i="1" s="1"/>
  <c r="P2264" i="1"/>
  <c r="O2264" i="1"/>
  <c r="Q2263" i="1" a="1"/>
  <c r="Q2263" i="1" s="1"/>
  <c r="P2263" i="1"/>
  <c r="O2263" i="1"/>
  <c r="Q2262" i="1" a="1"/>
  <c r="Q2262" i="1" s="1"/>
  <c r="P2262" i="1"/>
  <c r="O2262" i="1"/>
  <c r="Q2261" i="1" a="1"/>
  <c r="Q2261" i="1" s="1"/>
  <c r="P2261" i="1"/>
  <c r="O2261" i="1"/>
  <c r="Q2260" i="1" a="1"/>
  <c r="Q2260" i="1" s="1"/>
  <c r="P2260" i="1"/>
  <c r="O2260" i="1"/>
  <c r="Q2259" i="1" a="1"/>
  <c r="Q2259" i="1" s="1"/>
  <c r="P2259" i="1"/>
  <c r="O2259" i="1"/>
  <c r="Q2258" i="1" a="1"/>
  <c r="Q2258" i="1" s="1"/>
  <c r="P2258" i="1"/>
  <c r="O2258" i="1"/>
  <c r="Q2257" i="1" a="1"/>
  <c r="Q2257" i="1" s="1"/>
  <c r="P2257" i="1"/>
  <c r="O2257" i="1"/>
  <c r="Q2256" i="1" a="1"/>
  <c r="Q2256" i="1" s="1"/>
  <c r="P2256" i="1"/>
  <c r="O2256" i="1"/>
  <c r="Q2255" i="1" a="1"/>
  <c r="Q2255" i="1" s="1"/>
  <c r="P2255" i="1"/>
  <c r="O2255" i="1"/>
  <c r="Q2254" i="1" a="1"/>
  <c r="Q2254" i="1" s="1"/>
  <c r="P2254" i="1"/>
  <c r="O2254" i="1"/>
  <c r="Q2253" i="1" a="1"/>
  <c r="Q2253" i="1" s="1"/>
  <c r="P2253" i="1"/>
  <c r="O2253" i="1"/>
  <c r="Q2252" i="1" a="1"/>
  <c r="Q2252" i="1" s="1"/>
  <c r="P2252" i="1"/>
  <c r="O2252" i="1"/>
  <c r="Q2251" i="1" a="1"/>
  <c r="Q2251" i="1" s="1"/>
  <c r="P2251" i="1"/>
  <c r="O2251" i="1"/>
  <c r="Q2250" i="1" a="1"/>
  <c r="Q2250" i="1" s="1"/>
  <c r="P2250" i="1"/>
  <c r="O2250" i="1"/>
  <c r="Q2249" i="1" a="1"/>
  <c r="Q2249" i="1" s="1"/>
  <c r="P2249" i="1"/>
  <c r="O2249" i="1"/>
  <c r="Q2248" i="1" a="1"/>
  <c r="Q2248" i="1" s="1"/>
  <c r="P2248" i="1"/>
  <c r="O2248" i="1"/>
  <c r="Q2247" i="1" a="1"/>
  <c r="Q2247" i="1" s="1"/>
  <c r="P2247" i="1"/>
  <c r="O2247" i="1"/>
  <c r="Q2246" i="1" a="1"/>
  <c r="Q2246" i="1" s="1"/>
  <c r="P2246" i="1"/>
  <c r="O2246" i="1"/>
  <c r="Q2245" i="1" a="1"/>
  <c r="Q2245" i="1" s="1"/>
  <c r="P2245" i="1"/>
  <c r="O2245" i="1"/>
  <c r="Q2244" i="1" a="1"/>
  <c r="Q2244" i="1" s="1"/>
  <c r="P2244" i="1"/>
  <c r="O2244" i="1"/>
  <c r="Q2243" i="1" a="1"/>
  <c r="Q2243" i="1" s="1"/>
  <c r="P2243" i="1"/>
  <c r="O2243" i="1"/>
  <c r="Q2242" i="1" a="1"/>
  <c r="Q2242" i="1" s="1"/>
  <c r="P2242" i="1"/>
  <c r="O2242" i="1"/>
  <c r="Q2241" i="1" a="1"/>
  <c r="Q2241" i="1" s="1"/>
  <c r="P2241" i="1"/>
  <c r="O2241" i="1"/>
  <c r="Q2240" i="1" a="1"/>
  <c r="Q2240" i="1" s="1"/>
  <c r="P2240" i="1"/>
  <c r="O2240" i="1"/>
  <c r="Q2239" i="1" a="1"/>
  <c r="Q2239" i="1" s="1"/>
  <c r="P2239" i="1"/>
  <c r="O2239" i="1"/>
  <c r="Q2238" i="1" a="1"/>
  <c r="Q2238" i="1" s="1"/>
  <c r="P2238" i="1"/>
  <c r="O2238" i="1"/>
  <c r="Q2237" i="1" a="1"/>
  <c r="Q2237" i="1" s="1"/>
  <c r="P2237" i="1"/>
  <c r="O2237" i="1"/>
  <c r="Q2236" i="1" a="1"/>
  <c r="Q2236" i="1" s="1"/>
  <c r="P2236" i="1"/>
  <c r="O2236" i="1"/>
  <c r="Q2235" i="1" a="1"/>
  <c r="Q2235" i="1" s="1"/>
  <c r="P2235" i="1"/>
  <c r="O2235" i="1"/>
  <c r="Q2234" i="1" a="1"/>
  <c r="Q2234" i="1" s="1"/>
  <c r="P2234" i="1"/>
  <c r="O2234" i="1"/>
  <c r="Q2233" i="1" a="1"/>
  <c r="Q2233" i="1" s="1"/>
  <c r="P2233" i="1"/>
  <c r="O2233" i="1"/>
  <c r="Q2232" i="1" a="1"/>
  <c r="Q2232" i="1" s="1"/>
  <c r="P2232" i="1"/>
  <c r="O2232" i="1"/>
  <c r="Q2231" i="1" a="1"/>
  <c r="Q2231" i="1" s="1"/>
  <c r="P2231" i="1"/>
  <c r="O2231" i="1"/>
  <c r="Q2230" i="1" a="1"/>
  <c r="Q2230" i="1" s="1"/>
  <c r="P2230" i="1"/>
  <c r="O2230" i="1"/>
  <c r="Q2229" i="1" a="1"/>
  <c r="Q2229" i="1" s="1"/>
  <c r="P2229" i="1"/>
  <c r="O2229" i="1"/>
  <c r="Q2228" i="1" a="1"/>
  <c r="Q2228" i="1" s="1"/>
  <c r="P2228" i="1"/>
  <c r="O2228" i="1"/>
  <c r="Q2227" i="1" a="1"/>
  <c r="Q2227" i="1" s="1"/>
  <c r="P2227" i="1"/>
  <c r="O2227" i="1"/>
  <c r="Q2226" i="1" a="1"/>
  <c r="Q2226" i="1" s="1"/>
  <c r="P2226" i="1"/>
  <c r="O2226" i="1"/>
  <c r="Q2225" i="1" a="1"/>
  <c r="Q2225" i="1" s="1"/>
  <c r="P2225" i="1"/>
  <c r="O2225" i="1"/>
  <c r="Q2224" i="1" a="1"/>
  <c r="Q2224" i="1" s="1"/>
  <c r="P2224" i="1"/>
  <c r="O2224" i="1"/>
  <c r="Q2223" i="1" a="1"/>
  <c r="Q2223" i="1" s="1"/>
  <c r="P2223" i="1"/>
  <c r="O2223" i="1"/>
  <c r="Q2222" i="1" a="1"/>
  <c r="Q2222" i="1" s="1"/>
  <c r="P2222" i="1"/>
  <c r="O2222" i="1"/>
  <c r="Q2221" i="1" a="1"/>
  <c r="Q2221" i="1" s="1"/>
  <c r="P2221" i="1"/>
  <c r="O2221" i="1"/>
  <c r="Q2220" i="1" a="1"/>
  <c r="Q2220" i="1" s="1"/>
  <c r="P2220" i="1"/>
  <c r="O2220" i="1"/>
  <c r="Q2219" i="1" a="1"/>
  <c r="Q2219" i="1" s="1"/>
  <c r="P2219" i="1"/>
  <c r="O2219" i="1"/>
  <c r="Q2218" i="1" a="1"/>
  <c r="Q2218" i="1" s="1"/>
  <c r="P2218" i="1"/>
  <c r="O2218" i="1"/>
  <c r="Q2217" i="1" a="1"/>
  <c r="Q2217" i="1" s="1"/>
  <c r="P2217" i="1"/>
  <c r="O2217" i="1"/>
  <c r="Q2216" i="1" a="1"/>
  <c r="Q2216" i="1" s="1"/>
  <c r="P2216" i="1"/>
  <c r="O2216" i="1"/>
  <c r="Q2215" i="1" a="1"/>
  <c r="Q2215" i="1" s="1"/>
  <c r="P2215" i="1"/>
  <c r="O2215" i="1"/>
  <c r="Q2214" i="1" a="1"/>
  <c r="Q2214" i="1" s="1"/>
  <c r="P2214" i="1"/>
  <c r="O2214" i="1"/>
  <c r="Q2213" i="1" a="1"/>
  <c r="Q2213" i="1" s="1"/>
  <c r="P2213" i="1"/>
  <c r="O2213" i="1"/>
  <c r="Q2212" i="1" a="1"/>
  <c r="Q2212" i="1" s="1"/>
  <c r="P2212" i="1"/>
  <c r="O2212" i="1"/>
  <c r="Q2211" i="1" a="1"/>
  <c r="Q2211" i="1" s="1"/>
  <c r="P2211" i="1"/>
  <c r="O2211" i="1"/>
  <c r="Q2210" i="1" a="1"/>
  <c r="Q2210" i="1" s="1"/>
  <c r="P2210" i="1"/>
  <c r="O2210" i="1"/>
  <c r="Q2209" i="1" a="1"/>
  <c r="Q2209" i="1" s="1"/>
  <c r="P2209" i="1"/>
  <c r="O2209" i="1"/>
  <c r="Q2208" i="1" a="1"/>
  <c r="Q2208" i="1" s="1"/>
  <c r="P2208" i="1"/>
  <c r="O2208" i="1"/>
  <c r="Q2207" i="1" a="1"/>
  <c r="Q2207" i="1" s="1"/>
  <c r="P2207" i="1"/>
  <c r="O2207" i="1"/>
  <c r="Q2206" i="1" a="1"/>
  <c r="Q2206" i="1" s="1"/>
  <c r="P2206" i="1"/>
  <c r="O2206" i="1"/>
  <c r="Q2205" i="1" a="1"/>
  <c r="Q2205" i="1" s="1"/>
  <c r="P2205" i="1"/>
  <c r="O2205" i="1"/>
  <c r="Q2204" i="1" a="1"/>
  <c r="Q2204" i="1" s="1"/>
  <c r="P2204" i="1"/>
  <c r="O2204" i="1"/>
  <c r="Q2203" i="1" a="1"/>
  <c r="Q2203" i="1" s="1"/>
  <c r="P2203" i="1"/>
  <c r="O2203" i="1"/>
  <c r="Q2202" i="1" a="1"/>
  <c r="Q2202" i="1" s="1"/>
  <c r="P2202" i="1"/>
  <c r="O2202" i="1"/>
  <c r="Q2201" i="1" a="1"/>
  <c r="Q2201" i="1" s="1"/>
  <c r="P2201" i="1"/>
  <c r="O2201" i="1"/>
  <c r="Q2200" i="1" a="1"/>
  <c r="Q2200" i="1" s="1"/>
  <c r="P2200" i="1"/>
  <c r="O2200" i="1"/>
  <c r="Q2199" i="1" a="1"/>
  <c r="Q2199" i="1" s="1"/>
  <c r="P2199" i="1"/>
  <c r="O2199" i="1"/>
  <c r="Q2198" i="1" a="1"/>
  <c r="Q2198" i="1" s="1"/>
  <c r="P2198" i="1"/>
  <c r="O2198" i="1"/>
  <c r="Q2197" i="1" a="1"/>
  <c r="Q2197" i="1" s="1"/>
  <c r="P2197" i="1"/>
  <c r="O2197" i="1"/>
  <c r="Q2196" i="1" a="1"/>
  <c r="Q2196" i="1" s="1"/>
  <c r="P2196" i="1"/>
  <c r="O2196" i="1"/>
  <c r="Q2195" i="1" a="1"/>
  <c r="Q2195" i="1" s="1"/>
  <c r="P2195" i="1"/>
  <c r="O2195" i="1"/>
  <c r="Q2194" i="1" a="1"/>
  <c r="Q2194" i="1" s="1"/>
  <c r="P2194" i="1"/>
  <c r="O2194" i="1"/>
  <c r="Q2193" i="1" a="1"/>
  <c r="Q2193" i="1" s="1"/>
  <c r="P2193" i="1"/>
  <c r="O2193" i="1"/>
  <c r="Q2192" i="1" a="1"/>
  <c r="Q2192" i="1" s="1"/>
  <c r="P2192" i="1"/>
  <c r="O2192" i="1"/>
  <c r="Q2191" i="1" a="1"/>
  <c r="Q2191" i="1" s="1"/>
  <c r="P2191" i="1"/>
  <c r="O2191" i="1"/>
  <c r="Q2190" i="1" a="1"/>
  <c r="Q2190" i="1" s="1"/>
  <c r="P2190" i="1"/>
  <c r="O2190" i="1"/>
  <c r="Q2189" i="1" a="1"/>
  <c r="Q2189" i="1" s="1"/>
  <c r="P2189" i="1"/>
  <c r="O2189" i="1"/>
  <c r="Q2188" i="1" a="1"/>
  <c r="Q2188" i="1" s="1"/>
  <c r="P2188" i="1"/>
  <c r="O2188" i="1"/>
  <c r="Q2187" i="1" a="1"/>
  <c r="Q2187" i="1" s="1"/>
  <c r="P2187" i="1"/>
  <c r="O2187" i="1"/>
  <c r="Q2186" i="1" a="1"/>
  <c r="Q2186" i="1" s="1"/>
  <c r="P2186" i="1"/>
  <c r="O2186" i="1"/>
  <c r="Q2185" i="1" a="1"/>
  <c r="Q2185" i="1" s="1"/>
  <c r="P2185" i="1"/>
  <c r="O2185" i="1"/>
  <c r="Q2184" i="1" a="1"/>
  <c r="Q2184" i="1" s="1"/>
  <c r="P2184" i="1"/>
  <c r="O2184" i="1"/>
  <c r="Q2183" i="1" a="1"/>
  <c r="Q2183" i="1" s="1"/>
  <c r="P2183" i="1"/>
  <c r="O2183" i="1"/>
  <c r="Q2182" i="1" a="1"/>
  <c r="Q2182" i="1" s="1"/>
  <c r="P2182" i="1"/>
  <c r="O2182" i="1"/>
  <c r="Q2181" i="1" a="1"/>
  <c r="Q2181" i="1" s="1"/>
  <c r="P2181" i="1"/>
  <c r="O2181" i="1"/>
  <c r="Q2180" i="1" a="1"/>
  <c r="Q2180" i="1" s="1"/>
  <c r="P2180" i="1"/>
  <c r="O2180" i="1"/>
  <c r="Q2179" i="1" a="1"/>
  <c r="Q2179" i="1" s="1"/>
  <c r="P2179" i="1"/>
  <c r="O2179" i="1"/>
  <c r="Q2178" i="1" a="1"/>
  <c r="Q2178" i="1" s="1"/>
  <c r="P2178" i="1"/>
  <c r="O2178" i="1"/>
  <c r="Q2177" i="1" a="1"/>
  <c r="Q2177" i="1" s="1"/>
  <c r="P2177" i="1"/>
  <c r="O2177" i="1"/>
  <c r="Q2176" i="1" a="1"/>
  <c r="Q2176" i="1" s="1"/>
  <c r="P2176" i="1"/>
  <c r="O2176" i="1"/>
  <c r="Q2175" i="1" a="1"/>
  <c r="Q2175" i="1" s="1"/>
  <c r="P2175" i="1"/>
  <c r="O2175" i="1"/>
  <c r="Q2174" i="1" a="1"/>
  <c r="Q2174" i="1" s="1"/>
  <c r="P2174" i="1"/>
  <c r="O2174" i="1"/>
  <c r="Q2173" i="1" a="1"/>
  <c r="Q2173" i="1" s="1"/>
  <c r="P2173" i="1"/>
  <c r="O2173" i="1"/>
  <c r="Q2172" i="1" a="1"/>
  <c r="Q2172" i="1" s="1"/>
  <c r="P2172" i="1"/>
  <c r="O2172" i="1"/>
  <c r="Q2171" i="1" a="1"/>
  <c r="Q2171" i="1" s="1"/>
  <c r="P2171" i="1"/>
  <c r="O2171" i="1"/>
  <c r="Q2170" i="1" a="1"/>
  <c r="Q2170" i="1" s="1"/>
  <c r="P2170" i="1"/>
  <c r="O2170" i="1"/>
  <c r="Q2169" i="1" a="1"/>
  <c r="Q2169" i="1" s="1"/>
  <c r="P2169" i="1"/>
  <c r="O2169" i="1"/>
  <c r="Q2168" i="1" a="1"/>
  <c r="Q2168" i="1" s="1"/>
  <c r="P2168" i="1"/>
  <c r="O2168" i="1"/>
  <c r="Q2167" i="1" a="1"/>
  <c r="Q2167" i="1" s="1"/>
  <c r="P2167" i="1"/>
  <c r="O2167" i="1"/>
  <c r="Q2166" i="1" a="1"/>
  <c r="Q2166" i="1" s="1"/>
  <c r="P2166" i="1"/>
  <c r="O2166" i="1"/>
  <c r="Q2165" i="1" a="1"/>
  <c r="Q2165" i="1" s="1"/>
  <c r="P2165" i="1"/>
  <c r="O2165" i="1"/>
  <c r="Q2164" i="1" a="1"/>
  <c r="Q2164" i="1" s="1"/>
  <c r="P2164" i="1"/>
  <c r="O2164" i="1"/>
  <c r="Q2163" i="1" a="1"/>
  <c r="Q2163" i="1" s="1"/>
  <c r="P2163" i="1"/>
  <c r="O2163" i="1"/>
  <c r="Q2162" i="1" a="1"/>
  <c r="Q2162" i="1" s="1"/>
  <c r="P2162" i="1"/>
  <c r="O2162" i="1"/>
  <c r="Q2161" i="1" a="1"/>
  <c r="Q2161" i="1" s="1"/>
  <c r="P2161" i="1"/>
  <c r="O2161" i="1"/>
  <c r="Q2160" i="1" a="1"/>
  <c r="Q2160" i="1" s="1"/>
  <c r="P2160" i="1"/>
  <c r="O2160" i="1"/>
  <c r="Q2159" i="1" a="1"/>
  <c r="Q2159" i="1" s="1"/>
  <c r="P2159" i="1"/>
  <c r="O2159" i="1"/>
  <c r="Q2158" i="1" a="1"/>
  <c r="Q2158" i="1" s="1"/>
  <c r="P2158" i="1"/>
  <c r="O2158" i="1"/>
  <c r="Q2157" i="1" a="1"/>
  <c r="Q2157" i="1" s="1"/>
  <c r="P2157" i="1"/>
  <c r="O2157" i="1"/>
  <c r="Q2156" i="1" a="1"/>
  <c r="Q2156" i="1" s="1"/>
  <c r="P2156" i="1"/>
  <c r="O2156" i="1"/>
  <c r="Q2155" i="1" a="1"/>
  <c r="Q2155" i="1" s="1"/>
  <c r="P2155" i="1"/>
  <c r="O2155" i="1"/>
  <c r="Q2154" i="1" a="1"/>
  <c r="Q2154" i="1" s="1"/>
  <c r="P2154" i="1"/>
  <c r="O2154" i="1"/>
  <c r="Q2153" i="1" a="1"/>
  <c r="Q2153" i="1" s="1"/>
  <c r="P2153" i="1"/>
  <c r="O2153" i="1"/>
  <c r="Q2152" i="1" a="1"/>
  <c r="Q2152" i="1" s="1"/>
  <c r="P2152" i="1"/>
  <c r="O2152" i="1"/>
  <c r="Q2151" i="1" a="1"/>
  <c r="Q2151" i="1" s="1"/>
  <c r="P2151" i="1"/>
  <c r="O2151" i="1"/>
  <c r="Q2150" i="1" a="1"/>
  <c r="Q2150" i="1" s="1"/>
  <c r="P2150" i="1"/>
  <c r="O2150" i="1"/>
  <c r="Q2149" i="1" a="1"/>
  <c r="Q2149" i="1" s="1"/>
  <c r="P2149" i="1"/>
  <c r="O2149" i="1"/>
  <c r="Q2148" i="1" a="1"/>
  <c r="Q2148" i="1" s="1"/>
  <c r="P2148" i="1"/>
  <c r="O2148" i="1"/>
  <c r="Q2147" i="1" a="1"/>
  <c r="Q2147" i="1" s="1"/>
  <c r="P2147" i="1"/>
  <c r="O2147" i="1"/>
  <c r="Q2146" i="1" a="1"/>
  <c r="Q2146" i="1" s="1"/>
  <c r="P2146" i="1"/>
  <c r="O2146" i="1"/>
  <c r="Q2145" i="1" a="1"/>
  <c r="Q2145" i="1" s="1"/>
  <c r="P2145" i="1"/>
  <c r="O2145" i="1"/>
  <c r="Q2144" i="1" a="1"/>
  <c r="Q2144" i="1" s="1"/>
  <c r="P2144" i="1"/>
  <c r="O2144" i="1"/>
  <c r="Q2143" i="1" a="1"/>
  <c r="Q2143" i="1" s="1"/>
  <c r="P2143" i="1"/>
  <c r="O2143" i="1"/>
  <c r="Q2142" i="1" a="1"/>
  <c r="Q2142" i="1" s="1"/>
  <c r="P2142" i="1"/>
  <c r="O2142" i="1"/>
  <c r="Q2141" i="1" a="1"/>
  <c r="Q2141" i="1" s="1"/>
  <c r="P2141" i="1"/>
  <c r="O2141" i="1"/>
  <c r="Q2140" i="1" a="1"/>
  <c r="Q2140" i="1" s="1"/>
  <c r="P2140" i="1"/>
  <c r="O2140" i="1"/>
  <c r="Q2139" i="1" a="1"/>
  <c r="Q2139" i="1" s="1"/>
  <c r="P2139" i="1"/>
  <c r="O2139" i="1"/>
  <c r="Q2138" i="1" a="1"/>
  <c r="Q2138" i="1" s="1"/>
  <c r="P2138" i="1"/>
  <c r="O2138" i="1"/>
  <c r="Q2137" i="1" a="1"/>
  <c r="Q2137" i="1" s="1"/>
  <c r="P2137" i="1"/>
  <c r="O2137" i="1"/>
  <c r="Q2136" i="1" a="1"/>
  <c r="Q2136" i="1" s="1"/>
  <c r="P2136" i="1"/>
  <c r="O2136" i="1"/>
  <c r="Q2135" i="1" a="1"/>
  <c r="Q2135" i="1" s="1"/>
  <c r="P2135" i="1"/>
  <c r="O2135" i="1"/>
  <c r="Q2134" i="1" a="1"/>
  <c r="Q2134" i="1" s="1"/>
  <c r="P2134" i="1"/>
  <c r="O2134" i="1"/>
  <c r="Q2133" i="1" a="1"/>
  <c r="Q2133" i="1" s="1"/>
  <c r="P2133" i="1"/>
  <c r="O2133" i="1"/>
  <c r="Q2132" i="1" a="1"/>
  <c r="Q2132" i="1" s="1"/>
  <c r="P2132" i="1"/>
  <c r="O2132" i="1"/>
  <c r="Q2131" i="1" a="1"/>
  <c r="Q2131" i="1" s="1"/>
  <c r="P2131" i="1"/>
  <c r="O2131" i="1"/>
  <c r="Q2130" i="1" a="1"/>
  <c r="Q2130" i="1" s="1"/>
  <c r="P2130" i="1"/>
  <c r="O2130" i="1"/>
  <c r="Q2129" i="1" a="1"/>
  <c r="Q2129" i="1" s="1"/>
  <c r="P2129" i="1"/>
  <c r="O2129" i="1"/>
  <c r="Q2128" i="1" a="1"/>
  <c r="Q2128" i="1" s="1"/>
  <c r="P2128" i="1"/>
  <c r="O2128" i="1"/>
  <c r="Q2127" i="1" a="1"/>
  <c r="Q2127" i="1" s="1"/>
  <c r="P2127" i="1"/>
  <c r="O2127" i="1"/>
  <c r="Q2126" i="1" a="1"/>
  <c r="Q2126" i="1" s="1"/>
  <c r="P2126" i="1"/>
  <c r="O2126" i="1"/>
  <c r="Q2125" i="1" a="1"/>
  <c r="Q2125" i="1" s="1"/>
  <c r="P2125" i="1"/>
  <c r="O2125" i="1"/>
  <c r="Q2124" i="1" a="1"/>
  <c r="Q2124" i="1" s="1"/>
  <c r="P2124" i="1"/>
  <c r="O2124" i="1"/>
  <c r="Q2123" i="1" a="1"/>
  <c r="Q2123" i="1" s="1"/>
  <c r="P2123" i="1"/>
  <c r="O2123" i="1"/>
  <c r="Q2122" i="1" a="1"/>
  <c r="Q2122" i="1" s="1"/>
  <c r="P2122" i="1"/>
  <c r="O2122" i="1"/>
  <c r="Q2121" i="1" a="1"/>
  <c r="Q2121" i="1" s="1"/>
  <c r="P2121" i="1"/>
  <c r="O2121" i="1"/>
  <c r="Q2120" i="1" a="1"/>
  <c r="Q2120" i="1" s="1"/>
  <c r="P2120" i="1"/>
  <c r="O2120" i="1"/>
  <c r="Q2119" i="1" a="1"/>
  <c r="Q2119" i="1" s="1"/>
  <c r="P2119" i="1"/>
  <c r="O2119" i="1"/>
  <c r="Q2118" i="1" a="1"/>
  <c r="Q2118" i="1" s="1"/>
  <c r="P2118" i="1"/>
  <c r="O2118" i="1"/>
  <c r="Q2117" i="1" a="1"/>
  <c r="Q2117" i="1" s="1"/>
  <c r="P2117" i="1"/>
  <c r="O2117" i="1"/>
  <c r="Q2116" i="1" a="1"/>
  <c r="Q2116" i="1" s="1"/>
  <c r="P2116" i="1"/>
  <c r="O2116" i="1"/>
  <c r="Q2115" i="1" a="1"/>
  <c r="Q2115" i="1" s="1"/>
  <c r="P2115" i="1"/>
  <c r="O2115" i="1"/>
  <c r="Q2114" i="1" a="1"/>
  <c r="Q2114" i="1" s="1"/>
  <c r="P2114" i="1"/>
  <c r="O2114" i="1"/>
  <c r="Q2113" i="1" a="1"/>
  <c r="Q2113" i="1" s="1"/>
  <c r="P2113" i="1"/>
  <c r="O2113" i="1"/>
  <c r="Q2112" i="1" a="1"/>
  <c r="Q2112" i="1" s="1"/>
  <c r="P2112" i="1"/>
  <c r="O2112" i="1"/>
  <c r="Q2111" i="1" a="1"/>
  <c r="Q2111" i="1" s="1"/>
  <c r="P2111" i="1"/>
  <c r="O2111" i="1"/>
  <c r="Q2110" i="1" a="1"/>
  <c r="Q2110" i="1" s="1"/>
  <c r="P2110" i="1"/>
  <c r="O2110" i="1"/>
  <c r="Q2109" i="1" a="1"/>
  <c r="Q2109" i="1" s="1"/>
  <c r="P2109" i="1"/>
  <c r="O2109" i="1"/>
  <c r="Q2108" i="1" a="1"/>
  <c r="Q2108" i="1" s="1"/>
  <c r="P2108" i="1"/>
  <c r="O2108" i="1"/>
  <c r="Q2107" i="1" a="1"/>
  <c r="Q2107" i="1" s="1"/>
  <c r="P2107" i="1"/>
  <c r="O2107" i="1"/>
  <c r="Q2106" i="1" a="1"/>
  <c r="Q2106" i="1" s="1"/>
  <c r="P2106" i="1"/>
  <c r="O2106" i="1"/>
  <c r="Q2105" i="1" a="1"/>
  <c r="Q2105" i="1" s="1"/>
  <c r="P2105" i="1"/>
  <c r="O2105" i="1"/>
  <c r="Q2104" i="1" a="1"/>
  <c r="Q2104" i="1" s="1"/>
  <c r="P2104" i="1"/>
  <c r="O2104" i="1"/>
  <c r="Q2103" i="1" a="1"/>
  <c r="Q2103" i="1" s="1"/>
  <c r="P2103" i="1"/>
  <c r="O2103" i="1"/>
  <c r="Q2102" i="1" a="1"/>
  <c r="Q2102" i="1" s="1"/>
  <c r="P2102" i="1"/>
  <c r="O2102" i="1"/>
  <c r="Q2101" i="1" a="1"/>
  <c r="Q2101" i="1" s="1"/>
  <c r="P2101" i="1"/>
  <c r="O2101" i="1"/>
  <c r="Q2100" i="1" a="1"/>
  <c r="Q2100" i="1" s="1"/>
  <c r="P2100" i="1"/>
  <c r="O2100" i="1"/>
  <c r="Q2099" i="1" a="1"/>
  <c r="Q2099" i="1" s="1"/>
  <c r="P2099" i="1"/>
  <c r="O2099" i="1"/>
  <c r="Q2098" i="1" a="1"/>
  <c r="Q2098" i="1" s="1"/>
  <c r="P2098" i="1"/>
  <c r="O2098" i="1"/>
  <c r="Q2097" i="1" a="1"/>
  <c r="Q2097" i="1" s="1"/>
  <c r="P2097" i="1"/>
  <c r="O2097" i="1"/>
  <c r="Q2096" i="1" a="1"/>
  <c r="Q2096" i="1" s="1"/>
  <c r="P2096" i="1"/>
  <c r="O2096" i="1"/>
  <c r="Q2095" i="1" a="1"/>
  <c r="Q2095" i="1" s="1"/>
  <c r="P2095" i="1"/>
  <c r="O2095" i="1"/>
  <c r="Q2094" i="1" a="1"/>
  <c r="Q2094" i="1" s="1"/>
  <c r="P2094" i="1"/>
  <c r="O2094" i="1"/>
  <c r="Q2093" i="1" a="1"/>
  <c r="Q2093" i="1" s="1"/>
  <c r="P2093" i="1"/>
  <c r="O2093" i="1"/>
  <c r="Q2092" i="1" a="1"/>
  <c r="Q2092" i="1" s="1"/>
  <c r="P2092" i="1"/>
  <c r="O2092" i="1"/>
  <c r="Q2091" i="1" a="1"/>
  <c r="Q2091" i="1" s="1"/>
  <c r="P2091" i="1"/>
  <c r="O2091" i="1"/>
  <c r="Q2090" i="1" a="1"/>
  <c r="Q2090" i="1" s="1"/>
  <c r="P2090" i="1"/>
  <c r="O2090" i="1"/>
  <c r="Q2089" i="1" a="1"/>
  <c r="Q2089" i="1" s="1"/>
  <c r="P2089" i="1"/>
  <c r="O2089" i="1"/>
  <c r="Q2088" i="1" a="1"/>
  <c r="Q2088" i="1" s="1"/>
  <c r="P2088" i="1"/>
  <c r="O2088" i="1"/>
  <c r="Q2087" i="1" a="1"/>
  <c r="Q2087" i="1" s="1"/>
  <c r="P2087" i="1"/>
  <c r="O2087" i="1"/>
  <c r="Q2086" i="1" a="1"/>
  <c r="Q2086" i="1" s="1"/>
  <c r="P2086" i="1"/>
  <c r="O2086" i="1"/>
  <c r="Q2085" i="1" a="1"/>
  <c r="Q2085" i="1" s="1"/>
  <c r="P2085" i="1"/>
  <c r="O2085" i="1"/>
  <c r="Q2084" i="1" a="1"/>
  <c r="Q2084" i="1" s="1"/>
  <c r="P2084" i="1"/>
  <c r="O2084" i="1"/>
  <c r="Q2083" i="1" a="1"/>
  <c r="Q2083" i="1" s="1"/>
  <c r="P2083" i="1"/>
  <c r="O2083" i="1"/>
  <c r="Q2082" i="1" a="1"/>
  <c r="Q2082" i="1" s="1"/>
  <c r="P2082" i="1"/>
  <c r="O2082" i="1"/>
  <c r="Q2081" i="1" a="1"/>
  <c r="Q2081" i="1" s="1"/>
  <c r="P2081" i="1"/>
  <c r="O2081" i="1"/>
  <c r="Q2080" i="1" a="1"/>
  <c r="Q2080" i="1" s="1"/>
  <c r="P2080" i="1"/>
  <c r="O2080" i="1"/>
  <c r="Q2079" i="1" a="1"/>
  <c r="Q2079" i="1" s="1"/>
  <c r="P2079" i="1"/>
  <c r="O2079" i="1"/>
  <c r="Q2078" i="1" a="1"/>
  <c r="Q2078" i="1" s="1"/>
  <c r="P2078" i="1"/>
  <c r="O2078" i="1"/>
  <c r="Q2077" i="1" a="1"/>
  <c r="Q2077" i="1" s="1"/>
  <c r="P2077" i="1"/>
  <c r="O2077" i="1"/>
  <c r="Q2076" i="1" a="1"/>
  <c r="Q2076" i="1" s="1"/>
  <c r="P2076" i="1"/>
  <c r="O2076" i="1"/>
  <c r="Q2075" i="1" a="1"/>
  <c r="Q2075" i="1" s="1"/>
  <c r="P2075" i="1"/>
  <c r="O2075" i="1"/>
  <c r="Q2074" i="1" a="1"/>
  <c r="Q2074" i="1" s="1"/>
  <c r="P2074" i="1"/>
  <c r="O2074" i="1"/>
  <c r="Q2073" i="1" a="1"/>
  <c r="Q2073" i="1" s="1"/>
  <c r="P2073" i="1"/>
  <c r="O2073" i="1"/>
  <c r="Q2072" i="1" a="1"/>
  <c r="Q2072" i="1" s="1"/>
  <c r="P2072" i="1"/>
  <c r="O2072" i="1"/>
  <c r="Q2071" i="1" a="1"/>
  <c r="Q2071" i="1" s="1"/>
  <c r="P2071" i="1"/>
  <c r="O2071" i="1"/>
  <c r="Q2070" i="1" a="1"/>
  <c r="Q2070" i="1" s="1"/>
  <c r="P2070" i="1"/>
  <c r="O2070" i="1"/>
  <c r="Q2069" i="1" a="1"/>
  <c r="Q2069" i="1" s="1"/>
  <c r="P2069" i="1"/>
  <c r="O2069" i="1"/>
  <c r="Q2068" i="1" a="1"/>
  <c r="Q2068" i="1" s="1"/>
  <c r="P2068" i="1"/>
  <c r="O2068" i="1"/>
  <c r="Q2067" i="1" a="1"/>
  <c r="Q2067" i="1" s="1"/>
  <c r="P2067" i="1"/>
  <c r="O2067" i="1"/>
  <c r="Q2066" i="1" a="1"/>
  <c r="Q2066" i="1" s="1"/>
  <c r="P2066" i="1"/>
  <c r="O2066" i="1"/>
  <c r="Q2065" i="1" a="1"/>
  <c r="Q2065" i="1" s="1"/>
  <c r="P2065" i="1"/>
  <c r="O2065" i="1"/>
  <c r="Q2064" i="1" a="1"/>
  <c r="Q2064" i="1" s="1"/>
  <c r="P2064" i="1"/>
  <c r="O2064" i="1"/>
  <c r="Q2063" i="1" a="1"/>
  <c r="Q2063" i="1" s="1"/>
  <c r="P2063" i="1"/>
  <c r="O2063" i="1"/>
  <c r="Q2062" i="1" a="1"/>
  <c r="Q2062" i="1" s="1"/>
  <c r="P2062" i="1"/>
  <c r="O2062" i="1"/>
  <c r="Q2061" i="1" a="1"/>
  <c r="Q2061" i="1" s="1"/>
  <c r="P2061" i="1"/>
  <c r="O2061" i="1"/>
  <c r="Q2060" i="1" a="1"/>
  <c r="Q2060" i="1" s="1"/>
  <c r="P2060" i="1"/>
  <c r="O2060" i="1"/>
  <c r="Q2059" i="1" a="1"/>
  <c r="Q2059" i="1" s="1"/>
  <c r="P2059" i="1"/>
  <c r="O2059" i="1"/>
  <c r="Q2058" i="1" a="1"/>
  <c r="Q2058" i="1" s="1"/>
  <c r="P2058" i="1"/>
  <c r="O2058" i="1"/>
  <c r="Q2057" i="1" a="1"/>
  <c r="Q2057" i="1" s="1"/>
  <c r="P2057" i="1"/>
  <c r="O2057" i="1"/>
  <c r="Q2056" i="1" a="1"/>
  <c r="Q2056" i="1" s="1"/>
  <c r="P2056" i="1"/>
  <c r="O2056" i="1"/>
  <c r="Q2055" i="1" a="1"/>
  <c r="Q2055" i="1" s="1"/>
  <c r="P2055" i="1"/>
  <c r="O2055" i="1"/>
  <c r="Q2054" i="1" a="1"/>
  <c r="Q2054" i="1" s="1"/>
  <c r="P2054" i="1"/>
  <c r="O2054" i="1"/>
  <c r="Q2053" i="1" a="1"/>
  <c r="Q2053" i="1" s="1"/>
  <c r="P2053" i="1"/>
  <c r="O2053" i="1"/>
  <c r="Q2052" i="1" a="1"/>
  <c r="Q2052" i="1" s="1"/>
  <c r="P2052" i="1"/>
  <c r="O2052" i="1"/>
  <c r="Q2051" i="1" a="1"/>
  <c r="Q2051" i="1" s="1"/>
  <c r="P2051" i="1"/>
  <c r="O2051" i="1"/>
  <c r="Q2050" i="1" a="1"/>
  <c r="Q2050" i="1" s="1"/>
  <c r="P2050" i="1"/>
  <c r="O2050" i="1"/>
  <c r="Q2049" i="1" a="1"/>
  <c r="Q2049" i="1" s="1"/>
  <c r="P2049" i="1"/>
  <c r="O2049" i="1"/>
  <c r="Q2048" i="1" a="1"/>
  <c r="Q2048" i="1" s="1"/>
  <c r="P2048" i="1"/>
  <c r="O2048" i="1"/>
  <c r="Q2047" i="1" a="1"/>
  <c r="Q2047" i="1" s="1"/>
  <c r="P2047" i="1"/>
  <c r="O2047" i="1"/>
  <c r="Q2046" i="1" a="1"/>
  <c r="Q2046" i="1" s="1"/>
  <c r="P2046" i="1"/>
  <c r="O2046" i="1"/>
  <c r="Q2045" i="1" a="1"/>
  <c r="Q2045" i="1" s="1"/>
  <c r="P2045" i="1"/>
  <c r="O2045" i="1"/>
  <c r="Q2044" i="1" a="1"/>
  <c r="Q2044" i="1" s="1"/>
  <c r="P2044" i="1"/>
  <c r="O2044" i="1"/>
  <c r="Q2043" i="1" a="1"/>
  <c r="Q2043" i="1" s="1"/>
  <c r="P2043" i="1"/>
  <c r="O2043" i="1"/>
  <c r="Q2042" i="1" a="1"/>
  <c r="Q2042" i="1" s="1"/>
  <c r="P2042" i="1"/>
  <c r="O2042" i="1"/>
  <c r="Q2041" i="1" a="1"/>
  <c r="Q2041" i="1" s="1"/>
  <c r="P2041" i="1"/>
  <c r="O2041" i="1"/>
  <c r="Q2040" i="1" a="1"/>
  <c r="Q2040" i="1" s="1"/>
  <c r="P2040" i="1"/>
  <c r="O2040" i="1"/>
  <c r="Q2039" i="1" a="1"/>
  <c r="Q2039" i="1" s="1"/>
  <c r="P2039" i="1"/>
  <c r="O2039" i="1"/>
  <c r="Q2038" i="1" a="1"/>
  <c r="Q2038" i="1" s="1"/>
  <c r="P2038" i="1"/>
  <c r="O2038" i="1"/>
  <c r="Q2037" i="1" a="1"/>
  <c r="Q2037" i="1" s="1"/>
  <c r="P2037" i="1"/>
  <c r="O2037" i="1"/>
  <c r="Q2036" i="1" a="1"/>
  <c r="Q2036" i="1" s="1"/>
  <c r="P2036" i="1"/>
  <c r="O2036" i="1"/>
  <c r="Q2035" i="1" a="1"/>
  <c r="Q2035" i="1" s="1"/>
  <c r="P2035" i="1"/>
  <c r="O2035" i="1"/>
  <c r="Q2034" i="1" a="1"/>
  <c r="Q2034" i="1" s="1"/>
  <c r="P2034" i="1"/>
  <c r="O2034" i="1"/>
  <c r="Q2033" i="1" a="1"/>
  <c r="Q2033" i="1" s="1"/>
  <c r="P2033" i="1"/>
  <c r="O2033" i="1"/>
  <c r="Q2032" i="1" a="1"/>
  <c r="Q2032" i="1" s="1"/>
  <c r="P2032" i="1"/>
  <c r="O2032" i="1"/>
  <c r="Q2031" i="1" a="1"/>
  <c r="Q2031" i="1" s="1"/>
  <c r="P2031" i="1"/>
  <c r="O2031" i="1"/>
  <c r="Q2030" i="1" a="1"/>
  <c r="Q2030" i="1" s="1"/>
  <c r="P2030" i="1"/>
  <c r="O2030" i="1"/>
  <c r="Q2029" i="1" a="1"/>
  <c r="Q2029" i="1" s="1"/>
  <c r="P2029" i="1"/>
  <c r="O2029" i="1"/>
  <c r="Q2028" i="1" a="1"/>
  <c r="Q2028" i="1" s="1"/>
  <c r="P2028" i="1"/>
  <c r="O2028" i="1"/>
  <c r="Q2027" i="1" a="1"/>
  <c r="Q2027" i="1" s="1"/>
  <c r="P2027" i="1"/>
  <c r="O2027" i="1"/>
  <c r="Q2026" i="1" a="1"/>
  <c r="Q2026" i="1" s="1"/>
  <c r="P2026" i="1"/>
  <c r="O2026" i="1"/>
  <c r="Q2025" i="1" a="1"/>
  <c r="Q2025" i="1" s="1"/>
  <c r="P2025" i="1"/>
  <c r="O2025" i="1"/>
  <c r="Q2024" i="1" a="1"/>
  <c r="Q2024" i="1" s="1"/>
  <c r="P2024" i="1"/>
  <c r="O2024" i="1"/>
  <c r="Q2023" i="1" a="1"/>
  <c r="Q2023" i="1" s="1"/>
  <c r="P2023" i="1"/>
  <c r="O2023" i="1"/>
  <c r="Q2022" i="1" a="1"/>
  <c r="Q2022" i="1" s="1"/>
  <c r="P2022" i="1"/>
  <c r="O2022" i="1"/>
  <c r="Q2021" i="1" a="1"/>
  <c r="Q2021" i="1" s="1"/>
  <c r="P2021" i="1"/>
  <c r="O2021" i="1"/>
  <c r="Q2020" i="1" a="1"/>
  <c r="Q2020" i="1" s="1"/>
  <c r="P2020" i="1"/>
  <c r="O2020" i="1"/>
  <c r="Q2019" i="1" a="1"/>
  <c r="Q2019" i="1" s="1"/>
  <c r="P2019" i="1"/>
  <c r="O2019" i="1"/>
  <c r="Q2018" i="1" a="1"/>
  <c r="Q2018" i="1" s="1"/>
  <c r="P2018" i="1"/>
  <c r="O2018" i="1"/>
  <c r="Q2017" i="1" a="1"/>
  <c r="Q2017" i="1" s="1"/>
  <c r="P2017" i="1"/>
  <c r="O2017" i="1"/>
  <c r="Q2016" i="1" a="1"/>
  <c r="Q2016" i="1" s="1"/>
  <c r="P2016" i="1"/>
  <c r="O2016" i="1"/>
  <c r="Q2015" i="1" a="1"/>
  <c r="Q2015" i="1" s="1"/>
  <c r="P2015" i="1"/>
  <c r="O2015" i="1"/>
  <c r="Q2014" i="1" a="1"/>
  <c r="Q2014" i="1" s="1"/>
  <c r="P2014" i="1"/>
  <c r="O2014" i="1"/>
  <c r="Q2013" i="1" a="1"/>
  <c r="Q2013" i="1" s="1"/>
  <c r="P2013" i="1"/>
  <c r="O2013" i="1"/>
  <c r="Q2012" i="1" a="1"/>
  <c r="Q2012" i="1" s="1"/>
  <c r="P2012" i="1"/>
  <c r="O2012" i="1"/>
  <c r="Q2011" i="1" a="1"/>
  <c r="Q2011" i="1" s="1"/>
  <c r="P2011" i="1"/>
  <c r="O2011" i="1"/>
  <c r="Q2010" i="1" a="1"/>
  <c r="Q2010" i="1" s="1"/>
  <c r="P2010" i="1"/>
  <c r="O2010" i="1"/>
  <c r="Q2009" i="1" a="1"/>
  <c r="Q2009" i="1" s="1"/>
  <c r="P2009" i="1"/>
  <c r="O2009" i="1"/>
  <c r="Q2008" i="1" a="1"/>
  <c r="Q2008" i="1" s="1"/>
  <c r="P2008" i="1"/>
  <c r="O2008" i="1"/>
  <c r="Q2007" i="1" a="1"/>
  <c r="Q2007" i="1" s="1"/>
  <c r="P2007" i="1"/>
  <c r="O2007" i="1"/>
  <c r="Q2006" i="1" a="1"/>
  <c r="Q2006" i="1" s="1"/>
  <c r="P2006" i="1"/>
  <c r="O2006" i="1"/>
  <c r="Q2005" i="1" a="1"/>
  <c r="Q2005" i="1" s="1"/>
  <c r="P2005" i="1"/>
  <c r="O2005" i="1"/>
  <c r="Q2004" i="1" a="1"/>
  <c r="Q2004" i="1" s="1"/>
  <c r="P2004" i="1"/>
  <c r="O2004" i="1"/>
  <c r="Q2003" i="1" a="1"/>
  <c r="Q2003" i="1" s="1"/>
  <c r="P2003" i="1"/>
  <c r="O2003" i="1"/>
  <c r="Q2002" i="1" a="1"/>
  <c r="Q2002" i="1" s="1"/>
  <c r="P2002" i="1"/>
  <c r="O2002" i="1"/>
  <c r="Q2001" i="1" a="1"/>
  <c r="Q2001" i="1" s="1"/>
  <c r="P2001" i="1"/>
  <c r="O2001" i="1"/>
  <c r="Q2000" i="1" a="1"/>
  <c r="Q2000" i="1" s="1"/>
  <c r="P2000" i="1"/>
  <c r="O2000" i="1"/>
  <c r="Q1999" i="1" a="1"/>
  <c r="Q1999" i="1" s="1"/>
  <c r="P1999" i="1"/>
  <c r="O1999" i="1"/>
  <c r="Q1998" i="1" a="1"/>
  <c r="Q1998" i="1" s="1"/>
  <c r="P1998" i="1"/>
  <c r="O1998" i="1"/>
  <c r="Q1997" i="1" a="1"/>
  <c r="Q1997" i="1" s="1"/>
  <c r="P1997" i="1"/>
  <c r="O1997" i="1"/>
  <c r="Q1996" i="1" a="1"/>
  <c r="Q1996" i="1" s="1"/>
  <c r="P1996" i="1"/>
  <c r="O1996" i="1"/>
  <c r="Q1995" i="1" a="1"/>
  <c r="Q1995" i="1" s="1"/>
  <c r="P1995" i="1"/>
  <c r="O1995" i="1"/>
  <c r="Q1994" i="1" a="1"/>
  <c r="Q1994" i="1" s="1"/>
  <c r="P1994" i="1"/>
  <c r="O1994" i="1"/>
  <c r="Q1993" i="1" a="1"/>
  <c r="Q1993" i="1" s="1"/>
  <c r="P1993" i="1"/>
  <c r="O1993" i="1"/>
  <c r="Q1992" i="1" a="1"/>
  <c r="Q1992" i="1" s="1"/>
  <c r="P1992" i="1"/>
  <c r="O1992" i="1"/>
  <c r="Q1991" i="1" a="1"/>
  <c r="Q1991" i="1" s="1"/>
  <c r="P1991" i="1"/>
  <c r="O1991" i="1"/>
  <c r="Q1990" i="1" a="1"/>
  <c r="Q1990" i="1" s="1"/>
  <c r="P1990" i="1"/>
  <c r="O1990" i="1"/>
  <c r="Q1989" i="1" a="1"/>
  <c r="Q1989" i="1" s="1"/>
  <c r="P1989" i="1"/>
  <c r="O1989" i="1"/>
  <c r="Q1988" i="1" a="1"/>
  <c r="Q1988" i="1" s="1"/>
  <c r="P1988" i="1"/>
  <c r="O1988" i="1"/>
  <c r="Q1987" i="1" a="1"/>
  <c r="Q1987" i="1" s="1"/>
  <c r="P1987" i="1"/>
  <c r="O1987" i="1"/>
  <c r="Q1986" i="1" a="1"/>
  <c r="Q1986" i="1" s="1"/>
  <c r="P1986" i="1"/>
  <c r="O1986" i="1"/>
  <c r="Q1985" i="1" a="1"/>
  <c r="Q1985" i="1" s="1"/>
  <c r="P1985" i="1"/>
  <c r="O1985" i="1"/>
  <c r="Q1984" i="1" a="1"/>
  <c r="Q1984" i="1" s="1"/>
  <c r="P1984" i="1"/>
  <c r="O1984" i="1"/>
  <c r="Q1983" i="1" a="1"/>
  <c r="Q1983" i="1" s="1"/>
  <c r="P1983" i="1"/>
  <c r="O1983" i="1"/>
  <c r="Q1982" i="1" a="1"/>
  <c r="Q1982" i="1" s="1"/>
  <c r="P1982" i="1"/>
  <c r="O1982" i="1"/>
  <c r="Q1981" i="1" a="1"/>
  <c r="Q1981" i="1" s="1"/>
  <c r="P1981" i="1"/>
  <c r="O1981" i="1"/>
  <c r="Q1980" i="1" a="1"/>
  <c r="Q1980" i="1" s="1"/>
  <c r="P1980" i="1"/>
  <c r="O1980" i="1"/>
  <c r="Q1979" i="1" a="1"/>
  <c r="Q1979" i="1" s="1"/>
  <c r="P1979" i="1"/>
  <c r="O1979" i="1"/>
  <c r="Q1978" i="1" a="1"/>
  <c r="Q1978" i="1" s="1"/>
  <c r="P1978" i="1"/>
  <c r="O1978" i="1"/>
  <c r="Q1977" i="1" a="1"/>
  <c r="Q1977" i="1" s="1"/>
  <c r="P1977" i="1"/>
  <c r="O1977" i="1"/>
  <c r="Q1976" i="1" a="1"/>
  <c r="Q1976" i="1" s="1"/>
  <c r="P1976" i="1"/>
  <c r="O1976" i="1"/>
  <c r="Q1975" i="1" a="1"/>
  <c r="Q1975" i="1" s="1"/>
  <c r="P1975" i="1"/>
  <c r="O1975" i="1"/>
  <c r="Q1974" i="1" a="1"/>
  <c r="Q1974" i="1" s="1"/>
  <c r="P1974" i="1"/>
  <c r="O1974" i="1"/>
  <c r="Q1973" i="1" a="1"/>
  <c r="Q1973" i="1" s="1"/>
  <c r="P1973" i="1"/>
  <c r="O1973" i="1"/>
  <c r="Q1972" i="1" a="1"/>
  <c r="Q1972" i="1" s="1"/>
  <c r="P1972" i="1"/>
  <c r="O1972" i="1"/>
  <c r="Q1971" i="1" a="1"/>
  <c r="Q1971" i="1" s="1"/>
  <c r="P1971" i="1"/>
  <c r="O1971" i="1"/>
  <c r="Q1970" i="1" a="1"/>
  <c r="Q1970" i="1" s="1"/>
  <c r="P1970" i="1"/>
  <c r="O1970" i="1"/>
  <c r="Q1969" i="1" a="1"/>
  <c r="Q1969" i="1" s="1"/>
  <c r="P1969" i="1"/>
  <c r="O1969" i="1"/>
  <c r="Q1968" i="1" a="1"/>
  <c r="Q1968" i="1" s="1"/>
  <c r="P1968" i="1"/>
  <c r="O1968" i="1"/>
  <c r="Q1967" i="1" a="1"/>
  <c r="Q1967" i="1" s="1"/>
  <c r="P1967" i="1"/>
  <c r="O1967" i="1"/>
  <c r="Q1966" i="1" a="1"/>
  <c r="Q1966" i="1" s="1"/>
  <c r="P1966" i="1"/>
  <c r="O1966" i="1"/>
  <c r="Q1965" i="1" a="1"/>
  <c r="Q1965" i="1" s="1"/>
  <c r="P1965" i="1"/>
  <c r="O1965" i="1"/>
  <c r="Q1964" i="1" a="1"/>
  <c r="Q1964" i="1" s="1"/>
  <c r="P1964" i="1"/>
  <c r="O1964" i="1"/>
  <c r="Q1963" i="1" a="1"/>
  <c r="Q1963" i="1" s="1"/>
  <c r="P1963" i="1"/>
  <c r="O1963" i="1"/>
  <c r="Q1962" i="1" a="1"/>
  <c r="Q1962" i="1" s="1"/>
  <c r="P1962" i="1"/>
  <c r="O1962" i="1"/>
  <c r="Q1961" i="1" a="1"/>
  <c r="Q1961" i="1" s="1"/>
  <c r="P1961" i="1"/>
  <c r="O1961" i="1"/>
  <c r="Q1960" i="1" a="1"/>
  <c r="Q1960" i="1" s="1"/>
  <c r="P1960" i="1"/>
  <c r="O1960" i="1"/>
  <c r="Q1959" i="1" a="1"/>
  <c r="Q1959" i="1" s="1"/>
  <c r="P1959" i="1"/>
  <c r="O1959" i="1"/>
  <c r="Q1958" i="1" a="1"/>
  <c r="Q1958" i="1" s="1"/>
  <c r="P1958" i="1"/>
  <c r="O1958" i="1"/>
  <c r="Q1957" i="1" a="1"/>
  <c r="Q1957" i="1" s="1"/>
  <c r="P1957" i="1"/>
  <c r="O1957" i="1"/>
  <c r="Q1956" i="1" a="1"/>
  <c r="Q1956" i="1" s="1"/>
  <c r="P1956" i="1"/>
  <c r="O1956" i="1"/>
  <c r="Q1955" i="1" a="1"/>
  <c r="Q1955" i="1" s="1"/>
  <c r="P1955" i="1"/>
  <c r="O1955" i="1"/>
  <c r="Q1954" i="1" a="1"/>
  <c r="Q1954" i="1" s="1"/>
  <c r="P1954" i="1"/>
  <c r="O1954" i="1"/>
  <c r="Q1953" i="1" a="1"/>
  <c r="Q1953" i="1" s="1"/>
  <c r="P1953" i="1"/>
  <c r="O1953" i="1"/>
  <c r="Q1952" i="1" a="1"/>
  <c r="Q1952" i="1" s="1"/>
  <c r="P1952" i="1"/>
  <c r="O1952" i="1"/>
  <c r="Q1951" i="1" a="1"/>
  <c r="Q1951" i="1" s="1"/>
  <c r="P1951" i="1"/>
  <c r="O1951" i="1"/>
  <c r="Q1950" i="1" a="1"/>
  <c r="Q1950" i="1" s="1"/>
  <c r="P1950" i="1"/>
  <c r="O1950" i="1"/>
  <c r="Q1949" i="1" a="1"/>
  <c r="Q1949" i="1" s="1"/>
  <c r="P1949" i="1"/>
  <c r="O1949" i="1"/>
  <c r="Q1948" i="1" a="1"/>
  <c r="Q1948" i="1" s="1"/>
  <c r="P1948" i="1"/>
  <c r="O1948" i="1"/>
  <c r="Q1947" i="1" a="1"/>
  <c r="Q1947" i="1" s="1"/>
  <c r="P1947" i="1"/>
  <c r="O1947" i="1"/>
  <c r="Q1946" i="1" a="1"/>
  <c r="Q1946" i="1" s="1"/>
  <c r="P1946" i="1"/>
  <c r="O1946" i="1"/>
  <c r="Q1945" i="1" a="1"/>
  <c r="Q1945" i="1" s="1"/>
  <c r="P1945" i="1"/>
  <c r="O1945" i="1"/>
  <c r="Q1944" i="1" a="1"/>
  <c r="Q1944" i="1" s="1"/>
  <c r="P1944" i="1"/>
  <c r="O1944" i="1"/>
  <c r="Q1943" i="1" a="1"/>
  <c r="Q1943" i="1" s="1"/>
  <c r="P1943" i="1"/>
  <c r="O1943" i="1"/>
  <c r="Q1942" i="1" a="1"/>
  <c r="Q1942" i="1" s="1"/>
  <c r="P1942" i="1"/>
  <c r="O1942" i="1"/>
  <c r="Q1941" i="1" a="1"/>
  <c r="Q1941" i="1" s="1"/>
  <c r="P1941" i="1"/>
  <c r="O1941" i="1"/>
  <c r="Q1940" i="1" a="1"/>
  <c r="Q1940" i="1" s="1"/>
  <c r="P1940" i="1"/>
  <c r="O1940" i="1"/>
  <c r="Q1939" i="1" a="1"/>
  <c r="Q1939" i="1" s="1"/>
  <c r="P1939" i="1"/>
  <c r="O1939" i="1"/>
  <c r="Q1938" i="1" a="1"/>
  <c r="Q1938" i="1" s="1"/>
  <c r="P1938" i="1"/>
  <c r="O1938" i="1"/>
  <c r="Q1937" i="1" a="1"/>
  <c r="Q1937" i="1" s="1"/>
  <c r="P1937" i="1"/>
  <c r="O1937" i="1"/>
  <c r="Q1936" i="1" a="1"/>
  <c r="Q1936" i="1" s="1"/>
  <c r="P1936" i="1"/>
  <c r="O1936" i="1"/>
  <c r="Q1935" i="1" a="1"/>
  <c r="Q1935" i="1" s="1"/>
  <c r="P1935" i="1"/>
  <c r="O1935" i="1"/>
  <c r="Q1934" i="1" a="1"/>
  <c r="Q1934" i="1" s="1"/>
  <c r="P1934" i="1"/>
  <c r="O1934" i="1"/>
  <c r="Q1933" i="1" a="1"/>
  <c r="Q1933" i="1" s="1"/>
  <c r="P1933" i="1"/>
  <c r="O1933" i="1"/>
  <c r="Q1932" i="1" a="1"/>
  <c r="Q1932" i="1" s="1"/>
  <c r="P1932" i="1"/>
  <c r="O1932" i="1"/>
  <c r="Q1931" i="1" a="1"/>
  <c r="Q1931" i="1" s="1"/>
  <c r="P1931" i="1"/>
  <c r="O1931" i="1"/>
  <c r="Q1930" i="1" a="1"/>
  <c r="Q1930" i="1" s="1"/>
  <c r="P1930" i="1"/>
  <c r="O1930" i="1"/>
  <c r="Q1929" i="1" a="1"/>
  <c r="Q1929" i="1" s="1"/>
  <c r="P1929" i="1"/>
  <c r="O1929" i="1"/>
  <c r="Q1928" i="1" a="1"/>
  <c r="Q1928" i="1" s="1"/>
  <c r="P1928" i="1"/>
  <c r="O1928" i="1"/>
  <c r="Q1927" i="1" a="1"/>
  <c r="Q1927" i="1" s="1"/>
  <c r="P1927" i="1"/>
  <c r="O1927" i="1"/>
  <c r="Q1926" i="1" a="1"/>
  <c r="Q1926" i="1" s="1"/>
  <c r="P1926" i="1"/>
  <c r="O1926" i="1"/>
  <c r="Q1925" i="1" a="1"/>
  <c r="Q1925" i="1" s="1"/>
  <c r="P1925" i="1"/>
  <c r="O1925" i="1"/>
  <c r="Q1924" i="1" a="1"/>
  <c r="Q1924" i="1" s="1"/>
  <c r="P1924" i="1"/>
  <c r="O1924" i="1"/>
  <c r="Q1923" i="1" a="1"/>
  <c r="Q1923" i="1" s="1"/>
  <c r="P1923" i="1"/>
  <c r="O1923" i="1"/>
  <c r="Q1922" i="1" a="1"/>
  <c r="Q1922" i="1" s="1"/>
  <c r="P1922" i="1"/>
  <c r="O1922" i="1"/>
  <c r="Q1921" i="1" a="1"/>
  <c r="Q1921" i="1" s="1"/>
  <c r="P1921" i="1"/>
  <c r="O1921" i="1"/>
  <c r="Q1920" i="1" a="1"/>
  <c r="Q1920" i="1" s="1"/>
  <c r="P1920" i="1"/>
  <c r="O1920" i="1"/>
  <c r="Q1919" i="1" a="1"/>
  <c r="Q1919" i="1" s="1"/>
  <c r="P1919" i="1"/>
  <c r="O1919" i="1"/>
  <c r="Q1918" i="1" a="1"/>
  <c r="Q1918" i="1" s="1"/>
  <c r="P1918" i="1"/>
  <c r="O1918" i="1"/>
  <c r="Q1917" i="1" a="1"/>
  <c r="Q1917" i="1" s="1"/>
  <c r="P1917" i="1"/>
  <c r="O1917" i="1"/>
  <c r="Q1916" i="1" a="1"/>
  <c r="Q1916" i="1" s="1"/>
  <c r="P1916" i="1"/>
  <c r="O1916" i="1"/>
  <c r="Q1915" i="1" a="1"/>
  <c r="Q1915" i="1" s="1"/>
  <c r="P1915" i="1"/>
  <c r="O1915" i="1"/>
  <c r="Q1914" i="1" a="1"/>
  <c r="Q1914" i="1" s="1"/>
  <c r="P1914" i="1"/>
  <c r="O1914" i="1"/>
  <c r="Q1913" i="1" a="1"/>
  <c r="Q1913" i="1" s="1"/>
  <c r="P1913" i="1"/>
  <c r="O1913" i="1"/>
  <c r="Q1912" i="1" a="1"/>
  <c r="Q1912" i="1" s="1"/>
  <c r="P1912" i="1"/>
  <c r="O1912" i="1"/>
  <c r="Q1911" i="1" a="1"/>
  <c r="Q1911" i="1" s="1"/>
  <c r="P1911" i="1"/>
  <c r="O1911" i="1"/>
  <c r="Q1910" i="1" a="1"/>
  <c r="Q1910" i="1" s="1"/>
  <c r="P1910" i="1"/>
  <c r="O1910" i="1"/>
  <c r="Q1909" i="1" a="1"/>
  <c r="Q1909" i="1" s="1"/>
  <c r="P1909" i="1"/>
  <c r="O1909" i="1"/>
  <c r="Q1908" i="1" a="1"/>
  <c r="Q1908" i="1" s="1"/>
  <c r="P1908" i="1"/>
  <c r="O1908" i="1"/>
  <c r="Q1907" i="1" a="1"/>
  <c r="Q1907" i="1" s="1"/>
  <c r="P1907" i="1"/>
  <c r="O1907" i="1"/>
  <c r="Q1906" i="1" a="1"/>
  <c r="Q1906" i="1" s="1"/>
  <c r="P1906" i="1"/>
  <c r="O1906" i="1"/>
  <c r="Q1905" i="1" a="1"/>
  <c r="Q1905" i="1" s="1"/>
  <c r="P1905" i="1"/>
  <c r="O1905" i="1"/>
  <c r="Q1904" i="1" a="1"/>
  <c r="Q1904" i="1" s="1"/>
  <c r="P1904" i="1"/>
  <c r="O1904" i="1"/>
  <c r="Q1903" i="1" a="1"/>
  <c r="Q1903" i="1" s="1"/>
  <c r="P1903" i="1"/>
  <c r="O1903" i="1"/>
  <c r="Q1902" i="1" a="1"/>
  <c r="Q1902" i="1" s="1"/>
  <c r="P1902" i="1"/>
  <c r="O1902" i="1"/>
  <c r="Q1901" i="1" a="1"/>
  <c r="Q1901" i="1" s="1"/>
  <c r="P1901" i="1"/>
  <c r="O1901" i="1"/>
  <c r="Q1900" i="1" a="1"/>
  <c r="Q1900" i="1" s="1"/>
  <c r="P1900" i="1"/>
  <c r="O1900" i="1"/>
  <c r="Q1899" i="1" a="1"/>
  <c r="Q1899" i="1" s="1"/>
  <c r="P1899" i="1"/>
  <c r="O1899" i="1"/>
  <c r="Q1898" i="1" a="1"/>
  <c r="Q1898" i="1" s="1"/>
  <c r="P1898" i="1"/>
  <c r="O1898" i="1"/>
  <c r="Q1897" i="1" a="1"/>
  <c r="Q1897" i="1" s="1"/>
  <c r="P1897" i="1"/>
  <c r="O1897" i="1"/>
  <c r="Q1896" i="1" a="1"/>
  <c r="Q1896" i="1" s="1"/>
  <c r="P1896" i="1"/>
  <c r="O1896" i="1"/>
  <c r="Q1895" i="1" a="1"/>
  <c r="Q1895" i="1" s="1"/>
  <c r="P1895" i="1"/>
  <c r="O1895" i="1"/>
  <c r="Q1894" i="1" a="1"/>
  <c r="Q1894" i="1" s="1"/>
  <c r="P1894" i="1"/>
  <c r="O1894" i="1"/>
  <c r="Q1893" i="1" a="1"/>
  <c r="Q1893" i="1" s="1"/>
  <c r="P1893" i="1"/>
  <c r="O1893" i="1"/>
  <c r="Q1892" i="1" a="1"/>
  <c r="Q1892" i="1" s="1"/>
  <c r="P1892" i="1"/>
  <c r="O1892" i="1"/>
  <c r="Q1891" i="1" a="1"/>
  <c r="Q1891" i="1" s="1"/>
  <c r="P1891" i="1"/>
  <c r="O1891" i="1"/>
  <c r="Q1890" i="1" a="1"/>
  <c r="Q1890" i="1" s="1"/>
  <c r="P1890" i="1"/>
  <c r="O1890" i="1"/>
  <c r="Q1889" i="1" a="1"/>
  <c r="Q1889" i="1" s="1"/>
  <c r="P1889" i="1"/>
  <c r="O1889" i="1"/>
  <c r="Q1888" i="1" a="1"/>
  <c r="Q1888" i="1" s="1"/>
  <c r="P1888" i="1"/>
  <c r="O1888" i="1"/>
  <c r="Q1887" i="1" a="1"/>
  <c r="Q1887" i="1" s="1"/>
  <c r="P1887" i="1"/>
  <c r="O1887" i="1"/>
  <c r="Q1886" i="1" a="1"/>
  <c r="Q1886" i="1" s="1"/>
  <c r="P1886" i="1"/>
  <c r="O1886" i="1"/>
  <c r="Q1885" i="1" a="1"/>
  <c r="Q1885" i="1" s="1"/>
  <c r="P1885" i="1"/>
  <c r="O1885" i="1"/>
  <c r="Q1884" i="1" a="1"/>
  <c r="Q1884" i="1" s="1"/>
  <c r="P1884" i="1"/>
  <c r="O1884" i="1"/>
  <c r="Q1883" i="1" a="1"/>
  <c r="Q1883" i="1" s="1"/>
  <c r="P1883" i="1"/>
  <c r="O1883" i="1"/>
  <c r="Q1882" i="1" a="1"/>
  <c r="Q1882" i="1" s="1"/>
  <c r="P1882" i="1"/>
  <c r="O1882" i="1"/>
  <c r="Q1881" i="1" a="1"/>
  <c r="Q1881" i="1" s="1"/>
  <c r="P1881" i="1"/>
  <c r="O1881" i="1"/>
  <c r="Q1880" i="1" a="1"/>
  <c r="Q1880" i="1" s="1"/>
  <c r="P1880" i="1"/>
  <c r="O1880" i="1"/>
  <c r="Q1879" i="1" a="1"/>
  <c r="Q1879" i="1" s="1"/>
  <c r="P1879" i="1"/>
  <c r="O1879" i="1"/>
  <c r="Q1878" i="1" a="1"/>
  <c r="Q1878" i="1" s="1"/>
  <c r="P1878" i="1"/>
  <c r="O1878" i="1"/>
  <c r="Q1877" i="1" a="1"/>
  <c r="Q1877" i="1" s="1"/>
  <c r="P1877" i="1"/>
  <c r="O1877" i="1"/>
  <c r="Q1876" i="1" a="1"/>
  <c r="Q1876" i="1" s="1"/>
  <c r="P1876" i="1"/>
  <c r="O1876" i="1"/>
  <c r="Q1875" i="1" a="1"/>
  <c r="Q1875" i="1" s="1"/>
  <c r="P1875" i="1"/>
  <c r="O1875" i="1"/>
  <c r="Q1874" i="1" a="1"/>
  <c r="Q1874" i="1" s="1"/>
  <c r="P1874" i="1"/>
  <c r="O1874" i="1"/>
  <c r="Q1873" i="1" a="1"/>
  <c r="Q1873" i="1" s="1"/>
  <c r="P1873" i="1"/>
  <c r="O1873" i="1"/>
  <c r="Q1872" i="1" a="1"/>
  <c r="Q1872" i="1" s="1"/>
  <c r="P1872" i="1"/>
  <c r="O1872" i="1"/>
  <c r="Q1871" i="1" a="1"/>
  <c r="Q1871" i="1" s="1"/>
  <c r="P1871" i="1"/>
  <c r="O1871" i="1"/>
  <c r="Q1870" i="1" a="1"/>
  <c r="Q1870" i="1" s="1"/>
  <c r="P1870" i="1"/>
  <c r="O1870" i="1"/>
  <c r="Q1869" i="1" a="1"/>
  <c r="Q1869" i="1" s="1"/>
  <c r="P1869" i="1"/>
  <c r="O1869" i="1"/>
  <c r="Q1868" i="1" a="1"/>
  <c r="Q1868" i="1" s="1"/>
  <c r="P1868" i="1"/>
  <c r="O1868" i="1"/>
  <c r="Q1867" i="1" a="1"/>
  <c r="Q1867" i="1" s="1"/>
  <c r="P1867" i="1"/>
  <c r="O1867" i="1"/>
  <c r="Q1866" i="1" a="1"/>
  <c r="Q1866" i="1" s="1"/>
  <c r="P1866" i="1"/>
  <c r="O1866" i="1"/>
  <c r="Q1865" i="1" a="1"/>
  <c r="Q1865" i="1" s="1"/>
  <c r="P1865" i="1"/>
  <c r="O1865" i="1"/>
  <c r="Q1864" i="1" a="1"/>
  <c r="Q1864" i="1" s="1"/>
  <c r="P1864" i="1"/>
  <c r="O1864" i="1"/>
  <c r="Q1863" i="1" a="1"/>
  <c r="Q1863" i="1" s="1"/>
  <c r="P1863" i="1"/>
  <c r="O1863" i="1"/>
  <c r="Q1862" i="1" a="1"/>
  <c r="Q1862" i="1" s="1"/>
  <c r="P1862" i="1"/>
  <c r="O1862" i="1"/>
  <c r="Q1861" i="1" a="1"/>
  <c r="Q1861" i="1" s="1"/>
  <c r="P1861" i="1"/>
  <c r="O1861" i="1"/>
  <c r="Q1860" i="1" a="1"/>
  <c r="Q1860" i="1" s="1"/>
  <c r="P1860" i="1"/>
  <c r="O1860" i="1"/>
  <c r="Q1859" i="1" a="1"/>
  <c r="Q1859" i="1" s="1"/>
  <c r="P1859" i="1"/>
  <c r="O1859" i="1"/>
  <c r="Q1858" i="1" a="1"/>
  <c r="Q1858" i="1" s="1"/>
  <c r="P1858" i="1"/>
  <c r="O1858" i="1"/>
  <c r="Q1857" i="1" a="1"/>
  <c r="Q1857" i="1" s="1"/>
  <c r="P1857" i="1"/>
  <c r="O1857" i="1"/>
  <c r="Q1856" i="1" a="1"/>
  <c r="Q1856" i="1" s="1"/>
  <c r="P1856" i="1"/>
  <c r="O1856" i="1"/>
  <c r="Q1855" i="1" a="1"/>
  <c r="Q1855" i="1" s="1"/>
  <c r="P1855" i="1"/>
  <c r="O1855" i="1"/>
  <c r="Q1854" i="1" a="1"/>
  <c r="Q1854" i="1" s="1"/>
  <c r="P1854" i="1"/>
  <c r="O1854" i="1"/>
  <c r="Q1853" i="1" a="1"/>
  <c r="Q1853" i="1" s="1"/>
  <c r="P1853" i="1"/>
  <c r="O1853" i="1"/>
  <c r="Q1852" i="1" a="1"/>
  <c r="Q1852" i="1" s="1"/>
  <c r="P1852" i="1"/>
  <c r="O1852" i="1"/>
  <c r="Q1851" i="1" a="1"/>
  <c r="Q1851" i="1" s="1"/>
  <c r="P1851" i="1"/>
  <c r="O1851" i="1"/>
  <c r="Q1850" i="1" a="1"/>
  <c r="Q1850" i="1" s="1"/>
  <c r="P1850" i="1"/>
  <c r="O1850" i="1"/>
  <c r="Q1849" i="1" a="1"/>
  <c r="Q1849" i="1" s="1"/>
  <c r="P1849" i="1"/>
  <c r="O1849" i="1"/>
  <c r="Q1848" i="1" a="1"/>
  <c r="Q1848" i="1" s="1"/>
  <c r="P1848" i="1"/>
  <c r="O1848" i="1"/>
  <c r="Q1847" i="1" a="1"/>
  <c r="Q1847" i="1" s="1"/>
  <c r="P1847" i="1"/>
  <c r="O1847" i="1"/>
  <c r="Q1846" i="1" a="1"/>
  <c r="Q1846" i="1" s="1"/>
  <c r="P1846" i="1"/>
  <c r="O1846" i="1"/>
  <c r="Q1845" i="1" a="1"/>
  <c r="Q1845" i="1" s="1"/>
  <c r="P1845" i="1"/>
  <c r="O1845" i="1"/>
  <c r="Q1844" i="1" a="1"/>
  <c r="Q1844" i="1" s="1"/>
  <c r="P1844" i="1"/>
  <c r="O1844" i="1"/>
  <c r="Q1843" i="1" a="1"/>
  <c r="Q1843" i="1" s="1"/>
  <c r="P1843" i="1"/>
  <c r="O1843" i="1"/>
  <c r="Q1842" i="1" a="1"/>
  <c r="Q1842" i="1" s="1"/>
  <c r="P1842" i="1"/>
  <c r="O1842" i="1"/>
  <c r="Q1841" i="1" a="1"/>
  <c r="Q1841" i="1" s="1"/>
  <c r="P1841" i="1"/>
  <c r="O1841" i="1"/>
  <c r="Q1840" i="1" a="1"/>
  <c r="Q1840" i="1" s="1"/>
  <c r="P1840" i="1"/>
  <c r="O1840" i="1"/>
  <c r="Q1839" i="1" a="1"/>
  <c r="Q1839" i="1" s="1"/>
  <c r="P1839" i="1"/>
  <c r="O1839" i="1"/>
  <c r="Q1838" i="1" a="1"/>
  <c r="Q1838" i="1" s="1"/>
  <c r="P1838" i="1"/>
  <c r="O1838" i="1"/>
  <c r="Q1837" i="1" a="1"/>
  <c r="Q1837" i="1" s="1"/>
  <c r="P1837" i="1"/>
  <c r="O1837" i="1"/>
  <c r="Q1836" i="1" a="1"/>
  <c r="Q1836" i="1" s="1"/>
  <c r="P1836" i="1"/>
  <c r="O1836" i="1"/>
  <c r="Q1835" i="1" a="1"/>
  <c r="Q1835" i="1" s="1"/>
  <c r="P1835" i="1"/>
  <c r="O1835" i="1"/>
  <c r="Q1834" i="1" a="1"/>
  <c r="Q1834" i="1" s="1"/>
  <c r="P1834" i="1"/>
  <c r="O1834" i="1"/>
  <c r="Q1833" i="1" a="1"/>
  <c r="Q1833" i="1" s="1"/>
  <c r="P1833" i="1"/>
  <c r="O1833" i="1"/>
  <c r="Q1832" i="1" a="1"/>
  <c r="Q1832" i="1" s="1"/>
  <c r="P1832" i="1"/>
  <c r="O1832" i="1"/>
  <c r="Q1831" i="1" a="1"/>
  <c r="Q1831" i="1" s="1"/>
  <c r="P1831" i="1"/>
  <c r="O1831" i="1"/>
  <c r="Q1830" i="1" a="1"/>
  <c r="Q1830" i="1" s="1"/>
  <c r="P1830" i="1"/>
  <c r="O1830" i="1"/>
  <c r="Q1829" i="1" a="1"/>
  <c r="Q1829" i="1" s="1"/>
  <c r="P1829" i="1"/>
  <c r="O1829" i="1"/>
  <c r="Q1828" i="1" a="1"/>
  <c r="Q1828" i="1" s="1"/>
  <c r="P1828" i="1"/>
  <c r="O1828" i="1"/>
  <c r="Q1827" i="1" a="1"/>
  <c r="Q1827" i="1" s="1"/>
  <c r="P1827" i="1"/>
  <c r="O1827" i="1"/>
  <c r="Q1826" i="1" a="1"/>
  <c r="Q1826" i="1" s="1"/>
  <c r="P1826" i="1"/>
  <c r="O1826" i="1"/>
  <c r="Q1825" i="1" a="1"/>
  <c r="Q1825" i="1" s="1"/>
  <c r="P1825" i="1"/>
  <c r="O1825" i="1"/>
  <c r="Q1824" i="1" a="1"/>
  <c r="Q1824" i="1" s="1"/>
  <c r="P1824" i="1"/>
  <c r="O1824" i="1"/>
  <c r="Q1823" i="1" a="1"/>
  <c r="Q1823" i="1" s="1"/>
  <c r="P1823" i="1"/>
  <c r="O1823" i="1"/>
  <c r="Q1822" i="1" a="1"/>
  <c r="Q1822" i="1" s="1"/>
  <c r="P1822" i="1"/>
  <c r="O1822" i="1"/>
  <c r="Q1821" i="1" a="1"/>
  <c r="Q1821" i="1" s="1"/>
  <c r="P1821" i="1"/>
  <c r="O1821" i="1"/>
  <c r="Q1820" i="1" a="1"/>
  <c r="Q1820" i="1" s="1"/>
  <c r="P1820" i="1"/>
  <c r="O1820" i="1"/>
  <c r="Q1819" i="1" a="1"/>
  <c r="Q1819" i="1" s="1"/>
  <c r="P1819" i="1"/>
  <c r="O1819" i="1"/>
  <c r="Q1818" i="1" a="1"/>
  <c r="Q1818" i="1" s="1"/>
  <c r="P1818" i="1"/>
  <c r="O1818" i="1"/>
  <c r="Q1817" i="1" a="1"/>
  <c r="Q1817" i="1" s="1"/>
  <c r="P1817" i="1"/>
  <c r="O1817" i="1"/>
  <c r="Q1816" i="1" a="1"/>
  <c r="Q1816" i="1" s="1"/>
  <c r="P1816" i="1"/>
  <c r="O1816" i="1"/>
  <c r="Q1815" i="1" a="1"/>
  <c r="Q1815" i="1" s="1"/>
  <c r="P1815" i="1"/>
  <c r="O1815" i="1"/>
  <c r="Q1814" i="1" a="1"/>
  <c r="Q1814" i="1" s="1"/>
  <c r="P1814" i="1"/>
  <c r="O1814" i="1"/>
  <c r="Q1813" i="1" a="1"/>
  <c r="Q1813" i="1" s="1"/>
  <c r="P1813" i="1"/>
  <c r="O1813" i="1"/>
  <c r="Q1812" i="1" a="1"/>
  <c r="Q1812" i="1" s="1"/>
  <c r="P1812" i="1"/>
  <c r="O1812" i="1"/>
  <c r="Q1811" i="1" a="1"/>
  <c r="Q1811" i="1" s="1"/>
  <c r="P1811" i="1"/>
  <c r="O1811" i="1"/>
  <c r="Q1810" i="1" a="1"/>
  <c r="Q1810" i="1" s="1"/>
  <c r="P1810" i="1"/>
  <c r="O1810" i="1"/>
  <c r="Q1809" i="1" a="1"/>
  <c r="Q1809" i="1" s="1"/>
  <c r="P1809" i="1"/>
  <c r="O1809" i="1"/>
  <c r="Q1808" i="1" a="1"/>
  <c r="Q1808" i="1" s="1"/>
  <c r="P1808" i="1"/>
  <c r="O1808" i="1"/>
  <c r="Q1807" i="1" a="1"/>
  <c r="Q1807" i="1" s="1"/>
  <c r="P1807" i="1"/>
  <c r="O1807" i="1"/>
  <c r="Q1806" i="1" a="1"/>
  <c r="Q1806" i="1" s="1"/>
  <c r="P1806" i="1"/>
  <c r="O1806" i="1"/>
  <c r="Q1805" i="1" a="1"/>
  <c r="Q1805" i="1" s="1"/>
  <c r="P1805" i="1"/>
  <c r="O1805" i="1"/>
  <c r="Q1804" i="1" a="1"/>
  <c r="Q1804" i="1" s="1"/>
  <c r="P1804" i="1"/>
  <c r="O1804" i="1"/>
  <c r="Q1803" i="1" a="1"/>
  <c r="Q1803" i="1" s="1"/>
  <c r="P1803" i="1"/>
  <c r="O1803" i="1"/>
  <c r="Q1802" i="1" a="1"/>
  <c r="Q1802" i="1" s="1"/>
  <c r="P1802" i="1"/>
  <c r="O1802" i="1"/>
  <c r="Q1801" i="1" a="1"/>
  <c r="Q1801" i="1" s="1"/>
  <c r="P1801" i="1"/>
  <c r="O1801" i="1"/>
  <c r="Q1800" i="1" a="1"/>
  <c r="Q1800" i="1" s="1"/>
  <c r="P1800" i="1"/>
  <c r="O1800" i="1"/>
  <c r="Q1799" i="1" a="1"/>
  <c r="Q1799" i="1" s="1"/>
  <c r="P1799" i="1"/>
  <c r="O1799" i="1"/>
  <c r="Q1798" i="1" a="1"/>
  <c r="Q1798" i="1" s="1"/>
  <c r="P1798" i="1"/>
  <c r="O1798" i="1"/>
  <c r="Q1797" i="1" a="1"/>
  <c r="Q1797" i="1" s="1"/>
  <c r="P1797" i="1"/>
  <c r="O1797" i="1"/>
  <c r="Q1796" i="1" a="1"/>
  <c r="Q1796" i="1" s="1"/>
  <c r="P1796" i="1"/>
  <c r="O1796" i="1"/>
  <c r="Q1795" i="1" a="1"/>
  <c r="Q1795" i="1" s="1"/>
  <c r="P1795" i="1"/>
  <c r="O1795" i="1"/>
  <c r="Q1794" i="1" a="1"/>
  <c r="Q1794" i="1" s="1"/>
  <c r="P1794" i="1"/>
  <c r="O1794" i="1"/>
  <c r="Q1793" i="1" a="1"/>
  <c r="Q1793" i="1" s="1"/>
  <c r="P1793" i="1"/>
  <c r="O1793" i="1"/>
  <c r="Q1792" i="1" a="1"/>
  <c r="Q1792" i="1" s="1"/>
  <c r="P1792" i="1"/>
  <c r="O1792" i="1"/>
  <c r="Q1791" i="1" a="1"/>
  <c r="Q1791" i="1" s="1"/>
  <c r="P1791" i="1"/>
  <c r="O1791" i="1"/>
  <c r="Q1790" i="1" a="1"/>
  <c r="Q1790" i="1" s="1"/>
  <c r="P1790" i="1"/>
  <c r="O1790" i="1"/>
  <c r="Q1789" i="1" a="1"/>
  <c r="Q1789" i="1" s="1"/>
  <c r="P1789" i="1"/>
  <c r="O1789" i="1"/>
  <c r="Q1788" i="1" a="1"/>
  <c r="Q1788" i="1" s="1"/>
  <c r="P1788" i="1"/>
  <c r="O1788" i="1"/>
  <c r="Q1787" i="1" a="1"/>
  <c r="Q1787" i="1" s="1"/>
  <c r="P1787" i="1"/>
  <c r="O1787" i="1"/>
  <c r="Q1786" i="1" a="1"/>
  <c r="Q1786" i="1" s="1"/>
  <c r="P1786" i="1"/>
  <c r="O1786" i="1"/>
  <c r="Q1785" i="1" a="1"/>
  <c r="Q1785" i="1" s="1"/>
  <c r="P1785" i="1"/>
  <c r="O1785" i="1"/>
  <c r="Q1784" i="1" a="1"/>
  <c r="Q1784" i="1" s="1"/>
  <c r="P1784" i="1"/>
  <c r="O1784" i="1"/>
  <c r="Q1783" i="1" a="1"/>
  <c r="Q1783" i="1" s="1"/>
  <c r="P1783" i="1"/>
  <c r="O1783" i="1"/>
  <c r="Q1782" i="1" a="1"/>
  <c r="Q1782" i="1" s="1"/>
  <c r="P1782" i="1"/>
  <c r="O1782" i="1"/>
  <c r="Q1781" i="1" a="1"/>
  <c r="Q1781" i="1" s="1"/>
  <c r="P1781" i="1"/>
  <c r="O1781" i="1"/>
  <c r="Q1780" i="1" a="1"/>
  <c r="Q1780" i="1" s="1"/>
  <c r="P1780" i="1"/>
  <c r="O1780" i="1"/>
  <c r="Q1779" i="1" a="1"/>
  <c r="Q1779" i="1" s="1"/>
  <c r="P1779" i="1"/>
  <c r="O1779" i="1"/>
  <c r="Q1778" i="1" a="1"/>
  <c r="Q1778" i="1" s="1"/>
  <c r="P1778" i="1"/>
  <c r="O1778" i="1"/>
  <c r="Q1777" i="1" a="1"/>
  <c r="Q1777" i="1" s="1"/>
  <c r="P1777" i="1"/>
  <c r="O1777" i="1"/>
  <c r="Q1776" i="1" a="1"/>
  <c r="Q1776" i="1" s="1"/>
  <c r="P1776" i="1"/>
  <c r="O1776" i="1"/>
  <c r="Q1775" i="1" a="1"/>
  <c r="Q1775" i="1" s="1"/>
  <c r="P1775" i="1"/>
  <c r="O1775" i="1"/>
  <c r="Q1774" i="1" a="1"/>
  <c r="Q1774" i="1" s="1"/>
  <c r="P1774" i="1"/>
  <c r="O1774" i="1"/>
  <c r="Q1773" i="1" a="1"/>
  <c r="Q1773" i="1" s="1"/>
  <c r="P1773" i="1"/>
  <c r="O1773" i="1"/>
  <c r="Q1772" i="1" a="1"/>
  <c r="Q1772" i="1" s="1"/>
  <c r="P1772" i="1"/>
  <c r="O1772" i="1"/>
  <c r="Q1771" i="1" a="1"/>
  <c r="Q1771" i="1" s="1"/>
  <c r="P1771" i="1"/>
  <c r="O1771" i="1"/>
  <c r="Q1770" i="1" a="1"/>
  <c r="Q1770" i="1" s="1"/>
  <c r="P1770" i="1"/>
  <c r="O1770" i="1"/>
  <c r="Q1769" i="1" a="1"/>
  <c r="Q1769" i="1" s="1"/>
  <c r="P1769" i="1"/>
  <c r="O1769" i="1"/>
  <c r="Q1768" i="1" a="1"/>
  <c r="Q1768" i="1" s="1"/>
  <c r="P1768" i="1"/>
  <c r="O1768" i="1"/>
  <c r="Q1767" i="1" a="1"/>
  <c r="Q1767" i="1" s="1"/>
  <c r="P1767" i="1"/>
  <c r="O1767" i="1"/>
  <c r="Q1766" i="1" a="1"/>
  <c r="Q1766" i="1" s="1"/>
  <c r="P1766" i="1"/>
  <c r="O1766" i="1"/>
  <c r="Q1765" i="1" a="1"/>
  <c r="Q1765" i="1" s="1"/>
  <c r="P1765" i="1"/>
  <c r="O1765" i="1"/>
  <c r="Q1764" i="1" a="1"/>
  <c r="Q1764" i="1" s="1"/>
  <c r="P1764" i="1"/>
  <c r="O1764" i="1"/>
  <c r="Q1763" i="1" a="1"/>
  <c r="Q1763" i="1" s="1"/>
  <c r="P1763" i="1"/>
  <c r="O1763" i="1"/>
  <c r="Q1762" i="1" a="1"/>
  <c r="Q1762" i="1" s="1"/>
  <c r="P1762" i="1"/>
  <c r="O1762" i="1"/>
  <c r="Q1761" i="1" a="1"/>
  <c r="Q1761" i="1" s="1"/>
  <c r="P1761" i="1"/>
  <c r="O1761" i="1"/>
  <c r="Q1760" i="1" a="1"/>
  <c r="Q1760" i="1" s="1"/>
  <c r="P1760" i="1"/>
  <c r="O1760" i="1"/>
  <c r="Q1759" i="1" a="1"/>
  <c r="Q1759" i="1" s="1"/>
  <c r="P1759" i="1"/>
  <c r="O1759" i="1"/>
  <c r="Q1758" i="1" a="1"/>
  <c r="Q1758" i="1" s="1"/>
  <c r="P1758" i="1"/>
  <c r="O1758" i="1"/>
  <c r="Q1757" i="1" a="1"/>
  <c r="Q1757" i="1" s="1"/>
  <c r="P1757" i="1"/>
  <c r="O1757" i="1"/>
  <c r="Q1756" i="1" a="1"/>
  <c r="Q1756" i="1" s="1"/>
  <c r="P1756" i="1"/>
  <c r="O1756" i="1"/>
  <c r="Q1755" i="1" a="1"/>
  <c r="Q1755" i="1" s="1"/>
  <c r="P1755" i="1"/>
  <c r="O1755" i="1"/>
  <c r="Q1754" i="1" a="1"/>
  <c r="Q1754" i="1" s="1"/>
  <c r="P1754" i="1"/>
  <c r="O1754" i="1"/>
  <c r="Q1753" i="1" a="1"/>
  <c r="Q1753" i="1" s="1"/>
  <c r="P1753" i="1"/>
  <c r="O1753" i="1"/>
  <c r="Q1752" i="1" a="1"/>
  <c r="Q1752" i="1" s="1"/>
  <c r="P1752" i="1"/>
  <c r="O1752" i="1"/>
  <c r="Q1751" i="1" a="1"/>
  <c r="Q1751" i="1" s="1"/>
  <c r="P1751" i="1"/>
  <c r="O1751" i="1"/>
  <c r="Q1750" i="1" a="1"/>
  <c r="Q1750" i="1" s="1"/>
  <c r="P1750" i="1"/>
  <c r="O1750" i="1"/>
  <c r="Q1749" i="1" a="1"/>
  <c r="Q1749" i="1" s="1"/>
  <c r="P1749" i="1"/>
  <c r="O1749" i="1"/>
  <c r="Q1748" i="1" a="1"/>
  <c r="Q1748" i="1" s="1"/>
  <c r="P1748" i="1"/>
  <c r="O1748" i="1"/>
  <c r="Q1747" i="1" a="1"/>
  <c r="Q1747" i="1" s="1"/>
  <c r="P1747" i="1"/>
  <c r="O1747" i="1"/>
  <c r="Q1746" i="1" a="1"/>
  <c r="Q1746" i="1" s="1"/>
  <c r="P1746" i="1"/>
  <c r="O1746" i="1"/>
  <c r="Q1745" i="1" a="1"/>
  <c r="Q1745" i="1" s="1"/>
  <c r="P1745" i="1"/>
  <c r="O1745" i="1"/>
  <c r="Q1744" i="1" a="1"/>
  <c r="Q1744" i="1" s="1"/>
  <c r="P1744" i="1"/>
  <c r="O1744" i="1"/>
  <c r="Q1743" i="1" a="1"/>
  <c r="Q1743" i="1" s="1"/>
  <c r="P1743" i="1"/>
  <c r="O1743" i="1"/>
  <c r="Q1742" i="1" a="1"/>
  <c r="Q1742" i="1" s="1"/>
  <c r="P1742" i="1"/>
  <c r="O1742" i="1"/>
  <c r="Q1741" i="1" a="1"/>
  <c r="Q1741" i="1" s="1"/>
  <c r="P1741" i="1"/>
  <c r="O1741" i="1"/>
  <c r="Q1740" i="1" a="1"/>
  <c r="Q1740" i="1" s="1"/>
  <c r="P1740" i="1"/>
  <c r="O1740" i="1"/>
  <c r="Q1739" i="1" a="1"/>
  <c r="Q1739" i="1" s="1"/>
  <c r="P1739" i="1"/>
  <c r="O1739" i="1"/>
  <c r="Q1738" i="1" a="1"/>
  <c r="Q1738" i="1" s="1"/>
  <c r="P1738" i="1"/>
  <c r="O1738" i="1"/>
  <c r="Q1737" i="1" a="1"/>
  <c r="Q1737" i="1" s="1"/>
  <c r="P1737" i="1"/>
  <c r="O1737" i="1"/>
  <c r="Q1736" i="1" a="1"/>
  <c r="Q1736" i="1" s="1"/>
  <c r="P1736" i="1"/>
  <c r="O1736" i="1"/>
  <c r="Q1735" i="1" a="1"/>
  <c r="Q1735" i="1" s="1"/>
  <c r="P1735" i="1"/>
  <c r="O1735" i="1"/>
  <c r="Q1734" i="1" a="1"/>
  <c r="Q1734" i="1" s="1"/>
  <c r="P1734" i="1"/>
  <c r="O1734" i="1"/>
  <c r="Q1733" i="1" a="1"/>
  <c r="Q1733" i="1" s="1"/>
  <c r="P1733" i="1"/>
  <c r="O1733" i="1"/>
  <c r="Q1732" i="1" a="1"/>
  <c r="Q1732" i="1" s="1"/>
  <c r="P1732" i="1"/>
  <c r="O1732" i="1"/>
  <c r="Q1731" i="1" a="1"/>
  <c r="Q1731" i="1" s="1"/>
  <c r="P1731" i="1"/>
  <c r="O1731" i="1"/>
  <c r="Q1730" i="1" a="1"/>
  <c r="Q1730" i="1" s="1"/>
  <c r="P1730" i="1"/>
  <c r="O1730" i="1"/>
  <c r="Q1729" i="1" a="1"/>
  <c r="Q1729" i="1" s="1"/>
  <c r="P1729" i="1"/>
  <c r="O1729" i="1"/>
  <c r="Q1728" i="1" a="1"/>
  <c r="Q1728" i="1" s="1"/>
  <c r="P1728" i="1"/>
  <c r="O1728" i="1"/>
  <c r="Q1727" i="1" a="1"/>
  <c r="Q1727" i="1" s="1"/>
  <c r="P1727" i="1"/>
  <c r="O1727" i="1"/>
  <c r="Q1726" i="1" a="1"/>
  <c r="Q1726" i="1" s="1"/>
  <c r="P1726" i="1"/>
  <c r="O1726" i="1"/>
  <c r="Q1725" i="1" a="1"/>
  <c r="Q1725" i="1" s="1"/>
  <c r="P1725" i="1"/>
  <c r="O1725" i="1"/>
  <c r="Q1724" i="1" a="1"/>
  <c r="Q1724" i="1" s="1"/>
  <c r="P1724" i="1"/>
  <c r="O1724" i="1"/>
  <c r="Q1723" i="1" a="1"/>
  <c r="Q1723" i="1" s="1"/>
  <c r="P1723" i="1"/>
  <c r="O1723" i="1"/>
  <c r="Q1722" i="1" a="1"/>
  <c r="Q1722" i="1" s="1"/>
  <c r="P1722" i="1"/>
  <c r="O1722" i="1"/>
  <c r="Q1721" i="1" a="1"/>
  <c r="Q1721" i="1" s="1"/>
  <c r="P1721" i="1"/>
  <c r="O1721" i="1"/>
  <c r="Q1720" i="1" a="1"/>
  <c r="Q1720" i="1" s="1"/>
  <c r="P1720" i="1"/>
  <c r="O1720" i="1"/>
  <c r="Q1719" i="1" a="1"/>
  <c r="Q1719" i="1" s="1"/>
  <c r="P1719" i="1"/>
  <c r="O1719" i="1"/>
  <c r="Q1718" i="1" a="1"/>
  <c r="Q1718" i="1" s="1"/>
  <c r="P1718" i="1"/>
  <c r="O1718" i="1"/>
  <c r="Q1717" i="1" a="1"/>
  <c r="Q1717" i="1" s="1"/>
  <c r="P1717" i="1"/>
  <c r="O1717" i="1"/>
  <c r="Q1716" i="1" a="1"/>
  <c r="Q1716" i="1" s="1"/>
  <c r="P1716" i="1"/>
  <c r="O1716" i="1"/>
  <c r="Q1715" i="1" a="1"/>
  <c r="Q1715" i="1" s="1"/>
  <c r="P1715" i="1"/>
  <c r="O1715" i="1"/>
  <c r="Q1714" i="1" a="1"/>
  <c r="Q1714" i="1" s="1"/>
  <c r="P1714" i="1"/>
  <c r="O1714" i="1"/>
  <c r="Q1713" i="1" a="1"/>
  <c r="Q1713" i="1" s="1"/>
  <c r="P1713" i="1"/>
  <c r="O1713" i="1"/>
  <c r="Q1712" i="1" a="1"/>
  <c r="Q1712" i="1" s="1"/>
  <c r="P1712" i="1"/>
  <c r="O1712" i="1"/>
  <c r="Q1711" i="1" a="1"/>
  <c r="Q1711" i="1" s="1"/>
  <c r="P1711" i="1"/>
  <c r="O1711" i="1"/>
  <c r="Q1710" i="1" a="1"/>
  <c r="Q1710" i="1" s="1"/>
  <c r="P1710" i="1"/>
  <c r="O1710" i="1"/>
  <c r="Q1709" i="1" a="1"/>
  <c r="Q1709" i="1" s="1"/>
  <c r="P1709" i="1"/>
  <c r="O1709" i="1"/>
  <c r="Q1708" i="1" a="1"/>
  <c r="Q1708" i="1" s="1"/>
  <c r="P1708" i="1"/>
  <c r="O1708" i="1"/>
  <c r="Q1707" i="1" a="1"/>
  <c r="Q1707" i="1" s="1"/>
  <c r="P1707" i="1"/>
  <c r="O1707" i="1"/>
  <c r="Q1706" i="1" a="1"/>
  <c r="Q1706" i="1" s="1"/>
  <c r="P1706" i="1"/>
  <c r="O1706" i="1"/>
  <c r="Q1705" i="1" a="1"/>
  <c r="Q1705" i="1" s="1"/>
  <c r="P1705" i="1"/>
  <c r="O1705" i="1"/>
  <c r="Q1704" i="1" a="1"/>
  <c r="Q1704" i="1" s="1"/>
  <c r="P1704" i="1"/>
  <c r="O1704" i="1"/>
  <c r="Q1703" i="1" a="1"/>
  <c r="Q1703" i="1" s="1"/>
  <c r="P1703" i="1"/>
  <c r="O1703" i="1"/>
  <c r="Q1702" i="1" a="1"/>
  <c r="Q1702" i="1" s="1"/>
  <c r="P1702" i="1"/>
  <c r="O1702" i="1"/>
  <c r="Q1701" i="1" a="1"/>
  <c r="Q1701" i="1" s="1"/>
  <c r="P1701" i="1"/>
  <c r="O1701" i="1"/>
  <c r="Q1700" i="1" a="1"/>
  <c r="Q1700" i="1" s="1"/>
  <c r="P1700" i="1"/>
  <c r="O1700" i="1"/>
  <c r="Q1699" i="1" a="1"/>
  <c r="Q1699" i="1" s="1"/>
  <c r="P1699" i="1"/>
  <c r="O1699" i="1"/>
  <c r="Q1698" i="1" a="1"/>
  <c r="Q1698" i="1" s="1"/>
  <c r="P1698" i="1"/>
  <c r="O1698" i="1"/>
  <c r="Q1697" i="1" a="1"/>
  <c r="Q1697" i="1" s="1"/>
  <c r="P1697" i="1"/>
  <c r="O1697" i="1"/>
  <c r="Q1696" i="1" a="1"/>
  <c r="Q1696" i="1" s="1"/>
  <c r="P1696" i="1"/>
  <c r="O1696" i="1"/>
  <c r="Q1695" i="1" a="1"/>
  <c r="Q1695" i="1" s="1"/>
  <c r="P1695" i="1"/>
  <c r="O1695" i="1"/>
  <c r="Q1694" i="1" a="1"/>
  <c r="Q1694" i="1" s="1"/>
  <c r="P1694" i="1"/>
  <c r="O1694" i="1"/>
  <c r="Q1693" i="1" a="1"/>
  <c r="Q1693" i="1" s="1"/>
  <c r="P1693" i="1"/>
  <c r="O1693" i="1"/>
  <c r="Q1692" i="1" a="1"/>
  <c r="Q1692" i="1" s="1"/>
  <c r="P1692" i="1"/>
  <c r="O1692" i="1"/>
  <c r="Q1691" i="1" a="1"/>
  <c r="Q1691" i="1" s="1"/>
  <c r="P1691" i="1"/>
  <c r="O1691" i="1"/>
  <c r="Q1690" i="1" a="1"/>
  <c r="Q1690" i="1" s="1"/>
  <c r="P1690" i="1"/>
  <c r="O1690" i="1"/>
  <c r="Q1689" i="1" a="1"/>
  <c r="Q1689" i="1" s="1"/>
  <c r="P1689" i="1"/>
  <c r="O1689" i="1"/>
  <c r="Q1688" i="1" a="1"/>
  <c r="Q1688" i="1" s="1"/>
  <c r="P1688" i="1"/>
  <c r="O1688" i="1"/>
  <c r="Q1687" i="1" a="1"/>
  <c r="Q1687" i="1" s="1"/>
  <c r="P1687" i="1"/>
  <c r="O1687" i="1"/>
  <c r="Q1686" i="1" a="1"/>
  <c r="Q1686" i="1" s="1"/>
  <c r="P1686" i="1"/>
  <c r="O1686" i="1"/>
  <c r="Q1685" i="1" a="1"/>
  <c r="Q1685" i="1" s="1"/>
  <c r="P1685" i="1"/>
  <c r="O1685" i="1"/>
  <c r="Q1684" i="1" a="1"/>
  <c r="Q1684" i="1" s="1"/>
  <c r="P1684" i="1"/>
  <c r="O1684" i="1"/>
  <c r="Q1683" i="1" a="1"/>
  <c r="Q1683" i="1" s="1"/>
  <c r="P1683" i="1"/>
  <c r="O1683" i="1"/>
  <c r="Q1682" i="1" a="1"/>
  <c r="Q1682" i="1" s="1"/>
  <c r="P1682" i="1"/>
  <c r="O1682" i="1"/>
  <c r="Q1681" i="1" a="1"/>
  <c r="Q1681" i="1" s="1"/>
  <c r="P1681" i="1"/>
  <c r="O1681" i="1"/>
  <c r="Q1680" i="1" a="1"/>
  <c r="Q1680" i="1" s="1"/>
  <c r="P1680" i="1"/>
  <c r="O1680" i="1"/>
  <c r="Q1679" i="1" a="1"/>
  <c r="Q1679" i="1" s="1"/>
  <c r="P1679" i="1"/>
  <c r="O1679" i="1"/>
  <c r="Q1678" i="1" a="1"/>
  <c r="Q1678" i="1" s="1"/>
  <c r="P1678" i="1"/>
  <c r="O1678" i="1"/>
  <c r="Q1677" i="1" a="1"/>
  <c r="Q1677" i="1" s="1"/>
  <c r="P1677" i="1"/>
  <c r="O1677" i="1"/>
  <c r="Q1676" i="1" a="1"/>
  <c r="Q1676" i="1" s="1"/>
  <c r="P1676" i="1"/>
  <c r="O1676" i="1"/>
  <c r="Q1675" i="1" a="1"/>
  <c r="Q1675" i="1" s="1"/>
  <c r="P1675" i="1"/>
  <c r="O1675" i="1"/>
  <c r="Q1674" i="1" a="1"/>
  <c r="Q1674" i="1" s="1"/>
  <c r="P1674" i="1"/>
  <c r="O1674" i="1"/>
  <c r="Q1673" i="1" a="1"/>
  <c r="Q1673" i="1" s="1"/>
  <c r="P1673" i="1"/>
  <c r="O1673" i="1"/>
  <c r="Q1672" i="1" a="1"/>
  <c r="Q1672" i="1" s="1"/>
  <c r="P1672" i="1"/>
  <c r="O1672" i="1"/>
  <c r="Q1671" i="1" a="1"/>
  <c r="Q1671" i="1" s="1"/>
  <c r="P1671" i="1"/>
  <c r="O1671" i="1"/>
  <c r="Q1670" i="1" a="1"/>
  <c r="Q1670" i="1" s="1"/>
  <c r="P1670" i="1"/>
  <c r="O1670" i="1"/>
  <c r="Q1669" i="1" a="1"/>
  <c r="Q1669" i="1" s="1"/>
  <c r="P1669" i="1"/>
  <c r="O1669" i="1"/>
  <c r="Q1668" i="1" a="1"/>
  <c r="Q1668" i="1" s="1"/>
  <c r="P1668" i="1"/>
  <c r="O1668" i="1"/>
  <c r="Q1667" i="1" a="1"/>
  <c r="Q1667" i="1" s="1"/>
  <c r="P1667" i="1"/>
  <c r="O1667" i="1"/>
  <c r="Q1666" i="1" a="1"/>
  <c r="Q1666" i="1" s="1"/>
  <c r="P1666" i="1"/>
  <c r="O1666" i="1"/>
  <c r="Q1665" i="1" a="1"/>
  <c r="Q1665" i="1" s="1"/>
  <c r="P1665" i="1"/>
  <c r="O1665" i="1"/>
  <c r="Q1664" i="1" a="1"/>
  <c r="Q1664" i="1" s="1"/>
  <c r="P1664" i="1"/>
  <c r="O1664" i="1"/>
  <c r="Q1663" i="1" a="1"/>
  <c r="Q1663" i="1" s="1"/>
  <c r="P1663" i="1"/>
  <c r="O1663" i="1"/>
  <c r="Q1662" i="1" a="1"/>
  <c r="Q1662" i="1" s="1"/>
  <c r="P1662" i="1"/>
  <c r="O1662" i="1"/>
  <c r="Q1661" i="1" a="1"/>
  <c r="Q1661" i="1" s="1"/>
  <c r="P1661" i="1"/>
  <c r="O1661" i="1"/>
  <c r="Q1660" i="1" a="1"/>
  <c r="Q1660" i="1" s="1"/>
  <c r="P1660" i="1"/>
  <c r="O1660" i="1"/>
  <c r="Q1659" i="1" a="1"/>
  <c r="Q1659" i="1" s="1"/>
  <c r="P1659" i="1"/>
  <c r="O1659" i="1"/>
  <c r="Q1658" i="1" a="1"/>
  <c r="Q1658" i="1" s="1"/>
  <c r="P1658" i="1"/>
  <c r="O1658" i="1"/>
  <c r="Q1657" i="1" a="1"/>
  <c r="Q1657" i="1" s="1"/>
  <c r="P1657" i="1"/>
  <c r="O1657" i="1"/>
  <c r="Q1656" i="1" a="1"/>
  <c r="Q1656" i="1" s="1"/>
  <c r="P1656" i="1"/>
  <c r="O1656" i="1"/>
  <c r="Q1655" i="1" a="1"/>
  <c r="Q1655" i="1" s="1"/>
  <c r="P1655" i="1"/>
  <c r="O1655" i="1"/>
  <c r="Q1654" i="1" a="1"/>
  <c r="Q1654" i="1" s="1"/>
  <c r="P1654" i="1"/>
  <c r="O1654" i="1"/>
  <c r="Q1653" i="1" a="1"/>
  <c r="Q1653" i="1" s="1"/>
  <c r="P1653" i="1"/>
  <c r="O1653" i="1"/>
  <c r="Q1652" i="1" a="1"/>
  <c r="Q1652" i="1" s="1"/>
  <c r="P1652" i="1"/>
  <c r="O1652" i="1"/>
  <c r="Q1651" i="1" a="1"/>
  <c r="Q1651" i="1" s="1"/>
  <c r="P1651" i="1"/>
  <c r="O1651" i="1"/>
  <c r="Q1650" i="1" a="1"/>
  <c r="Q1650" i="1" s="1"/>
  <c r="P1650" i="1"/>
  <c r="O1650" i="1"/>
  <c r="Q1649" i="1" a="1"/>
  <c r="Q1649" i="1" s="1"/>
  <c r="P1649" i="1"/>
  <c r="O1649" i="1"/>
  <c r="Q1648" i="1" a="1"/>
  <c r="Q1648" i="1" s="1"/>
  <c r="P1648" i="1"/>
  <c r="O1648" i="1"/>
  <c r="Q1647" i="1" a="1"/>
  <c r="Q1647" i="1" s="1"/>
  <c r="P1647" i="1"/>
  <c r="O1647" i="1"/>
  <c r="Q1646" i="1" a="1"/>
  <c r="Q1646" i="1" s="1"/>
  <c r="P1646" i="1"/>
  <c r="O1646" i="1"/>
  <c r="Q1645" i="1" a="1"/>
  <c r="Q1645" i="1" s="1"/>
  <c r="P1645" i="1"/>
  <c r="O1645" i="1"/>
  <c r="Q1644" i="1" a="1"/>
  <c r="Q1644" i="1" s="1"/>
  <c r="P1644" i="1"/>
  <c r="O1644" i="1"/>
  <c r="Q1643" i="1" a="1"/>
  <c r="Q1643" i="1" s="1"/>
  <c r="P1643" i="1"/>
  <c r="O1643" i="1"/>
  <c r="Q1642" i="1" a="1"/>
  <c r="Q1642" i="1" s="1"/>
  <c r="P1642" i="1"/>
  <c r="O1642" i="1"/>
  <c r="Q1641" i="1" a="1"/>
  <c r="Q1641" i="1" s="1"/>
  <c r="P1641" i="1"/>
  <c r="O1641" i="1"/>
  <c r="Q1640" i="1" a="1"/>
  <c r="Q1640" i="1" s="1"/>
  <c r="P1640" i="1"/>
  <c r="O1640" i="1"/>
  <c r="Q1639" i="1" a="1"/>
  <c r="Q1639" i="1" s="1"/>
  <c r="P1639" i="1"/>
  <c r="O1639" i="1"/>
  <c r="Q1638" i="1" a="1"/>
  <c r="Q1638" i="1" s="1"/>
  <c r="P1638" i="1"/>
  <c r="O1638" i="1"/>
  <c r="Q1637" i="1" a="1"/>
  <c r="Q1637" i="1" s="1"/>
  <c r="P1637" i="1"/>
  <c r="O1637" i="1"/>
  <c r="Q1636" i="1" a="1"/>
  <c r="Q1636" i="1" s="1"/>
  <c r="P1636" i="1"/>
  <c r="O1636" i="1"/>
  <c r="Q1635" i="1" a="1"/>
  <c r="Q1635" i="1" s="1"/>
  <c r="P1635" i="1"/>
  <c r="O1635" i="1"/>
  <c r="Q1634" i="1" a="1"/>
  <c r="Q1634" i="1" s="1"/>
  <c r="P1634" i="1"/>
  <c r="O1634" i="1"/>
  <c r="Q1633" i="1" a="1"/>
  <c r="Q1633" i="1" s="1"/>
  <c r="P1633" i="1"/>
  <c r="O1633" i="1"/>
  <c r="Q1632" i="1" a="1"/>
  <c r="Q1632" i="1" s="1"/>
  <c r="P1632" i="1"/>
  <c r="O1632" i="1"/>
  <c r="Q1631" i="1" a="1"/>
  <c r="Q1631" i="1" s="1"/>
  <c r="P1631" i="1"/>
  <c r="O1631" i="1"/>
  <c r="Q1630" i="1" a="1"/>
  <c r="Q1630" i="1" s="1"/>
  <c r="P1630" i="1"/>
  <c r="O1630" i="1"/>
  <c r="Q1629" i="1" a="1"/>
  <c r="Q1629" i="1" s="1"/>
  <c r="P1629" i="1"/>
  <c r="O1629" i="1"/>
  <c r="Q1628" i="1" a="1"/>
  <c r="Q1628" i="1" s="1"/>
  <c r="P1628" i="1"/>
  <c r="O1628" i="1"/>
  <c r="Q1627" i="1" a="1"/>
  <c r="Q1627" i="1" s="1"/>
  <c r="P1627" i="1"/>
  <c r="O1627" i="1"/>
  <c r="Q1626" i="1" a="1"/>
  <c r="Q1626" i="1" s="1"/>
  <c r="P1626" i="1"/>
  <c r="O1626" i="1"/>
  <c r="Q1625" i="1" a="1"/>
  <c r="Q1625" i="1" s="1"/>
  <c r="P1625" i="1"/>
  <c r="O1625" i="1"/>
  <c r="Q1624" i="1" a="1"/>
  <c r="Q1624" i="1" s="1"/>
  <c r="P1624" i="1"/>
  <c r="O1624" i="1"/>
  <c r="Q1623" i="1" a="1"/>
  <c r="Q1623" i="1" s="1"/>
  <c r="P1623" i="1"/>
  <c r="O1623" i="1"/>
  <c r="Q1622" i="1" a="1"/>
  <c r="Q1622" i="1" s="1"/>
  <c r="P1622" i="1"/>
  <c r="O1622" i="1"/>
  <c r="Q1621" i="1" a="1"/>
  <c r="Q1621" i="1" s="1"/>
  <c r="P1621" i="1"/>
  <c r="O1621" i="1"/>
  <c r="Q1620" i="1" a="1"/>
  <c r="Q1620" i="1" s="1"/>
  <c r="P1620" i="1"/>
  <c r="O1620" i="1"/>
  <c r="Q1619" i="1" a="1"/>
  <c r="Q1619" i="1" s="1"/>
  <c r="P1619" i="1"/>
  <c r="O1619" i="1"/>
  <c r="Q1618" i="1" a="1"/>
  <c r="Q1618" i="1" s="1"/>
  <c r="P1618" i="1"/>
  <c r="O1618" i="1"/>
  <c r="Q1617" i="1" a="1"/>
  <c r="Q1617" i="1" s="1"/>
  <c r="P1617" i="1"/>
  <c r="O1617" i="1"/>
  <c r="Q1616" i="1" a="1"/>
  <c r="Q1616" i="1" s="1"/>
  <c r="P1616" i="1"/>
  <c r="O1616" i="1"/>
  <c r="Q1615" i="1" a="1"/>
  <c r="Q1615" i="1" s="1"/>
  <c r="P1615" i="1"/>
  <c r="O1615" i="1"/>
  <c r="Q1614" i="1" a="1"/>
  <c r="Q1614" i="1" s="1"/>
  <c r="P1614" i="1"/>
  <c r="O1614" i="1"/>
  <c r="Q1613" i="1" a="1"/>
  <c r="Q1613" i="1" s="1"/>
  <c r="P1613" i="1"/>
  <c r="O1613" i="1"/>
  <c r="Q1612" i="1" a="1"/>
  <c r="Q1612" i="1" s="1"/>
  <c r="P1612" i="1"/>
  <c r="O1612" i="1"/>
  <c r="Q1611" i="1" a="1"/>
  <c r="Q1611" i="1" s="1"/>
  <c r="P1611" i="1"/>
  <c r="O1611" i="1"/>
  <c r="Q1610" i="1" a="1"/>
  <c r="Q1610" i="1" s="1"/>
  <c r="P1610" i="1"/>
  <c r="O1610" i="1"/>
  <c r="Q1609" i="1" a="1"/>
  <c r="Q1609" i="1" s="1"/>
  <c r="P1609" i="1"/>
  <c r="O1609" i="1"/>
  <c r="Q1608" i="1" a="1"/>
  <c r="Q1608" i="1" s="1"/>
  <c r="P1608" i="1"/>
  <c r="O1608" i="1"/>
  <c r="Q1607" i="1" a="1"/>
  <c r="Q1607" i="1" s="1"/>
  <c r="P1607" i="1"/>
  <c r="O1607" i="1"/>
  <c r="Q1606" i="1" a="1"/>
  <c r="Q1606" i="1" s="1"/>
  <c r="P1606" i="1"/>
  <c r="O1606" i="1"/>
  <c r="Q1605" i="1" a="1"/>
  <c r="Q1605" i="1" s="1"/>
  <c r="P1605" i="1"/>
  <c r="O1605" i="1"/>
  <c r="Q1604" i="1" a="1"/>
  <c r="Q1604" i="1" s="1"/>
  <c r="P1604" i="1"/>
  <c r="O1604" i="1"/>
  <c r="Q1603" i="1" a="1"/>
  <c r="Q1603" i="1" s="1"/>
  <c r="P1603" i="1"/>
  <c r="O1603" i="1"/>
  <c r="Q1602" i="1" a="1"/>
  <c r="Q1602" i="1" s="1"/>
  <c r="P1602" i="1"/>
  <c r="O1602" i="1"/>
  <c r="Q1601" i="1" a="1"/>
  <c r="Q1601" i="1" s="1"/>
  <c r="P1601" i="1"/>
  <c r="O1601" i="1"/>
  <c r="Q1600" i="1" a="1"/>
  <c r="Q1600" i="1" s="1"/>
  <c r="P1600" i="1"/>
  <c r="O1600" i="1"/>
  <c r="Q1599" i="1" a="1"/>
  <c r="Q1599" i="1" s="1"/>
  <c r="P1599" i="1"/>
  <c r="O1599" i="1"/>
  <c r="Q1598" i="1" a="1"/>
  <c r="Q1598" i="1" s="1"/>
  <c r="P1598" i="1"/>
  <c r="O1598" i="1"/>
  <c r="Q1597" i="1" a="1"/>
  <c r="Q1597" i="1" s="1"/>
  <c r="P1597" i="1"/>
  <c r="O1597" i="1"/>
  <c r="Q1596" i="1" a="1"/>
  <c r="Q1596" i="1" s="1"/>
  <c r="P1596" i="1"/>
  <c r="O1596" i="1"/>
  <c r="Q1595" i="1" a="1"/>
  <c r="Q1595" i="1" s="1"/>
  <c r="P1595" i="1"/>
  <c r="O1595" i="1"/>
  <c r="Q1594" i="1" a="1"/>
  <c r="Q1594" i="1" s="1"/>
  <c r="P1594" i="1"/>
  <c r="O1594" i="1"/>
  <c r="Q1593" i="1" a="1"/>
  <c r="Q1593" i="1" s="1"/>
  <c r="P1593" i="1"/>
  <c r="O1593" i="1"/>
  <c r="Q1592" i="1" a="1"/>
  <c r="Q1592" i="1" s="1"/>
  <c r="P1592" i="1"/>
  <c r="O1592" i="1"/>
  <c r="Q1591" i="1" a="1"/>
  <c r="Q1591" i="1" s="1"/>
  <c r="P1591" i="1"/>
  <c r="O1591" i="1"/>
  <c r="Q1590" i="1" a="1"/>
  <c r="Q1590" i="1" s="1"/>
  <c r="P1590" i="1"/>
  <c r="O1590" i="1"/>
  <c r="Q1589" i="1" a="1"/>
  <c r="Q1589" i="1" s="1"/>
  <c r="P1589" i="1"/>
  <c r="O1589" i="1"/>
  <c r="Q1588" i="1" a="1"/>
  <c r="Q1588" i="1" s="1"/>
  <c r="P1588" i="1"/>
  <c r="O1588" i="1"/>
  <c r="Q1587" i="1" a="1"/>
  <c r="Q1587" i="1" s="1"/>
  <c r="P1587" i="1"/>
  <c r="O1587" i="1"/>
  <c r="Q1586" i="1" a="1"/>
  <c r="Q1586" i="1" s="1"/>
  <c r="P1586" i="1"/>
  <c r="O1586" i="1"/>
  <c r="Q1585" i="1" a="1"/>
  <c r="Q1585" i="1" s="1"/>
  <c r="P1585" i="1"/>
  <c r="O1585" i="1"/>
  <c r="Q1584" i="1" a="1"/>
  <c r="Q1584" i="1" s="1"/>
  <c r="P1584" i="1"/>
  <c r="O1584" i="1"/>
  <c r="Q1583" i="1" a="1"/>
  <c r="Q1583" i="1" s="1"/>
  <c r="P1583" i="1"/>
  <c r="O1583" i="1"/>
  <c r="Q1582" i="1" a="1"/>
  <c r="Q1582" i="1" s="1"/>
  <c r="P1582" i="1"/>
  <c r="O1582" i="1"/>
  <c r="Q1581" i="1" a="1"/>
  <c r="Q1581" i="1" s="1"/>
  <c r="P1581" i="1"/>
  <c r="O1581" i="1"/>
  <c r="Q1580" i="1" a="1"/>
  <c r="Q1580" i="1" s="1"/>
  <c r="P1580" i="1"/>
  <c r="O1580" i="1"/>
  <c r="Q1579" i="1" a="1"/>
  <c r="Q1579" i="1" s="1"/>
  <c r="P1579" i="1"/>
  <c r="O1579" i="1"/>
  <c r="Q1578" i="1" a="1"/>
  <c r="Q1578" i="1" s="1"/>
  <c r="P1578" i="1"/>
  <c r="O1578" i="1"/>
  <c r="Q1577" i="1" a="1"/>
  <c r="Q1577" i="1" s="1"/>
  <c r="P1577" i="1"/>
  <c r="O1577" i="1"/>
  <c r="Q1576" i="1" a="1"/>
  <c r="Q1576" i="1" s="1"/>
  <c r="P1576" i="1"/>
  <c r="O1576" i="1"/>
  <c r="Q1575" i="1" a="1"/>
  <c r="Q1575" i="1" s="1"/>
  <c r="P1575" i="1"/>
  <c r="O1575" i="1"/>
  <c r="Q1574" i="1" a="1"/>
  <c r="Q1574" i="1" s="1"/>
  <c r="P1574" i="1"/>
  <c r="O1574" i="1"/>
  <c r="Q1573" i="1" a="1"/>
  <c r="Q1573" i="1" s="1"/>
  <c r="P1573" i="1"/>
  <c r="O1573" i="1"/>
  <c r="Q1572" i="1" a="1"/>
  <c r="Q1572" i="1" s="1"/>
  <c r="P1572" i="1"/>
  <c r="O1572" i="1"/>
  <c r="Q1571" i="1" a="1"/>
  <c r="Q1571" i="1" s="1"/>
  <c r="P1571" i="1"/>
  <c r="O1571" i="1"/>
  <c r="Q1570" i="1" a="1"/>
  <c r="Q1570" i="1" s="1"/>
  <c r="P1570" i="1"/>
  <c r="O1570" i="1"/>
  <c r="Q1569" i="1" a="1"/>
  <c r="Q1569" i="1" s="1"/>
  <c r="P1569" i="1"/>
  <c r="O1569" i="1"/>
  <c r="Q1568" i="1" a="1"/>
  <c r="Q1568" i="1" s="1"/>
  <c r="P1568" i="1"/>
  <c r="O1568" i="1"/>
  <c r="Q1567" i="1" a="1"/>
  <c r="Q1567" i="1" s="1"/>
  <c r="P1567" i="1"/>
  <c r="O1567" i="1"/>
  <c r="Q1566" i="1" a="1"/>
  <c r="Q1566" i="1" s="1"/>
  <c r="P1566" i="1"/>
  <c r="O1566" i="1"/>
  <c r="Q1565" i="1" a="1"/>
  <c r="Q1565" i="1" s="1"/>
  <c r="P1565" i="1"/>
  <c r="O1565" i="1"/>
  <c r="Q1564" i="1" a="1"/>
  <c r="Q1564" i="1" s="1"/>
  <c r="P1564" i="1"/>
  <c r="O1564" i="1"/>
  <c r="Q1563" i="1" a="1"/>
  <c r="Q1563" i="1" s="1"/>
  <c r="P1563" i="1"/>
  <c r="O1563" i="1"/>
  <c r="Q1562" i="1" a="1"/>
  <c r="Q1562" i="1" s="1"/>
  <c r="P1562" i="1"/>
  <c r="O1562" i="1"/>
  <c r="Q1561" i="1" a="1"/>
  <c r="Q1561" i="1" s="1"/>
  <c r="P1561" i="1"/>
  <c r="O1561" i="1"/>
  <c r="Q1560" i="1" a="1"/>
  <c r="Q1560" i="1" s="1"/>
  <c r="P1560" i="1"/>
  <c r="O1560" i="1"/>
  <c r="Q1559" i="1" a="1"/>
  <c r="Q1559" i="1" s="1"/>
  <c r="P1559" i="1"/>
  <c r="O1559" i="1"/>
  <c r="Q1558" i="1" a="1"/>
  <c r="Q1558" i="1" s="1"/>
  <c r="P1558" i="1"/>
  <c r="O1558" i="1"/>
  <c r="Q1557" i="1" a="1"/>
  <c r="Q1557" i="1" s="1"/>
  <c r="P1557" i="1"/>
  <c r="O1557" i="1"/>
  <c r="Q1556" i="1" a="1"/>
  <c r="Q1556" i="1" s="1"/>
  <c r="P1556" i="1"/>
  <c r="O1556" i="1"/>
  <c r="Q1555" i="1" a="1"/>
  <c r="Q1555" i="1" s="1"/>
  <c r="P1555" i="1"/>
  <c r="O1555" i="1"/>
  <c r="Q1554" i="1" a="1"/>
  <c r="Q1554" i="1" s="1"/>
  <c r="P1554" i="1"/>
  <c r="O1554" i="1"/>
  <c r="Q1553" i="1" a="1"/>
  <c r="Q1553" i="1" s="1"/>
  <c r="P1553" i="1"/>
  <c r="O1553" i="1"/>
  <c r="Q1552" i="1" a="1"/>
  <c r="Q1552" i="1" s="1"/>
  <c r="P1552" i="1"/>
  <c r="O1552" i="1"/>
  <c r="Q1551" i="1" a="1"/>
  <c r="Q1551" i="1" s="1"/>
  <c r="P1551" i="1"/>
  <c r="O1551" i="1"/>
  <c r="Q1550" i="1" a="1"/>
  <c r="Q1550" i="1" s="1"/>
  <c r="P1550" i="1"/>
  <c r="O1550" i="1"/>
  <c r="Q1549" i="1" a="1"/>
  <c r="Q1549" i="1" s="1"/>
  <c r="P1549" i="1"/>
  <c r="O1549" i="1"/>
  <c r="Q1548" i="1" a="1"/>
  <c r="Q1548" i="1" s="1"/>
  <c r="P1548" i="1"/>
  <c r="O1548" i="1"/>
  <c r="Q1547" i="1" a="1"/>
  <c r="Q1547" i="1" s="1"/>
  <c r="P1547" i="1"/>
  <c r="O1547" i="1"/>
  <c r="Q1546" i="1" a="1"/>
  <c r="Q1546" i="1" s="1"/>
  <c r="P1546" i="1"/>
  <c r="O1546" i="1"/>
  <c r="Q1545" i="1" a="1"/>
  <c r="Q1545" i="1" s="1"/>
  <c r="P1545" i="1"/>
  <c r="O1545" i="1"/>
  <c r="Q1544" i="1" a="1"/>
  <c r="Q1544" i="1" s="1"/>
  <c r="P1544" i="1"/>
  <c r="O1544" i="1"/>
  <c r="Q1543" i="1" a="1"/>
  <c r="Q1543" i="1" s="1"/>
  <c r="P1543" i="1"/>
  <c r="O1543" i="1"/>
  <c r="Q1542" i="1" a="1"/>
  <c r="Q1542" i="1" s="1"/>
  <c r="P1542" i="1"/>
  <c r="O1542" i="1"/>
  <c r="Q1541" i="1" a="1"/>
  <c r="Q1541" i="1" s="1"/>
  <c r="P1541" i="1"/>
  <c r="O1541" i="1"/>
  <c r="Q1540" i="1" a="1"/>
  <c r="Q1540" i="1" s="1"/>
  <c r="P1540" i="1"/>
  <c r="O1540" i="1"/>
  <c r="Q1539" i="1" a="1"/>
  <c r="Q1539" i="1" s="1"/>
  <c r="P1539" i="1"/>
  <c r="O1539" i="1"/>
  <c r="Q1538" i="1" a="1"/>
  <c r="Q1538" i="1" s="1"/>
  <c r="P1538" i="1"/>
  <c r="O1538" i="1"/>
  <c r="Q1537" i="1" a="1"/>
  <c r="Q1537" i="1" s="1"/>
  <c r="P1537" i="1"/>
  <c r="O1537" i="1"/>
  <c r="Q1536" i="1" a="1"/>
  <c r="Q1536" i="1" s="1"/>
  <c r="P1536" i="1"/>
  <c r="O1536" i="1"/>
  <c r="Q1535" i="1" a="1"/>
  <c r="Q1535" i="1" s="1"/>
  <c r="P1535" i="1"/>
  <c r="O1535" i="1"/>
  <c r="Q1534" i="1" a="1"/>
  <c r="Q1534" i="1" s="1"/>
  <c r="P1534" i="1"/>
  <c r="O1534" i="1"/>
  <c r="Q1533" i="1" a="1"/>
  <c r="Q1533" i="1" s="1"/>
  <c r="P1533" i="1"/>
  <c r="O1533" i="1"/>
  <c r="Q1532" i="1" a="1"/>
  <c r="Q1532" i="1" s="1"/>
  <c r="P1532" i="1"/>
  <c r="O1532" i="1"/>
  <c r="Q1531" i="1" a="1"/>
  <c r="Q1531" i="1" s="1"/>
  <c r="P1531" i="1"/>
  <c r="O1531" i="1"/>
  <c r="Q1530" i="1" a="1"/>
  <c r="Q1530" i="1" s="1"/>
  <c r="P1530" i="1"/>
  <c r="O1530" i="1"/>
  <c r="Q1529" i="1" a="1"/>
  <c r="Q1529" i="1" s="1"/>
  <c r="P1529" i="1"/>
  <c r="O1529" i="1"/>
  <c r="Q1528" i="1" a="1"/>
  <c r="Q1528" i="1" s="1"/>
  <c r="P1528" i="1"/>
  <c r="O1528" i="1"/>
  <c r="Q1527" i="1" a="1"/>
  <c r="Q1527" i="1" s="1"/>
  <c r="P1527" i="1"/>
  <c r="O1527" i="1"/>
  <c r="Q1526" i="1" a="1"/>
  <c r="Q1526" i="1" s="1"/>
  <c r="P1526" i="1"/>
  <c r="O1526" i="1"/>
  <c r="Q1525" i="1" a="1"/>
  <c r="Q1525" i="1" s="1"/>
  <c r="P1525" i="1"/>
  <c r="O1525" i="1"/>
  <c r="Q1524" i="1" a="1"/>
  <c r="Q1524" i="1" s="1"/>
  <c r="P1524" i="1"/>
  <c r="O1524" i="1"/>
  <c r="Q1523" i="1" a="1"/>
  <c r="Q1523" i="1" s="1"/>
  <c r="P1523" i="1"/>
  <c r="O1523" i="1"/>
  <c r="Q1522" i="1" a="1"/>
  <c r="Q1522" i="1" s="1"/>
  <c r="P1522" i="1"/>
  <c r="O1522" i="1"/>
  <c r="Q1521" i="1" a="1"/>
  <c r="Q1521" i="1" s="1"/>
  <c r="P1521" i="1"/>
  <c r="O1521" i="1"/>
  <c r="Q1520" i="1" a="1"/>
  <c r="Q1520" i="1" s="1"/>
  <c r="P1520" i="1"/>
  <c r="O1520" i="1"/>
  <c r="Q1519" i="1" a="1"/>
  <c r="Q1519" i="1" s="1"/>
  <c r="P1519" i="1"/>
  <c r="O1519" i="1"/>
  <c r="Q1518" i="1" a="1"/>
  <c r="Q1518" i="1" s="1"/>
  <c r="P1518" i="1"/>
  <c r="O1518" i="1"/>
  <c r="Q1517" i="1" a="1"/>
  <c r="Q1517" i="1" s="1"/>
  <c r="P1517" i="1"/>
  <c r="O1517" i="1"/>
  <c r="Q1516" i="1" a="1"/>
  <c r="Q1516" i="1" s="1"/>
  <c r="P1516" i="1"/>
  <c r="O1516" i="1"/>
  <c r="Q1515" i="1" a="1"/>
  <c r="Q1515" i="1" s="1"/>
  <c r="P1515" i="1"/>
  <c r="O1515" i="1"/>
  <c r="Q1514" i="1" a="1"/>
  <c r="Q1514" i="1" s="1"/>
  <c r="P1514" i="1"/>
  <c r="O1514" i="1"/>
  <c r="Q1513" i="1" a="1"/>
  <c r="Q1513" i="1" s="1"/>
  <c r="P1513" i="1"/>
  <c r="O1513" i="1"/>
  <c r="Q1512" i="1" a="1"/>
  <c r="Q1512" i="1" s="1"/>
  <c r="P1512" i="1"/>
  <c r="O1512" i="1"/>
  <c r="Q1511" i="1" a="1"/>
  <c r="Q1511" i="1" s="1"/>
  <c r="P1511" i="1"/>
  <c r="O1511" i="1"/>
  <c r="Q1510" i="1" a="1"/>
  <c r="Q1510" i="1" s="1"/>
  <c r="P1510" i="1"/>
  <c r="O1510" i="1"/>
  <c r="Q1509" i="1" a="1"/>
  <c r="Q1509" i="1" s="1"/>
  <c r="P1509" i="1"/>
  <c r="O1509" i="1"/>
  <c r="Q1508" i="1" a="1"/>
  <c r="Q1508" i="1" s="1"/>
  <c r="P1508" i="1"/>
  <c r="O1508" i="1"/>
  <c r="Q1507" i="1" a="1"/>
  <c r="Q1507" i="1" s="1"/>
  <c r="P1507" i="1"/>
  <c r="O1507" i="1"/>
  <c r="Q1506" i="1" a="1"/>
  <c r="Q1506" i="1" s="1"/>
  <c r="P1506" i="1"/>
  <c r="O1506" i="1"/>
  <c r="Q1505" i="1" a="1"/>
  <c r="Q1505" i="1" s="1"/>
  <c r="P1505" i="1"/>
  <c r="O1505" i="1"/>
  <c r="Q1504" i="1" a="1"/>
  <c r="Q1504" i="1" s="1"/>
  <c r="P1504" i="1"/>
  <c r="O1504" i="1"/>
  <c r="Q1503" i="1" a="1"/>
  <c r="Q1503" i="1" s="1"/>
  <c r="P1503" i="1"/>
  <c r="O1503" i="1"/>
  <c r="Q1502" i="1" a="1"/>
  <c r="Q1502" i="1" s="1"/>
  <c r="P1502" i="1"/>
  <c r="O1502" i="1"/>
  <c r="Q1501" i="1" a="1"/>
  <c r="Q1501" i="1" s="1"/>
  <c r="P1501" i="1"/>
  <c r="O1501" i="1"/>
  <c r="Q1500" i="1" a="1"/>
  <c r="Q1500" i="1" s="1"/>
  <c r="P1500" i="1"/>
  <c r="O1500" i="1"/>
  <c r="Q1499" i="1" a="1"/>
  <c r="Q1499" i="1" s="1"/>
  <c r="P1499" i="1"/>
  <c r="O1499" i="1"/>
  <c r="Q1498" i="1" a="1"/>
  <c r="Q1498" i="1" s="1"/>
  <c r="P1498" i="1"/>
  <c r="O1498" i="1"/>
  <c r="Q1497" i="1" a="1"/>
  <c r="Q1497" i="1" s="1"/>
  <c r="P1497" i="1"/>
  <c r="O1497" i="1"/>
  <c r="Q1496" i="1" a="1"/>
  <c r="Q1496" i="1" s="1"/>
  <c r="P1496" i="1"/>
  <c r="O1496" i="1"/>
  <c r="Q1495" i="1" a="1"/>
  <c r="Q1495" i="1" s="1"/>
  <c r="P1495" i="1"/>
  <c r="O1495" i="1"/>
  <c r="Q1494" i="1" a="1"/>
  <c r="Q1494" i="1" s="1"/>
  <c r="P1494" i="1"/>
  <c r="O1494" i="1"/>
  <c r="Q1493" i="1" a="1"/>
  <c r="Q1493" i="1" s="1"/>
  <c r="P1493" i="1"/>
  <c r="O1493" i="1"/>
  <c r="Q1492" i="1" a="1"/>
  <c r="Q1492" i="1" s="1"/>
  <c r="P1492" i="1"/>
  <c r="O1492" i="1"/>
  <c r="Q1491" i="1" a="1"/>
  <c r="Q1491" i="1" s="1"/>
  <c r="P1491" i="1"/>
  <c r="O1491" i="1"/>
  <c r="Q1490" i="1" a="1"/>
  <c r="Q1490" i="1" s="1"/>
  <c r="P1490" i="1"/>
  <c r="O1490" i="1"/>
  <c r="Q1489" i="1" a="1"/>
  <c r="Q1489" i="1" s="1"/>
  <c r="P1489" i="1"/>
  <c r="O1489" i="1"/>
  <c r="Q1488" i="1" a="1"/>
  <c r="Q1488" i="1" s="1"/>
  <c r="P1488" i="1"/>
  <c r="O1488" i="1"/>
  <c r="Q1487" i="1" a="1"/>
  <c r="Q1487" i="1" s="1"/>
  <c r="P1487" i="1"/>
  <c r="O1487" i="1"/>
  <c r="Q1486" i="1" a="1"/>
  <c r="Q1486" i="1" s="1"/>
  <c r="P1486" i="1"/>
  <c r="O1486" i="1"/>
  <c r="Q1485" i="1" a="1"/>
  <c r="Q1485" i="1" s="1"/>
  <c r="P1485" i="1"/>
  <c r="O1485" i="1"/>
  <c r="Q1484" i="1" a="1"/>
  <c r="Q1484" i="1" s="1"/>
  <c r="P1484" i="1"/>
  <c r="O1484" i="1"/>
  <c r="Q1483" i="1" a="1"/>
  <c r="Q1483" i="1" s="1"/>
  <c r="P1483" i="1"/>
  <c r="O1483" i="1"/>
  <c r="Q1482" i="1" a="1"/>
  <c r="Q1482" i="1" s="1"/>
  <c r="P1482" i="1"/>
  <c r="O1482" i="1"/>
  <c r="Q1481" i="1" a="1"/>
  <c r="Q1481" i="1" s="1"/>
  <c r="P1481" i="1"/>
  <c r="O1481" i="1"/>
  <c r="Q1480" i="1" a="1"/>
  <c r="Q1480" i="1" s="1"/>
  <c r="P1480" i="1"/>
  <c r="O1480" i="1"/>
  <c r="Q1479" i="1" a="1"/>
  <c r="Q1479" i="1" s="1"/>
  <c r="P1479" i="1"/>
  <c r="O1479" i="1"/>
  <c r="Q1478" i="1" a="1"/>
  <c r="Q1478" i="1" s="1"/>
  <c r="P1478" i="1"/>
  <c r="O1478" i="1"/>
  <c r="Q1477" i="1" a="1"/>
  <c r="Q1477" i="1" s="1"/>
  <c r="P1477" i="1"/>
  <c r="O1477" i="1"/>
  <c r="Q1476" i="1" a="1"/>
  <c r="Q1476" i="1" s="1"/>
  <c r="P1476" i="1"/>
  <c r="O1476" i="1"/>
  <c r="Q1475" i="1" a="1"/>
  <c r="Q1475" i="1" s="1"/>
  <c r="P1475" i="1"/>
  <c r="O1475" i="1"/>
  <c r="Q1474" i="1" a="1"/>
  <c r="Q1474" i="1" s="1"/>
  <c r="P1474" i="1"/>
  <c r="O1474" i="1"/>
  <c r="Q1473" i="1" a="1"/>
  <c r="Q1473" i="1" s="1"/>
  <c r="P1473" i="1"/>
  <c r="O1473" i="1"/>
  <c r="Q1472" i="1" a="1"/>
  <c r="Q1472" i="1" s="1"/>
  <c r="P1472" i="1"/>
  <c r="O1472" i="1"/>
  <c r="Q1471" i="1" a="1"/>
  <c r="Q1471" i="1" s="1"/>
  <c r="P1471" i="1"/>
  <c r="O1471" i="1"/>
  <c r="Q1470" i="1" a="1"/>
  <c r="Q1470" i="1" s="1"/>
  <c r="P1470" i="1"/>
  <c r="O1470" i="1"/>
  <c r="Q1469" i="1" a="1"/>
  <c r="Q1469" i="1" s="1"/>
  <c r="P1469" i="1"/>
  <c r="O1469" i="1"/>
  <c r="Q1468" i="1" a="1"/>
  <c r="Q1468" i="1" s="1"/>
  <c r="P1468" i="1"/>
  <c r="O1468" i="1"/>
  <c r="Q1467" i="1" a="1"/>
  <c r="Q1467" i="1" s="1"/>
  <c r="P1467" i="1"/>
  <c r="O1467" i="1"/>
  <c r="Q1466" i="1" a="1"/>
  <c r="Q1466" i="1" s="1"/>
  <c r="P1466" i="1"/>
  <c r="O1466" i="1"/>
  <c r="Q1465" i="1" a="1"/>
  <c r="Q1465" i="1" s="1"/>
  <c r="P1465" i="1"/>
  <c r="O1465" i="1"/>
  <c r="Q1464" i="1" a="1"/>
  <c r="Q1464" i="1" s="1"/>
  <c r="P1464" i="1"/>
  <c r="O1464" i="1"/>
  <c r="Q1463" i="1" a="1"/>
  <c r="Q1463" i="1" s="1"/>
  <c r="P1463" i="1"/>
  <c r="O1463" i="1"/>
  <c r="Q1462" i="1" a="1"/>
  <c r="Q1462" i="1" s="1"/>
  <c r="P1462" i="1"/>
  <c r="O1462" i="1"/>
  <c r="Q1461" i="1" a="1"/>
  <c r="Q1461" i="1" s="1"/>
  <c r="P1461" i="1"/>
  <c r="O1461" i="1"/>
  <c r="Q1460" i="1" a="1"/>
  <c r="Q1460" i="1" s="1"/>
  <c r="P1460" i="1"/>
  <c r="O1460" i="1"/>
  <c r="Q1459" i="1" a="1"/>
  <c r="Q1459" i="1" s="1"/>
  <c r="P1459" i="1"/>
  <c r="O1459" i="1"/>
  <c r="Q1458" i="1" a="1"/>
  <c r="Q1458" i="1" s="1"/>
  <c r="P1458" i="1"/>
  <c r="O1458" i="1"/>
  <c r="Q1457" i="1" a="1"/>
  <c r="Q1457" i="1" s="1"/>
  <c r="P1457" i="1"/>
  <c r="O1457" i="1"/>
  <c r="Q1456" i="1" a="1"/>
  <c r="Q1456" i="1" s="1"/>
  <c r="P1456" i="1"/>
  <c r="O1456" i="1"/>
  <c r="Q1455" i="1" a="1"/>
  <c r="Q1455" i="1" s="1"/>
  <c r="P1455" i="1"/>
  <c r="O1455" i="1"/>
  <c r="Q1454" i="1" a="1"/>
  <c r="Q1454" i="1" s="1"/>
  <c r="P1454" i="1"/>
  <c r="O1454" i="1"/>
  <c r="Q1453" i="1" a="1"/>
  <c r="Q1453" i="1" s="1"/>
  <c r="P1453" i="1"/>
  <c r="O1453" i="1"/>
  <c r="Q1452" i="1" a="1"/>
  <c r="Q1452" i="1" s="1"/>
  <c r="P1452" i="1"/>
  <c r="O1452" i="1"/>
  <c r="Q1451" i="1" a="1"/>
  <c r="Q1451" i="1" s="1"/>
  <c r="P1451" i="1"/>
  <c r="O1451" i="1"/>
  <c r="Q1450" i="1" a="1"/>
  <c r="Q1450" i="1" s="1"/>
  <c r="P1450" i="1"/>
  <c r="O1450" i="1"/>
  <c r="Q1449" i="1" a="1"/>
  <c r="Q1449" i="1" s="1"/>
  <c r="P1449" i="1"/>
  <c r="O1449" i="1"/>
  <c r="Q1448" i="1" a="1"/>
  <c r="Q1448" i="1" s="1"/>
  <c r="P1448" i="1"/>
  <c r="O1448" i="1"/>
  <c r="Q1447" i="1" a="1"/>
  <c r="Q1447" i="1" s="1"/>
  <c r="P1447" i="1"/>
  <c r="O1447" i="1"/>
  <c r="Q1446" i="1" a="1"/>
  <c r="Q1446" i="1" s="1"/>
  <c r="P1446" i="1"/>
  <c r="O1446" i="1"/>
  <c r="Q1445" i="1" a="1"/>
  <c r="Q1445" i="1" s="1"/>
  <c r="P1445" i="1"/>
  <c r="O1445" i="1"/>
  <c r="Q1444" i="1" a="1"/>
  <c r="Q1444" i="1" s="1"/>
  <c r="P1444" i="1"/>
  <c r="O1444" i="1"/>
  <c r="Q1443" i="1" a="1"/>
  <c r="Q1443" i="1" s="1"/>
  <c r="P1443" i="1"/>
  <c r="O1443" i="1"/>
  <c r="Q1442" i="1" a="1"/>
  <c r="Q1442" i="1" s="1"/>
  <c r="P1442" i="1"/>
  <c r="O1442" i="1"/>
  <c r="Q1441" i="1" a="1"/>
  <c r="Q1441" i="1" s="1"/>
  <c r="P1441" i="1"/>
  <c r="O1441" i="1"/>
  <c r="Q1440" i="1" a="1"/>
  <c r="Q1440" i="1" s="1"/>
  <c r="P1440" i="1"/>
  <c r="O1440" i="1"/>
  <c r="Q1439" i="1" a="1"/>
  <c r="Q1439" i="1" s="1"/>
  <c r="P1439" i="1"/>
  <c r="O1439" i="1"/>
  <c r="Q1438" i="1" a="1"/>
  <c r="Q1438" i="1" s="1"/>
  <c r="P1438" i="1"/>
  <c r="O1438" i="1"/>
  <c r="Q1437" i="1" a="1"/>
  <c r="Q1437" i="1" s="1"/>
  <c r="P1437" i="1"/>
  <c r="O1437" i="1"/>
  <c r="Q1436" i="1" a="1"/>
  <c r="Q1436" i="1" s="1"/>
  <c r="P1436" i="1"/>
  <c r="O1436" i="1"/>
  <c r="Q1435" i="1" a="1"/>
  <c r="Q1435" i="1" s="1"/>
  <c r="P1435" i="1"/>
  <c r="O1435" i="1"/>
  <c r="Q1434" i="1" a="1"/>
  <c r="Q1434" i="1" s="1"/>
  <c r="P1434" i="1"/>
  <c r="O1434" i="1"/>
  <c r="Q1433" i="1" a="1"/>
  <c r="Q1433" i="1" s="1"/>
  <c r="P1433" i="1"/>
  <c r="O1433" i="1"/>
  <c r="Q1432" i="1" a="1"/>
  <c r="Q1432" i="1" s="1"/>
  <c r="P1432" i="1"/>
  <c r="O1432" i="1"/>
  <c r="Q1431" i="1" a="1"/>
  <c r="Q1431" i="1" s="1"/>
  <c r="P1431" i="1"/>
  <c r="O1431" i="1"/>
  <c r="Q1430" i="1" a="1"/>
  <c r="Q1430" i="1" s="1"/>
  <c r="P1430" i="1"/>
  <c r="O1430" i="1"/>
  <c r="Q1429" i="1" a="1"/>
  <c r="Q1429" i="1" s="1"/>
  <c r="P1429" i="1"/>
  <c r="O1429" i="1"/>
  <c r="Q1428" i="1" a="1"/>
  <c r="Q1428" i="1" s="1"/>
  <c r="P1428" i="1"/>
  <c r="O1428" i="1"/>
  <c r="Q1427" i="1" a="1"/>
  <c r="Q1427" i="1" s="1"/>
  <c r="P1427" i="1"/>
  <c r="O1427" i="1"/>
  <c r="Q1426" i="1" a="1"/>
  <c r="Q1426" i="1" s="1"/>
  <c r="P1426" i="1"/>
  <c r="O1426" i="1"/>
  <c r="Q1425" i="1" a="1"/>
  <c r="Q1425" i="1" s="1"/>
  <c r="P1425" i="1"/>
  <c r="O1425" i="1"/>
  <c r="Q1424" i="1" a="1"/>
  <c r="Q1424" i="1" s="1"/>
  <c r="P1424" i="1"/>
  <c r="O1424" i="1"/>
  <c r="Q1423" i="1" a="1"/>
  <c r="Q1423" i="1" s="1"/>
  <c r="P1423" i="1"/>
  <c r="O1423" i="1"/>
  <c r="Q1422" i="1" a="1"/>
  <c r="Q1422" i="1" s="1"/>
  <c r="P1422" i="1"/>
  <c r="O1422" i="1"/>
  <c r="Q1421" i="1" a="1"/>
  <c r="Q1421" i="1" s="1"/>
  <c r="P1421" i="1"/>
  <c r="O1421" i="1"/>
  <c r="Q1420" i="1" a="1"/>
  <c r="Q1420" i="1" s="1"/>
  <c r="P1420" i="1"/>
  <c r="O1420" i="1"/>
  <c r="Q1419" i="1" a="1"/>
  <c r="Q1419" i="1" s="1"/>
  <c r="P1419" i="1"/>
  <c r="O1419" i="1"/>
  <c r="Q1418" i="1" a="1"/>
  <c r="Q1418" i="1" s="1"/>
  <c r="P1418" i="1"/>
  <c r="O1418" i="1"/>
  <c r="Q1417" i="1" a="1"/>
  <c r="Q1417" i="1" s="1"/>
  <c r="P1417" i="1"/>
  <c r="O1417" i="1"/>
  <c r="Q1416" i="1" a="1"/>
  <c r="Q1416" i="1" s="1"/>
  <c r="P1416" i="1"/>
  <c r="O1416" i="1"/>
  <c r="Q1415" i="1" a="1"/>
  <c r="Q1415" i="1" s="1"/>
  <c r="P1415" i="1"/>
  <c r="O1415" i="1"/>
  <c r="Q1414" i="1" a="1"/>
  <c r="Q1414" i="1" s="1"/>
  <c r="P1414" i="1"/>
  <c r="O1414" i="1"/>
  <c r="Q1413" i="1" a="1"/>
  <c r="Q1413" i="1" s="1"/>
  <c r="P1413" i="1"/>
  <c r="O1413" i="1"/>
  <c r="Q1412" i="1" a="1"/>
  <c r="Q1412" i="1" s="1"/>
  <c r="P1412" i="1"/>
  <c r="O1412" i="1"/>
  <c r="Q1411" i="1" a="1"/>
  <c r="Q1411" i="1" s="1"/>
  <c r="P1411" i="1"/>
  <c r="O1411" i="1"/>
  <c r="Q1410" i="1" a="1"/>
  <c r="Q1410" i="1" s="1"/>
  <c r="P1410" i="1"/>
  <c r="O1410" i="1"/>
  <c r="Q1409" i="1" a="1"/>
  <c r="Q1409" i="1" s="1"/>
  <c r="P1409" i="1"/>
  <c r="O1409" i="1"/>
  <c r="Q1408" i="1" a="1"/>
  <c r="Q1408" i="1" s="1"/>
  <c r="P1408" i="1"/>
  <c r="O1408" i="1"/>
  <c r="Q1407" i="1" a="1"/>
  <c r="Q1407" i="1" s="1"/>
  <c r="P1407" i="1"/>
  <c r="O1407" i="1"/>
  <c r="Q1406" i="1" a="1"/>
  <c r="Q1406" i="1" s="1"/>
  <c r="P1406" i="1"/>
  <c r="O1406" i="1"/>
  <c r="Q1405" i="1" a="1"/>
  <c r="Q1405" i="1" s="1"/>
  <c r="P1405" i="1"/>
  <c r="O1405" i="1"/>
  <c r="Q1404" i="1" a="1"/>
  <c r="Q1404" i="1" s="1"/>
  <c r="P1404" i="1"/>
  <c r="O1404" i="1"/>
  <c r="Q1403" i="1" a="1"/>
  <c r="Q1403" i="1" s="1"/>
  <c r="P1403" i="1"/>
  <c r="O1403" i="1"/>
  <c r="Q1402" i="1" a="1"/>
  <c r="Q1402" i="1" s="1"/>
  <c r="P1402" i="1"/>
  <c r="O1402" i="1"/>
  <c r="Q1401" i="1" a="1"/>
  <c r="Q1401" i="1" s="1"/>
  <c r="P1401" i="1"/>
  <c r="O1401" i="1"/>
  <c r="Q1400" i="1" a="1"/>
  <c r="Q1400" i="1" s="1"/>
  <c r="P1400" i="1"/>
  <c r="O1400" i="1"/>
  <c r="Q1399" i="1" a="1"/>
  <c r="Q1399" i="1" s="1"/>
  <c r="P1399" i="1"/>
  <c r="O1399" i="1"/>
  <c r="Q1398" i="1" a="1"/>
  <c r="Q1398" i="1" s="1"/>
  <c r="P1398" i="1"/>
  <c r="O1398" i="1"/>
  <c r="Q1397" i="1" a="1"/>
  <c r="Q1397" i="1" s="1"/>
  <c r="P1397" i="1"/>
  <c r="O1397" i="1"/>
  <c r="Q1396" i="1" a="1"/>
  <c r="Q1396" i="1" s="1"/>
  <c r="P1396" i="1"/>
  <c r="O1396" i="1"/>
  <c r="Q1395" i="1" a="1"/>
  <c r="Q1395" i="1" s="1"/>
  <c r="P1395" i="1"/>
  <c r="O1395" i="1"/>
  <c r="Q1394" i="1" a="1"/>
  <c r="Q1394" i="1" s="1"/>
  <c r="P1394" i="1"/>
  <c r="O1394" i="1"/>
  <c r="Q1393" i="1" a="1"/>
  <c r="Q1393" i="1" s="1"/>
  <c r="P1393" i="1"/>
  <c r="O1393" i="1"/>
  <c r="Q1392" i="1" a="1"/>
  <c r="Q1392" i="1" s="1"/>
  <c r="P1392" i="1"/>
  <c r="O1392" i="1"/>
  <c r="Q1391" i="1" a="1"/>
  <c r="Q1391" i="1" s="1"/>
  <c r="P1391" i="1"/>
  <c r="O1391" i="1"/>
  <c r="Q1390" i="1" a="1"/>
  <c r="Q1390" i="1" s="1"/>
  <c r="P1390" i="1"/>
  <c r="O1390" i="1"/>
  <c r="Q1389" i="1" a="1"/>
  <c r="Q1389" i="1" s="1"/>
  <c r="P1389" i="1"/>
  <c r="O1389" i="1"/>
  <c r="Q1388" i="1" a="1"/>
  <c r="Q1388" i="1" s="1"/>
  <c r="P1388" i="1"/>
  <c r="O1388" i="1"/>
  <c r="Q1387" i="1" a="1"/>
  <c r="Q1387" i="1" s="1"/>
  <c r="P1387" i="1"/>
  <c r="O1387" i="1"/>
  <c r="Q1386" i="1" a="1"/>
  <c r="Q1386" i="1" s="1"/>
  <c r="P1386" i="1"/>
  <c r="O1386" i="1"/>
  <c r="Q1385" i="1" a="1"/>
  <c r="Q1385" i="1" s="1"/>
  <c r="P1385" i="1"/>
  <c r="O1385" i="1"/>
  <c r="Q1384" i="1" a="1"/>
  <c r="Q1384" i="1" s="1"/>
  <c r="P1384" i="1"/>
  <c r="O1384" i="1"/>
  <c r="Q1383" i="1" a="1"/>
  <c r="Q1383" i="1" s="1"/>
  <c r="P1383" i="1"/>
  <c r="O1383" i="1"/>
  <c r="Q1382" i="1" a="1"/>
  <c r="Q1382" i="1" s="1"/>
  <c r="P1382" i="1"/>
  <c r="O1382" i="1"/>
  <c r="Q1381" i="1" a="1"/>
  <c r="Q1381" i="1" s="1"/>
  <c r="P1381" i="1"/>
  <c r="O1381" i="1"/>
  <c r="Q1380" i="1" a="1"/>
  <c r="Q1380" i="1" s="1"/>
  <c r="P1380" i="1"/>
  <c r="O1380" i="1"/>
  <c r="Q1379" i="1" a="1"/>
  <c r="Q1379" i="1" s="1"/>
  <c r="P1379" i="1"/>
  <c r="O1379" i="1"/>
  <c r="Q1378" i="1" a="1"/>
  <c r="Q1378" i="1" s="1"/>
  <c r="P1378" i="1"/>
  <c r="O1378" i="1"/>
  <c r="Q1377" i="1" a="1"/>
  <c r="Q1377" i="1" s="1"/>
  <c r="P1377" i="1"/>
  <c r="O1377" i="1"/>
  <c r="Q1376" i="1" a="1"/>
  <c r="Q1376" i="1" s="1"/>
  <c r="P1376" i="1"/>
  <c r="O1376" i="1"/>
  <c r="Q1375" i="1" a="1"/>
  <c r="Q1375" i="1" s="1"/>
  <c r="P1375" i="1"/>
  <c r="O1375" i="1"/>
  <c r="Q1374" i="1" a="1"/>
  <c r="Q1374" i="1" s="1"/>
  <c r="P1374" i="1"/>
  <c r="O1374" i="1"/>
  <c r="Q1373" i="1" a="1"/>
  <c r="Q1373" i="1" s="1"/>
  <c r="P1373" i="1"/>
  <c r="O1373" i="1"/>
  <c r="Q1372" i="1" a="1"/>
  <c r="Q1372" i="1" s="1"/>
  <c r="P1372" i="1"/>
  <c r="O1372" i="1"/>
  <c r="Q1371" i="1" a="1"/>
  <c r="Q1371" i="1" s="1"/>
  <c r="P1371" i="1"/>
  <c r="O1371" i="1"/>
  <c r="Q1370" i="1" a="1"/>
  <c r="Q1370" i="1" s="1"/>
  <c r="P1370" i="1"/>
  <c r="O1370" i="1"/>
  <c r="Q1369" i="1" a="1"/>
  <c r="Q1369" i="1" s="1"/>
  <c r="P1369" i="1"/>
  <c r="O1369" i="1"/>
  <c r="Q1368" i="1" a="1"/>
  <c r="Q1368" i="1" s="1"/>
  <c r="P1368" i="1"/>
  <c r="O1368" i="1"/>
  <c r="Q1367" i="1" a="1"/>
  <c r="Q1367" i="1" s="1"/>
  <c r="P1367" i="1"/>
  <c r="O1367" i="1"/>
  <c r="Q1366" i="1" a="1"/>
  <c r="Q1366" i="1" s="1"/>
  <c r="P1366" i="1"/>
  <c r="O1366" i="1"/>
  <c r="Q1365" i="1" a="1"/>
  <c r="Q1365" i="1" s="1"/>
  <c r="P1365" i="1"/>
  <c r="O1365" i="1"/>
  <c r="Q1364" i="1" a="1"/>
  <c r="Q1364" i="1" s="1"/>
  <c r="P1364" i="1"/>
  <c r="O1364" i="1"/>
  <c r="Q1363" i="1" a="1"/>
  <c r="Q1363" i="1" s="1"/>
  <c r="P1363" i="1"/>
  <c r="O1363" i="1"/>
  <c r="Q1362" i="1" a="1"/>
  <c r="Q1362" i="1" s="1"/>
  <c r="P1362" i="1"/>
  <c r="O1362" i="1"/>
  <c r="Q1361" i="1" a="1"/>
  <c r="Q1361" i="1" s="1"/>
  <c r="P1361" i="1"/>
  <c r="O1361" i="1"/>
  <c r="Q1360" i="1" a="1"/>
  <c r="Q1360" i="1" s="1"/>
  <c r="P1360" i="1"/>
  <c r="O1360" i="1"/>
  <c r="Q1359" i="1" a="1"/>
  <c r="Q1359" i="1" s="1"/>
  <c r="P1359" i="1"/>
  <c r="O1359" i="1"/>
  <c r="Q1358" i="1" a="1"/>
  <c r="Q1358" i="1" s="1"/>
  <c r="P1358" i="1"/>
  <c r="O1358" i="1"/>
  <c r="Q1357" i="1" a="1"/>
  <c r="Q1357" i="1" s="1"/>
  <c r="P1357" i="1"/>
  <c r="O1357" i="1"/>
  <c r="Q1356" i="1" a="1"/>
  <c r="Q1356" i="1" s="1"/>
  <c r="P1356" i="1"/>
  <c r="O1356" i="1"/>
  <c r="Q1355" i="1" a="1"/>
  <c r="Q1355" i="1" s="1"/>
  <c r="P1355" i="1"/>
  <c r="O1355" i="1"/>
  <c r="Q1354" i="1" a="1"/>
  <c r="Q1354" i="1" s="1"/>
  <c r="P1354" i="1"/>
  <c r="O1354" i="1"/>
  <c r="Q1353" i="1" a="1"/>
  <c r="Q1353" i="1" s="1"/>
  <c r="P1353" i="1"/>
  <c r="O1353" i="1"/>
  <c r="Q1352" i="1" a="1"/>
  <c r="Q1352" i="1" s="1"/>
  <c r="P1352" i="1"/>
  <c r="O1352" i="1"/>
  <c r="Q1351" i="1" a="1"/>
  <c r="Q1351" i="1" s="1"/>
  <c r="P1351" i="1"/>
  <c r="O1351" i="1"/>
  <c r="Q1350" i="1" a="1"/>
  <c r="Q1350" i="1" s="1"/>
  <c r="P1350" i="1"/>
  <c r="O1350" i="1"/>
  <c r="Q1349" i="1" a="1"/>
  <c r="Q1349" i="1" s="1"/>
  <c r="P1349" i="1"/>
  <c r="O1349" i="1"/>
  <c r="Q1348" i="1" a="1"/>
  <c r="Q1348" i="1" s="1"/>
  <c r="P1348" i="1"/>
  <c r="O1348" i="1"/>
  <c r="Q1347" i="1" a="1"/>
  <c r="Q1347" i="1" s="1"/>
  <c r="P1347" i="1"/>
  <c r="O1347" i="1"/>
  <c r="Q1346" i="1" a="1"/>
  <c r="Q1346" i="1" s="1"/>
  <c r="P1346" i="1"/>
  <c r="O1346" i="1"/>
  <c r="Q1345" i="1" a="1"/>
  <c r="Q1345" i="1" s="1"/>
  <c r="P1345" i="1"/>
  <c r="O1345" i="1"/>
  <c r="Q1344" i="1" a="1"/>
  <c r="Q1344" i="1" s="1"/>
  <c r="P1344" i="1"/>
  <c r="O1344" i="1"/>
  <c r="Q1343" i="1" a="1"/>
  <c r="Q1343" i="1" s="1"/>
  <c r="P1343" i="1"/>
  <c r="O1343" i="1"/>
  <c r="Q1342" i="1" a="1"/>
  <c r="Q1342" i="1" s="1"/>
  <c r="P1342" i="1"/>
  <c r="O1342" i="1"/>
  <c r="Q1341" i="1" a="1"/>
  <c r="Q1341" i="1" s="1"/>
  <c r="P1341" i="1"/>
  <c r="O1341" i="1"/>
  <c r="Q1340" i="1" a="1"/>
  <c r="Q1340" i="1" s="1"/>
  <c r="P1340" i="1"/>
  <c r="O1340" i="1"/>
  <c r="Q1339" i="1" a="1"/>
  <c r="Q1339" i="1" s="1"/>
  <c r="P1339" i="1"/>
  <c r="O1339" i="1"/>
  <c r="Q1338" i="1" a="1"/>
  <c r="Q1338" i="1" s="1"/>
  <c r="P1338" i="1"/>
  <c r="O1338" i="1"/>
  <c r="Q1337" i="1" a="1"/>
  <c r="Q1337" i="1" s="1"/>
  <c r="P1337" i="1"/>
  <c r="O1337" i="1"/>
  <c r="Q1336" i="1" a="1"/>
  <c r="Q1336" i="1" s="1"/>
  <c r="P1336" i="1"/>
  <c r="O1336" i="1"/>
  <c r="Q1335" i="1" a="1"/>
  <c r="Q1335" i="1" s="1"/>
  <c r="P1335" i="1"/>
  <c r="O1335" i="1"/>
  <c r="Q1334" i="1" a="1"/>
  <c r="Q1334" i="1" s="1"/>
  <c r="P1334" i="1"/>
  <c r="O1334" i="1"/>
  <c r="Q1333" i="1" a="1"/>
  <c r="Q1333" i="1" s="1"/>
  <c r="P1333" i="1"/>
  <c r="O1333" i="1"/>
  <c r="Q1332" i="1" a="1"/>
  <c r="Q1332" i="1" s="1"/>
  <c r="P1332" i="1"/>
  <c r="O1332" i="1"/>
  <c r="Q1331" i="1" a="1"/>
  <c r="Q1331" i="1" s="1"/>
  <c r="P1331" i="1"/>
  <c r="O1331" i="1"/>
  <c r="Q1330" i="1" a="1"/>
  <c r="Q1330" i="1" s="1"/>
  <c r="P1330" i="1"/>
  <c r="O1330" i="1"/>
  <c r="Q1329" i="1" a="1"/>
  <c r="Q1329" i="1" s="1"/>
  <c r="P1329" i="1"/>
  <c r="O1329" i="1"/>
  <c r="Q1328" i="1" a="1"/>
  <c r="Q1328" i="1" s="1"/>
  <c r="P1328" i="1"/>
  <c r="O1328" i="1"/>
  <c r="Q1327" i="1" a="1"/>
  <c r="Q1327" i="1" s="1"/>
  <c r="P1327" i="1"/>
  <c r="O1327" i="1"/>
  <c r="Q1326" i="1" a="1"/>
  <c r="Q1326" i="1" s="1"/>
  <c r="P1326" i="1"/>
  <c r="O1326" i="1"/>
  <c r="Q1325" i="1" a="1"/>
  <c r="Q1325" i="1" s="1"/>
  <c r="P1325" i="1"/>
  <c r="O1325" i="1"/>
  <c r="Q1324" i="1" a="1"/>
  <c r="Q1324" i="1" s="1"/>
  <c r="P1324" i="1"/>
  <c r="O1324" i="1"/>
  <c r="Q1323" i="1" a="1"/>
  <c r="Q1323" i="1" s="1"/>
  <c r="P1323" i="1"/>
  <c r="O1323" i="1"/>
  <c r="Q1322" i="1" a="1"/>
  <c r="Q1322" i="1" s="1"/>
  <c r="P1322" i="1"/>
  <c r="O1322" i="1"/>
  <c r="Q1321" i="1" a="1"/>
  <c r="Q1321" i="1" s="1"/>
  <c r="P1321" i="1"/>
  <c r="O1321" i="1"/>
  <c r="Q1320" i="1" a="1"/>
  <c r="Q1320" i="1" s="1"/>
  <c r="P1320" i="1"/>
  <c r="O1320" i="1"/>
  <c r="Q1319" i="1" a="1"/>
  <c r="Q1319" i="1" s="1"/>
  <c r="P1319" i="1"/>
  <c r="O1319" i="1"/>
  <c r="Q1318" i="1" a="1"/>
  <c r="Q1318" i="1" s="1"/>
  <c r="P1318" i="1"/>
  <c r="O1318" i="1"/>
  <c r="Q1317" i="1" a="1"/>
  <c r="Q1317" i="1" s="1"/>
  <c r="P1317" i="1"/>
  <c r="O1317" i="1"/>
  <c r="Q1316" i="1" a="1"/>
  <c r="Q1316" i="1" s="1"/>
  <c r="P1316" i="1"/>
  <c r="O1316" i="1"/>
  <c r="Q1315" i="1" a="1"/>
  <c r="Q1315" i="1" s="1"/>
  <c r="P1315" i="1"/>
  <c r="O1315" i="1"/>
  <c r="Q1314" i="1" a="1"/>
  <c r="Q1314" i="1" s="1"/>
  <c r="P1314" i="1"/>
  <c r="O1314" i="1"/>
  <c r="Q1313" i="1" a="1"/>
  <c r="Q1313" i="1" s="1"/>
  <c r="P1313" i="1"/>
  <c r="O1313" i="1"/>
  <c r="Q1312" i="1" a="1"/>
  <c r="Q1312" i="1" s="1"/>
  <c r="P1312" i="1"/>
  <c r="O1312" i="1"/>
  <c r="Q1311" i="1" a="1"/>
  <c r="Q1311" i="1" s="1"/>
  <c r="P1311" i="1"/>
  <c r="O1311" i="1"/>
  <c r="Q1310" i="1" a="1"/>
  <c r="Q1310" i="1" s="1"/>
  <c r="P1310" i="1"/>
  <c r="O1310" i="1"/>
  <c r="Q1309" i="1" a="1"/>
  <c r="Q1309" i="1" s="1"/>
  <c r="P1309" i="1"/>
  <c r="O1309" i="1"/>
  <c r="Q1308" i="1" a="1"/>
  <c r="Q1308" i="1" s="1"/>
  <c r="P1308" i="1"/>
  <c r="O1308" i="1"/>
  <c r="Q1307" i="1" a="1"/>
  <c r="Q1307" i="1" s="1"/>
  <c r="P1307" i="1"/>
  <c r="O1307" i="1"/>
  <c r="Q1306" i="1" a="1"/>
  <c r="Q1306" i="1" s="1"/>
  <c r="P1306" i="1"/>
  <c r="O1306" i="1"/>
  <c r="Q1305" i="1" a="1"/>
  <c r="Q1305" i="1" s="1"/>
  <c r="P1305" i="1"/>
  <c r="O1305" i="1"/>
  <c r="Q1304" i="1" a="1"/>
  <c r="Q1304" i="1" s="1"/>
  <c r="P1304" i="1"/>
  <c r="O1304" i="1"/>
  <c r="Q1303" i="1" a="1"/>
  <c r="Q1303" i="1" s="1"/>
  <c r="P1303" i="1"/>
  <c r="O1303" i="1"/>
  <c r="Q1302" i="1" a="1"/>
  <c r="Q1302" i="1" s="1"/>
  <c r="P1302" i="1"/>
  <c r="O1302" i="1"/>
  <c r="Q1301" i="1" a="1"/>
  <c r="Q1301" i="1" s="1"/>
  <c r="P1301" i="1"/>
  <c r="O1301" i="1"/>
  <c r="Q1300" i="1" a="1"/>
  <c r="Q1300" i="1" s="1"/>
  <c r="P1300" i="1"/>
  <c r="O1300" i="1"/>
  <c r="Q1299" i="1" a="1"/>
  <c r="Q1299" i="1" s="1"/>
  <c r="P1299" i="1"/>
  <c r="O1299" i="1"/>
  <c r="Q1298" i="1" a="1"/>
  <c r="Q1298" i="1" s="1"/>
  <c r="P1298" i="1"/>
  <c r="O1298" i="1"/>
  <c r="Q1297" i="1" a="1"/>
  <c r="Q1297" i="1" s="1"/>
  <c r="P1297" i="1"/>
  <c r="O1297" i="1"/>
  <c r="Q1296" i="1" a="1"/>
  <c r="Q1296" i="1" s="1"/>
  <c r="P1296" i="1"/>
  <c r="O1296" i="1"/>
  <c r="Q1295" i="1" a="1"/>
  <c r="Q1295" i="1" s="1"/>
  <c r="P1295" i="1"/>
  <c r="O1295" i="1"/>
  <c r="Q1294" i="1" a="1"/>
  <c r="Q1294" i="1" s="1"/>
  <c r="P1294" i="1"/>
  <c r="O1294" i="1"/>
  <c r="Q1293" i="1" a="1"/>
  <c r="Q1293" i="1" s="1"/>
  <c r="P1293" i="1"/>
  <c r="O1293" i="1"/>
  <c r="Q1292" i="1" a="1"/>
  <c r="Q1292" i="1" s="1"/>
  <c r="P1292" i="1"/>
  <c r="O1292" i="1"/>
  <c r="Q1291" i="1" a="1"/>
  <c r="Q1291" i="1" s="1"/>
  <c r="P1291" i="1"/>
  <c r="O1291" i="1"/>
  <c r="Q1290" i="1" a="1"/>
  <c r="Q1290" i="1" s="1"/>
  <c r="P1290" i="1"/>
  <c r="O1290" i="1"/>
  <c r="Q1289" i="1" a="1"/>
  <c r="Q1289" i="1" s="1"/>
  <c r="P1289" i="1"/>
  <c r="O1289" i="1"/>
  <c r="Q1288" i="1" a="1"/>
  <c r="Q1288" i="1" s="1"/>
  <c r="P1288" i="1"/>
  <c r="O1288" i="1"/>
  <c r="Q1287" i="1" a="1"/>
  <c r="Q1287" i="1" s="1"/>
  <c r="P1287" i="1"/>
  <c r="O1287" i="1"/>
  <c r="Q1286" i="1" a="1"/>
  <c r="Q1286" i="1" s="1"/>
  <c r="P1286" i="1"/>
  <c r="O1286" i="1"/>
  <c r="Q1285" i="1" a="1"/>
  <c r="Q1285" i="1" s="1"/>
  <c r="P1285" i="1"/>
  <c r="O1285" i="1"/>
  <c r="Q1284" i="1" a="1"/>
  <c r="Q1284" i="1" s="1"/>
  <c r="P1284" i="1"/>
  <c r="O1284" i="1"/>
  <c r="Q1283" i="1" a="1"/>
  <c r="Q1283" i="1" s="1"/>
  <c r="P1283" i="1"/>
  <c r="O1283" i="1"/>
  <c r="Q1282" i="1" a="1"/>
  <c r="Q1282" i="1" s="1"/>
  <c r="P1282" i="1"/>
  <c r="O1282" i="1"/>
  <c r="Q1281" i="1" a="1"/>
  <c r="Q1281" i="1" s="1"/>
  <c r="P1281" i="1"/>
  <c r="O1281" i="1"/>
  <c r="Q1280" i="1" a="1"/>
  <c r="Q1280" i="1" s="1"/>
  <c r="P1280" i="1"/>
  <c r="O1280" i="1"/>
  <c r="Q1279" i="1" a="1"/>
  <c r="Q1279" i="1" s="1"/>
  <c r="P1279" i="1"/>
  <c r="O1279" i="1"/>
  <c r="Q1278" i="1" a="1"/>
  <c r="Q1278" i="1" s="1"/>
  <c r="P1278" i="1"/>
  <c r="O1278" i="1"/>
  <c r="Q1277" i="1" a="1"/>
  <c r="Q1277" i="1" s="1"/>
  <c r="P1277" i="1"/>
  <c r="O1277" i="1"/>
  <c r="Q1276" i="1" a="1"/>
  <c r="Q1276" i="1" s="1"/>
  <c r="P1276" i="1"/>
  <c r="O1276" i="1"/>
  <c r="Q1275" i="1" a="1"/>
  <c r="Q1275" i="1" s="1"/>
  <c r="P1275" i="1"/>
  <c r="O1275" i="1"/>
  <c r="Q1274" i="1" a="1"/>
  <c r="Q1274" i="1" s="1"/>
  <c r="P1274" i="1"/>
  <c r="O1274" i="1"/>
  <c r="Q1273" i="1" a="1"/>
  <c r="Q1273" i="1" s="1"/>
  <c r="P1273" i="1"/>
  <c r="O1273" i="1"/>
  <c r="Q1272" i="1" a="1"/>
  <c r="Q1272" i="1" s="1"/>
  <c r="P1272" i="1"/>
  <c r="O1272" i="1"/>
  <c r="Q1271" i="1" a="1"/>
  <c r="Q1271" i="1" s="1"/>
  <c r="P1271" i="1"/>
  <c r="O1271" i="1"/>
  <c r="Q1270" i="1" a="1"/>
  <c r="Q1270" i="1" s="1"/>
  <c r="P1270" i="1"/>
  <c r="O1270" i="1"/>
  <c r="Q1269" i="1" a="1"/>
  <c r="Q1269" i="1" s="1"/>
  <c r="P1269" i="1"/>
  <c r="O1269" i="1"/>
  <c r="Q1268" i="1" a="1"/>
  <c r="Q1268" i="1" s="1"/>
  <c r="P1268" i="1"/>
  <c r="O1268" i="1"/>
  <c r="Q1267" i="1" a="1"/>
  <c r="Q1267" i="1" s="1"/>
  <c r="P1267" i="1"/>
  <c r="O1267" i="1"/>
  <c r="Q1266" i="1" a="1"/>
  <c r="Q1266" i="1" s="1"/>
  <c r="P1266" i="1"/>
  <c r="O1266" i="1"/>
  <c r="Q1265" i="1" a="1"/>
  <c r="Q1265" i="1" s="1"/>
  <c r="P1265" i="1"/>
  <c r="O1265" i="1"/>
  <c r="Q1264" i="1" a="1"/>
  <c r="Q1264" i="1" s="1"/>
  <c r="P1264" i="1"/>
  <c r="O1264" i="1"/>
  <c r="Q1263" i="1" a="1"/>
  <c r="Q1263" i="1" s="1"/>
  <c r="P1263" i="1"/>
  <c r="O1263" i="1"/>
  <c r="Q1262" i="1" a="1"/>
  <c r="Q1262" i="1" s="1"/>
  <c r="P1262" i="1"/>
  <c r="O1262" i="1"/>
  <c r="Q1261" i="1" a="1"/>
  <c r="Q1261" i="1" s="1"/>
  <c r="P1261" i="1"/>
  <c r="O1261" i="1"/>
  <c r="Q1260" i="1" a="1"/>
  <c r="Q1260" i="1" s="1"/>
  <c r="P1260" i="1"/>
  <c r="O1260" i="1"/>
  <c r="Q1259" i="1" a="1"/>
  <c r="Q1259" i="1" s="1"/>
  <c r="P1259" i="1"/>
  <c r="O1259" i="1"/>
  <c r="Q1258" i="1" a="1"/>
  <c r="Q1258" i="1" s="1"/>
  <c r="P1258" i="1"/>
  <c r="O1258" i="1"/>
  <c r="Q1257" i="1" a="1"/>
  <c r="Q1257" i="1" s="1"/>
  <c r="P1257" i="1"/>
  <c r="O1257" i="1"/>
  <c r="Q1256" i="1" a="1"/>
  <c r="Q1256" i="1" s="1"/>
  <c r="P1256" i="1"/>
  <c r="O1256" i="1"/>
  <c r="Q1255" i="1" a="1"/>
  <c r="Q1255" i="1" s="1"/>
  <c r="P1255" i="1"/>
  <c r="O1255" i="1"/>
  <c r="Q1254" i="1" a="1"/>
  <c r="Q1254" i="1" s="1"/>
  <c r="P1254" i="1"/>
  <c r="O1254" i="1"/>
  <c r="Q1253" i="1" a="1"/>
  <c r="Q1253" i="1" s="1"/>
  <c r="P1253" i="1"/>
  <c r="O1253" i="1"/>
  <c r="Q1252" i="1" a="1"/>
  <c r="Q1252" i="1" s="1"/>
  <c r="P1252" i="1"/>
  <c r="O1252" i="1"/>
  <c r="Q1251" i="1" a="1"/>
  <c r="Q1251" i="1" s="1"/>
  <c r="P1251" i="1"/>
  <c r="O1251" i="1"/>
  <c r="Q1250" i="1" a="1"/>
  <c r="Q1250" i="1" s="1"/>
  <c r="P1250" i="1"/>
  <c r="O1250" i="1"/>
  <c r="Q1249" i="1" a="1"/>
  <c r="Q1249" i="1" s="1"/>
  <c r="P1249" i="1"/>
  <c r="O1249" i="1"/>
  <c r="Q1248" i="1" a="1"/>
  <c r="Q1248" i="1" s="1"/>
  <c r="P1248" i="1"/>
  <c r="O1248" i="1"/>
  <c r="Q1247" i="1" a="1"/>
  <c r="Q1247" i="1" s="1"/>
  <c r="P1247" i="1"/>
  <c r="O1247" i="1"/>
  <c r="Q1246" i="1" a="1"/>
  <c r="Q1246" i="1" s="1"/>
  <c r="P1246" i="1"/>
  <c r="O1246" i="1"/>
  <c r="Q1245" i="1" a="1"/>
  <c r="Q1245" i="1" s="1"/>
  <c r="P1245" i="1"/>
  <c r="O1245" i="1"/>
  <c r="Q1244" i="1" a="1"/>
  <c r="Q1244" i="1" s="1"/>
  <c r="P1244" i="1"/>
  <c r="O1244" i="1"/>
  <c r="Q1243" i="1" a="1"/>
  <c r="Q1243" i="1" s="1"/>
  <c r="P1243" i="1"/>
  <c r="O1243" i="1"/>
  <c r="Q1242" i="1" a="1"/>
  <c r="Q1242" i="1" s="1"/>
  <c r="P1242" i="1"/>
  <c r="O1242" i="1"/>
  <c r="Q1241" i="1" a="1"/>
  <c r="Q1241" i="1" s="1"/>
  <c r="P1241" i="1"/>
  <c r="O1241" i="1"/>
  <c r="Q1240" i="1" a="1"/>
  <c r="Q1240" i="1" s="1"/>
  <c r="P1240" i="1"/>
  <c r="O1240" i="1"/>
  <c r="Q1239" i="1" a="1"/>
  <c r="Q1239" i="1" s="1"/>
  <c r="P1239" i="1"/>
  <c r="O1239" i="1"/>
  <c r="Q1238" i="1" a="1"/>
  <c r="Q1238" i="1" s="1"/>
  <c r="P1238" i="1"/>
  <c r="O1238" i="1"/>
  <c r="Q1237" i="1" a="1"/>
  <c r="Q1237" i="1" s="1"/>
  <c r="P1237" i="1"/>
  <c r="O1237" i="1"/>
  <c r="Q1236" i="1" a="1"/>
  <c r="Q1236" i="1" s="1"/>
  <c r="P1236" i="1"/>
  <c r="O1236" i="1"/>
  <c r="Q1235" i="1" a="1"/>
  <c r="Q1235" i="1" s="1"/>
  <c r="P1235" i="1"/>
  <c r="O1235" i="1"/>
  <c r="Q1234" i="1" a="1"/>
  <c r="Q1234" i="1" s="1"/>
  <c r="P1234" i="1"/>
  <c r="O1234" i="1"/>
  <c r="Q1233" i="1" a="1"/>
  <c r="Q1233" i="1" s="1"/>
  <c r="P1233" i="1"/>
  <c r="O1233" i="1"/>
  <c r="Q1232" i="1" a="1"/>
  <c r="Q1232" i="1" s="1"/>
  <c r="P1232" i="1"/>
  <c r="O1232" i="1"/>
  <c r="Q1231" i="1" a="1"/>
  <c r="Q1231" i="1" s="1"/>
  <c r="P1231" i="1"/>
  <c r="O1231" i="1"/>
  <c r="Q1230" i="1" a="1"/>
  <c r="Q1230" i="1" s="1"/>
  <c r="P1230" i="1"/>
  <c r="O1230" i="1"/>
  <c r="Q1229" i="1" a="1"/>
  <c r="Q1229" i="1" s="1"/>
  <c r="P1229" i="1"/>
  <c r="O1229" i="1"/>
  <c r="Q1228" i="1" a="1"/>
  <c r="Q1228" i="1" s="1"/>
  <c r="P1228" i="1"/>
  <c r="O1228" i="1"/>
  <c r="Q1227" i="1" a="1"/>
  <c r="Q1227" i="1" s="1"/>
  <c r="P1227" i="1"/>
  <c r="O1227" i="1"/>
  <c r="Q1226" i="1" a="1"/>
  <c r="Q1226" i="1" s="1"/>
  <c r="P1226" i="1"/>
  <c r="O1226" i="1"/>
  <c r="Q1225" i="1" a="1"/>
  <c r="Q1225" i="1" s="1"/>
  <c r="P1225" i="1"/>
  <c r="O1225" i="1"/>
  <c r="Q1224" i="1" a="1"/>
  <c r="Q1224" i="1" s="1"/>
  <c r="P1224" i="1"/>
  <c r="O1224" i="1"/>
  <c r="Q1223" i="1" a="1"/>
  <c r="Q1223" i="1" s="1"/>
  <c r="P1223" i="1"/>
  <c r="O1223" i="1"/>
  <c r="Q1222" i="1" a="1"/>
  <c r="Q1222" i="1" s="1"/>
  <c r="P1222" i="1"/>
  <c r="O1222" i="1"/>
  <c r="Q1221" i="1" a="1"/>
  <c r="Q1221" i="1" s="1"/>
  <c r="P1221" i="1"/>
  <c r="O1221" i="1"/>
  <c r="Q1220" i="1" a="1"/>
  <c r="Q1220" i="1" s="1"/>
  <c r="P1220" i="1"/>
  <c r="O1220" i="1"/>
  <c r="Q1219" i="1" a="1"/>
  <c r="Q1219" i="1" s="1"/>
  <c r="P1219" i="1"/>
  <c r="O1219" i="1"/>
  <c r="Q1218" i="1" a="1"/>
  <c r="Q1218" i="1" s="1"/>
  <c r="P1218" i="1"/>
  <c r="O1218" i="1"/>
  <c r="Q1217" i="1" a="1"/>
  <c r="Q1217" i="1" s="1"/>
  <c r="P1217" i="1"/>
  <c r="O1217" i="1"/>
  <c r="Q1216" i="1" a="1"/>
  <c r="Q1216" i="1" s="1"/>
  <c r="P1216" i="1"/>
  <c r="O1216" i="1"/>
  <c r="Q1215" i="1" a="1"/>
  <c r="Q1215" i="1" s="1"/>
  <c r="P1215" i="1"/>
  <c r="O1215" i="1"/>
  <c r="Q1214" i="1" a="1"/>
  <c r="Q1214" i="1" s="1"/>
  <c r="P1214" i="1"/>
  <c r="O1214" i="1"/>
  <c r="Q1213" i="1" a="1"/>
  <c r="Q1213" i="1" s="1"/>
  <c r="P1213" i="1"/>
  <c r="O1213" i="1"/>
  <c r="Q1212" i="1" a="1"/>
  <c r="Q1212" i="1" s="1"/>
  <c r="P1212" i="1"/>
  <c r="O1212" i="1"/>
  <c r="Q1211" i="1" a="1"/>
  <c r="Q1211" i="1" s="1"/>
  <c r="P1211" i="1"/>
  <c r="O1211" i="1"/>
  <c r="Q1210" i="1" a="1"/>
  <c r="Q1210" i="1" s="1"/>
  <c r="P1210" i="1"/>
  <c r="O1210" i="1"/>
  <c r="Q1209" i="1" a="1"/>
  <c r="Q1209" i="1" s="1"/>
  <c r="P1209" i="1"/>
  <c r="O1209" i="1"/>
  <c r="Q1208" i="1" a="1"/>
  <c r="Q1208" i="1" s="1"/>
  <c r="P1208" i="1"/>
  <c r="O1208" i="1"/>
  <c r="Q1207" i="1" a="1"/>
  <c r="Q1207" i="1" s="1"/>
  <c r="P1207" i="1"/>
  <c r="O1207" i="1"/>
  <c r="Q1206" i="1" a="1"/>
  <c r="Q1206" i="1" s="1"/>
  <c r="P1206" i="1"/>
  <c r="O1206" i="1"/>
  <c r="Q1205" i="1" a="1"/>
  <c r="Q1205" i="1" s="1"/>
  <c r="P1205" i="1"/>
  <c r="O1205" i="1"/>
  <c r="Q1204" i="1" a="1"/>
  <c r="Q1204" i="1" s="1"/>
  <c r="P1204" i="1"/>
  <c r="O1204" i="1"/>
  <c r="Q1203" i="1" a="1"/>
  <c r="Q1203" i="1" s="1"/>
  <c r="P1203" i="1"/>
  <c r="O1203" i="1"/>
  <c r="Q1202" i="1" a="1"/>
  <c r="Q1202" i="1" s="1"/>
  <c r="P1202" i="1"/>
  <c r="O1202" i="1"/>
  <c r="Q1201" i="1" a="1"/>
  <c r="Q1201" i="1" s="1"/>
  <c r="P1201" i="1"/>
  <c r="O1201" i="1"/>
  <c r="Q1200" i="1" a="1"/>
  <c r="Q1200" i="1" s="1"/>
  <c r="P1200" i="1"/>
  <c r="O1200" i="1"/>
  <c r="Q1199" i="1" a="1"/>
  <c r="Q1199" i="1" s="1"/>
  <c r="P1199" i="1"/>
  <c r="O1199" i="1"/>
  <c r="Q1198" i="1" a="1"/>
  <c r="Q1198" i="1" s="1"/>
  <c r="P1198" i="1"/>
  <c r="O1198" i="1"/>
  <c r="Q1197" i="1" a="1"/>
  <c r="Q1197" i="1" s="1"/>
  <c r="P1197" i="1"/>
  <c r="O1197" i="1"/>
  <c r="Q1196" i="1" a="1"/>
  <c r="Q1196" i="1" s="1"/>
  <c r="P1196" i="1"/>
  <c r="O1196" i="1"/>
  <c r="Q1195" i="1" a="1"/>
  <c r="Q1195" i="1" s="1"/>
  <c r="P1195" i="1"/>
  <c r="O1195" i="1"/>
  <c r="Q1194" i="1" a="1"/>
  <c r="Q1194" i="1" s="1"/>
  <c r="P1194" i="1"/>
  <c r="O1194" i="1"/>
  <c r="Q1193" i="1" a="1"/>
  <c r="Q1193" i="1" s="1"/>
  <c r="P1193" i="1"/>
  <c r="O1193" i="1"/>
  <c r="Q1192" i="1" a="1"/>
  <c r="Q1192" i="1" s="1"/>
  <c r="P1192" i="1"/>
  <c r="O1192" i="1"/>
  <c r="Q1191" i="1" a="1"/>
  <c r="Q1191" i="1" s="1"/>
  <c r="P1191" i="1"/>
  <c r="O1191" i="1"/>
  <c r="Q1190" i="1" a="1"/>
  <c r="Q1190" i="1" s="1"/>
  <c r="P1190" i="1"/>
  <c r="O1190" i="1"/>
  <c r="Q1189" i="1" a="1"/>
  <c r="Q1189" i="1" s="1"/>
  <c r="P1189" i="1"/>
  <c r="O1189" i="1"/>
  <c r="Q1188" i="1" a="1"/>
  <c r="Q1188" i="1" s="1"/>
  <c r="P1188" i="1"/>
  <c r="O1188" i="1"/>
  <c r="Q1187" i="1" a="1"/>
  <c r="Q1187" i="1" s="1"/>
  <c r="P1187" i="1"/>
  <c r="O1187" i="1"/>
  <c r="Q1186" i="1" a="1"/>
  <c r="Q1186" i="1" s="1"/>
  <c r="P1186" i="1"/>
  <c r="O1186" i="1"/>
  <c r="Q1185" i="1" a="1"/>
  <c r="Q1185" i="1" s="1"/>
  <c r="P1185" i="1"/>
  <c r="O1185" i="1"/>
  <c r="Q1184" i="1" a="1"/>
  <c r="Q1184" i="1" s="1"/>
  <c r="P1184" i="1"/>
  <c r="O1184" i="1"/>
  <c r="Q1183" i="1" a="1"/>
  <c r="Q1183" i="1" s="1"/>
  <c r="P1183" i="1"/>
  <c r="O1183" i="1"/>
  <c r="Q1182" i="1" a="1"/>
  <c r="Q1182" i="1" s="1"/>
  <c r="P1182" i="1"/>
  <c r="O1182" i="1"/>
  <c r="Q1181" i="1" a="1"/>
  <c r="Q1181" i="1" s="1"/>
  <c r="P1181" i="1"/>
  <c r="O1181" i="1"/>
  <c r="Q1180" i="1" a="1"/>
  <c r="Q1180" i="1" s="1"/>
  <c r="P1180" i="1"/>
  <c r="O1180" i="1"/>
  <c r="Q1179" i="1" a="1"/>
  <c r="Q1179" i="1" s="1"/>
  <c r="P1179" i="1"/>
  <c r="O1179" i="1"/>
  <c r="Q1178" i="1" a="1"/>
  <c r="Q1178" i="1" s="1"/>
  <c r="P1178" i="1"/>
  <c r="O1178" i="1"/>
  <c r="Q1177" i="1" a="1"/>
  <c r="Q1177" i="1" s="1"/>
  <c r="P1177" i="1"/>
  <c r="O1177" i="1"/>
  <c r="Q1176" i="1" a="1"/>
  <c r="Q1176" i="1" s="1"/>
  <c r="P1176" i="1"/>
  <c r="O1176" i="1"/>
  <c r="Q1175" i="1" a="1"/>
  <c r="Q1175" i="1" s="1"/>
  <c r="P1175" i="1"/>
  <c r="O1175" i="1"/>
  <c r="Q1174" i="1" a="1"/>
  <c r="Q1174" i="1" s="1"/>
  <c r="P1174" i="1"/>
  <c r="O1174" i="1"/>
  <c r="Q1173" i="1" a="1"/>
  <c r="Q1173" i="1" s="1"/>
  <c r="P1173" i="1"/>
  <c r="O1173" i="1"/>
  <c r="Q1172" i="1" a="1"/>
  <c r="Q1172" i="1" s="1"/>
  <c r="P1172" i="1"/>
  <c r="O1172" i="1"/>
  <c r="Q1171" i="1" a="1"/>
  <c r="Q1171" i="1" s="1"/>
  <c r="P1171" i="1"/>
  <c r="O1171" i="1"/>
  <c r="Q1170" i="1" a="1"/>
  <c r="Q1170" i="1" s="1"/>
  <c r="P1170" i="1"/>
  <c r="O1170" i="1"/>
  <c r="Q1169" i="1" a="1"/>
  <c r="Q1169" i="1" s="1"/>
  <c r="P1169" i="1"/>
  <c r="O1169" i="1"/>
  <c r="Q1168" i="1" a="1"/>
  <c r="Q1168" i="1" s="1"/>
  <c r="P1168" i="1"/>
  <c r="O1168" i="1"/>
  <c r="Q1167" i="1" a="1"/>
  <c r="Q1167" i="1" s="1"/>
  <c r="P1167" i="1"/>
  <c r="O1167" i="1"/>
  <c r="Q1166" i="1" a="1"/>
  <c r="Q1166" i="1" s="1"/>
  <c r="P1166" i="1"/>
  <c r="O1166" i="1"/>
  <c r="Q1165" i="1" a="1"/>
  <c r="Q1165" i="1" s="1"/>
  <c r="P1165" i="1"/>
  <c r="O1165" i="1"/>
  <c r="Q1164" i="1" a="1"/>
  <c r="Q1164" i="1" s="1"/>
  <c r="P1164" i="1"/>
  <c r="O1164" i="1"/>
  <c r="Q1163" i="1" a="1"/>
  <c r="Q1163" i="1" s="1"/>
  <c r="P1163" i="1"/>
  <c r="O1163" i="1"/>
  <c r="Q1162" i="1" a="1"/>
  <c r="Q1162" i="1" s="1"/>
  <c r="P1162" i="1"/>
  <c r="O1162" i="1"/>
  <c r="Q1161" i="1" a="1"/>
  <c r="Q1161" i="1" s="1"/>
  <c r="P1161" i="1"/>
  <c r="O1161" i="1"/>
  <c r="Q1160" i="1" a="1"/>
  <c r="Q1160" i="1" s="1"/>
  <c r="P1160" i="1"/>
  <c r="O1160" i="1"/>
  <c r="Q1159" i="1" a="1"/>
  <c r="Q1159" i="1" s="1"/>
  <c r="P1159" i="1"/>
  <c r="O1159" i="1"/>
  <c r="Q1158" i="1" a="1"/>
  <c r="Q1158" i="1" s="1"/>
  <c r="P1158" i="1"/>
  <c r="O1158" i="1"/>
  <c r="Q1157" i="1" a="1"/>
  <c r="Q1157" i="1" s="1"/>
  <c r="P1157" i="1"/>
  <c r="O1157" i="1"/>
  <c r="Q1156" i="1" a="1"/>
  <c r="Q1156" i="1" s="1"/>
  <c r="P1156" i="1"/>
  <c r="O1156" i="1"/>
  <c r="Q1155" i="1" a="1"/>
  <c r="Q1155" i="1" s="1"/>
  <c r="P1155" i="1"/>
  <c r="O1155" i="1"/>
  <c r="Q1154" i="1" a="1"/>
  <c r="Q1154" i="1" s="1"/>
  <c r="P1154" i="1"/>
  <c r="O1154" i="1"/>
  <c r="Q1153" i="1" a="1"/>
  <c r="Q1153" i="1" s="1"/>
  <c r="P1153" i="1"/>
  <c r="O1153" i="1"/>
  <c r="Q1152" i="1" a="1"/>
  <c r="Q1152" i="1" s="1"/>
  <c r="P1152" i="1"/>
  <c r="O1152" i="1"/>
  <c r="Q1151" i="1" a="1"/>
  <c r="Q1151" i="1" s="1"/>
  <c r="P1151" i="1"/>
  <c r="O1151" i="1"/>
  <c r="Q1150" i="1" a="1"/>
  <c r="Q1150" i="1" s="1"/>
  <c r="P1150" i="1"/>
  <c r="O1150" i="1"/>
  <c r="Q1149" i="1" a="1"/>
  <c r="Q1149" i="1" s="1"/>
  <c r="P1149" i="1"/>
  <c r="O1149" i="1"/>
  <c r="Q1148" i="1" a="1"/>
  <c r="Q1148" i="1" s="1"/>
  <c r="P1148" i="1"/>
  <c r="O1148" i="1"/>
  <c r="Q1147" i="1" a="1"/>
  <c r="Q1147" i="1" s="1"/>
  <c r="P1147" i="1"/>
  <c r="O1147" i="1"/>
  <c r="Q1146" i="1" a="1"/>
  <c r="Q1146" i="1" s="1"/>
  <c r="P1146" i="1"/>
  <c r="O1146" i="1"/>
  <c r="Q1145" i="1" a="1"/>
  <c r="Q1145" i="1" s="1"/>
  <c r="P1145" i="1"/>
  <c r="O1145" i="1"/>
  <c r="Q1144" i="1" a="1"/>
  <c r="Q1144" i="1" s="1"/>
  <c r="P1144" i="1"/>
  <c r="O1144" i="1"/>
  <c r="Q1143" i="1" a="1"/>
  <c r="Q1143" i="1" s="1"/>
  <c r="P1143" i="1"/>
  <c r="O1143" i="1"/>
  <c r="Q1142" i="1" a="1"/>
  <c r="Q1142" i="1" s="1"/>
  <c r="P1142" i="1"/>
  <c r="O1142" i="1"/>
  <c r="Q1141" i="1" a="1"/>
  <c r="Q1141" i="1" s="1"/>
  <c r="P1141" i="1"/>
  <c r="O1141" i="1"/>
  <c r="Q1140" i="1" a="1"/>
  <c r="Q1140" i="1" s="1"/>
  <c r="P1140" i="1"/>
  <c r="O1140" i="1"/>
  <c r="Q1139" i="1" a="1"/>
  <c r="Q1139" i="1" s="1"/>
  <c r="P1139" i="1"/>
  <c r="O1139" i="1"/>
  <c r="Q1138" i="1" a="1"/>
  <c r="Q1138" i="1" s="1"/>
  <c r="P1138" i="1"/>
  <c r="O1138" i="1"/>
  <c r="Q1137" i="1" a="1"/>
  <c r="Q1137" i="1" s="1"/>
  <c r="P1137" i="1"/>
  <c r="O1137" i="1"/>
  <c r="Q1136" i="1" a="1"/>
  <c r="Q1136" i="1" s="1"/>
  <c r="P1136" i="1"/>
  <c r="O1136" i="1"/>
  <c r="Q1135" i="1" a="1"/>
  <c r="Q1135" i="1" s="1"/>
  <c r="P1135" i="1"/>
  <c r="O1135" i="1"/>
  <c r="Q1134" i="1" a="1"/>
  <c r="Q1134" i="1" s="1"/>
  <c r="P1134" i="1"/>
  <c r="O1134" i="1"/>
  <c r="Q1133" i="1" a="1"/>
  <c r="Q1133" i="1" s="1"/>
  <c r="P1133" i="1"/>
  <c r="O1133" i="1"/>
  <c r="Q1132" i="1" a="1"/>
  <c r="Q1132" i="1" s="1"/>
  <c r="P1132" i="1"/>
  <c r="O1132" i="1"/>
  <c r="Q1131" i="1" a="1"/>
  <c r="Q1131" i="1" s="1"/>
  <c r="P1131" i="1"/>
  <c r="O1131" i="1"/>
  <c r="Q1130" i="1" a="1"/>
  <c r="Q1130" i="1" s="1"/>
  <c r="P1130" i="1"/>
  <c r="O1130" i="1"/>
  <c r="Q1129" i="1" a="1"/>
  <c r="Q1129" i="1" s="1"/>
  <c r="P1129" i="1"/>
  <c r="O1129" i="1"/>
  <c r="Q1128" i="1" a="1"/>
  <c r="Q1128" i="1" s="1"/>
  <c r="P1128" i="1"/>
  <c r="O1128" i="1"/>
  <c r="Q1127" i="1" a="1"/>
  <c r="Q1127" i="1" s="1"/>
  <c r="P1127" i="1"/>
  <c r="O1127" i="1"/>
  <c r="Q1126" i="1" a="1"/>
  <c r="Q1126" i="1" s="1"/>
  <c r="P1126" i="1"/>
  <c r="O1126" i="1"/>
  <c r="Q1125" i="1" a="1"/>
  <c r="Q1125" i="1" s="1"/>
  <c r="P1125" i="1"/>
  <c r="O1125" i="1"/>
  <c r="Q1124" i="1" a="1"/>
  <c r="Q1124" i="1" s="1"/>
  <c r="P1124" i="1"/>
  <c r="O1124" i="1"/>
  <c r="Q1123" i="1" a="1"/>
  <c r="Q1123" i="1" s="1"/>
  <c r="P1123" i="1"/>
  <c r="O1123" i="1"/>
  <c r="Q1122" i="1" a="1"/>
  <c r="Q1122" i="1" s="1"/>
  <c r="P1122" i="1"/>
  <c r="O1122" i="1"/>
  <c r="Q1121" i="1" a="1"/>
  <c r="Q1121" i="1" s="1"/>
  <c r="P1121" i="1"/>
  <c r="O1121" i="1"/>
  <c r="Q1120" i="1" a="1"/>
  <c r="Q1120" i="1" s="1"/>
  <c r="P1120" i="1"/>
  <c r="O1120" i="1"/>
  <c r="Q1119" i="1" a="1"/>
  <c r="Q1119" i="1" s="1"/>
  <c r="P1119" i="1"/>
  <c r="O1119" i="1"/>
  <c r="Q1118" i="1" a="1"/>
  <c r="Q1118" i="1" s="1"/>
  <c r="P1118" i="1"/>
  <c r="O1118" i="1"/>
  <c r="Q1117" i="1" a="1"/>
  <c r="Q1117" i="1" s="1"/>
  <c r="P1117" i="1"/>
  <c r="O1117" i="1"/>
  <c r="Q1116" i="1" a="1"/>
  <c r="Q1116" i="1" s="1"/>
  <c r="P1116" i="1"/>
  <c r="O1116" i="1"/>
  <c r="Q1115" i="1" a="1"/>
  <c r="Q1115" i="1" s="1"/>
  <c r="P1115" i="1"/>
  <c r="O1115" i="1"/>
  <c r="Q1114" i="1" a="1"/>
  <c r="Q1114" i="1" s="1"/>
  <c r="P1114" i="1"/>
  <c r="O1114" i="1"/>
  <c r="Q1113" i="1" a="1"/>
  <c r="Q1113" i="1" s="1"/>
  <c r="P1113" i="1"/>
  <c r="O1113" i="1"/>
  <c r="Q1112" i="1" a="1"/>
  <c r="Q1112" i="1" s="1"/>
  <c r="P1112" i="1"/>
  <c r="O1112" i="1"/>
  <c r="Q1111" i="1" a="1"/>
  <c r="Q1111" i="1" s="1"/>
  <c r="P1111" i="1"/>
  <c r="O1111" i="1"/>
  <c r="Q1110" i="1" a="1"/>
  <c r="Q1110" i="1" s="1"/>
  <c r="P1110" i="1"/>
  <c r="O1110" i="1"/>
  <c r="Q1109" i="1" a="1"/>
  <c r="Q1109" i="1" s="1"/>
  <c r="P1109" i="1"/>
  <c r="O1109" i="1"/>
  <c r="Q1108" i="1" a="1"/>
  <c r="Q1108" i="1" s="1"/>
  <c r="P1108" i="1"/>
  <c r="O1108" i="1"/>
  <c r="Q1107" i="1" a="1"/>
  <c r="Q1107" i="1" s="1"/>
  <c r="P1107" i="1"/>
  <c r="O1107" i="1"/>
  <c r="Q1106" i="1" a="1"/>
  <c r="Q1106" i="1" s="1"/>
  <c r="P1106" i="1"/>
  <c r="O1106" i="1"/>
  <c r="Q1105" i="1" a="1"/>
  <c r="Q1105" i="1" s="1"/>
  <c r="P1105" i="1"/>
  <c r="O1105" i="1"/>
  <c r="Q1104" i="1" a="1"/>
  <c r="Q1104" i="1" s="1"/>
  <c r="P1104" i="1"/>
  <c r="O1104" i="1"/>
  <c r="Q1103" i="1" a="1"/>
  <c r="Q1103" i="1" s="1"/>
  <c r="P1103" i="1"/>
  <c r="O1103" i="1"/>
  <c r="Q1102" i="1" a="1"/>
  <c r="Q1102" i="1" s="1"/>
  <c r="P1102" i="1"/>
  <c r="O1102" i="1"/>
  <c r="Q1101" i="1" a="1"/>
  <c r="Q1101" i="1" s="1"/>
  <c r="P1101" i="1"/>
  <c r="O1101" i="1"/>
  <c r="Q1100" i="1" a="1"/>
  <c r="Q1100" i="1" s="1"/>
  <c r="P1100" i="1"/>
  <c r="O1100" i="1"/>
  <c r="Q1099" i="1" a="1"/>
  <c r="Q1099" i="1" s="1"/>
  <c r="P1099" i="1"/>
  <c r="O1099" i="1"/>
  <c r="Q1098" i="1" a="1"/>
  <c r="Q1098" i="1" s="1"/>
  <c r="P1098" i="1"/>
  <c r="O1098" i="1"/>
  <c r="Q1097" i="1" a="1"/>
  <c r="Q1097" i="1" s="1"/>
  <c r="P1097" i="1"/>
  <c r="O1097" i="1"/>
  <c r="Q1096" i="1" a="1"/>
  <c r="Q1096" i="1" s="1"/>
  <c r="P1096" i="1"/>
  <c r="O1096" i="1"/>
  <c r="Q1095" i="1" a="1"/>
  <c r="Q1095" i="1" s="1"/>
  <c r="P1095" i="1"/>
  <c r="O1095" i="1"/>
  <c r="Q1094" i="1" a="1"/>
  <c r="Q1094" i="1" s="1"/>
  <c r="P1094" i="1"/>
  <c r="O1094" i="1"/>
  <c r="Q1093" i="1" a="1"/>
  <c r="Q1093" i="1" s="1"/>
  <c r="P1093" i="1"/>
  <c r="O1093" i="1"/>
  <c r="Q1092" i="1" a="1"/>
  <c r="Q1092" i="1" s="1"/>
  <c r="P1092" i="1"/>
  <c r="O1092" i="1"/>
  <c r="Q1091" i="1" a="1"/>
  <c r="Q1091" i="1" s="1"/>
  <c r="P1091" i="1"/>
  <c r="O1091" i="1"/>
  <c r="Q1090" i="1" a="1"/>
  <c r="Q1090" i="1" s="1"/>
  <c r="P1090" i="1"/>
  <c r="O1090" i="1"/>
  <c r="Q1089" i="1" a="1"/>
  <c r="Q1089" i="1" s="1"/>
  <c r="P1089" i="1"/>
  <c r="O1089" i="1"/>
  <c r="Q1088" i="1" a="1"/>
  <c r="Q1088" i="1" s="1"/>
  <c r="P1088" i="1"/>
  <c r="O1088" i="1"/>
  <c r="Q1087" i="1" a="1"/>
  <c r="Q1087" i="1" s="1"/>
  <c r="P1087" i="1"/>
  <c r="O1087" i="1"/>
  <c r="Q1086" i="1" a="1"/>
  <c r="Q1086" i="1" s="1"/>
  <c r="P1086" i="1"/>
  <c r="O1086" i="1"/>
  <c r="Q1085" i="1" a="1"/>
  <c r="Q1085" i="1" s="1"/>
  <c r="P1085" i="1"/>
  <c r="O1085" i="1"/>
  <c r="Q1084" i="1" a="1"/>
  <c r="Q1084" i="1" s="1"/>
  <c r="P1084" i="1"/>
  <c r="O1084" i="1"/>
  <c r="Q1083" i="1" a="1"/>
  <c r="Q1083" i="1" s="1"/>
  <c r="P1083" i="1"/>
  <c r="O1083" i="1"/>
  <c r="Q1082" i="1" a="1"/>
  <c r="Q1082" i="1" s="1"/>
  <c r="P1082" i="1"/>
  <c r="O1082" i="1"/>
  <c r="Q1081" i="1" a="1"/>
  <c r="Q1081" i="1" s="1"/>
  <c r="P1081" i="1"/>
  <c r="O1081" i="1"/>
  <c r="Q1080" i="1" a="1"/>
  <c r="Q1080" i="1" s="1"/>
  <c r="P1080" i="1"/>
  <c r="O1080" i="1"/>
  <c r="Q1079" i="1" a="1"/>
  <c r="Q1079" i="1" s="1"/>
  <c r="P1079" i="1"/>
  <c r="O1079" i="1"/>
  <c r="Q1078" i="1" a="1"/>
  <c r="Q1078" i="1" s="1"/>
  <c r="P1078" i="1"/>
  <c r="O1078" i="1"/>
  <c r="Q1077" i="1" a="1"/>
  <c r="Q1077" i="1" s="1"/>
  <c r="P1077" i="1"/>
  <c r="O1077" i="1"/>
  <c r="Q1076" i="1" a="1"/>
  <c r="Q1076" i="1" s="1"/>
  <c r="P1076" i="1"/>
  <c r="O1076" i="1"/>
  <c r="Q1075" i="1" a="1"/>
  <c r="Q1075" i="1" s="1"/>
  <c r="P1075" i="1"/>
  <c r="O1075" i="1"/>
  <c r="Q1074" i="1" a="1"/>
  <c r="Q1074" i="1" s="1"/>
  <c r="P1074" i="1"/>
  <c r="O1074" i="1"/>
  <c r="Q1073" i="1" a="1"/>
  <c r="Q1073" i="1" s="1"/>
  <c r="P1073" i="1"/>
  <c r="O1073" i="1"/>
  <c r="Q1072" i="1" a="1"/>
  <c r="Q1072" i="1" s="1"/>
  <c r="P1072" i="1"/>
  <c r="O1072" i="1"/>
  <c r="Q1071" i="1" a="1"/>
  <c r="Q1071" i="1" s="1"/>
  <c r="P1071" i="1"/>
  <c r="O1071" i="1"/>
  <c r="Q1070" i="1" a="1"/>
  <c r="Q1070" i="1" s="1"/>
  <c r="P1070" i="1"/>
  <c r="O1070" i="1"/>
  <c r="Q1069" i="1" a="1"/>
  <c r="Q1069" i="1" s="1"/>
  <c r="P1069" i="1"/>
  <c r="O1069" i="1"/>
  <c r="Q1068" i="1" a="1"/>
  <c r="Q1068" i="1" s="1"/>
  <c r="P1068" i="1"/>
  <c r="O1068" i="1"/>
  <c r="Q1067" i="1" a="1"/>
  <c r="Q1067" i="1" s="1"/>
  <c r="P1067" i="1"/>
  <c r="O1067" i="1"/>
  <c r="Q1066" i="1" a="1"/>
  <c r="Q1066" i="1" s="1"/>
  <c r="P1066" i="1"/>
  <c r="O1066" i="1"/>
  <c r="Q1065" i="1" a="1"/>
  <c r="Q1065" i="1" s="1"/>
  <c r="P1065" i="1"/>
  <c r="O1065" i="1"/>
  <c r="Q1064" i="1" a="1"/>
  <c r="Q1064" i="1" s="1"/>
  <c r="P1064" i="1"/>
  <c r="O1064" i="1"/>
  <c r="Q1063" i="1" a="1"/>
  <c r="Q1063" i="1" s="1"/>
  <c r="P1063" i="1"/>
  <c r="O1063" i="1"/>
  <c r="Q1062" i="1" a="1"/>
  <c r="Q1062" i="1" s="1"/>
  <c r="P1062" i="1"/>
  <c r="O1062" i="1"/>
  <c r="Q1061" i="1" a="1"/>
  <c r="Q1061" i="1" s="1"/>
  <c r="P1061" i="1"/>
  <c r="O1061" i="1"/>
  <c r="Q1060" i="1" a="1"/>
  <c r="Q1060" i="1" s="1"/>
  <c r="P1060" i="1"/>
  <c r="O1060" i="1"/>
  <c r="Q1059" i="1" a="1"/>
  <c r="Q1059" i="1" s="1"/>
  <c r="P1059" i="1"/>
  <c r="O1059" i="1"/>
  <c r="Q1058" i="1" a="1"/>
  <c r="Q1058" i="1" s="1"/>
  <c r="P1058" i="1"/>
  <c r="O1058" i="1"/>
  <c r="Q1057" i="1" a="1"/>
  <c r="Q1057" i="1" s="1"/>
  <c r="P1057" i="1"/>
  <c r="O1057" i="1"/>
  <c r="Q1056" i="1"/>
  <c r="Q1056" i="1" a="1"/>
  <c r="P1056" i="1"/>
  <c r="O1056" i="1"/>
  <c r="Q1055" i="1" a="1"/>
  <c r="Q1055" i="1" s="1"/>
  <c r="P1055" i="1"/>
  <c r="O1055" i="1"/>
  <c r="Q1054" i="1" a="1"/>
  <c r="Q1054" i="1" s="1"/>
  <c r="P1054" i="1"/>
  <c r="O1054" i="1"/>
  <c r="Q1053" i="1" a="1"/>
  <c r="Q1053" i="1" s="1"/>
  <c r="P1053" i="1"/>
  <c r="O1053" i="1"/>
  <c r="Q1052" i="1" a="1"/>
  <c r="Q1052" i="1" s="1"/>
  <c r="P1052" i="1"/>
  <c r="O1052" i="1"/>
  <c r="Q1051" i="1" a="1"/>
  <c r="Q1051" i="1" s="1"/>
  <c r="P1051" i="1"/>
  <c r="O1051" i="1"/>
  <c r="Q1050" i="1" a="1"/>
  <c r="Q1050" i="1" s="1"/>
  <c r="P1050" i="1"/>
  <c r="O1050" i="1"/>
  <c r="Q1049" i="1" a="1"/>
  <c r="Q1049" i="1" s="1"/>
  <c r="P1049" i="1"/>
  <c r="O1049" i="1"/>
  <c r="Q1048" i="1" a="1"/>
  <c r="Q1048" i="1" s="1"/>
  <c r="P1048" i="1"/>
  <c r="O1048" i="1"/>
  <c r="Q1047" i="1" a="1"/>
  <c r="Q1047" i="1" s="1"/>
  <c r="P1047" i="1"/>
  <c r="O1047" i="1"/>
  <c r="Q1046" i="1" a="1"/>
  <c r="Q1046" i="1" s="1"/>
  <c r="P1046" i="1"/>
  <c r="O1046" i="1"/>
  <c r="Q1045" i="1" a="1"/>
  <c r="Q1045" i="1" s="1"/>
  <c r="P1045" i="1"/>
  <c r="O1045" i="1"/>
  <c r="Q1044" i="1" a="1"/>
  <c r="Q1044" i="1" s="1"/>
  <c r="P1044" i="1"/>
  <c r="O1044" i="1"/>
  <c r="Q1043" i="1" a="1"/>
  <c r="Q1043" i="1" s="1"/>
  <c r="P1043" i="1"/>
  <c r="O1043" i="1"/>
  <c r="Q1042" i="1" a="1"/>
  <c r="Q1042" i="1" s="1"/>
  <c r="P1042" i="1"/>
  <c r="O1042" i="1"/>
  <c r="Q1041" i="1" a="1"/>
  <c r="Q1041" i="1" s="1"/>
  <c r="P1041" i="1"/>
  <c r="O1041" i="1"/>
  <c r="Q1040" i="1" a="1"/>
  <c r="Q1040" i="1" s="1"/>
  <c r="P1040" i="1"/>
  <c r="O1040" i="1"/>
  <c r="Q1039" i="1" a="1"/>
  <c r="Q1039" i="1" s="1"/>
  <c r="P1039" i="1"/>
  <c r="O1039" i="1"/>
  <c r="Q1038" i="1" a="1"/>
  <c r="Q1038" i="1" s="1"/>
  <c r="P1038" i="1"/>
  <c r="O1038" i="1"/>
  <c r="Q1037" i="1" a="1"/>
  <c r="Q1037" i="1" s="1"/>
  <c r="P1037" i="1"/>
  <c r="O1037" i="1"/>
  <c r="Q1036" i="1" a="1"/>
  <c r="Q1036" i="1" s="1"/>
  <c r="P1036" i="1"/>
  <c r="O1036" i="1"/>
  <c r="Q1035" i="1" a="1"/>
  <c r="Q1035" i="1" s="1"/>
  <c r="P1035" i="1"/>
  <c r="O1035" i="1"/>
  <c r="Q1034" i="1" a="1"/>
  <c r="Q1034" i="1" s="1"/>
  <c r="P1034" i="1"/>
  <c r="O1034" i="1"/>
  <c r="Q1033" i="1" a="1"/>
  <c r="Q1033" i="1" s="1"/>
  <c r="P1033" i="1"/>
  <c r="O1033" i="1"/>
  <c r="Q1032" i="1" a="1"/>
  <c r="Q1032" i="1" s="1"/>
  <c r="P1032" i="1"/>
  <c r="O1032" i="1"/>
  <c r="Q1031" i="1" a="1"/>
  <c r="Q1031" i="1" s="1"/>
  <c r="P1031" i="1"/>
  <c r="O1031" i="1"/>
  <c r="Q1030" i="1" a="1"/>
  <c r="Q1030" i="1" s="1"/>
  <c r="P1030" i="1"/>
  <c r="O1030" i="1"/>
  <c r="Q1029" i="1" a="1"/>
  <c r="Q1029" i="1" s="1"/>
  <c r="P1029" i="1"/>
  <c r="O1029" i="1"/>
  <c r="Q1028" i="1" a="1"/>
  <c r="Q1028" i="1" s="1"/>
  <c r="P1028" i="1"/>
  <c r="O1028" i="1"/>
  <c r="Q1027" i="1" a="1"/>
  <c r="Q1027" i="1" s="1"/>
  <c r="P1027" i="1"/>
  <c r="O1027" i="1"/>
  <c r="Q1026" i="1" a="1"/>
  <c r="Q1026" i="1" s="1"/>
  <c r="P1026" i="1"/>
  <c r="O1026" i="1"/>
  <c r="Q1025" i="1" a="1"/>
  <c r="Q1025" i="1" s="1"/>
  <c r="P1025" i="1"/>
  <c r="O1025" i="1"/>
  <c r="Q1024" i="1" a="1"/>
  <c r="Q1024" i="1" s="1"/>
  <c r="P1024" i="1"/>
  <c r="O1024" i="1"/>
  <c r="Q1023" i="1" a="1"/>
  <c r="Q1023" i="1" s="1"/>
  <c r="P1023" i="1"/>
  <c r="O1023" i="1"/>
  <c r="Q1022" i="1" a="1"/>
  <c r="Q1022" i="1" s="1"/>
  <c r="P1022" i="1"/>
  <c r="O1022" i="1"/>
  <c r="Q1021" i="1" a="1"/>
  <c r="Q1021" i="1" s="1"/>
  <c r="P1021" i="1"/>
  <c r="O1021" i="1"/>
  <c r="Q1020" i="1" a="1"/>
  <c r="Q1020" i="1" s="1"/>
  <c r="P1020" i="1"/>
  <c r="O1020" i="1"/>
  <c r="Q1019" i="1" a="1"/>
  <c r="Q1019" i="1" s="1"/>
  <c r="P1019" i="1"/>
  <c r="O1019" i="1"/>
  <c r="Q1018" i="1" a="1"/>
  <c r="Q1018" i="1" s="1"/>
  <c r="P1018" i="1"/>
  <c r="O1018" i="1"/>
  <c r="Q1017" i="1" a="1"/>
  <c r="Q1017" i="1" s="1"/>
  <c r="P1017" i="1"/>
  <c r="O1017" i="1"/>
  <c r="Q1016" i="1" a="1"/>
  <c r="Q1016" i="1" s="1"/>
  <c r="P1016" i="1"/>
  <c r="O1016" i="1"/>
  <c r="Q1015" i="1" a="1"/>
  <c r="Q1015" i="1" s="1"/>
  <c r="P1015" i="1"/>
  <c r="O1015" i="1"/>
  <c r="Q1014" i="1" a="1"/>
  <c r="Q1014" i="1" s="1"/>
  <c r="P1014" i="1"/>
  <c r="O1014" i="1"/>
  <c r="Q1013" i="1" a="1"/>
  <c r="Q1013" i="1" s="1"/>
  <c r="P1013" i="1"/>
  <c r="O1013" i="1"/>
  <c r="Q1012" i="1" a="1"/>
  <c r="Q1012" i="1" s="1"/>
  <c r="P1012" i="1"/>
  <c r="O1012" i="1"/>
  <c r="Q1011" i="1" a="1"/>
  <c r="Q1011" i="1" s="1"/>
  <c r="P1011" i="1"/>
  <c r="O1011" i="1"/>
  <c r="Q1010" i="1" a="1"/>
  <c r="Q1010" i="1" s="1"/>
  <c r="P1010" i="1"/>
  <c r="O1010" i="1"/>
  <c r="Q1009" i="1" a="1"/>
  <c r="Q1009" i="1" s="1"/>
  <c r="P1009" i="1"/>
  <c r="O1009" i="1"/>
  <c r="Q1008" i="1" a="1"/>
  <c r="Q1008" i="1" s="1"/>
  <c r="P1008" i="1"/>
  <c r="O1008" i="1"/>
  <c r="Q1007" i="1" a="1"/>
  <c r="Q1007" i="1" s="1"/>
  <c r="P1007" i="1"/>
  <c r="O1007" i="1"/>
  <c r="Q1006" i="1" a="1"/>
  <c r="Q1006" i="1" s="1"/>
  <c r="P1006" i="1"/>
  <c r="O1006" i="1"/>
  <c r="Q1005" i="1" a="1"/>
  <c r="Q1005" i="1" s="1"/>
  <c r="P1005" i="1"/>
  <c r="O1005" i="1"/>
  <c r="Q1004" i="1" a="1"/>
  <c r="Q1004" i="1" s="1"/>
  <c r="P1004" i="1"/>
  <c r="O1004" i="1"/>
  <c r="Q1003" i="1" a="1"/>
  <c r="Q1003" i="1" s="1"/>
  <c r="P1003" i="1"/>
  <c r="O1003" i="1"/>
  <c r="Q1002" i="1" a="1"/>
  <c r="Q1002" i="1" s="1"/>
  <c r="P1002" i="1"/>
  <c r="O1002" i="1"/>
  <c r="Q1001" i="1" a="1"/>
  <c r="Q1001" i="1" s="1"/>
  <c r="P1001" i="1"/>
  <c r="O1001" i="1"/>
  <c r="Q1000" i="1" a="1"/>
  <c r="Q1000" i="1" s="1"/>
  <c r="P1000" i="1"/>
  <c r="O1000" i="1"/>
  <c r="Q999" i="1" a="1"/>
  <c r="Q999" i="1" s="1"/>
  <c r="P999" i="1"/>
  <c r="O999" i="1"/>
  <c r="Q998" i="1" a="1"/>
  <c r="Q998" i="1" s="1"/>
  <c r="P998" i="1"/>
  <c r="O998" i="1"/>
  <c r="Q997" i="1" a="1"/>
  <c r="Q997" i="1" s="1"/>
  <c r="P997" i="1"/>
  <c r="O997" i="1"/>
  <c r="Q996" i="1" a="1"/>
  <c r="Q996" i="1" s="1"/>
  <c r="P996" i="1"/>
  <c r="O996" i="1"/>
  <c r="Q995" i="1" a="1"/>
  <c r="Q995" i="1" s="1"/>
  <c r="P995" i="1"/>
  <c r="O995" i="1"/>
  <c r="Q994" i="1" a="1"/>
  <c r="Q994" i="1" s="1"/>
  <c r="P994" i="1"/>
  <c r="O994" i="1"/>
  <c r="Q993" i="1" a="1"/>
  <c r="Q993" i="1" s="1"/>
  <c r="P993" i="1"/>
  <c r="O993" i="1"/>
  <c r="Q992" i="1" a="1"/>
  <c r="Q992" i="1" s="1"/>
  <c r="P992" i="1"/>
  <c r="O992" i="1"/>
  <c r="Q991" i="1" a="1"/>
  <c r="Q991" i="1" s="1"/>
  <c r="P991" i="1"/>
  <c r="O991" i="1"/>
  <c r="Q990" i="1" a="1"/>
  <c r="Q990" i="1" s="1"/>
  <c r="P990" i="1"/>
  <c r="O990" i="1"/>
  <c r="Q989" i="1" a="1"/>
  <c r="Q989" i="1" s="1"/>
  <c r="P989" i="1"/>
  <c r="O989" i="1"/>
  <c r="Q988" i="1" a="1"/>
  <c r="Q988" i="1" s="1"/>
  <c r="P988" i="1"/>
  <c r="O988" i="1"/>
  <c r="Q987" i="1" a="1"/>
  <c r="Q987" i="1" s="1"/>
  <c r="P987" i="1"/>
  <c r="O987" i="1"/>
  <c r="Q986" i="1" a="1"/>
  <c r="Q986" i="1" s="1"/>
  <c r="P986" i="1"/>
  <c r="O986" i="1"/>
  <c r="Q985" i="1" a="1"/>
  <c r="Q985" i="1" s="1"/>
  <c r="P985" i="1"/>
  <c r="O985" i="1"/>
  <c r="Q984" i="1" a="1"/>
  <c r="Q984" i="1" s="1"/>
  <c r="P984" i="1"/>
  <c r="O984" i="1"/>
  <c r="Q983" i="1" a="1"/>
  <c r="Q983" i="1" s="1"/>
  <c r="P983" i="1"/>
  <c r="O983" i="1"/>
  <c r="Q982" i="1" a="1"/>
  <c r="Q982" i="1" s="1"/>
  <c r="P982" i="1"/>
  <c r="O982" i="1"/>
  <c r="Q981" i="1" a="1"/>
  <c r="Q981" i="1" s="1"/>
  <c r="P981" i="1"/>
  <c r="O981" i="1"/>
  <c r="Q980" i="1" a="1"/>
  <c r="Q980" i="1" s="1"/>
  <c r="P980" i="1"/>
  <c r="O980" i="1"/>
  <c r="Q979" i="1" a="1"/>
  <c r="Q979" i="1" s="1"/>
  <c r="P979" i="1"/>
  <c r="O979" i="1"/>
  <c r="Q978" i="1" a="1"/>
  <c r="Q978" i="1" s="1"/>
  <c r="P978" i="1"/>
  <c r="O978" i="1"/>
  <c r="Q977" i="1" a="1"/>
  <c r="Q977" i="1" s="1"/>
  <c r="P977" i="1"/>
  <c r="O977" i="1"/>
  <c r="Q976" i="1" a="1"/>
  <c r="Q976" i="1" s="1"/>
  <c r="P976" i="1"/>
  <c r="O976" i="1"/>
  <c r="Q975" i="1" a="1"/>
  <c r="Q975" i="1" s="1"/>
  <c r="P975" i="1"/>
  <c r="O975" i="1"/>
  <c r="Q974" i="1" a="1"/>
  <c r="Q974" i="1" s="1"/>
  <c r="P974" i="1"/>
  <c r="O974" i="1"/>
  <c r="Q973" i="1" a="1"/>
  <c r="Q973" i="1" s="1"/>
  <c r="P973" i="1"/>
  <c r="O973" i="1"/>
  <c r="Q972" i="1" a="1"/>
  <c r="Q972" i="1" s="1"/>
  <c r="P972" i="1"/>
  <c r="O972" i="1"/>
  <c r="Q971" i="1" a="1"/>
  <c r="Q971" i="1" s="1"/>
  <c r="P971" i="1"/>
  <c r="O971" i="1"/>
  <c r="Q970" i="1" a="1"/>
  <c r="Q970" i="1" s="1"/>
  <c r="P970" i="1"/>
  <c r="O970" i="1"/>
  <c r="Q969" i="1" a="1"/>
  <c r="Q969" i="1" s="1"/>
  <c r="P969" i="1"/>
  <c r="O969" i="1"/>
  <c r="Q968" i="1" a="1"/>
  <c r="Q968" i="1" s="1"/>
  <c r="P968" i="1"/>
  <c r="O968" i="1"/>
  <c r="Q967" i="1" a="1"/>
  <c r="Q967" i="1" s="1"/>
  <c r="P967" i="1"/>
  <c r="O967" i="1"/>
  <c r="Q966" i="1" a="1"/>
  <c r="Q966" i="1" s="1"/>
  <c r="P966" i="1"/>
  <c r="O966" i="1"/>
  <c r="Q965" i="1" a="1"/>
  <c r="Q965" i="1" s="1"/>
  <c r="P965" i="1"/>
  <c r="O965" i="1"/>
  <c r="Q964" i="1" a="1"/>
  <c r="Q964" i="1" s="1"/>
  <c r="P964" i="1"/>
  <c r="O964" i="1"/>
  <c r="Q963" i="1" a="1"/>
  <c r="Q963" i="1" s="1"/>
  <c r="P963" i="1"/>
  <c r="O963" i="1"/>
  <c r="Q962" i="1" a="1"/>
  <c r="Q962" i="1" s="1"/>
  <c r="P962" i="1"/>
  <c r="O962" i="1"/>
  <c r="Q961" i="1" a="1"/>
  <c r="Q961" i="1" s="1"/>
  <c r="P961" i="1"/>
  <c r="O961" i="1"/>
  <c r="Q960" i="1" a="1"/>
  <c r="Q960" i="1" s="1"/>
  <c r="P960" i="1"/>
  <c r="O960" i="1"/>
  <c r="Q959" i="1" a="1"/>
  <c r="Q959" i="1" s="1"/>
  <c r="P959" i="1"/>
  <c r="O959" i="1"/>
  <c r="Q958" i="1" a="1"/>
  <c r="Q958" i="1" s="1"/>
  <c r="P958" i="1"/>
  <c r="O958" i="1"/>
  <c r="Q957" i="1" a="1"/>
  <c r="Q957" i="1" s="1"/>
  <c r="P957" i="1"/>
  <c r="O957" i="1"/>
  <c r="Q956" i="1" a="1"/>
  <c r="Q956" i="1" s="1"/>
  <c r="P956" i="1"/>
  <c r="O956" i="1"/>
  <c r="Q955" i="1" a="1"/>
  <c r="Q955" i="1" s="1"/>
  <c r="P955" i="1"/>
  <c r="O955" i="1"/>
  <c r="Q954" i="1" a="1"/>
  <c r="Q954" i="1" s="1"/>
  <c r="P954" i="1"/>
  <c r="O954" i="1"/>
  <c r="Q953" i="1" a="1"/>
  <c r="Q953" i="1" s="1"/>
  <c r="P953" i="1"/>
  <c r="O953" i="1"/>
  <c r="Q952" i="1" a="1"/>
  <c r="Q952" i="1" s="1"/>
  <c r="P952" i="1"/>
  <c r="O952" i="1"/>
  <c r="Q951" i="1" a="1"/>
  <c r="Q951" i="1" s="1"/>
  <c r="P951" i="1"/>
  <c r="O951" i="1"/>
  <c r="Q950" i="1" a="1"/>
  <c r="Q950" i="1" s="1"/>
  <c r="P950" i="1"/>
  <c r="O950" i="1"/>
  <c r="Q949" i="1" a="1"/>
  <c r="Q949" i="1" s="1"/>
  <c r="P949" i="1"/>
  <c r="O949" i="1"/>
  <c r="Q948" i="1" a="1"/>
  <c r="Q948" i="1" s="1"/>
  <c r="P948" i="1"/>
  <c r="O948" i="1"/>
  <c r="Q947" i="1" a="1"/>
  <c r="Q947" i="1" s="1"/>
  <c r="P947" i="1"/>
  <c r="O947" i="1"/>
  <c r="Q946" i="1" a="1"/>
  <c r="Q946" i="1" s="1"/>
  <c r="P946" i="1"/>
  <c r="O946" i="1"/>
  <c r="Q945" i="1" a="1"/>
  <c r="Q945" i="1" s="1"/>
  <c r="P945" i="1"/>
  <c r="O945" i="1"/>
  <c r="Q944" i="1" a="1"/>
  <c r="Q944" i="1" s="1"/>
  <c r="P944" i="1"/>
  <c r="O944" i="1"/>
  <c r="Q943" i="1" a="1"/>
  <c r="Q943" i="1" s="1"/>
  <c r="P943" i="1"/>
  <c r="O943" i="1"/>
  <c r="Q942" i="1" a="1"/>
  <c r="Q942" i="1" s="1"/>
  <c r="P942" i="1"/>
  <c r="O942" i="1"/>
  <c r="Q941" i="1" a="1"/>
  <c r="Q941" i="1" s="1"/>
  <c r="P941" i="1"/>
  <c r="O941" i="1"/>
  <c r="Q940" i="1" a="1"/>
  <c r="Q940" i="1" s="1"/>
  <c r="P940" i="1"/>
  <c r="O940" i="1"/>
  <c r="Q939" i="1" a="1"/>
  <c r="Q939" i="1" s="1"/>
  <c r="P939" i="1"/>
  <c r="O939" i="1"/>
  <c r="Q938" i="1" a="1"/>
  <c r="Q938" i="1" s="1"/>
  <c r="P938" i="1"/>
  <c r="O938" i="1"/>
  <c r="Q937" i="1" a="1"/>
  <c r="Q937" i="1" s="1"/>
  <c r="P937" i="1"/>
  <c r="O937" i="1"/>
  <c r="Q936" i="1" a="1"/>
  <c r="Q936" i="1" s="1"/>
  <c r="P936" i="1"/>
  <c r="O936" i="1"/>
  <c r="Q935" i="1" a="1"/>
  <c r="Q935" i="1" s="1"/>
  <c r="P935" i="1"/>
  <c r="O935" i="1"/>
  <c r="Q934" i="1" a="1"/>
  <c r="Q934" i="1" s="1"/>
  <c r="P934" i="1"/>
  <c r="O934" i="1"/>
  <c r="Q933" i="1" a="1"/>
  <c r="Q933" i="1" s="1"/>
  <c r="P933" i="1"/>
  <c r="O933" i="1"/>
  <c r="Q932" i="1" a="1"/>
  <c r="Q932" i="1" s="1"/>
  <c r="P932" i="1"/>
  <c r="O932" i="1"/>
  <c r="Q931" i="1" a="1"/>
  <c r="Q931" i="1" s="1"/>
  <c r="P931" i="1"/>
  <c r="O931" i="1"/>
  <c r="Q930" i="1" a="1"/>
  <c r="Q930" i="1" s="1"/>
  <c r="P930" i="1"/>
  <c r="O930" i="1"/>
  <c r="Q929" i="1" a="1"/>
  <c r="Q929" i="1" s="1"/>
  <c r="P929" i="1"/>
  <c r="O929" i="1"/>
  <c r="Q928" i="1" a="1"/>
  <c r="Q928" i="1" s="1"/>
  <c r="P928" i="1"/>
  <c r="O928" i="1"/>
  <c r="Q927" i="1" a="1"/>
  <c r="Q927" i="1" s="1"/>
  <c r="P927" i="1"/>
  <c r="O927" i="1"/>
  <c r="Q926" i="1" a="1"/>
  <c r="Q926" i="1" s="1"/>
  <c r="P926" i="1"/>
  <c r="O926" i="1"/>
  <c r="Q925" i="1" a="1"/>
  <c r="Q925" i="1" s="1"/>
  <c r="P925" i="1"/>
  <c r="O925" i="1"/>
  <c r="Q924" i="1" a="1"/>
  <c r="Q924" i="1" s="1"/>
  <c r="P924" i="1"/>
  <c r="O924" i="1"/>
  <c r="Q923" i="1" a="1"/>
  <c r="Q923" i="1" s="1"/>
  <c r="P923" i="1"/>
  <c r="O923" i="1"/>
  <c r="Q922" i="1" a="1"/>
  <c r="Q922" i="1" s="1"/>
  <c r="P922" i="1"/>
  <c r="O922" i="1"/>
  <c r="Q921" i="1" a="1"/>
  <c r="Q921" i="1" s="1"/>
  <c r="P921" i="1"/>
  <c r="O921" i="1"/>
  <c r="Q920" i="1" a="1"/>
  <c r="Q920" i="1" s="1"/>
  <c r="P920" i="1"/>
  <c r="O920" i="1"/>
  <c r="Q919" i="1" a="1"/>
  <c r="Q919" i="1" s="1"/>
  <c r="P919" i="1"/>
  <c r="O919" i="1"/>
  <c r="Q918" i="1" a="1"/>
  <c r="Q918" i="1" s="1"/>
  <c r="P918" i="1"/>
  <c r="O918" i="1"/>
  <c r="Q917" i="1" a="1"/>
  <c r="Q917" i="1" s="1"/>
  <c r="P917" i="1"/>
  <c r="O917" i="1"/>
  <c r="Q916" i="1" a="1"/>
  <c r="Q916" i="1" s="1"/>
  <c r="P916" i="1"/>
  <c r="O916" i="1"/>
  <c r="Q915" i="1" a="1"/>
  <c r="Q915" i="1" s="1"/>
  <c r="P915" i="1"/>
  <c r="O915" i="1"/>
  <c r="Q914" i="1" a="1"/>
  <c r="Q914" i="1" s="1"/>
  <c r="P914" i="1"/>
  <c r="O914" i="1"/>
  <c r="Q913" i="1" a="1"/>
  <c r="Q913" i="1" s="1"/>
  <c r="P913" i="1"/>
  <c r="O913" i="1"/>
  <c r="Q912" i="1" a="1"/>
  <c r="Q912" i="1" s="1"/>
  <c r="P912" i="1"/>
  <c r="O912" i="1"/>
  <c r="Q911" i="1" a="1"/>
  <c r="Q911" i="1" s="1"/>
  <c r="P911" i="1"/>
  <c r="O911" i="1"/>
  <c r="Q910" i="1" a="1"/>
  <c r="Q910" i="1" s="1"/>
  <c r="P910" i="1"/>
  <c r="O910" i="1"/>
  <c r="Q909" i="1" a="1"/>
  <c r="Q909" i="1" s="1"/>
  <c r="P909" i="1"/>
  <c r="O909" i="1"/>
  <c r="Q908" i="1" a="1"/>
  <c r="Q908" i="1" s="1"/>
  <c r="P908" i="1"/>
  <c r="O908" i="1"/>
  <c r="Q907" i="1" a="1"/>
  <c r="Q907" i="1" s="1"/>
  <c r="P907" i="1"/>
  <c r="O907" i="1"/>
  <c r="Q906" i="1" a="1"/>
  <c r="Q906" i="1" s="1"/>
  <c r="P906" i="1"/>
  <c r="O906" i="1"/>
  <c r="Q905" i="1" a="1"/>
  <c r="Q905" i="1" s="1"/>
  <c r="P905" i="1"/>
  <c r="O905" i="1"/>
  <c r="Q904" i="1" a="1"/>
  <c r="Q904" i="1" s="1"/>
  <c r="P904" i="1"/>
  <c r="O904" i="1"/>
  <c r="Q903" i="1" a="1"/>
  <c r="Q903" i="1" s="1"/>
  <c r="P903" i="1"/>
  <c r="O903" i="1"/>
  <c r="Q902" i="1" a="1"/>
  <c r="Q902" i="1" s="1"/>
  <c r="P902" i="1"/>
  <c r="O902" i="1"/>
  <c r="Q901" i="1" a="1"/>
  <c r="Q901" i="1" s="1"/>
  <c r="P901" i="1"/>
  <c r="O901" i="1"/>
  <c r="Q900" i="1" a="1"/>
  <c r="Q900" i="1" s="1"/>
  <c r="P900" i="1"/>
  <c r="O900" i="1"/>
  <c r="Q899" i="1" a="1"/>
  <c r="Q899" i="1" s="1"/>
  <c r="P899" i="1"/>
  <c r="O899" i="1"/>
  <c r="Q898" i="1" a="1"/>
  <c r="Q898" i="1" s="1"/>
  <c r="P898" i="1"/>
  <c r="O898" i="1"/>
  <c r="Q897" i="1" a="1"/>
  <c r="Q897" i="1" s="1"/>
  <c r="P897" i="1"/>
  <c r="O897" i="1"/>
  <c r="Q896" i="1" a="1"/>
  <c r="Q896" i="1" s="1"/>
  <c r="P896" i="1"/>
  <c r="O896" i="1"/>
  <c r="Q895" i="1" a="1"/>
  <c r="Q895" i="1" s="1"/>
  <c r="P895" i="1"/>
  <c r="O895" i="1"/>
  <c r="Q894" i="1" a="1"/>
  <c r="Q894" i="1" s="1"/>
  <c r="P894" i="1"/>
  <c r="O894" i="1"/>
  <c r="Q893" i="1" a="1"/>
  <c r="Q893" i="1" s="1"/>
  <c r="P893" i="1"/>
  <c r="O893" i="1"/>
  <c r="Q892" i="1" a="1"/>
  <c r="Q892" i="1" s="1"/>
  <c r="P892" i="1"/>
  <c r="O892" i="1"/>
  <c r="Q891" i="1" a="1"/>
  <c r="Q891" i="1" s="1"/>
  <c r="P891" i="1"/>
  <c r="O891" i="1"/>
  <c r="Q890" i="1" a="1"/>
  <c r="Q890" i="1" s="1"/>
  <c r="P890" i="1"/>
  <c r="O890" i="1"/>
  <c r="Q889" i="1" a="1"/>
  <c r="Q889" i="1" s="1"/>
  <c r="P889" i="1"/>
  <c r="O889" i="1"/>
  <c r="Q888" i="1" a="1"/>
  <c r="Q888" i="1" s="1"/>
  <c r="P888" i="1"/>
  <c r="O888" i="1"/>
  <c r="Q887" i="1" a="1"/>
  <c r="Q887" i="1" s="1"/>
  <c r="P887" i="1"/>
  <c r="O887" i="1"/>
  <c r="Q886" i="1" a="1"/>
  <c r="Q886" i="1" s="1"/>
  <c r="P886" i="1"/>
  <c r="O886" i="1"/>
  <c r="Q885" i="1" a="1"/>
  <c r="Q885" i="1" s="1"/>
  <c r="P885" i="1"/>
  <c r="O885" i="1"/>
  <c r="Q884" i="1" a="1"/>
  <c r="Q884" i="1" s="1"/>
  <c r="P884" i="1"/>
  <c r="O884" i="1"/>
  <c r="Q883" i="1" a="1"/>
  <c r="Q883" i="1" s="1"/>
  <c r="P883" i="1"/>
  <c r="O883" i="1"/>
  <c r="Q882" i="1" a="1"/>
  <c r="Q882" i="1" s="1"/>
  <c r="P882" i="1"/>
  <c r="O882" i="1"/>
  <c r="Q881" i="1" a="1"/>
  <c r="Q881" i="1" s="1"/>
  <c r="P881" i="1"/>
  <c r="O881" i="1"/>
  <c r="Q880" i="1" a="1"/>
  <c r="Q880" i="1" s="1"/>
  <c r="P880" i="1"/>
  <c r="O880" i="1"/>
  <c r="Q879" i="1" a="1"/>
  <c r="Q879" i="1" s="1"/>
  <c r="P879" i="1"/>
  <c r="O879" i="1"/>
  <c r="Q878" i="1" a="1"/>
  <c r="Q878" i="1" s="1"/>
  <c r="P878" i="1"/>
  <c r="O878" i="1"/>
  <c r="Q877" i="1" a="1"/>
  <c r="Q877" i="1" s="1"/>
  <c r="P877" i="1"/>
  <c r="O877" i="1"/>
  <c r="Q876" i="1" a="1"/>
  <c r="Q876" i="1" s="1"/>
  <c r="P876" i="1"/>
  <c r="O876" i="1"/>
  <c r="Q875" i="1" a="1"/>
  <c r="Q875" i="1" s="1"/>
  <c r="P875" i="1"/>
  <c r="O875" i="1"/>
  <c r="Q874" i="1" a="1"/>
  <c r="Q874" i="1" s="1"/>
  <c r="P874" i="1"/>
  <c r="O874" i="1"/>
  <c r="Q873" i="1" a="1"/>
  <c r="Q873" i="1" s="1"/>
  <c r="P873" i="1"/>
  <c r="O873" i="1"/>
  <c r="Q872" i="1" a="1"/>
  <c r="Q872" i="1" s="1"/>
  <c r="P872" i="1"/>
  <c r="O872" i="1"/>
  <c r="Q871" i="1" a="1"/>
  <c r="Q871" i="1" s="1"/>
  <c r="P871" i="1"/>
  <c r="O871" i="1"/>
  <c r="Q870" i="1" a="1"/>
  <c r="Q870" i="1" s="1"/>
  <c r="P870" i="1"/>
  <c r="O870" i="1"/>
  <c r="Q869" i="1" a="1"/>
  <c r="Q869" i="1" s="1"/>
  <c r="P869" i="1"/>
  <c r="O869" i="1"/>
  <c r="Q868" i="1" a="1"/>
  <c r="Q868" i="1" s="1"/>
  <c r="P868" i="1"/>
  <c r="O868" i="1"/>
  <c r="Q867" i="1" a="1"/>
  <c r="Q867" i="1" s="1"/>
  <c r="P867" i="1"/>
  <c r="O867" i="1"/>
  <c r="Q866" i="1" a="1"/>
  <c r="Q866" i="1" s="1"/>
  <c r="P866" i="1"/>
  <c r="O866" i="1"/>
  <c r="Q865" i="1"/>
  <c r="Q865" i="1" a="1"/>
  <c r="P865" i="1"/>
  <c r="O865" i="1"/>
  <c r="Q864" i="1"/>
  <c r="Q864" i="1" a="1"/>
  <c r="P864" i="1"/>
  <c r="O864" i="1"/>
  <c r="Q863" i="1" a="1"/>
  <c r="Q863" i="1" s="1"/>
  <c r="P863" i="1"/>
  <c r="O863" i="1"/>
  <c r="Q862" i="1" a="1"/>
  <c r="Q862" i="1" s="1"/>
  <c r="P862" i="1"/>
  <c r="O862" i="1"/>
  <c r="Q861" i="1" a="1"/>
  <c r="Q861" i="1" s="1"/>
  <c r="P861" i="1"/>
  <c r="O861" i="1"/>
  <c r="Q860" i="1" a="1"/>
  <c r="Q860" i="1" s="1"/>
  <c r="P860" i="1"/>
  <c r="O860" i="1"/>
  <c r="Q859" i="1" a="1"/>
  <c r="Q859" i="1" s="1"/>
  <c r="P859" i="1"/>
  <c r="O859" i="1"/>
  <c r="Q858" i="1" a="1"/>
  <c r="Q858" i="1" s="1"/>
  <c r="P858" i="1"/>
  <c r="O858" i="1"/>
  <c r="Q857" i="1" a="1"/>
  <c r="Q857" i="1" s="1"/>
  <c r="P857" i="1"/>
  <c r="O857" i="1"/>
  <c r="Q856" i="1" a="1"/>
  <c r="Q856" i="1" s="1"/>
  <c r="P856" i="1"/>
  <c r="O856" i="1"/>
  <c r="Q855" i="1" a="1"/>
  <c r="Q855" i="1" s="1"/>
  <c r="P855" i="1"/>
  <c r="O855" i="1"/>
  <c r="Q854" i="1" a="1"/>
  <c r="Q854" i="1" s="1"/>
  <c r="P854" i="1"/>
  <c r="O854" i="1"/>
  <c r="Q853" i="1" a="1"/>
  <c r="Q853" i="1" s="1"/>
  <c r="P853" i="1"/>
  <c r="O853" i="1"/>
  <c r="Q852" i="1" a="1"/>
  <c r="Q852" i="1" s="1"/>
  <c r="P852" i="1"/>
  <c r="O852" i="1"/>
  <c r="Q851" i="1" a="1"/>
  <c r="Q851" i="1" s="1"/>
  <c r="P851" i="1"/>
  <c r="O851" i="1"/>
  <c r="Q850" i="1" a="1"/>
  <c r="Q850" i="1" s="1"/>
  <c r="P850" i="1"/>
  <c r="O850" i="1"/>
  <c r="Q849" i="1" a="1"/>
  <c r="Q849" i="1" s="1"/>
  <c r="P849" i="1"/>
  <c r="O849" i="1"/>
  <c r="Q848" i="1" a="1"/>
  <c r="Q848" i="1" s="1"/>
  <c r="P848" i="1"/>
  <c r="O848" i="1"/>
  <c r="Q847" i="1" a="1"/>
  <c r="Q847" i="1" s="1"/>
  <c r="P847" i="1"/>
  <c r="O847" i="1"/>
  <c r="Q846" i="1" a="1"/>
  <c r="Q846" i="1" s="1"/>
  <c r="P846" i="1"/>
  <c r="O846" i="1"/>
  <c r="Q845" i="1" a="1"/>
  <c r="Q845" i="1" s="1"/>
  <c r="P845" i="1"/>
  <c r="O845" i="1"/>
  <c r="Q844" i="1" a="1"/>
  <c r="Q844" i="1" s="1"/>
  <c r="P844" i="1"/>
  <c r="O844" i="1"/>
  <c r="Q843" i="1" a="1"/>
  <c r="Q843" i="1" s="1"/>
  <c r="P843" i="1"/>
  <c r="O843" i="1"/>
  <c r="Q842" i="1" a="1"/>
  <c r="Q842" i="1" s="1"/>
  <c r="P842" i="1"/>
  <c r="O842" i="1"/>
  <c r="Q841" i="1" a="1"/>
  <c r="Q841" i="1" s="1"/>
  <c r="P841" i="1"/>
  <c r="O841" i="1"/>
  <c r="Q840" i="1" a="1"/>
  <c r="Q840" i="1" s="1"/>
  <c r="P840" i="1"/>
  <c r="O840" i="1"/>
  <c r="Q839" i="1" a="1"/>
  <c r="Q839" i="1" s="1"/>
  <c r="P839" i="1"/>
  <c r="O839" i="1"/>
  <c r="Q838" i="1" a="1"/>
  <c r="Q838" i="1" s="1"/>
  <c r="P838" i="1"/>
  <c r="O838" i="1"/>
  <c r="Q837" i="1" a="1"/>
  <c r="Q837" i="1" s="1"/>
  <c r="P837" i="1"/>
  <c r="O837" i="1"/>
  <c r="Q836" i="1" a="1"/>
  <c r="Q836" i="1" s="1"/>
  <c r="P836" i="1"/>
  <c r="O836" i="1"/>
  <c r="Q835" i="1" a="1"/>
  <c r="Q835" i="1" s="1"/>
  <c r="P835" i="1"/>
  <c r="O835" i="1"/>
  <c r="Q834" i="1" a="1"/>
  <c r="Q834" i="1" s="1"/>
  <c r="P834" i="1"/>
  <c r="O834" i="1"/>
  <c r="Q833" i="1" a="1"/>
  <c r="Q833" i="1" s="1"/>
  <c r="P833" i="1"/>
  <c r="O833" i="1"/>
  <c r="Q832" i="1" a="1"/>
  <c r="Q832" i="1" s="1"/>
  <c r="P832" i="1"/>
  <c r="O832" i="1"/>
  <c r="Q831" i="1" a="1"/>
  <c r="Q831" i="1" s="1"/>
  <c r="P831" i="1"/>
  <c r="O831" i="1"/>
  <c r="Q830" i="1" a="1"/>
  <c r="Q830" i="1" s="1"/>
  <c r="P830" i="1"/>
  <c r="O830" i="1"/>
  <c r="Q829" i="1" a="1"/>
  <c r="Q829" i="1" s="1"/>
  <c r="P829" i="1"/>
  <c r="O829" i="1"/>
  <c r="Q828" i="1" a="1"/>
  <c r="Q828" i="1" s="1"/>
  <c r="P828" i="1"/>
  <c r="O828" i="1"/>
  <c r="Q827" i="1" a="1"/>
  <c r="Q827" i="1" s="1"/>
  <c r="P827" i="1"/>
  <c r="O827" i="1"/>
  <c r="Q826" i="1" a="1"/>
  <c r="Q826" i="1" s="1"/>
  <c r="P826" i="1"/>
  <c r="O826" i="1"/>
  <c r="Q825" i="1" a="1"/>
  <c r="Q825" i="1" s="1"/>
  <c r="P825" i="1"/>
  <c r="O825" i="1"/>
  <c r="Q824" i="1" a="1"/>
  <c r="Q824" i="1" s="1"/>
  <c r="P824" i="1"/>
  <c r="O824" i="1"/>
  <c r="Q823" i="1" a="1"/>
  <c r="Q823" i="1" s="1"/>
  <c r="P823" i="1"/>
  <c r="O823" i="1"/>
  <c r="Q822" i="1" a="1"/>
  <c r="Q822" i="1" s="1"/>
  <c r="P822" i="1"/>
  <c r="O822" i="1"/>
  <c r="Q821" i="1" a="1"/>
  <c r="Q821" i="1" s="1"/>
  <c r="P821" i="1"/>
  <c r="O821" i="1"/>
  <c r="Q820" i="1" a="1"/>
  <c r="Q820" i="1" s="1"/>
  <c r="P820" i="1"/>
  <c r="O820" i="1"/>
  <c r="Q819" i="1" a="1"/>
  <c r="Q819" i="1" s="1"/>
  <c r="P819" i="1"/>
  <c r="O819" i="1"/>
  <c r="Q818" i="1" a="1"/>
  <c r="Q818" i="1" s="1"/>
  <c r="P818" i="1"/>
  <c r="O818" i="1"/>
  <c r="Q817" i="1" a="1"/>
  <c r="Q817" i="1" s="1"/>
  <c r="P817" i="1"/>
  <c r="O817" i="1"/>
  <c r="Q816" i="1" a="1"/>
  <c r="Q816" i="1" s="1"/>
  <c r="P816" i="1"/>
  <c r="O816" i="1"/>
  <c r="Q815" i="1" a="1"/>
  <c r="Q815" i="1" s="1"/>
  <c r="P815" i="1"/>
  <c r="O815" i="1"/>
  <c r="Q814" i="1" a="1"/>
  <c r="Q814" i="1" s="1"/>
  <c r="P814" i="1"/>
  <c r="O814" i="1"/>
  <c r="Q813" i="1" a="1"/>
  <c r="Q813" i="1" s="1"/>
  <c r="P813" i="1"/>
  <c r="O813" i="1"/>
  <c r="Q812" i="1" a="1"/>
  <c r="Q812" i="1" s="1"/>
  <c r="P812" i="1"/>
  <c r="O812" i="1"/>
  <c r="Q811" i="1" a="1"/>
  <c r="Q811" i="1" s="1"/>
  <c r="P811" i="1"/>
  <c r="O811" i="1"/>
  <c r="Q810" i="1" a="1"/>
  <c r="Q810" i="1" s="1"/>
  <c r="P810" i="1"/>
  <c r="O810" i="1"/>
  <c r="Q809" i="1" a="1"/>
  <c r="Q809" i="1" s="1"/>
  <c r="P809" i="1"/>
  <c r="O809" i="1"/>
  <c r="Q808" i="1" a="1"/>
  <c r="Q808" i="1" s="1"/>
  <c r="P808" i="1"/>
  <c r="O808" i="1"/>
  <c r="Q807" i="1" a="1"/>
  <c r="Q807" i="1" s="1"/>
  <c r="P807" i="1"/>
  <c r="O807" i="1"/>
  <c r="Q806" i="1" a="1"/>
  <c r="Q806" i="1" s="1"/>
  <c r="P806" i="1"/>
  <c r="O806" i="1"/>
  <c r="Q805" i="1" a="1"/>
  <c r="Q805" i="1" s="1"/>
  <c r="P805" i="1"/>
  <c r="O805" i="1"/>
  <c r="Q804" i="1" a="1"/>
  <c r="Q804" i="1" s="1"/>
  <c r="P804" i="1"/>
  <c r="O804" i="1"/>
  <c r="Q803" i="1" a="1"/>
  <c r="Q803" i="1" s="1"/>
  <c r="P803" i="1"/>
  <c r="O803" i="1"/>
  <c r="Q802" i="1" a="1"/>
  <c r="Q802" i="1" s="1"/>
  <c r="P802" i="1"/>
  <c r="O802" i="1"/>
  <c r="Q801" i="1" a="1"/>
  <c r="Q801" i="1" s="1"/>
  <c r="P801" i="1"/>
  <c r="O801" i="1"/>
  <c r="Q800" i="1" a="1"/>
  <c r="Q800" i="1" s="1"/>
  <c r="P800" i="1"/>
  <c r="O800" i="1"/>
  <c r="Q799" i="1" a="1"/>
  <c r="Q799" i="1" s="1"/>
  <c r="P799" i="1"/>
  <c r="O799" i="1"/>
  <c r="Q798" i="1" a="1"/>
  <c r="Q798" i="1" s="1"/>
  <c r="P798" i="1"/>
  <c r="O798" i="1"/>
  <c r="Q797" i="1" a="1"/>
  <c r="Q797" i="1" s="1"/>
  <c r="P797" i="1"/>
  <c r="O797" i="1"/>
  <c r="Q796" i="1" a="1"/>
  <c r="Q796" i="1" s="1"/>
  <c r="P796" i="1"/>
  <c r="O796" i="1"/>
  <c r="Q795" i="1" a="1"/>
  <c r="Q795" i="1" s="1"/>
  <c r="P795" i="1"/>
  <c r="O795" i="1"/>
  <c r="Q794" i="1" a="1"/>
  <c r="Q794" i="1" s="1"/>
  <c r="P794" i="1"/>
  <c r="O794" i="1"/>
  <c r="Q793" i="1" a="1"/>
  <c r="Q793" i="1" s="1"/>
  <c r="P793" i="1"/>
  <c r="O793" i="1"/>
  <c r="Q792" i="1" a="1"/>
  <c r="Q792" i="1" s="1"/>
  <c r="P792" i="1"/>
  <c r="O792" i="1"/>
  <c r="Q791" i="1" a="1"/>
  <c r="Q791" i="1" s="1"/>
  <c r="P791" i="1"/>
  <c r="O791" i="1"/>
  <c r="Q790" i="1" a="1"/>
  <c r="Q790" i="1" s="1"/>
  <c r="P790" i="1"/>
  <c r="O790" i="1"/>
  <c r="Q789" i="1" a="1"/>
  <c r="Q789" i="1" s="1"/>
  <c r="P789" i="1"/>
  <c r="O789" i="1"/>
  <c r="Q788" i="1" a="1"/>
  <c r="Q788" i="1" s="1"/>
  <c r="P788" i="1"/>
  <c r="O788" i="1"/>
  <c r="Q787" i="1" a="1"/>
  <c r="Q787" i="1" s="1"/>
  <c r="P787" i="1"/>
  <c r="O787" i="1"/>
  <c r="Q786" i="1" a="1"/>
  <c r="Q786" i="1" s="1"/>
  <c r="P786" i="1"/>
  <c r="O786" i="1"/>
  <c r="Q785" i="1" a="1"/>
  <c r="Q785" i="1" s="1"/>
  <c r="P785" i="1"/>
  <c r="O785" i="1"/>
  <c r="Q784" i="1" a="1"/>
  <c r="Q784" i="1" s="1"/>
  <c r="P784" i="1"/>
  <c r="O784" i="1"/>
  <c r="Q783" i="1" a="1"/>
  <c r="Q783" i="1" s="1"/>
  <c r="P783" i="1"/>
  <c r="O783" i="1"/>
  <c r="Q782" i="1" a="1"/>
  <c r="Q782" i="1" s="1"/>
  <c r="P782" i="1"/>
  <c r="O782" i="1"/>
  <c r="Q781" i="1" a="1"/>
  <c r="Q781" i="1" s="1"/>
  <c r="P781" i="1"/>
  <c r="O781" i="1"/>
  <c r="Q780" i="1" a="1"/>
  <c r="Q780" i="1" s="1"/>
  <c r="P780" i="1"/>
  <c r="O780" i="1"/>
  <c r="Q779" i="1" a="1"/>
  <c r="Q779" i="1" s="1"/>
  <c r="P779" i="1"/>
  <c r="O779" i="1"/>
  <c r="Q778" i="1" a="1"/>
  <c r="Q778" i="1" s="1"/>
  <c r="P778" i="1"/>
  <c r="O778" i="1"/>
  <c r="Q777" i="1" a="1"/>
  <c r="Q777" i="1" s="1"/>
  <c r="P777" i="1"/>
  <c r="O777" i="1"/>
  <c r="Q776" i="1" a="1"/>
  <c r="Q776" i="1" s="1"/>
  <c r="P776" i="1"/>
  <c r="O776" i="1"/>
  <c r="Q775" i="1" a="1"/>
  <c r="Q775" i="1" s="1"/>
  <c r="P775" i="1"/>
  <c r="O775" i="1"/>
  <c r="Q774" i="1" a="1"/>
  <c r="Q774" i="1" s="1"/>
  <c r="P774" i="1"/>
  <c r="O774" i="1"/>
  <c r="Q773" i="1" a="1"/>
  <c r="Q773" i="1" s="1"/>
  <c r="P773" i="1"/>
  <c r="O773" i="1"/>
  <c r="Q772" i="1" a="1"/>
  <c r="Q772" i="1" s="1"/>
  <c r="P772" i="1"/>
  <c r="O772" i="1"/>
  <c r="Q771" i="1" a="1"/>
  <c r="Q771" i="1" s="1"/>
  <c r="P771" i="1"/>
  <c r="O771" i="1"/>
  <c r="Q770" i="1" a="1"/>
  <c r="Q770" i="1" s="1"/>
  <c r="P770" i="1"/>
  <c r="O770" i="1"/>
  <c r="Q769" i="1" a="1"/>
  <c r="Q769" i="1" s="1"/>
  <c r="P769" i="1"/>
  <c r="O769" i="1"/>
  <c r="Q768" i="1" a="1"/>
  <c r="Q768" i="1" s="1"/>
  <c r="P768" i="1"/>
  <c r="O768" i="1"/>
  <c r="Q767" i="1"/>
  <c r="Q767" i="1" a="1"/>
  <c r="P767" i="1"/>
  <c r="O767" i="1"/>
  <c r="Q766" i="1"/>
  <c r="Q766" i="1" a="1"/>
  <c r="P766" i="1"/>
  <c r="O766" i="1"/>
  <c r="Q765" i="1"/>
  <c r="Q765" i="1" a="1"/>
  <c r="P765" i="1"/>
  <c r="O765" i="1"/>
  <c r="Q764" i="1"/>
  <c r="Q764" i="1" a="1"/>
  <c r="P764" i="1"/>
  <c r="O764" i="1"/>
  <c r="Q763" i="1" a="1"/>
  <c r="Q763" i="1" s="1"/>
  <c r="P763" i="1"/>
  <c r="O763" i="1"/>
  <c r="Q762" i="1" a="1"/>
  <c r="Q762" i="1" s="1"/>
  <c r="P762" i="1"/>
  <c r="O762" i="1"/>
  <c r="Q761" i="1" a="1"/>
  <c r="Q761" i="1" s="1"/>
  <c r="P761" i="1"/>
  <c r="O761" i="1"/>
  <c r="Q760" i="1" a="1"/>
  <c r="Q760" i="1" s="1"/>
  <c r="P760" i="1"/>
  <c r="O760" i="1"/>
  <c r="Q759" i="1" a="1"/>
  <c r="Q759" i="1" s="1"/>
  <c r="P759" i="1"/>
  <c r="O759" i="1"/>
  <c r="Q758" i="1" a="1"/>
  <c r="Q758" i="1" s="1"/>
  <c r="P758" i="1"/>
  <c r="O758" i="1"/>
  <c r="Q757" i="1" a="1"/>
  <c r="Q757" i="1" s="1"/>
  <c r="P757" i="1"/>
  <c r="O757" i="1"/>
  <c r="Q756" i="1" a="1"/>
  <c r="Q756" i="1" s="1"/>
  <c r="P756" i="1"/>
  <c r="O756" i="1"/>
  <c r="Q755" i="1" a="1"/>
  <c r="Q755" i="1" s="1"/>
  <c r="P755" i="1"/>
  <c r="O755" i="1"/>
  <c r="Q754" i="1" a="1"/>
  <c r="Q754" i="1" s="1"/>
  <c r="P754" i="1"/>
  <c r="O754" i="1"/>
  <c r="Q753" i="1" a="1"/>
  <c r="Q753" i="1" s="1"/>
  <c r="P753" i="1"/>
  <c r="O753" i="1"/>
  <c r="Q752" i="1" a="1"/>
  <c r="Q752" i="1" s="1"/>
  <c r="P752" i="1"/>
  <c r="O752" i="1"/>
  <c r="Q751" i="1" a="1"/>
  <c r="Q751" i="1" s="1"/>
  <c r="P751" i="1"/>
  <c r="O751" i="1"/>
  <c r="Q750" i="1" a="1"/>
  <c r="Q750" i="1" s="1"/>
  <c r="P750" i="1"/>
  <c r="O750" i="1"/>
  <c r="Q749" i="1" a="1"/>
  <c r="Q749" i="1" s="1"/>
  <c r="P749" i="1"/>
  <c r="O749" i="1"/>
  <c r="Q748" i="1" a="1"/>
  <c r="Q748" i="1" s="1"/>
  <c r="P748" i="1"/>
  <c r="O748" i="1"/>
  <c r="Q747" i="1" a="1"/>
  <c r="Q747" i="1" s="1"/>
  <c r="P747" i="1"/>
  <c r="O747" i="1"/>
  <c r="Q746" i="1" a="1"/>
  <c r="Q746" i="1" s="1"/>
  <c r="P746" i="1"/>
  <c r="O746" i="1"/>
  <c r="Q745" i="1" a="1"/>
  <c r="Q745" i="1" s="1"/>
  <c r="P745" i="1"/>
  <c r="O745" i="1"/>
  <c r="Q744" i="1" a="1"/>
  <c r="Q744" i="1" s="1"/>
  <c r="P744" i="1"/>
  <c r="O744" i="1"/>
  <c r="Q743" i="1" a="1"/>
  <c r="Q743" i="1" s="1"/>
  <c r="P743" i="1"/>
  <c r="O743" i="1"/>
  <c r="Q742" i="1" a="1"/>
  <c r="Q742" i="1" s="1"/>
  <c r="P742" i="1"/>
  <c r="O742" i="1"/>
  <c r="Q741" i="1" a="1"/>
  <c r="Q741" i="1" s="1"/>
  <c r="P741" i="1"/>
  <c r="O741" i="1"/>
  <c r="Q740" i="1" a="1"/>
  <c r="Q740" i="1" s="1"/>
  <c r="P740" i="1"/>
  <c r="O740" i="1"/>
  <c r="Q739" i="1" a="1"/>
  <c r="Q739" i="1" s="1"/>
  <c r="P739" i="1"/>
  <c r="O739" i="1"/>
  <c r="Q738" i="1" a="1"/>
  <c r="Q738" i="1" s="1"/>
  <c r="P738" i="1"/>
  <c r="O738" i="1"/>
  <c r="Q737" i="1" a="1"/>
  <c r="Q737" i="1" s="1"/>
  <c r="P737" i="1"/>
  <c r="O737" i="1"/>
  <c r="Q736" i="1" a="1"/>
  <c r="Q736" i="1" s="1"/>
  <c r="P736" i="1"/>
  <c r="O736" i="1"/>
  <c r="Q735" i="1" a="1"/>
  <c r="Q735" i="1" s="1"/>
  <c r="P735" i="1"/>
  <c r="O735" i="1"/>
  <c r="Q734" i="1" a="1"/>
  <c r="Q734" i="1" s="1"/>
  <c r="P734" i="1"/>
  <c r="O734" i="1"/>
  <c r="Q733" i="1" a="1"/>
  <c r="Q733" i="1" s="1"/>
  <c r="P733" i="1"/>
  <c r="O733" i="1"/>
  <c r="Q732" i="1" a="1"/>
  <c r="Q732" i="1" s="1"/>
  <c r="P732" i="1"/>
  <c r="O732" i="1"/>
  <c r="Q731" i="1" a="1"/>
  <c r="Q731" i="1" s="1"/>
  <c r="P731" i="1"/>
  <c r="O731" i="1"/>
  <c r="Q730" i="1" a="1"/>
  <c r="Q730" i="1" s="1"/>
  <c r="P730" i="1"/>
  <c r="O730" i="1"/>
  <c r="Q729" i="1" a="1"/>
  <c r="Q729" i="1" s="1"/>
  <c r="P729" i="1"/>
  <c r="O729" i="1"/>
  <c r="Q728" i="1" a="1"/>
  <c r="Q728" i="1" s="1"/>
  <c r="P728" i="1"/>
  <c r="O728" i="1"/>
  <c r="Q727" i="1" a="1"/>
  <c r="Q727" i="1" s="1"/>
  <c r="P727" i="1"/>
  <c r="O727" i="1"/>
  <c r="Q726" i="1" a="1"/>
  <c r="Q726" i="1" s="1"/>
  <c r="P726" i="1"/>
  <c r="O726" i="1"/>
  <c r="Q725" i="1" a="1"/>
  <c r="Q725" i="1" s="1"/>
  <c r="P725" i="1"/>
  <c r="O725" i="1"/>
  <c r="Q724" i="1" a="1"/>
  <c r="Q724" i="1" s="1"/>
  <c r="P724" i="1"/>
  <c r="O724" i="1"/>
  <c r="Q723" i="1" a="1"/>
  <c r="Q723" i="1" s="1"/>
  <c r="P723" i="1"/>
  <c r="O723" i="1"/>
  <c r="Q722" i="1" a="1"/>
  <c r="Q722" i="1" s="1"/>
  <c r="P722" i="1"/>
  <c r="O722" i="1"/>
  <c r="Q721" i="1" a="1"/>
  <c r="Q721" i="1" s="1"/>
  <c r="P721" i="1"/>
  <c r="O721" i="1"/>
  <c r="Q720" i="1" a="1"/>
  <c r="Q720" i="1" s="1"/>
  <c r="P720" i="1"/>
  <c r="O720" i="1"/>
  <c r="Q719" i="1" a="1"/>
  <c r="Q719" i="1" s="1"/>
  <c r="P719" i="1"/>
  <c r="O719" i="1"/>
  <c r="Q718" i="1" a="1"/>
  <c r="Q718" i="1" s="1"/>
  <c r="P718" i="1"/>
  <c r="O718" i="1"/>
  <c r="Q717" i="1" a="1"/>
  <c r="Q717" i="1" s="1"/>
  <c r="P717" i="1"/>
  <c r="O717" i="1"/>
  <c r="Q716" i="1" a="1"/>
  <c r="Q716" i="1" s="1"/>
  <c r="P716" i="1"/>
  <c r="O716" i="1"/>
  <c r="Q715" i="1" a="1"/>
  <c r="Q715" i="1" s="1"/>
  <c r="P715" i="1"/>
  <c r="O715" i="1"/>
  <c r="Q714" i="1" a="1"/>
  <c r="Q714" i="1" s="1"/>
  <c r="P714" i="1"/>
  <c r="O714" i="1"/>
  <c r="Q713" i="1" a="1"/>
  <c r="Q713" i="1" s="1"/>
  <c r="P713" i="1"/>
  <c r="O713" i="1"/>
  <c r="Q712" i="1" a="1"/>
  <c r="Q712" i="1" s="1"/>
  <c r="P712" i="1"/>
  <c r="O712" i="1"/>
  <c r="Q711" i="1" a="1"/>
  <c r="Q711" i="1" s="1"/>
  <c r="P711" i="1"/>
  <c r="O711" i="1"/>
  <c r="Q710" i="1" a="1"/>
  <c r="Q710" i="1" s="1"/>
  <c r="P710" i="1"/>
  <c r="O710" i="1"/>
  <c r="Q709" i="1" a="1"/>
  <c r="Q709" i="1" s="1"/>
  <c r="P709" i="1"/>
  <c r="O709" i="1"/>
  <c r="Q708" i="1" a="1"/>
  <c r="Q708" i="1" s="1"/>
  <c r="P708" i="1"/>
  <c r="O708" i="1"/>
  <c r="Q707" i="1" a="1"/>
  <c r="Q707" i="1" s="1"/>
  <c r="P707" i="1"/>
  <c r="O707" i="1"/>
  <c r="Q706" i="1" a="1"/>
  <c r="Q706" i="1" s="1"/>
  <c r="P706" i="1"/>
  <c r="O706" i="1"/>
  <c r="Q705" i="1" a="1"/>
  <c r="Q705" i="1" s="1"/>
  <c r="P705" i="1"/>
  <c r="O705" i="1"/>
  <c r="Q704" i="1" a="1"/>
  <c r="Q704" i="1" s="1"/>
  <c r="P704" i="1"/>
  <c r="O704" i="1"/>
  <c r="Q703" i="1" a="1"/>
  <c r="Q703" i="1" s="1"/>
  <c r="P703" i="1"/>
  <c r="O703" i="1"/>
  <c r="Q702" i="1" a="1"/>
  <c r="Q702" i="1" s="1"/>
  <c r="P702" i="1"/>
  <c r="O702" i="1"/>
  <c r="Q701" i="1" a="1"/>
  <c r="Q701" i="1" s="1"/>
  <c r="P701" i="1"/>
  <c r="O701" i="1"/>
  <c r="Q700" i="1" a="1"/>
  <c r="Q700" i="1" s="1"/>
  <c r="P700" i="1"/>
  <c r="O700" i="1"/>
  <c r="Q699" i="1" a="1"/>
  <c r="Q699" i="1" s="1"/>
  <c r="P699" i="1"/>
  <c r="O699" i="1"/>
  <c r="Q698" i="1" a="1"/>
  <c r="Q698" i="1" s="1"/>
  <c r="P698" i="1"/>
  <c r="O698" i="1"/>
  <c r="Q697" i="1" a="1"/>
  <c r="Q697" i="1" s="1"/>
  <c r="P697" i="1"/>
  <c r="O697" i="1"/>
  <c r="Q696" i="1" a="1"/>
  <c r="Q696" i="1" s="1"/>
  <c r="P696" i="1"/>
  <c r="O696" i="1"/>
  <c r="Q695" i="1" a="1"/>
  <c r="Q695" i="1" s="1"/>
  <c r="P695" i="1"/>
  <c r="O695" i="1"/>
  <c r="Q694" i="1" a="1"/>
  <c r="Q694" i="1" s="1"/>
  <c r="P694" i="1"/>
  <c r="O694" i="1"/>
  <c r="Q693" i="1" a="1"/>
  <c r="Q693" i="1" s="1"/>
  <c r="P693" i="1"/>
  <c r="O693" i="1"/>
  <c r="Q692" i="1" a="1"/>
  <c r="Q692" i="1" s="1"/>
  <c r="P692" i="1"/>
  <c r="O692" i="1"/>
  <c r="Q691" i="1" a="1"/>
  <c r="Q691" i="1" s="1"/>
  <c r="P691" i="1"/>
  <c r="O691" i="1"/>
  <c r="Q690" i="1" a="1"/>
  <c r="Q690" i="1" s="1"/>
  <c r="P690" i="1"/>
  <c r="O690" i="1"/>
  <c r="Q689" i="1" a="1"/>
  <c r="Q689" i="1" s="1"/>
  <c r="P689" i="1"/>
  <c r="O689" i="1"/>
  <c r="Q688" i="1" a="1"/>
  <c r="Q688" i="1" s="1"/>
  <c r="P688" i="1"/>
  <c r="O688" i="1"/>
  <c r="Q687" i="1" a="1"/>
  <c r="Q687" i="1" s="1"/>
  <c r="P687" i="1"/>
  <c r="O687" i="1"/>
  <c r="Q686" i="1" a="1"/>
  <c r="Q686" i="1" s="1"/>
  <c r="P686" i="1"/>
  <c r="O686" i="1"/>
  <c r="Q685" i="1" a="1"/>
  <c r="Q685" i="1" s="1"/>
  <c r="P685" i="1"/>
  <c r="O685" i="1"/>
  <c r="Q684" i="1" a="1"/>
  <c r="Q684" i="1" s="1"/>
  <c r="P684" i="1"/>
  <c r="O684" i="1"/>
  <c r="Q683" i="1" a="1"/>
  <c r="Q683" i="1" s="1"/>
  <c r="P683" i="1"/>
  <c r="O683" i="1"/>
  <c r="Q682" i="1" a="1"/>
  <c r="Q682" i="1" s="1"/>
  <c r="P682" i="1"/>
  <c r="O682" i="1"/>
  <c r="Q681" i="1" a="1"/>
  <c r="Q681" i="1" s="1"/>
  <c r="P681" i="1"/>
  <c r="O681" i="1"/>
  <c r="Q680" i="1" a="1"/>
  <c r="Q680" i="1" s="1"/>
  <c r="P680" i="1"/>
  <c r="O680" i="1"/>
  <c r="Q679" i="1" a="1"/>
  <c r="Q679" i="1" s="1"/>
  <c r="P679" i="1"/>
  <c r="O679" i="1"/>
  <c r="Q678" i="1" a="1"/>
  <c r="Q678" i="1" s="1"/>
  <c r="P678" i="1"/>
  <c r="O678" i="1"/>
  <c r="Q677" i="1" a="1"/>
  <c r="Q677" i="1" s="1"/>
  <c r="P677" i="1"/>
  <c r="O677" i="1"/>
  <c r="Q676" i="1" a="1"/>
  <c r="Q676" i="1" s="1"/>
  <c r="P676" i="1"/>
  <c r="O676" i="1"/>
  <c r="Q675" i="1" a="1"/>
  <c r="Q675" i="1" s="1"/>
  <c r="P675" i="1"/>
  <c r="O675" i="1"/>
  <c r="Q674" i="1" a="1"/>
  <c r="Q674" i="1" s="1"/>
  <c r="P674" i="1"/>
  <c r="O674" i="1"/>
  <c r="Q673" i="1" a="1"/>
  <c r="Q673" i="1" s="1"/>
  <c r="P673" i="1"/>
  <c r="O673" i="1"/>
  <c r="Q672" i="1" a="1"/>
  <c r="Q672" i="1" s="1"/>
  <c r="P672" i="1"/>
  <c r="O672" i="1"/>
  <c r="Q671" i="1" a="1"/>
  <c r="Q671" i="1" s="1"/>
  <c r="P671" i="1"/>
  <c r="O671" i="1"/>
  <c r="Q670" i="1" a="1"/>
  <c r="Q670" i="1" s="1"/>
  <c r="P670" i="1"/>
  <c r="O670" i="1"/>
  <c r="Q669" i="1" a="1"/>
  <c r="Q669" i="1" s="1"/>
  <c r="P669" i="1"/>
  <c r="O669" i="1"/>
  <c r="Q668" i="1" a="1"/>
  <c r="Q668" i="1" s="1"/>
  <c r="P668" i="1"/>
  <c r="O668" i="1"/>
  <c r="Q667" i="1" a="1"/>
  <c r="Q667" i="1" s="1"/>
  <c r="P667" i="1"/>
  <c r="O667" i="1"/>
  <c r="Q666" i="1" a="1"/>
  <c r="Q666" i="1" s="1"/>
  <c r="P666" i="1"/>
  <c r="O666" i="1"/>
  <c r="Q665" i="1" a="1"/>
  <c r="Q665" i="1" s="1"/>
  <c r="P665" i="1"/>
  <c r="O665" i="1"/>
  <c r="Q664" i="1" a="1"/>
  <c r="Q664" i="1" s="1"/>
  <c r="P664" i="1"/>
  <c r="O664" i="1"/>
  <c r="Q663" i="1" a="1"/>
  <c r="Q663" i="1" s="1"/>
  <c r="P663" i="1"/>
  <c r="O663" i="1"/>
  <c r="Q662" i="1" a="1"/>
  <c r="Q662" i="1" s="1"/>
  <c r="P662" i="1"/>
  <c r="O662" i="1"/>
  <c r="Q661" i="1" a="1"/>
  <c r="Q661" i="1" s="1"/>
  <c r="P661" i="1"/>
  <c r="O661" i="1"/>
  <c r="Q660" i="1" a="1"/>
  <c r="Q660" i="1" s="1"/>
  <c r="P660" i="1"/>
  <c r="O660" i="1"/>
  <c r="Q659" i="1" a="1"/>
  <c r="Q659" i="1" s="1"/>
  <c r="P659" i="1"/>
  <c r="O659" i="1"/>
  <c r="Q658" i="1" a="1"/>
  <c r="Q658" i="1" s="1"/>
  <c r="P658" i="1"/>
  <c r="O658" i="1"/>
  <c r="Q657" i="1" a="1"/>
  <c r="Q657" i="1" s="1"/>
  <c r="P657" i="1"/>
  <c r="O657" i="1"/>
  <c r="Q656" i="1" a="1"/>
  <c r="Q656" i="1" s="1"/>
  <c r="P656" i="1"/>
  <c r="O656" i="1"/>
  <c r="Q655" i="1" a="1"/>
  <c r="Q655" i="1" s="1"/>
  <c r="P655" i="1"/>
  <c r="O655" i="1"/>
  <c r="Q654" i="1" a="1"/>
  <c r="Q654" i="1" s="1"/>
  <c r="P654" i="1"/>
  <c r="O654" i="1"/>
  <c r="Q653" i="1" a="1"/>
  <c r="Q653" i="1" s="1"/>
  <c r="P653" i="1"/>
  <c r="O653" i="1"/>
  <c r="Q652" i="1" a="1"/>
  <c r="Q652" i="1" s="1"/>
  <c r="P652" i="1"/>
  <c r="O652" i="1"/>
  <c r="Q651" i="1" a="1"/>
  <c r="Q651" i="1" s="1"/>
  <c r="P651" i="1"/>
  <c r="O651" i="1"/>
  <c r="Q650" i="1" a="1"/>
  <c r="Q650" i="1" s="1"/>
  <c r="P650" i="1"/>
  <c r="O650" i="1"/>
  <c r="Q649" i="1" a="1"/>
  <c r="Q649" i="1" s="1"/>
  <c r="P649" i="1"/>
  <c r="O649" i="1"/>
  <c r="Q648" i="1" a="1"/>
  <c r="Q648" i="1" s="1"/>
  <c r="P648" i="1"/>
  <c r="O648" i="1"/>
  <c r="Q647" i="1" a="1"/>
  <c r="Q647" i="1" s="1"/>
  <c r="P647" i="1"/>
  <c r="O647" i="1"/>
  <c r="Q646" i="1" a="1"/>
  <c r="Q646" i="1" s="1"/>
  <c r="P646" i="1"/>
  <c r="O646" i="1"/>
  <c r="Q645" i="1" a="1"/>
  <c r="Q645" i="1" s="1"/>
  <c r="P645" i="1"/>
  <c r="O645" i="1"/>
  <c r="Q644" i="1" a="1"/>
  <c r="Q644" i="1" s="1"/>
  <c r="P644" i="1"/>
  <c r="O644" i="1"/>
  <c r="Q643" i="1" a="1"/>
  <c r="Q643" i="1" s="1"/>
  <c r="P643" i="1"/>
  <c r="O643" i="1"/>
  <c r="Q642" i="1" a="1"/>
  <c r="Q642" i="1" s="1"/>
  <c r="P642" i="1"/>
  <c r="O642" i="1"/>
  <c r="Q641" i="1" a="1"/>
  <c r="Q641" i="1" s="1"/>
  <c r="P641" i="1"/>
  <c r="O641" i="1"/>
  <c r="Q640" i="1" a="1"/>
  <c r="Q640" i="1" s="1"/>
  <c r="P640" i="1"/>
  <c r="O640" i="1"/>
  <c r="Q639" i="1" a="1"/>
  <c r="Q639" i="1" s="1"/>
  <c r="P639" i="1"/>
  <c r="O639" i="1"/>
  <c r="Q638" i="1" a="1"/>
  <c r="Q638" i="1" s="1"/>
  <c r="P638" i="1"/>
  <c r="O638" i="1"/>
  <c r="Q637" i="1" a="1"/>
  <c r="Q637" i="1" s="1"/>
  <c r="P637" i="1"/>
  <c r="O637" i="1"/>
  <c r="Q636" i="1" a="1"/>
  <c r="Q636" i="1" s="1"/>
  <c r="P636" i="1"/>
  <c r="O636" i="1"/>
  <c r="Q635" i="1" a="1"/>
  <c r="Q635" i="1" s="1"/>
  <c r="P635" i="1"/>
  <c r="O635" i="1"/>
  <c r="Q634" i="1" a="1"/>
  <c r="Q634" i="1" s="1"/>
  <c r="P634" i="1"/>
  <c r="O634" i="1"/>
  <c r="Q633" i="1" a="1"/>
  <c r="Q633" i="1" s="1"/>
  <c r="P633" i="1"/>
  <c r="O633" i="1"/>
  <c r="Q632" i="1" a="1"/>
  <c r="Q632" i="1" s="1"/>
  <c r="P632" i="1"/>
  <c r="O632" i="1"/>
  <c r="Q631" i="1" a="1"/>
  <c r="Q631" i="1" s="1"/>
  <c r="P631" i="1"/>
  <c r="O631" i="1"/>
  <c r="Q630" i="1" a="1"/>
  <c r="Q630" i="1" s="1"/>
  <c r="P630" i="1"/>
  <c r="O630" i="1"/>
  <c r="Q629" i="1" a="1"/>
  <c r="Q629" i="1" s="1"/>
  <c r="P629" i="1"/>
  <c r="O629" i="1"/>
  <c r="Q628" i="1" a="1"/>
  <c r="Q628" i="1" s="1"/>
  <c r="P628" i="1"/>
  <c r="O628" i="1"/>
  <c r="Q627" i="1" a="1"/>
  <c r="Q627" i="1" s="1"/>
  <c r="P627" i="1"/>
  <c r="O627" i="1"/>
  <c r="Q626" i="1" a="1"/>
  <c r="Q626" i="1" s="1"/>
  <c r="P626" i="1"/>
  <c r="O626" i="1"/>
  <c r="Q625" i="1" a="1"/>
  <c r="Q625" i="1" s="1"/>
  <c r="P625" i="1"/>
  <c r="O625" i="1"/>
  <c r="Q624" i="1" a="1"/>
  <c r="Q624" i="1" s="1"/>
  <c r="P624" i="1"/>
  <c r="O624" i="1"/>
  <c r="Q623" i="1" a="1"/>
  <c r="Q623" i="1" s="1"/>
  <c r="P623" i="1"/>
  <c r="O623" i="1"/>
  <c r="Q622" i="1" a="1"/>
  <c r="Q622" i="1" s="1"/>
  <c r="P622" i="1"/>
  <c r="O622" i="1"/>
  <c r="Q621" i="1" a="1"/>
  <c r="Q621" i="1" s="1"/>
  <c r="P621" i="1"/>
  <c r="O621" i="1"/>
  <c r="Q620" i="1" a="1"/>
  <c r="Q620" i="1" s="1"/>
  <c r="P620" i="1"/>
  <c r="O620" i="1"/>
  <c r="Q619" i="1" a="1"/>
  <c r="Q619" i="1" s="1"/>
  <c r="P619" i="1"/>
  <c r="O619" i="1"/>
  <c r="Q618" i="1" a="1"/>
  <c r="Q618" i="1" s="1"/>
  <c r="P618" i="1"/>
  <c r="O618" i="1"/>
  <c r="Q617" i="1" a="1"/>
  <c r="Q617" i="1" s="1"/>
  <c r="P617" i="1"/>
  <c r="O617" i="1"/>
  <c r="Q616" i="1" a="1"/>
  <c r="Q616" i="1" s="1"/>
  <c r="P616" i="1"/>
  <c r="O616" i="1"/>
  <c r="Q615" i="1" a="1"/>
  <c r="Q615" i="1" s="1"/>
  <c r="P615" i="1"/>
  <c r="O615" i="1"/>
  <c r="Q614" i="1" a="1"/>
  <c r="Q614" i="1" s="1"/>
  <c r="P614" i="1"/>
  <c r="O614" i="1"/>
  <c r="Q613" i="1" a="1"/>
  <c r="Q613" i="1" s="1"/>
  <c r="P613" i="1"/>
  <c r="O613" i="1"/>
  <c r="Q612" i="1" a="1"/>
  <c r="Q612" i="1" s="1"/>
  <c r="P612" i="1"/>
  <c r="O612" i="1"/>
  <c r="Q611" i="1" a="1"/>
  <c r="Q611" i="1" s="1"/>
  <c r="P611" i="1"/>
  <c r="O611" i="1"/>
  <c r="Q610" i="1" a="1"/>
  <c r="Q610" i="1" s="1"/>
  <c r="P610" i="1"/>
  <c r="O610" i="1"/>
  <c r="Q609" i="1" a="1"/>
  <c r="Q609" i="1" s="1"/>
  <c r="P609" i="1"/>
  <c r="O609" i="1"/>
  <c r="Q608" i="1" a="1"/>
  <c r="Q608" i="1" s="1"/>
  <c r="P608" i="1"/>
  <c r="O608" i="1"/>
  <c r="Q607" i="1" a="1"/>
  <c r="Q607" i="1" s="1"/>
  <c r="P607" i="1"/>
  <c r="O607" i="1"/>
  <c r="Q606" i="1" a="1"/>
  <c r="Q606" i="1" s="1"/>
  <c r="P606" i="1"/>
  <c r="O606" i="1"/>
  <c r="Q605" i="1" a="1"/>
  <c r="Q605" i="1" s="1"/>
  <c r="P605" i="1"/>
  <c r="O605" i="1"/>
  <c r="Q604" i="1" a="1"/>
  <c r="Q604" i="1" s="1"/>
  <c r="P604" i="1"/>
  <c r="O604" i="1"/>
  <c r="Q603" i="1" a="1"/>
  <c r="Q603" i="1" s="1"/>
  <c r="P603" i="1"/>
  <c r="O603" i="1"/>
  <c r="Q602" i="1" a="1"/>
  <c r="Q602" i="1" s="1"/>
  <c r="P602" i="1"/>
  <c r="O602" i="1"/>
  <c r="Q601" i="1" a="1"/>
  <c r="Q601" i="1" s="1"/>
  <c r="P601" i="1"/>
  <c r="O601" i="1"/>
  <c r="Q600" i="1" a="1"/>
  <c r="Q600" i="1" s="1"/>
  <c r="P600" i="1"/>
  <c r="O600" i="1"/>
  <c r="Q599" i="1" a="1"/>
  <c r="Q599" i="1" s="1"/>
  <c r="P599" i="1"/>
  <c r="O599" i="1"/>
  <c r="Q598" i="1" a="1"/>
  <c r="Q598" i="1" s="1"/>
  <c r="P598" i="1"/>
  <c r="O598" i="1"/>
  <c r="Q597" i="1" a="1"/>
  <c r="Q597" i="1" s="1"/>
  <c r="P597" i="1"/>
  <c r="O597" i="1"/>
  <c r="Q596" i="1" a="1"/>
  <c r="Q596" i="1" s="1"/>
  <c r="P596" i="1"/>
  <c r="O596" i="1"/>
  <c r="Q595" i="1" a="1"/>
  <c r="Q595" i="1" s="1"/>
  <c r="P595" i="1"/>
  <c r="O595" i="1"/>
  <c r="Q594" i="1" a="1"/>
  <c r="Q594" i="1" s="1"/>
  <c r="P594" i="1"/>
  <c r="O594" i="1"/>
  <c r="Q593" i="1" a="1"/>
  <c r="Q593" i="1" s="1"/>
  <c r="P593" i="1"/>
  <c r="O593" i="1"/>
  <c r="Q592" i="1" a="1"/>
  <c r="Q592" i="1" s="1"/>
  <c r="P592" i="1"/>
  <c r="O592" i="1"/>
  <c r="Q591" i="1" a="1"/>
  <c r="Q591" i="1" s="1"/>
  <c r="P591" i="1"/>
  <c r="O591" i="1"/>
  <c r="Q590" i="1" a="1"/>
  <c r="Q590" i="1" s="1"/>
  <c r="P590" i="1"/>
  <c r="O590" i="1"/>
  <c r="Q589" i="1" a="1"/>
  <c r="Q589" i="1" s="1"/>
  <c r="P589" i="1"/>
  <c r="O589" i="1"/>
  <c r="Q588" i="1" a="1"/>
  <c r="Q588" i="1" s="1"/>
  <c r="P588" i="1"/>
  <c r="O588" i="1"/>
  <c r="Q587" i="1" a="1"/>
  <c r="Q587" i="1" s="1"/>
  <c r="P587" i="1"/>
  <c r="O587" i="1"/>
  <c r="Q586" i="1" a="1"/>
  <c r="Q586" i="1" s="1"/>
  <c r="P586" i="1"/>
  <c r="O586" i="1"/>
  <c r="Q585" i="1" a="1"/>
  <c r="Q585" i="1" s="1"/>
  <c r="P585" i="1"/>
  <c r="O585" i="1"/>
  <c r="Q584" i="1" a="1"/>
  <c r="Q584" i="1" s="1"/>
  <c r="P584" i="1"/>
  <c r="O584" i="1"/>
  <c r="Q583" i="1" a="1"/>
  <c r="Q583" i="1" s="1"/>
  <c r="P583" i="1"/>
  <c r="O583" i="1"/>
  <c r="Q582" i="1" a="1"/>
  <c r="Q582" i="1" s="1"/>
  <c r="P582" i="1"/>
  <c r="O582" i="1"/>
  <c r="Q581" i="1" a="1"/>
  <c r="Q581" i="1" s="1"/>
  <c r="P581" i="1"/>
  <c r="O581" i="1"/>
  <c r="Q580" i="1" a="1"/>
  <c r="Q580" i="1" s="1"/>
  <c r="P580" i="1"/>
  <c r="O580" i="1"/>
  <c r="Q579" i="1" a="1"/>
  <c r="Q579" i="1" s="1"/>
  <c r="P579" i="1"/>
  <c r="O579" i="1"/>
  <c r="Q578" i="1" a="1"/>
  <c r="Q578" i="1" s="1"/>
  <c r="P578" i="1"/>
  <c r="O578" i="1"/>
  <c r="Q577" i="1" a="1"/>
  <c r="Q577" i="1" s="1"/>
  <c r="P577" i="1"/>
  <c r="O577" i="1"/>
  <c r="Q576" i="1" a="1"/>
  <c r="Q576" i="1" s="1"/>
  <c r="P576" i="1"/>
  <c r="O576" i="1"/>
  <c r="Q575" i="1" a="1"/>
  <c r="Q575" i="1" s="1"/>
  <c r="P575" i="1"/>
  <c r="O575" i="1"/>
  <c r="Q574" i="1" a="1"/>
  <c r="Q574" i="1" s="1"/>
  <c r="P574" i="1"/>
  <c r="O574" i="1"/>
  <c r="Q573" i="1" a="1"/>
  <c r="Q573" i="1" s="1"/>
  <c r="P573" i="1"/>
  <c r="O573" i="1"/>
  <c r="Q572" i="1" a="1"/>
  <c r="Q572" i="1" s="1"/>
  <c r="P572" i="1"/>
  <c r="O572" i="1"/>
  <c r="Q571" i="1" a="1"/>
  <c r="Q571" i="1" s="1"/>
  <c r="P571" i="1"/>
  <c r="O571" i="1"/>
  <c r="Q570" i="1" a="1"/>
  <c r="Q570" i="1" s="1"/>
  <c r="P570" i="1"/>
  <c r="O570" i="1"/>
  <c r="Q569" i="1" a="1"/>
  <c r="Q569" i="1" s="1"/>
  <c r="P569" i="1"/>
  <c r="O569" i="1"/>
  <c r="Q568" i="1" a="1"/>
  <c r="Q568" i="1" s="1"/>
  <c r="P568" i="1"/>
  <c r="O568" i="1"/>
  <c r="Q567" i="1" a="1"/>
  <c r="Q567" i="1" s="1"/>
  <c r="P567" i="1"/>
  <c r="O567" i="1"/>
  <c r="Q566" i="1" a="1"/>
  <c r="Q566" i="1" s="1"/>
  <c r="P566" i="1"/>
  <c r="O566" i="1"/>
  <c r="Q565" i="1" a="1"/>
  <c r="Q565" i="1" s="1"/>
  <c r="P565" i="1"/>
  <c r="O565" i="1"/>
  <c r="Q564" i="1" a="1"/>
  <c r="Q564" i="1" s="1"/>
  <c r="P564" i="1"/>
  <c r="O564" i="1"/>
  <c r="Q563" i="1" a="1"/>
  <c r="Q563" i="1" s="1"/>
  <c r="P563" i="1"/>
  <c r="O563" i="1"/>
  <c r="Q562" i="1" a="1"/>
  <c r="Q562" i="1" s="1"/>
  <c r="P562" i="1"/>
  <c r="O562" i="1"/>
  <c r="Q561" i="1" a="1"/>
  <c r="Q561" i="1" s="1"/>
  <c r="P561" i="1"/>
  <c r="O561" i="1"/>
  <c r="Q560" i="1" a="1"/>
  <c r="Q560" i="1" s="1"/>
  <c r="P560" i="1"/>
  <c r="O560" i="1"/>
  <c r="Q559" i="1" a="1"/>
  <c r="Q559" i="1" s="1"/>
  <c r="P559" i="1"/>
  <c r="O559" i="1"/>
  <c r="Q558" i="1" a="1"/>
  <c r="Q558" i="1" s="1"/>
  <c r="P558" i="1"/>
  <c r="O558" i="1"/>
  <c r="Q557" i="1" a="1"/>
  <c r="Q557" i="1" s="1"/>
  <c r="P557" i="1"/>
  <c r="O557" i="1"/>
  <c r="Q556" i="1" a="1"/>
  <c r="Q556" i="1" s="1"/>
  <c r="P556" i="1"/>
  <c r="O556" i="1"/>
  <c r="Q555" i="1" a="1"/>
  <c r="Q555" i="1" s="1"/>
  <c r="P555" i="1"/>
  <c r="O555" i="1"/>
  <c r="Q554" i="1" a="1"/>
  <c r="Q554" i="1" s="1"/>
  <c r="P554" i="1"/>
  <c r="O554" i="1"/>
  <c r="Q553" i="1" a="1"/>
  <c r="Q553" i="1" s="1"/>
  <c r="P553" i="1"/>
  <c r="O553" i="1"/>
  <c r="Q552" i="1" a="1"/>
  <c r="Q552" i="1" s="1"/>
  <c r="P552" i="1"/>
  <c r="O552" i="1"/>
  <c r="Q551" i="1" a="1"/>
  <c r="Q551" i="1" s="1"/>
  <c r="P551" i="1"/>
  <c r="O551" i="1"/>
  <c r="Q550" i="1" a="1"/>
  <c r="Q550" i="1" s="1"/>
  <c r="P550" i="1"/>
  <c r="O550" i="1"/>
  <c r="Q549" i="1" a="1"/>
  <c r="Q549" i="1" s="1"/>
  <c r="P549" i="1"/>
  <c r="O549" i="1"/>
  <c r="Q548" i="1" a="1"/>
  <c r="Q548" i="1" s="1"/>
  <c r="P548" i="1"/>
  <c r="O548" i="1"/>
  <c r="Q547" i="1" a="1"/>
  <c r="Q547" i="1" s="1"/>
  <c r="P547" i="1"/>
  <c r="O547" i="1"/>
  <c r="Q546" i="1" a="1"/>
  <c r="Q546" i="1" s="1"/>
  <c r="P546" i="1"/>
  <c r="O546" i="1"/>
  <c r="Q545" i="1" a="1"/>
  <c r="Q545" i="1" s="1"/>
  <c r="P545" i="1"/>
  <c r="O545" i="1"/>
  <c r="Q544" i="1" a="1"/>
  <c r="Q544" i="1" s="1"/>
  <c r="P544" i="1"/>
  <c r="O544" i="1"/>
  <c r="Q543" i="1" a="1"/>
  <c r="Q543" i="1" s="1"/>
  <c r="P543" i="1"/>
  <c r="O543" i="1"/>
  <c r="Q542" i="1" a="1"/>
  <c r="Q542" i="1" s="1"/>
  <c r="P542" i="1"/>
  <c r="O542" i="1"/>
  <c r="Q541" i="1" a="1"/>
  <c r="Q541" i="1" s="1"/>
  <c r="P541" i="1"/>
  <c r="O541" i="1"/>
  <c r="Q540" i="1" a="1"/>
  <c r="Q540" i="1" s="1"/>
  <c r="P540" i="1"/>
  <c r="O540" i="1"/>
  <c r="Q539" i="1" a="1"/>
  <c r="Q539" i="1" s="1"/>
  <c r="P539" i="1"/>
  <c r="O539" i="1"/>
  <c r="Q538" i="1" a="1"/>
  <c r="Q538" i="1" s="1"/>
  <c r="P538" i="1"/>
  <c r="O538" i="1"/>
  <c r="Q537" i="1" a="1"/>
  <c r="Q537" i="1" s="1"/>
  <c r="P537" i="1"/>
  <c r="O537" i="1"/>
  <c r="Q536" i="1" a="1"/>
  <c r="Q536" i="1" s="1"/>
  <c r="P536" i="1"/>
  <c r="O536" i="1"/>
  <c r="Q535" i="1" a="1"/>
  <c r="Q535" i="1" s="1"/>
  <c r="P535" i="1"/>
  <c r="O535" i="1"/>
  <c r="Q534" i="1" a="1"/>
  <c r="Q534" i="1" s="1"/>
  <c r="P534" i="1"/>
  <c r="O534" i="1"/>
  <c r="Q533" i="1" a="1"/>
  <c r="Q533" i="1" s="1"/>
  <c r="P533" i="1"/>
  <c r="O533" i="1"/>
  <c r="Q532" i="1" a="1"/>
  <c r="Q532" i="1" s="1"/>
  <c r="P532" i="1"/>
  <c r="O532" i="1"/>
  <c r="Q531" i="1" a="1"/>
  <c r="Q531" i="1" s="1"/>
  <c r="P531" i="1"/>
  <c r="O531" i="1"/>
  <c r="Q530" i="1" a="1"/>
  <c r="Q530" i="1" s="1"/>
  <c r="P530" i="1"/>
  <c r="O530" i="1"/>
  <c r="Q529" i="1" a="1"/>
  <c r="Q529" i="1" s="1"/>
  <c r="P529" i="1"/>
  <c r="O529" i="1"/>
  <c r="Q528" i="1" a="1"/>
  <c r="Q528" i="1" s="1"/>
  <c r="P528" i="1"/>
  <c r="O528" i="1"/>
  <c r="Q527" i="1" a="1"/>
  <c r="Q527" i="1" s="1"/>
  <c r="P527" i="1"/>
  <c r="O527" i="1"/>
  <c r="Q526" i="1" a="1"/>
  <c r="Q526" i="1" s="1"/>
  <c r="P526" i="1"/>
  <c r="O526" i="1"/>
  <c r="Q525" i="1" a="1"/>
  <c r="Q525" i="1" s="1"/>
  <c r="P525" i="1"/>
  <c r="O525" i="1"/>
  <c r="Q524" i="1" a="1"/>
  <c r="Q524" i="1" s="1"/>
  <c r="P524" i="1"/>
  <c r="O524" i="1"/>
  <c r="Q523" i="1" a="1"/>
  <c r="Q523" i="1" s="1"/>
  <c r="P523" i="1"/>
  <c r="O523" i="1"/>
  <c r="Q522" i="1" a="1"/>
  <c r="Q522" i="1" s="1"/>
  <c r="P522" i="1"/>
  <c r="O522" i="1"/>
  <c r="Q521" i="1" a="1"/>
  <c r="Q521" i="1" s="1"/>
  <c r="P521" i="1"/>
  <c r="O521" i="1"/>
  <c r="Q520" i="1" a="1"/>
  <c r="Q520" i="1" s="1"/>
  <c r="P520" i="1"/>
  <c r="O520" i="1"/>
  <c r="Q519" i="1" a="1"/>
  <c r="Q519" i="1" s="1"/>
  <c r="P519" i="1"/>
  <c r="O519" i="1"/>
  <c r="Q518" i="1" a="1"/>
  <c r="Q518" i="1" s="1"/>
  <c r="P518" i="1"/>
  <c r="O518" i="1"/>
  <c r="Q517" i="1" a="1"/>
  <c r="Q517" i="1" s="1"/>
  <c r="P517" i="1"/>
  <c r="O517" i="1"/>
  <c r="Q516" i="1" a="1"/>
  <c r="Q516" i="1" s="1"/>
  <c r="P516" i="1"/>
  <c r="O516" i="1"/>
  <c r="Q515" i="1" a="1"/>
  <c r="Q515" i="1" s="1"/>
  <c r="P515" i="1"/>
  <c r="O515" i="1"/>
  <c r="Q514" i="1" a="1"/>
  <c r="Q514" i="1" s="1"/>
  <c r="P514" i="1"/>
  <c r="O514" i="1"/>
  <c r="Q513" i="1" a="1"/>
  <c r="Q513" i="1" s="1"/>
  <c r="P513" i="1"/>
  <c r="O513" i="1"/>
  <c r="Q512" i="1" a="1"/>
  <c r="Q512" i="1" s="1"/>
  <c r="P512" i="1"/>
  <c r="O512" i="1"/>
  <c r="Q511" i="1" a="1"/>
  <c r="Q511" i="1" s="1"/>
  <c r="P511" i="1"/>
  <c r="O511" i="1"/>
  <c r="Q510" i="1" a="1"/>
  <c r="Q510" i="1" s="1"/>
  <c r="P510" i="1"/>
  <c r="O510" i="1"/>
  <c r="Q509" i="1" a="1"/>
  <c r="Q509" i="1" s="1"/>
  <c r="P509" i="1"/>
  <c r="O509" i="1"/>
  <c r="Q508" i="1" a="1"/>
  <c r="Q508" i="1" s="1"/>
  <c r="P508" i="1"/>
  <c r="O508" i="1"/>
  <c r="Q507" i="1" a="1"/>
  <c r="Q507" i="1" s="1"/>
  <c r="P507" i="1"/>
  <c r="O507" i="1"/>
  <c r="Q506" i="1" a="1"/>
  <c r="Q506" i="1" s="1"/>
  <c r="P506" i="1"/>
  <c r="O506" i="1"/>
  <c r="Q505" i="1" a="1"/>
  <c r="Q505" i="1" s="1"/>
  <c r="P505" i="1"/>
  <c r="O505" i="1"/>
  <c r="Q504" i="1" a="1"/>
  <c r="Q504" i="1" s="1"/>
  <c r="P504" i="1"/>
  <c r="O504" i="1"/>
  <c r="Q503" i="1" a="1"/>
  <c r="Q503" i="1" s="1"/>
  <c r="P503" i="1"/>
  <c r="O503" i="1"/>
  <c r="Q502" i="1" a="1"/>
  <c r="Q502" i="1" s="1"/>
  <c r="P502" i="1"/>
  <c r="O502" i="1"/>
  <c r="Q501" i="1" a="1"/>
  <c r="Q501" i="1" s="1"/>
  <c r="P501" i="1"/>
  <c r="O501" i="1"/>
  <c r="Q500" i="1" a="1"/>
  <c r="Q500" i="1" s="1"/>
  <c r="P500" i="1"/>
  <c r="O500" i="1"/>
  <c r="Q499" i="1" a="1"/>
  <c r="Q499" i="1" s="1"/>
  <c r="P499" i="1"/>
  <c r="O499" i="1"/>
  <c r="Q498" i="1" a="1"/>
  <c r="Q498" i="1" s="1"/>
  <c r="P498" i="1"/>
  <c r="O498" i="1"/>
  <c r="Q497" i="1" a="1"/>
  <c r="Q497" i="1" s="1"/>
  <c r="P497" i="1"/>
  <c r="O497" i="1"/>
  <c r="Q496" i="1" a="1"/>
  <c r="Q496" i="1" s="1"/>
  <c r="P496" i="1"/>
  <c r="O496" i="1"/>
  <c r="Q495" i="1" a="1"/>
  <c r="Q495" i="1" s="1"/>
  <c r="P495" i="1"/>
  <c r="O495" i="1"/>
  <c r="Q494" i="1" a="1"/>
  <c r="Q494" i="1" s="1"/>
  <c r="P494" i="1"/>
  <c r="O494" i="1"/>
  <c r="Q493" i="1" a="1"/>
  <c r="Q493" i="1" s="1"/>
  <c r="P493" i="1"/>
  <c r="O493" i="1"/>
  <c r="Q492" i="1" a="1"/>
  <c r="Q492" i="1" s="1"/>
  <c r="P492" i="1"/>
  <c r="O492" i="1"/>
  <c r="Q491" i="1" a="1"/>
  <c r="Q491" i="1" s="1"/>
  <c r="P491" i="1"/>
  <c r="O491" i="1"/>
  <c r="Q490" i="1" a="1"/>
  <c r="Q490" i="1" s="1"/>
  <c r="P490" i="1"/>
  <c r="O490" i="1"/>
  <c r="Q489" i="1" a="1"/>
  <c r="Q489" i="1" s="1"/>
  <c r="P489" i="1"/>
  <c r="O489" i="1"/>
  <c r="Q488" i="1" a="1"/>
  <c r="Q488" i="1" s="1"/>
  <c r="P488" i="1"/>
  <c r="O488" i="1"/>
  <c r="Q487" i="1" a="1"/>
  <c r="Q487" i="1" s="1"/>
  <c r="P487" i="1"/>
  <c r="O487" i="1"/>
  <c r="Q486" i="1" a="1"/>
  <c r="Q486" i="1" s="1"/>
  <c r="P486" i="1"/>
  <c r="O486" i="1"/>
  <c r="Q485" i="1" a="1"/>
  <c r="Q485" i="1" s="1"/>
  <c r="P485" i="1"/>
  <c r="O485" i="1"/>
  <c r="Q484" i="1" a="1"/>
  <c r="Q484" i="1" s="1"/>
  <c r="P484" i="1"/>
  <c r="O484" i="1"/>
  <c r="Q483" i="1" a="1"/>
  <c r="Q483" i="1" s="1"/>
  <c r="P483" i="1"/>
  <c r="O483" i="1"/>
  <c r="Q482" i="1" a="1"/>
  <c r="Q482" i="1" s="1"/>
  <c r="P482" i="1"/>
  <c r="O482" i="1"/>
  <c r="Q481" i="1" a="1"/>
  <c r="Q481" i="1" s="1"/>
  <c r="P481" i="1"/>
  <c r="O481" i="1"/>
  <c r="Q480" i="1" a="1"/>
  <c r="Q480" i="1" s="1"/>
  <c r="P480" i="1"/>
  <c r="O480" i="1"/>
  <c r="Q479" i="1" a="1"/>
  <c r="Q479" i="1" s="1"/>
  <c r="P479" i="1"/>
  <c r="O479" i="1"/>
  <c r="Q478" i="1" a="1"/>
  <c r="Q478" i="1" s="1"/>
  <c r="P478" i="1"/>
  <c r="O478" i="1"/>
  <c r="Q477" i="1" a="1"/>
  <c r="Q477" i="1" s="1"/>
  <c r="P477" i="1"/>
  <c r="O477" i="1"/>
  <c r="Q476" i="1" a="1"/>
  <c r="Q476" i="1" s="1"/>
  <c r="P476" i="1"/>
  <c r="O476" i="1"/>
  <c r="Q475" i="1" a="1"/>
  <c r="Q475" i="1" s="1"/>
  <c r="P475" i="1"/>
  <c r="O475" i="1"/>
  <c r="Q474" i="1" a="1"/>
  <c r="Q474" i="1" s="1"/>
  <c r="P474" i="1"/>
  <c r="O474" i="1"/>
  <c r="Q473" i="1" a="1"/>
  <c r="Q473" i="1" s="1"/>
  <c r="P473" i="1"/>
  <c r="O473" i="1"/>
  <c r="Q472" i="1" a="1"/>
  <c r="Q472" i="1" s="1"/>
  <c r="P472" i="1"/>
  <c r="O472" i="1"/>
  <c r="Q471" i="1" a="1"/>
  <c r="Q471" i="1" s="1"/>
  <c r="P471" i="1"/>
  <c r="O471" i="1"/>
  <c r="Q470" i="1" a="1"/>
  <c r="Q470" i="1" s="1"/>
  <c r="P470" i="1"/>
  <c r="O470" i="1"/>
  <c r="Q469" i="1" a="1"/>
  <c r="Q469" i="1" s="1"/>
  <c r="P469" i="1"/>
  <c r="O469" i="1"/>
  <c r="Q468" i="1" a="1"/>
  <c r="Q468" i="1" s="1"/>
  <c r="P468" i="1"/>
  <c r="O468" i="1"/>
  <c r="Q467" i="1" a="1"/>
  <c r="Q467" i="1" s="1"/>
  <c r="P467" i="1"/>
  <c r="O467" i="1"/>
  <c r="Q466" i="1" a="1"/>
  <c r="Q466" i="1" s="1"/>
  <c r="P466" i="1"/>
  <c r="O466" i="1"/>
  <c r="Q465" i="1" a="1"/>
  <c r="Q465" i="1" s="1"/>
  <c r="P465" i="1"/>
  <c r="O465" i="1"/>
  <c r="Q464" i="1" a="1"/>
  <c r="Q464" i="1" s="1"/>
  <c r="P464" i="1"/>
  <c r="O464" i="1"/>
  <c r="Q463" i="1" a="1"/>
  <c r="Q463" i="1" s="1"/>
  <c r="P463" i="1"/>
  <c r="O463" i="1"/>
  <c r="Q462" i="1" a="1"/>
  <c r="Q462" i="1" s="1"/>
  <c r="P462" i="1"/>
  <c r="O462" i="1"/>
  <c r="Q461" i="1" a="1"/>
  <c r="Q461" i="1" s="1"/>
  <c r="P461" i="1"/>
  <c r="O461" i="1"/>
  <c r="Q460" i="1" a="1"/>
  <c r="Q460" i="1" s="1"/>
  <c r="P460" i="1"/>
  <c r="O460" i="1"/>
  <c r="Q459" i="1" a="1"/>
  <c r="Q459" i="1" s="1"/>
  <c r="P459" i="1"/>
  <c r="O459" i="1"/>
  <c r="Q458" i="1" a="1"/>
  <c r="Q458" i="1" s="1"/>
  <c r="P458" i="1"/>
  <c r="O458" i="1"/>
  <c r="Q457" i="1" a="1"/>
  <c r="Q457" i="1" s="1"/>
  <c r="P457" i="1"/>
  <c r="O457" i="1"/>
  <c r="Q456" i="1" a="1"/>
  <c r="Q456" i="1" s="1"/>
  <c r="P456" i="1"/>
  <c r="O456" i="1"/>
  <c r="Q455" i="1" a="1"/>
  <c r="Q455" i="1" s="1"/>
  <c r="P455" i="1"/>
  <c r="O455" i="1"/>
  <c r="Q454" i="1" a="1"/>
  <c r="Q454" i="1" s="1"/>
  <c r="P454" i="1"/>
  <c r="O454" i="1"/>
  <c r="Q453" i="1" a="1"/>
  <c r="Q453" i="1" s="1"/>
  <c r="P453" i="1"/>
  <c r="O453" i="1"/>
  <c r="Q452" i="1" a="1"/>
  <c r="Q452" i="1" s="1"/>
  <c r="P452" i="1"/>
  <c r="O452" i="1"/>
  <c r="Q451" i="1" a="1"/>
  <c r="Q451" i="1" s="1"/>
  <c r="P451" i="1"/>
  <c r="O451" i="1"/>
  <c r="Q450" i="1" a="1"/>
  <c r="Q450" i="1" s="1"/>
  <c r="P450" i="1"/>
  <c r="O450" i="1"/>
  <c r="Q449" i="1" a="1"/>
  <c r="Q449" i="1" s="1"/>
  <c r="P449" i="1"/>
  <c r="O449" i="1"/>
  <c r="Q448" i="1" a="1"/>
  <c r="Q448" i="1" s="1"/>
  <c r="P448" i="1"/>
  <c r="O448" i="1"/>
  <c r="Q447" i="1" a="1"/>
  <c r="Q447" i="1" s="1"/>
  <c r="P447" i="1"/>
  <c r="O447" i="1"/>
  <c r="Q446" i="1" a="1"/>
  <c r="Q446" i="1" s="1"/>
  <c r="P446" i="1"/>
  <c r="O446" i="1"/>
  <c r="Q445" i="1" a="1"/>
  <c r="Q445" i="1" s="1"/>
  <c r="P445" i="1"/>
  <c r="O445" i="1"/>
  <c r="Q444" i="1" a="1"/>
  <c r="Q444" i="1" s="1"/>
  <c r="P444" i="1"/>
  <c r="O444" i="1"/>
  <c r="Q443" i="1" a="1"/>
  <c r="Q443" i="1" s="1"/>
  <c r="P443" i="1"/>
  <c r="O443" i="1"/>
  <c r="Q442" i="1" a="1"/>
  <c r="Q442" i="1" s="1"/>
  <c r="P442" i="1"/>
  <c r="O442" i="1"/>
  <c r="Q441" i="1" a="1"/>
  <c r="Q441" i="1" s="1"/>
  <c r="P441" i="1"/>
  <c r="O441" i="1"/>
  <c r="Q440" i="1" a="1"/>
  <c r="Q440" i="1" s="1"/>
  <c r="P440" i="1"/>
  <c r="O440" i="1"/>
  <c r="Q439" i="1" a="1"/>
  <c r="Q439" i="1" s="1"/>
  <c r="P439" i="1"/>
  <c r="O439" i="1"/>
  <c r="Q438" i="1" a="1"/>
  <c r="Q438" i="1" s="1"/>
  <c r="P438" i="1"/>
  <c r="O438" i="1"/>
  <c r="Q437" i="1" a="1"/>
  <c r="Q437" i="1" s="1"/>
  <c r="P437" i="1"/>
  <c r="O437" i="1"/>
  <c r="Q436" i="1" a="1"/>
  <c r="Q436" i="1" s="1"/>
  <c r="P436" i="1"/>
  <c r="O436" i="1"/>
  <c r="Q435" i="1" a="1"/>
  <c r="Q435" i="1" s="1"/>
  <c r="P435" i="1"/>
  <c r="O435" i="1"/>
  <c r="Q434" i="1" a="1"/>
  <c r="Q434" i="1" s="1"/>
  <c r="P434" i="1"/>
  <c r="O434" i="1"/>
  <c r="Q433" i="1" a="1"/>
  <c r="Q433" i="1" s="1"/>
  <c r="P433" i="1"/>
  <c r="O433" i="1"/>
  <c r="Q432" i="1" a="1"/>
  <c r="Q432" i="1" s="1"/>
  <c r="P432" i="1"/>
  <c r="O432" i="1"/>
  <c r="Q431" i="1" a="1"/>
  <c r="Q431" i="1" s="1"/>
  <c r="P431" i="1"/>
  <c r="O431" i="1"/>
  <c r="Q430" i="1" a="1"/>
  <c r="Q430" i="1" s="1"/>
  <c r="P430" i="1"/>
  <c r="O430" i="1"/>
  <c r="Q429" i="1" a="1"/>
  <c r="Q429" i="1" s="1"/>
  <c r="P429" i="1"/>
  <c r="O429" i="1"/>
  <c r="Q428" i="1" a="1"/>
  <c r="Q428" i="1" s="1"/>
  <c r="P428" i="1"/>
  <c r="O428" i="1"/>
  <c r="Q427" i="1" a="1"/>
  <c r="Q427" i="1" s="1"/>
  <c r="P427" i="1"/>
  <c r="O427" i="1"/>
  <c r="Q426" i="1" a="1"/>
  <c r="Q426" i="1" s="1"/>
  <c r="P426" i="1"/>
  <c r="O426" i="1"/>
  <c r="Q425" i="1" a="1"/>
  <c r="Q425" i="1" s="1"/>
  <c r="P425" i="1"/>
  <c r="O425" i="1"/>
  <c r="Q424" i="1" a="1"/>
  <c r="Q424" i="1" s="1"/>
  <c r="P424" i="1"/>
  <c r="O424" i="1"/>
  <c r="Q423" i="1" a="1"/>
  <c r="Q423" i="1" s="1"/>
  <c r="P423" i="1"/>
  <c r="O423" i="1"/>
  <c r="Q422" i="1" a="1"/>
  <c r="Q422" i="1" s="1"/>
  <c r="P422" i="1"/>
  <c r="O422" i="1"/>
  <c r="Q421" i="1" a="1"/>
  <c r="Q421" i="1" s="1"/>
  <c r="P421" i="1"/>
  <c r="O421" i="1"/>
  <c r="Q420" i="1" a="1"/>
  <c r="Q420" i="1" s="1"/>
  <c r="P420" i="1"/>
  <c r="O420" i="1"/>
  <c r="Q419" i="1" a="1"/>
  <c r="Q419" i="1" s="1"/>
  <c r="P419" i="1"/>
  <c r="O419" i="1"/>
  <c r="Q418" i="1" a="1"/>
  <c r="Q418" i="1" s="1"/>
  <c r="P418" i="1"/>
  <c r="O418" i="1"/>
  <c r="Q417" i="1" a="1"/>
  <c r="Q417" i="1" s="1"/>
  <c r="P417" i="1"/>
  <c r="O417" i="1"/>
  <c r="Q416" i="1" a="1"/>
  <c r="Q416" i="1" s="1"/>
  <c r="P416" i="1"/>
  <c r="O416" i="1"/>
  <c r="Q415" i="1" a="1"/>
  <c r="Q415" i="1" s="1"/>
  <c r="P415" i="1"/>
  <c r="O415" i="1"/>
  <c r="Q414" i="1" a="1"/>
  <c r="Q414" i="1" s="1"/>
  <c r="P414" i="1"/>
  <c r="O414" i="1"/>
  <c r="Q413" i="1" a="1"/>
  <c r="Q413" i="1" s="1"/>
  <c r="P413" i="1"/>
  <c r="O413" i="1"/>
  <c r="Q412" i="1" a="1"/>
  <c r="Q412" i="1" s="1"/>
  <c r="P412" i="1"/>
  <c r="O412" i="1"/>
  <c r="Q411" i="1" a="1"/>
  <c r="Q411" i="1" s="1"/>
  <c r="P411" i="1"/>
  <c r="O411" i="1"/>
  <c r="Q410" i="1" a="1"/>
  <c r="Q410" i="1" s="1"/>
  <c r="P410" i="1"/>
  <c r="O410" i="1"/>
  <c r="Q409" i="1" a="1"/>
  <c r="Q409" i="1" s="1"/>
  <c r="P409" i="1"/>
  <c r="O409" i="1"/>
  <c r="Q408" i="1" a="1"/>
  <c r="Q408" i="1" s="1"/>
  <c r="P408" i="1"/>
  <c r="O408" i="1"/>
  <c r="Q407" i="1" a="1"/>
  <c r="Q407" i="1" s="1"/>
  <c r="P407" i="1"/>
  <c r="O407" i="1"/>
  <c r="Q406" i="1" a="1"/>
  <c r="Q406" i="1" s="1"/>
  <c r="P406" i="1"/>
  <c r="O406" i="1"/>
  <c r="Q405" i="1" a="1"/>
  <c r="Q405" i="1" s="1"/>
  <c r="P405" i="1"/>
  <c r="O405" i="1"/>
  <c r="Q404" i="1" a="1"/>
  <c r="Q404" i="1" s="1"/>
  <c r="P404" i="1"/>
  <c r="O404" i="1"/>
  <c r="Q403" i="1" a="1"/>
  <c r="Q403" i="1" s="1"/>
  <c r="P403" i="1"/>
  <c r="O403" i="1"/>
  <c r="Q402" i="1" a="1"/>
  <c r="Q402" i="1" s="1"/>
  <c r="P402" i="1"/>
  <c r="O402" i="1"/>
  <c r="Q401" i="1" a="1"/>
  <c r="Q401" i="1" s="1"/>
  <c r="P401" i="1"/>
  <c r="O401" i="1"/>
  <c r="Q400" i="1" a="1"/>
  <c r="Q400" i="1" s="1"/>
  <c r="P400" i="1"/>
  <c r="O400" i="1"/>
  <c r="Q399" i="1" a="1"/>
  <c r="Q399" i="1" s="1"/>
  <c r="P399" i="1"/>
  <c r="O399" i="1"/>
  <c r="Q398" i="1" a="1"/>
  <c r="Q398" i="1" s="1"/>
  <c r="P398" i="1"/>
  <c r="O398" i="1"/>
  <c r="Q397" i="1" a="1"/>
  <c r="Q397" i="1" s="1"/>
  <c r="P397" i="1"/>
  <c r="O397" i="1"/>
  <c r="Q396" i="1" a="1"/>
  <c r="Q396" i="1" s="1"/>
  <c r="P396" i="1"/>
  <c r="O396" i="1"/>
  <c r="Q395" i="1" a="1"/>
  <c r="Q395" i="1" s="1"/>
  <c r="P395" i="1"/>
  <c r="O395" i="1"/>
  <c r="Q394" i="1" a="1"/>
  <c r="Q394" i="1" s="1"/>
  <c r="P394" i="1"/>
  <c r="O394" i="1"/>
  <c r="Q393" i="1" a="1"/>
  <c r="Q393" i="1" s="1"/>
  <c r="P393" i="1"/>
  <c r="O393" i="1"/>
  <c r="Q392" i="1" a="1"/>
  <c r="Q392" i="1" s="1"/>
  <c r="P392" i="1"/>
  <c r="O392" i="1"/>
  <c r="Q391" i="1" a="1"/>
  <c r="Q391" i="1" s="1"/>
  <c r="P391" i="1"/>
  <c r="O391" i="1"/>
  <c r="Q390" i="1" a="1"/>
  <c r="Q390" i="1" s="1"/>
  <c r="P390" i="1"/>
  <c r="O390" i="1"/>
  <c r="Q389" i="1" a="1"/>
  <c r="Q389" i="1" s="1"/>
  <c r="P389" i="1"/>
  <c r="O389" i="1"/>
  <c r="Q388" i="1" a="1"/>
  <c r="Q388" i="1" s="1"/>
  <c r="P388" i="1"/>
  <c r="O388" i="1"/>
  <c r="Q387" i="1" a="1"/>
  <c r="Q387" i="1" s="1"/>
  <c r="P387" i="1"/>
  <c r="O387" i="1"/>
  <c r="Q386" i="1" a="1"/>
  <c r="Q386" i="1" s="1"/>
  <c r="P386" i="1"/>
  <c r="O386" i="1"/>
  <c r="Q385" i="1" a="1"/>
  <c r="Q385" i="1" s="1"/>
  <c r="P385" i="1"/>
  <c r="O385" i="1"/>
  <c r="Q384" i="1" a="1"/>
  <c r="Q384" i="1" s="1"/>
  <c r="P384" i="1"/>
  <c r="O384" i="1"/>
  <c r="Q383" i="1" a="1"/>
  <c r="Q383" i="1" s="1"/>
  <c r="P383" i="1"/>
  <c r="O383" i="1"/>
  <c r="Q382" i="1" a="1"/>
  <c r="Q382" i="1" s="1"/>
  <c r="P382" i="1"/>
  <c r="O382" i="1"/>
  <c r="Q381" i="1" a="1"/>
  <c r="Q381" i="1" s="1"/>
  <c r="P381" i="1"/>
  <c r="O381" i="1"/>
  <c r="Q380" i="1" a="1"/>
  <c r="Q380" i="1" s="1"/>
  <c r="P380" i="1"/>
  <c r="O380" i="1"/>
  <c r="Q379" i="1" a="1"/>
  <c r="Q379" i="1" s="1"/>
  <c r="P379" i="1"/>
  <c r="O379" i="1"/>
  <c r="Q378" i="1" a="1"/>
  <c r="Q378" i="1" s="1"/>
  <c r="P378" i="1"/>
  <c r="O378" i="1"/>
  <c r="Q377" i="1" a="1"/>
  <c r="Q377" i="1" s="1"/>
  <c r="P377" i="1"/>
  <c r="O377" i="1"/>
  <c r="Q376" i="1" a="1"/>
  <c r="Q376" i="1" s="1"/>
  <c r="P376" i="1"/>
  <c r="O376" i="1"/>
  <c r="Q375" i="1" a="1"/>
  <c r="Q375" i="1" s="1"/>
  <c r="P375" i="1"/>
  <c r="O375" i="1"/>
  <c r="Q374" i="1" a="1"/>
  <c r="Q374" i="1" s="1"/>
  <c r="P374" i="1"/>
  <c r="O374" i="1"/>
  <c r="Q373" i="1" a="1"/>
  <c r="Q373" i="1" s="1"/>
  <c r="P373" i="1"/>
  <c r="O373" i="1"/>
  <c r="Q372" i="1" a="1"/>
  <c r="Q372" i="1" s="1"/>
  <c r="P372" i="1"/>
  <c r="O372" i="1"/>
  <c r="Q371" i="1" a="1"/>
  <c r="Q371" i="1" s="1"/>
  <c r="P371" i="1"/>
  <c r="O371" i="1"/>
  <c r="Q370" i="1" a="1"/>
  <c r="Q370" i="1" s="1"/>
  <c r="P370" i="1"/>
  <c r="O370" i="1"/>
  <c r="Q369" i="1" a="1"/>
  <c r="Q369" i="1" s="1"/>
  <c r="P369" i="1"/>
  <c r="O369" i="1"/>
  <c r="Q368" i="1" a="1"/>
  <c r="Q368" i="1" s="1"/>
  <c r="P368" i="1"/>
  <c r="O368" i="1"/>
  <c r="Q367" i="1" a="1"/>
  <c r="Q367" i="1" s="1"/>
  <c r="P367" i="1"/>
  <c r="O367" i="1"/>
  <c r="Q366" i="1" a="1"/>
  <c r="Q366" i="1" s="1"/>
  <c r="P366" i="1"/>
  <c r="O366" i="1"/>
  <c r="Q365" i="1" a="1"/>
  <c r="Q365" i="1" s="1"/>
  <c r="P365" i="1"/>
  <c r="O365" i="1"/>
  <c r="Q364" i="1" a="1"/>
  <c r="Q364" i="1" s="1"/>
  <c r="P364" i="1"/>
  <c r="O364" i="1"/>
  <c r="Q363" i="1" a="1"/>
  <c r="Q363" i="1" s="1"/>
  <c r="P363" i="1"/>
  <c r="O363" i="1"/>
  <c r="Q362" i="1" a="1"/>
  <c r="Q362" i="1" s="1"/>
  <c r="P362" i="1"/>
  <c r="O362" i="1"/>
  <c r="Q361" i="1" a="1"/>
  <c r="Q361" i="1" s="1"/>
  <c r="P361" i="1"/>
  <c r="O361" i="1"/>
  <c r="Q360" i="1" a="1"/>
  <c r="Q360" i="1" s="1"/>
  <c r="P360" i="1"/>
  <c r="O360" i="1"/>
  <c r="Q359" i="1" a="1"/>
  <c r="Q359" i="1" s="1"/>
  <c r="P359" i="1"/>
  <c r="O359" i="1"/>
  <c r="Q358" i="1" a="1"/>
  <c r="Q358" i="1" s="1"/>
  <c r="P358" i="1"/>
  <c r="O358" i="1"/>
  <c r="Q357" i="1" a="1"/>
  <c r="Q357" i="1" s="1"/>
  <c r="P357" i="1"/>
  <c r="O357" i="1"/>
  <c r="Q356" i="1" a="1"/>
  <c r="Q356" i="1" s="1"/>
  <c r="P356" i="1"/>
  <c r="O356" i="1"/>
  <c r="Q355" i="1" a="1"/>
  <c r="Q355" i="1" s="1"/>
  <c r="P355" i="1"/>
  <c r="O355" i="1"/>
  <c r="Q354" i="1" a="1"/>
  <c r="Q354" i="1" s="1"/>
  <c r="P354" i="1"/>
  <c r="O354" i="1"/>
  <c r="Q353" i="1" a="1"/>
  <c r="Q353" i="1" s="1"/>
  <c r="P353" i="1"/>
  <c r="O353" i="1"/>
  <c r="Q352" i="1" a="1"/>
  <c r="Q352" i="1" s="1"/>
  <c r="P352" i="1"/>
  <c r="O352" i="1"/>
  <c r="Q351" i="1" a="1"/>
  <c r="Q351" i="1" s="1"/>
  <c r="P351" i="1"/>
  <c r="O351" i="1"/>
  <c r="Q350" i="1" a="1"/>
  <c r="Q350" i="1" s="1"/>
  <c r="P350" i="1"/>
  <c r="O350" i="1"/>
  <c r="Q349" i="1" a="1"/>
  <c r="Q349" i="1" s="1"/>
  <c r="P349" i="1"/>
  <c r="O349" i="1"/>
  <c r="Q348" i="1" a="1"/>
  <c r="Q348" i="1" s="1"/>
  <c r="P348" i="1"/>
  <c r="O348" i="1"/>
  <c r="Q347" i="1" a="1"/>
  <c r="Q347" i="1" s="1"/>
  <c r="P347" i="1"/>
  <c r="O347" i="1"/>
  <c r="Q346" i="1" a="1"/>
  <c r="Q346" i="1" s="1"/>
  <c r="P346" i="1"/>
  <c r="O346" i="1"/>
  <c r="Q345" i="1" a="1"/>
  <c r="Q345" i="1" s="1"/>
  <c r="P345" i="1"/>
  <c r="O345" i="1"/>
  <c r="Q344" i="1" a="1"/>
  <c r="Q344" i="1" s="1"/>
  <c r="P344" i="1"/>
  <c r="O344" i="1"/>
  <c r="Q343" i="1" a="1"/>
  <c r="Q343" i="1" s="1"/>
  <c r="P343" i="1"/>
  <c r="O343" i="1"/>
  <c r="Q342" i="1" a="1"/>
  <c r="Q342" i="1" s="1"/>
  <c r="P342" i="1"/>
  <c r="O342" i="1"/>
  <c r="Q341" i="1" a="1"/>
  <c r="Q341" i="1" s="1"/>
  <c r="P341" i="1"/>
  <c r="O341" i="1"/>
  <c r="Q340" i="1" a="1"/>
  <c r="Q340" i="1" s="1"/>
  <c r="P340" i="1"/>
  <c r="O340" i="1"/>
  <c r="Q339" i="1" a="1"/>
  <c r="Q339" i="1" s="1"/>
  <c r="P339" i="1"/>
  <c r="O339" i="1"/>
  <c r="Q338" i="1" a="1"/>
  <c r="Q338" i="1" s="1"/>
  <c r="P338" i="1"/>
  <c r="O338" i="1"/>
  <c r="Q337" i="1" a="1"/>
  <c r="Q337" i="1" s="1"/>
  <c r="P337" i="1"/>
  <c r="O337" i="1"/>
  <c r="Q336" i="1" a="1"/>
  <c r="Q336" i="1" s="1"/>
  <c r="P336" i="1"/>
  <c r="O336" i="1"/>
  <c r="Q335" i="1" a="1"/>
  <c r="Q335" i="1" s="1"/>
  <c r="P335" i="1"/>
  <c r="O335" i="1"/>
  <c r="Q334" i="1" a="1"/>
  <c r="Q334" i="1" s="1"/>
  <c r="P334" i="1"/>
  <c r="O334" i="1"/>
  <c r="Q333" i="1" a="1"/>
  <c r="Q333" i="1" s="1"/>
  <c r="P333" i="1"/>
  <c r="O333" i="1"/>
  <c r="Q332" i="1" a="1"/>
  <c r="Q332" i="1" s="1"/>
  <c r="P332" i="1"/>
  <c r="O332" i="1"/>
  <c r="Q331" i="1" a="1"/>
  <c r="Q331" i="1" s="1"/>
  <c r="P331" i="1"/>
  <c r="O331" i="1"/>
  <c r="Q330" i="1" a="1"/>
  <c r="Q330" i="1" s="1"/>
  <c r="P330" i="1"/>
  <c r="O330" i="1"/>
  <c r="Q329" i="1" a="1"/>
  <c r="Q329" i="1" s="1"/>
  <c r="P329" i="1"/>
  <c r="O329" i="1"/>
  <c r="Q328" i="1" a="1"/>
  <c r="Q328" i="1" s="1"/>
  <c r="P328" i="1"/>
  <c r="O328" i="1"/>
  <c r="Q327" i="1" a="1"/>
  <c r="Q327" i="1" s="1"/>
  <c r="P327" i="1"/>
  <c r="O327" i="1"/>
  <c r="Q326" i="1" a="1"/>
  <c r="Q326" i="1" s="1"/>
  <c r="P326" i="1"/>
  <c r="O326" i="1"/>
  <c r="Q325" i="1" a="1"/>
  <c r="Q325" i="1" s="1"/>
  <c r="P325" i="1"/>
  <c r="O325" i="1"/>
  <c r="Q324" i="1" a="1"/>
  <c r="Q324" i="1" s="1"/>
  <c r="P324" i="1"/>
  <c r="O324" i="1"/>
  <c r="Q323" i="1" a="1"/>
  <c r="Q323" i="1" s="1"/>
  <c r="P323" i="1"/>
  <c r="O323" i="1"/>
  <c r="Q322" i="1" a="1"/>
  <c r="Q322" i="1" s="1"/>
  <c r="P322" i="1"/>
  <c r="O322" i="1"/>
  <c r="Q321" i="1" a="1"/>
  <c r="Q321" i="1" s="1"/>
  <c r="P321" i="1"/>
  <c r="O321" i="1"/>
  <c r="Q320" i="1" a="1"/>
  <c r="Q320" i="1" s="1"/>
  <c r="P320" i="1"/>
  <c r="O320" i="1"/>
  <c r="Q319" i="1" a="1"/>
  <c r="Q319" i="1" s="1"/>
  <c r="P319" i="1"/>
  <c r="O319" i="1"/>
  <c r="Q318" i="1" a="1"/>
  <c r="Q318" i="1" s="1"/>
  <c r="P318" i="1"/>
  <c r="O318" i="1"/>
  <c r="Q317" i="1" a="1"/>
  <c r="Q317" i="1" s="1"/>
  <c r="P317" i="1"/>
  <c r="O317" i="1"/>
  <c r="Q316" i="1" a="1"/>
  <c r="Q316" i="1" s="1"/>
  <c r="P316" i="1"/>
  <c r="O316" i="1"/>
  <c r="Q315" i="1" a="1"/>
  <c r="Q315" i="1" s="1"/>
  <c r="P315" i="1"/>
  <c r="O315" i="1"/>
  <c r="Q314" i="1" a="1"/>
  <c r="Q314" i="1" s="1"/>
  <c r="P314" i="1"/>
  <c r="O314" i="1"/>
  <c r="Q313" i="1" a="1"/>
  <c r="Q313" i="1" s="1"/>
  <c r="P313" i="1"/>
  <c r="O313" i="1"/>
  <c r="Q312" i="1" a="1"/>
  <c r="Q312" i="1" s="1"/>
  <c r="P312" i="1"/>
  <c r="O312" i="1"/>
  <c r="Q311" i="1" a="1"/>
  <c r="Q311" i="1" s="1"/>
  <c r="P311" i="1"/>
  <c r="O311" i="1"/>
  <c r="Q310" i="1" a="1"/>
  <c r="Q310" i="1" s="1"/>
  <c r="P310" i="1"/>
  <c r="O310" i="1"/>
  <c r="Q309" i="1" a="1"/>
  <c r="Q309" i="1" s="1"/>
  <c r="P309" i="1"/>
  <c r="O309" i="1"/>
  <c r="Q308" i="1" a="1"/>
  <c r="Q308" i="1" s="1"/>
  <c r="P308" i="1"/>
  <c r="O308" i="1"/>
  <c r="Q307" i="1" a="1"/>
  <c r="Q307" i="1" s="1"/>
  <c r="P307" i="1"/>
  <c r="O307" i="1"/>
  <c r="Q306" i="1" a="1"/>
  <c r="Q306" i="1" s="1"/>
  <c r="P306" i="1"/>
  <c r="O306" i="1"/>
  <c r="Q305" i="1" a="1"/>
  <c r="Q305" i="1" s="1"/>
  <c r="P305" i="1"/>
  <c r="O305" i="1"/>
  <c r="Q304" i="1" a="1"/>
  <c r="Q304" i="1" s="1"/>
  <c r="P304" i="1"/>
  <c r="O304" i="1"/>
  <c r="Q303" i="1" a="1"/>
  <c r="Q303" i="1" s="1"/>
  <c r="P303" i="1"/>
  <c r="O303" i="1"/>
  <c r="Q302" i="1" a="1"/>
  <c r="Q302" i="1" s="1"/>
  <c r="P302" i="1"/>
  <c r="O302" i="1"/>
  <c r="Q301" i="1" a="1"/>
  <c r="Q301" i="1" s="1"/>
  <c r="P301" i="1"/>
  <c r="O301" i="1"/>
  <c r="Q300" i="1" a="1"/>
  <c r="Q300" i="1" s="1"/>
  <c r="P300" i="1"/>
  <c r="O300" i="1"/>
  <c r="Q299" i="1" a="1"/>
  <c r="Q299" i="1" s="1"/>
  <c r="P299" i="1"/>
  <c r="O299" i="1"/>
  <c r="Q298" i="1" a="1"/>
  <c r="Q298" i="1" s="1"/>
  <c r="P298" i="1"/>
  <c r="O298" i="1"/>
  <c r="Q297" i="1" a="1"/>
  <c r="Q297" i="1" s="1"/>
  <c r="P297" i="1"/>
  <c r="O297" i="1"/>
  <c r="Q296" i="1" a="1"/>
  <c r="Q296" i="1" s="1"/>
  <c r="P296" i="1"/>
  <c r="O296" i="1"/>
  <c r="Q295" i="1" a="1"/>
  <c r="Q295" i="1" s="1"/>
  <c r="P295" i="1"/>
  <c r="O295" i="1"/>
  <c r="Q294" i="1" a="1"/>
  <c r="Q294" i="1" s="1"/>
  <c r="P294" i="1"/>
  <c r="O294" i="1"/>
  <c r="Q293" i="1" a="1"/>
  <c r="Q293" i="1" s="1"/>
  <c r="P293" i="1"/>
  <c r="O293" i="1"/>
  <c r="Q292" i="1" a="1"/>
  <c r="Q292" i="1" s="1"/>
  <c r="P292" i="1"/>
  <c r="O292" i="1"/>
  <c r="Q291" i="1" a="1"/>
  <c r="Q291" i="1" s="1"/>
  <c r="P291" i="1"/>
  <c r="O291" i="1"/>
  <c r="Q290" i="1" a="1"/>
  <c r="Q290" i="1" s="1"/>
  <c r="P290" i="1"/>
  <c r="O290" i="1"/>
  <c r="Q289" i="1" a="1"/>
  <c r="Q289" i="1" s="1"/>
  <c r="P289" i="1"/>
  <c r="O289" i="1"/>
  <c r="Q288" i="1" a="1"/>
  <c r="Q288" i="1" s="1"/>
  <c r="P288" i="1"/>
  <c r="O288" i="1"/>
  <c r="Q287" i="1" a="1"/>
  <c r="Q287" i="1" s="1"/>
  <c r="P287" i="1"/>
  <c r="O287" i="1"/>
  <c r="Q286" i="1" a="1"/>
  <c r="Q286" i="1" s="1"/>
  <c r="P286" i="1"/>
  <c r="O286" i="1"/>
  <c r="Q285" i="1" a="1"/>
  <c r="Q285" i="1" s="1"/>
  <c r="P285" i="1"/>
  <c r="O285" i="1"/>
  <c r="Q284" i="1" a="1"/>
  <c r="Q284" i="1" s="1"/>
  <c r="P284" i="1"/>
  <c r="O284" i="1"/>
  <c r="Q283" i="1" a="1"/>
  <c r="Q283" i="1" s="1"/>
  <c r="P283" i="1"/>
  <c r="O283" i="1"/>
  <c r="Q282" i="1" a="1"/>
  <c r="Q282" i="1" s="1"/>
  <c r="P282" i="1"/>
  <c r="O282" i="1"/>
  <c r="Q281" i="1" a="1"/>
  <c r="Q281" i="1" s="1"/>
  <c r="P281" i="1"/>
  <c r="O281" i="1"/>
  <c r="Q280" i="1" a="1"/>
  <c r="Q280" i="1" s="1"/>
  <c r="P280" i="1"/>
  <c r="O280" i="1"/>
  <c r="Q279" i="1" a="1"/>
  <c r="Q279" i="1" s="1"/>
  <c r="P279" i="1"/>
  <c r="O279" i="1"/>
  <c r="Q278" i="1" a="1"/>
  <c r="Q278" i="1" s="1"/>
  <c r="P278" i="1"/>
  <c r="O278" i="1"/>
  <c r="Q277" i="1" a="1"/>
  <c r="Q277" i="1" s="1"/>
  <c r="P277" i="1"/>
  <c r="O277" i="1"/>
  <c r="Q276" i="1" a="1"/>
  <c r="Q276" i="1" s="1"/>
  <c r="P276" i="1"/>
  <c r="O276" i="1"/>
  <c r="Q275" i="1" a="1"/>
  <c r="Q275" i="1" s="1"/>
  <c r="P275" i="1"/>
  <c r="O275" i="1"/>
  <c r="Q274" i="1" a="1"/>
  <c r="Q274" i="1" s="1"/>
  <c r="P274" i="1"/>
  <c r="O274" i="1"/>
  <c r="Q273" i="1" a="1"/>
  <c r="Q273" i="1" s="1"/>
  <c r="P273" i="1"/>
  <c r="O273" i="1"/>
  <c r="Q272" i="1" a="1"/>
  <c r="Q272" i="1" s="1"/>
  <c r="P272" i="1"/>
  <c r="O272" i="1"/>
  <c r="Q271" i="1" a="1"/>
  <c r="Q271" i="1" s="1"/>
  <c r="P271" i="1"/>
  <c r="O271" i="1"/>
  <c r="Q270" i="1" a="1"/>
  <c r="Q270" i="1" s="1"/>
  <c r="P270" i="1"/>
  <c r="O270" i="1"/>
  <c r="Q269" i="1" a="1"/>
  <c r="Q269" i="1" s="1"/>
  <c r="P269" i="1"/>
  <c r="O269" i="1"/>
  <c r="Q268" i="1" a="1"/>
  <c r="Q268" i="1" s="1"/>
  <c r="P268" i="1"/>
  <c r="O268" i="1"/>
  <c r="Q267" i="1" a="1"/>
  <c r="Q267" i="1" s="1"/>
  <c r="P267" i="1"/>
  <c r="O267" i="1"/>
  <c r="Q266" i="1" a="1"/>
  <c r="Q266" i="1" s="1"/>
  <c r="P266" i="1"/>
  <c r="O266" i="1"/>
  <c r="Q265" i="1" a="1"/>
  <c r="Q265" i="1" s="1"/>
  <c r="P265" i="1"/>
  <c r="O265" i="1"/>
  <c r="Q264" i="1" a="1"/>
  <c r="Q264" i="1" s="1"/>
  <c r="P264" i="1"/>
  <c r="O264" i="1"/>
  <c r="Q263" i="1" a="1"/>
  <c r="Q263" i="1" s="1"/>
  <c r="P263" i="1"/>
  <c r="O263" i="1"/>
  <c r="Q262" i="1" a="1"/>
  <c r="Q262" i="1" s="1"/>
  <c r="P262" i="1"/>
  <c r="O262" i="1"/>
  <c r="Q261" i="1" a="1"/>
  <c r="Q261" i="1" s="1"/>
  <c r="P261" i="1"/>
  <c r="O261" i="1"/>
  <c r="Q260" i="1" a="1"/>
  <c r="Q260" i="1" s="1"/>
  <c r="P260" i="1"/>
  <c r="O260" i="1"/>
  <c r="Q259" i="1" a="1"/>
  <c r="Q259" i="1" s="1"/>
  <c r="P259" i="1"/>
  <c r="O259" i="1"/>
  <c r="Q258" i="1" a="1"/>
  <c r="Q258" i="1" s="1"/>
  <c r="P258" i="1"/>
  <c r="O258" i="1"/>
  <c r="Q257" i="1" a="1"/>
  <c r="Q257" i="1" s="1"/>
  <c r="P257" i="1"/>
  <c r="O257" i="1"/>
  <c r="Q256" i="1" a="1"/>
  <c r="Q256" i="1" s="1"/>
  <c r="P256" i="1"/>
  <c r="O256" i="1"/>
  <c r="Q255" i="1" a="1"/>
  <c r="Q255" i="1" s="1"/>
  <c r="P255" i="1"/>
  <c r="O255" i="1"/>
  <c r="Q254" i="1" a="1"/>
  <c r="Q254" i="1" s="1"/>
  <c r="P254" i="1"/>
  <c r="O254" i="1"/>
  <c r="Q253" i="1" a="1"/>
  <c r="Q253" i="1" s="1"/>
  <c r="P253" i="1"/>
  <c r="O253" i="1"/>
  <c r="Q252" i="1" a="1"/>
  <c r="Q252" i="1" s="1"/>
  <c r="P252" i="1"/>
  <c r="O252" i="1"/>
  <c r="Q251" i="1" a="1"/>
  <c r="Q251" i="1" s="1"/>
  <c r="P251" i="1"/>
  <c r="O251" i="1"/>
  <c r="Q250" i="1" a="1"/>
  <c r="Q250" i="1" s="1"/>
  <c r="P250" i="1"/>
  <c r="O250" i="1"/>
  <c r="Q249" i="1" a="1"/>
  <c r="Q249" i="1" s="1"/>
  <c r="P249" i="1"/>
  <c r="O249" i="1"/>
  <c r="Q248" i="1" a="1"/>
  <c r="Q248" i="1" s="1"/>
  <c r="P248" i="1"/>
  <c r="O248" i="1"/>
  <c r="Q247" i="1" a="1"/>
  <c r="Q247" i="1" s="1"/>
  <c r="P247" i="1"/>
  <c r="O247" i="1"/>
  <c r="Q246" i="1" a="1"/>
  <c r="Q246" i="1" s="1"/>
  <c r="P246" i="1"/>
  <c r="O246" i="1"/>
  <c r="Q245" i="1" a="1"/>
  <c r="Q245" i="1" s="1"/>
  <c r="P245" i="1"/>
  <c r="O245" i="1"/>
  <c r="Q244" i="1" a="1"/>
  <c r="Q244" i="1" s="1"/>
  <c r="P244" i="1"/>
  <c r="O244" i="1"/>
  <c r="Q243" i="1" a="1"/>
  <c r="Q243" i="1" s="1"/>
  <c r="P243" i="1"/>
  <c r="O243" i="1"/>
  <c r="Q242" i="1" a="1"/>
  <c r="Q242" i="1" s="1"/>
  <c r="P242" i="1"/>
  <c r="O242" i="1"/>
  <c r="Q241" i="1" a="1"/>
  <c r="Q241" i="1" s="1"/>
  <c r="P241" i="1"/>
  <c r="O241" i="1"/>
  <c r="Q240" i="1" a="1"/>
  <c r="Q240" i="1" s="1"/>
  <c r="P240" i="1"/>
  <c r="O240" i="1"/>
  <c r="Q239" i="1" a="1"/>
  <c r="Q239" i="1" s="1"/>
  <c r="P239" i="1"/>
  <c r="O239" i="1"/>
  <c r="Q238" i="1" a="1"/>
  <c r="Q238" i="1" s="1"/>
  <c r="P238" i="1"/>
  <c r="O238" i="1"/>
  <c r="Q237" i="1" a="1"/>
  <c r="Q237" i="1" s="1"/>
  <c r="P237" i="1"/>
  <c r="O237" i="1"/>
  <c r="Q236" i="1" a="1"/>
  <c r="Q236" i="1" s="1"/>
  <c r="P236" i="1"/>
  <c r="O236" i="1"/>
  <c r="Q235" i="1" a="1"/>
  <c r="Q235" i="1" s="1"/>
  <c r="P235" i="1"/>
  <c r="O235" i="1"/>
  <c r="Q234" i="1" a="1"/>
  <c r="Q234" i="1" s="1"/>
  <c r="P234" i="1"/>
  <c r="O234" i="1"/>
  <c r="Q233" i="1" a="1"/>
  <c r="Q233" i="1" s="1"/>
  <c r="P233" i="1"/>
  <c r="O233" i="1"/>
  <c r="Q232" i="1" a="1"/>
  <c r="Q232" i="1" s="1"/>
  <c r="P232" i="1"/>
  <c r="O232" i="1"/>
  <c r="Q231" i="1" a="1"/>
  <c r="Q231" i="1" s="1"/>
  <c r="P231" i="1"/>
  <c r="O231" i="1"/>
  <c r="Q230" i="1" a="1"/>
  <c r="Q230" i="1" s="1"/>
  <c r="P230" i="1"/>
  <c r="O230" i="1"/>
  <c r="Q229" i="1" a="1"/>
  <c r="Q229" i="1" s="1"/>
  <c r="P229" i="1"/>
  <c r="O229" i="1"/>
  <c r="Q228" i="1" a="1"/>
  <c r="Q228" i="1" s="1"/>
  <c r="P228" i="1"/>
  <c r="O228" i="1"/>
  <c r="Q227" i="1" a="1"/>
  <c r="Q227" i="1" s="1"/>
  <c r="P227" i="1"/>
  <c r="O227" i="1"/>
  <c r="Q226" i="1" a="1"/>
  <c r="Q226" i="1" s="1"/>
  <c r="P226" i="1"/>
  <c r="O226" i="1"/>
  <c r="Q225" i="1" a="1"/>
  <c r="Q225" i="1" s="1"/>
  <c r="P225" i="1"/>
  <c r="O225" i="1"/>
  <c r="Q224" i="1" a="1"/>
  <c r="Q224" i="1" s="1"/>
  <c r="P224" i="1"/>
  <c r="O224" i="1"/>
  <c r="Q223" i="1" a="1"/>
  <c r="Q223" i="1" s="1"/>
  <c r="P223" i="1"/>
  <c r="O223" i="1"/>
  <c r="Q222" i="1" a="1"/>
  <c r="Q222" i="1" s="1"/>
  <c r="P222" i="1"/>
  <c r="O222" i="1"/>
  <c r="Q221" i="1" a="1"/>
  <c r="Q221" i="1" s="1"/>
  <c r="P221" i="1"/>
  <c r="O221" i="1"/>
  <c r="Q220" i="1" a="1"/>
  <c r="Q220" i="1" s="1"/>
  <c r="P220" i="1"/>
  <c r="O220" i="1"/>
  <c r="Q219" i="1" a="1"/>
  <c r="Q219" i="1" s="1"/>
  <c r="P219" i="1"/>
  <c r="O219" i="1"/>
  <c r="Q218" i="1" a="1"/>
  <c r="Q218" i="1" s="1"/>
  <c r="P218" i="1"/>
  <c r="O218" i="1"/>
  <c r="Q217" i="1" a="1"/>
  <c r="Q217" i="1" s="1"/>
  <c r="P217" i="1"/>
  <c r="O217" i="1"/>
  <c r="Q216" i="1" a="1"/>
  <c r="Q216" i="1" s="1"/>
  <c r="P216" i="1"/>
  <c r="O216" i="1"/>
  <c r="Q215" i="1" a="1"/>
  <c r="Q215" i="1" s="1"/>
  <c r="P215" i="1"/>
  <c r="O215" i="1"/>
  <c r="Q214" i="1" a="1"/>
  <c r="Q214" i="1" s="1"/>
  <c r="P214" i="1"/>
  <c r="O214" i="1"/>
  <c r="Q213" i="1" a="1"/>
  <c r="Q213" i="1" s="1"/>
  <c r="P213" i="1"/>
  <c r="O213" i="1"/>
  <c r="Q212" i="1" a="1"/>
  <c r="Q212" i="1" s="1"/>
  <c r="P212" i="1"/>
  <c r="O212" i="1"/>
  <c r="Q211" i="1" a="1"/>
  <c r="Q211" i="1" s="1"/>
  <c r="P211" i="1"/>
  <c r="O211" i="1"/>
  <c r="Q210" i="1" a="1"/>
  <c r="Q210" i="1" s="1"/>
  <c r="P210" i="1"/>
  <c r="O210" i="1"/>
  <c r="Q209" i="1" a="1"/>
  <c r="Q209" i="1" s="1"/>
  <c r="P209" i="1"/>
  <c r="O209" i="1"/>
  <c r="Q208" i="1" a="1"/>
  <c r="Q208" i="1" s="1"/>
  <c r="P208" i="1"/>
  <c r="O208" i="1"/>
  <c r="Q207" i="1" a="1"/>
  <c r="Q207" i="1" s="1"/>
  <c r="P207" i="1"/>
  <c r="O207" i="1"/>
  <c r="Q206" i="1" a="1"/>
  <c r="Q206" i="1" s="1"/>
  <c r="P206" i="1"/>
  <c r="O206" i="1"/>
  <c r="Q205" i="1" a="1"/>
  <c r="Q205" i="1" s="1"/>
  <c r="P205" i="1"/>
  <c r="O205" i="1"/>
  <c r="Q204" i="1" a="1"/>
  <c r="Q204" i="1" s="1"/>
  <c r="P204" i="1"/>
  <c r="O204" i="1"/>
  <c r="Q203" i="1" a="1"/>
  <c r="Q203" i="1" s="1"/>
  <c r="P203" i="1"/>
  <c r="O203" i="1"/>
  <c r="Q202" i="1" a="1"/>
  <c r="Q202" i="1" s="1"/>
  <c r="P202" i="1"/>
  <c r="O202" i="1"/>
  <c r="Q201" i="1" a="1"/>
  <c r="Q201" i="1" s="1"/>
  <c r="P201" i="1"/>
  <c r="O201" i="1"/>
  <c r="Q200" i="1" a="1"/>
  <c r="Q200" i="1" s="1"/>
  <c r="P200" i="1"/>
  <c r="O200" i="1"/>
  <c r="Q199" i="1" a="1"/>
  <c r="Q199" i="1" s="1"/>
  <c r="P199" i="1"/>
  <c r="O199" i="1"/>
  <c r="Q198" i="1" a="1"/>
  <c r="Q198" i="1" s="1"/>
  <c r="P198" i="1"/>
  <c r="O198" i="1"/>
  <c r="Q197" i="1" a="1"/>
  <c r="Q197" i="1" s="1"/>
  <c r="P197" i="1"/>
  <c r="O197" i="1"/>
  <c r="Q196" i="1" a="1"/>
  <c r="Q196" i="1" s="1"/>
  <c r="P196" i="1"/>
  <c r="O196" i="1"/>
  <c r="Q195" i="1" a="1"/>
  <c r="Q195" i="1" s="1"/>
  <c r="P195" i="1"/>
  <c r="O195" i="1"/>
  <c r="Q194" i="1" a="1"/>
  <c r="Q194" i="1" s="1"/>
  <c r="P194" i="1"/>
  <c r="O194" i="1"/>
  <c r="Q193" i="1" a="1"/>
  <c r="Q193" i="1" s="1"/>
  <c r="P193" i="1"/>
  <c r="O193" i="1"/>
  <c r="Q192" i="1" a="1"/>
  <c r="Q192" i="1" s="1"/>
  <c r="P192" i="1"/>
  <c r="O192" i="1"/>
  <c r="Q191" i="1" a="1"/>
  <c r="Q191" i="1" s="1"/>
  <c r="P191" i="1"/>
  <c r="O191" i="1"/>
  <c r="Q190" i="1" a="1"/>
  <c r="Q190" i="1" s="1"/>
  <c r="P190" i="1"/>
  <c r="O190" i="1"/>
  <c r="Q189" i="1" a="1"/>
  <c r="Q189" i="1" s="1"/>
  <c r="P189" i="1"/>
  <c r="O189" i="1"/>
  <c r="Q188" i="1" a="1"/>
  <c r="Q188" i="1" s="1"/>
  <c r="P188" i="1"/>
  <c r="O188" i="1"/>
  <c r="Q187" i="1" a="1"/>
  <c r="Q187" i="1" s="1"/>
  <c r="P187" i="1"/>
  <c r="O187" i="1"/>
  <c r="Q186" i="1" a="1"/>
  <c r="Q186" i="1" s="1"/>
  <c r="P186" i="1"/>
  <c r="O186" i="1"/>
  <c r="Q185" i="1" a="1"/>
  <c r="Q185" i="1" s="1"/>
  <c r="P185" i="1"/>
  <c r="O185" i="1"/>
  <c r="Q184" i="1" a="1"/>
  <c r="Q184" i="1" s="1"/>
  <c r="P184" i="1"/>
  <c r="O184" i="1"/>
  <c r="Q183" i="1" a="1"/>
  <c r="Q183" i="1" s="1"/>
  <c r="P183" i="1"/>
  <c r="O183" i="1"/>
  <c r="Q182" i="1" a="1"/>
  <c r="Q182" i="1" s="1"/>
  <c r="P182" i="1"/>
  <c r="O182" i="1"/>
  <c r="Q181" i="1" a="1"/>
  <c r="Q181" i="1" s="1"/>
  <c r="P181" i="1"/>
  <c r="O181" i="1"/>
  <c r="Q180" i="1" a="1"/>
  <c r="Q180" i="1" s="1"/>
  <c r="P180" i="1"/>
  <c r="O180" i="1"/>
  <c r="Q179" i="1" a="1"/>
  <c r="Q179" i="1" s="1"/>
  <c r="P179" i="1"/>
  <c r="O179" i="1"/>
  <c r="Q178" i="1" a="1"/>
  <c r="Q178" i="1" s="1"/>
  <c r="P178" i="1"/>
  <c r="O178" i="1"/>
  <c r="Q177" i="1" a="1"/>
  <c r="Q177" i="1" s="1"/>
  <c r="P177" i="1"/>
  <c r="O177" i="1"/>
  <c r="Q176" i="1" a="1"/>
  <c r="Q176" i="1" s="1"/>
  <c r="P176" i="1"/>
  <c r="O176" i="1"/>
  <c r="Q175" i="1" a="1"/>
  <c r="Q175" i="1" s="1"/>
  <c r="P175" i="1"/>
  <c r="O175" i="1"/>
  <c r="Q174" i="1" a="1"/>
  <c r="Q174" i="1" s="1"/>
  <c r="P174" i="1"/>
  <c r="O174" i="1"/>
  <c r="Q173" i="1" a="1"/>
  <c r="Q173" i="1" s="1"/>
  <c r="P173" i="1"/>
  <c r="O173" i="1"/>
  <c r="Q172" i="1" a="1"/>
  <c r="Q172" i="1" s="1"/>
  <c r="P172" i="1"/>
  <c r="O172" i="1"/>
  <c r="Q171" i="1" a="1"/>
  <c r="Q171" i="1" s="1"/>
  <c r="P171" i="1"/>
  <c r="O171" i="1"/>
  <c r="Q170" i="1" a="1"/>
  <c r="Q170" i="1" s="1"/>
  <c r="P170" i="1"/>
  <c r="O170" i="1"/>
  <c r="Q169" i="1" a="1"/>
  <c r="Q169" i="1" s="1"/>
  <c r="P169" i="1"/>
  <c r="O169" i="1"/>
  <c r="Q168" i="1" a="1"/>
  <c r="Q168" i="1" s="1"/>
  <c r="P168" i="1"/>
  <c r="O168" i="1"/>
  <c r="Q167" i="1" a="1"/>
  <c r="Q167" i="1" s="1"/>
  <c r="P167" i="1"/>
  <c r="O167" i="1"/>
  <c r="Q166" i="1" a="1"/>
  <c r="Q166" i="1" s="1"/>
  <c r="P166" i="1"/>
  <c r="O166" i="1"/>
  <c r="Q165" i="1" a="1"/>
  <c r="Q165" i="1" s="1"/>
  <c r="P165" i="1"/>
  <c r="O165" i="1"/>
  <c r="Q164" i="1" a="1"/>
  <c r="Q164" i="1" s="1"/>
  <c r="P164" i="1"/>
  <c r="O164" i="1"/>
  <c r="Q163" i="1" a="1"/>
  <c r="Q163" i="1" s="1"/>
  <c r="P163" i="1"/>
  <c r="O163" i="1"/>
  <c r="Q162" i="1" a="1"/>
  <c r="Q162" i="1" s="1"/>
  <c r="P162" i="1"/>
  <c r="O162" i="1"/>
  <c r="Q161" i="1" a="1"/>
  <c r="Q161" i="1" s="1"/>
  <c r="P161" i="1"/>
  <c r="O161" i="1"/>
  <c r="Q160" i="1" a="1"/>
  <c r="Q160" i="1" s="1"/>
  <c r="P160" i="1"/>
  <c r="O160" i="1"/>
  <c r="Q159" i="1" a="1"/>
  <c r="Q159" i="1" s="1"/>
  <c r="P159" i="1"/>
  <c r="O159" i="1"/>
  <c r="Q158" i="1" a="1"/>
  <c r="Q158" i="1" s="1"/>
  <c r="P158" i="1"/>
  <c r="O158" i="1"/>
  <c r="Q157" i="1" a="1"/>
  <c r="Q157" i="1" s="1"/>
  <c r="P157" i="1"/>
  <c r="O157" i="1"/>
  <c r="Q156" i="1" a="1"/>
  <c r="Q156" i="1" s="1"/>
  <c r="P156" i="1"/>
  <c r="O156" i="1"/>
  <c r="Q155" i="1" a="1"/>
  <c r="Q155" i="1" s="1"/>
  <c r="P155" i="1"/>
  <c r="O155" i="1"/>
  <c r="Q154" i="1" a="1"/>
  <c r="Q154" i="1" s="1"/>
  <c r="P154" i="1"/>
  <c r="O154" i="1"/>
  <c r="Q153" i="1" a="1"/>
  <c r="Q153" i="1" s="1"/>
  <c r="P153" i="1"/>
  <c r="O153" i="1"/>
  <c r="Q152" i="1" a="1"/>
  <c r="Q152" i="1" s="1"/>
  <c r="P152" i="1"/>
  <c r="O152" i="1"/>
  <c r="Q151" i="1" a="1"/>
  <c r="Q151" i="1" s="1"/>
  <c r="P151" i="1"/>
  <c r="O151" i="1"/>
  <c r="Q150" i="1" a="1"/>
  <c r="Q150" i="1" s="1"/>
  <c r="P150" i="1"/>
  <c r="O150" i="1"/>
  <c r="Q149" i="1" a="1"/>
  <c r="Q149" i="1" s="1"/>
  <c r="P149" i="1"/>
  <c r="O149" i="1"/>
  <c r="Q148" i="1" a="1"/>
  <c r="Q148" i="1" s="1"/>
  <c r="P148" i="1"/>
  <c r="O148" i="1"/>
  <c r="Q147" i="1" a="1"/>
  <c r="Q147" i="1" s="1"/>
  <c r="P147" i="1"/>
  <c r="O147" i="1"/>
  <c r="Q146" i="1" a="1"/>
  <c r="Q146" i="1" s="1"/>
  <c r="P146" i="1"/>
  <c r="O146" i="1"/>
  <c r="Q145" i="1" a="1"/>
  <c r="Q145" i="1" s="1"/>
  <c r="P145" i="1"/>
  <c r="O145" i="1"/>
  <c r="Q144" i="1" a="1"/>
  <c r="Q144" i="1" s="1"/>
  <c r="P144" i="1"/>
  <c r="O144" i="1"/>
  <c r="Q143" i="1" a="1"/>
  <c r="Q143" i="1" s="1"/>
  <c r="P143" i="1"/>
  <c r="O143" i="1"/>
  <c r="Q142" i="1" a="1"/>
  <c r="Q142" i="1" s="1"/>
  <c r="P142" i="1"/>
  <c r="O142" i="1"/>
  <c r="Q141" i="1" a="1"/>
  <c r="Q141" i="1" s="1"/>
  <c r="P141" i="1"/>
  <c r="O141" i="1"/>
  <c r="Q140" i="1" a="1"/>
  <c r="Q140" i="1" s="1"/>
  <c r="P140" i="1"/>
  <c r="O140" i="1"/>
  <c r="Q139" i="1" a="1"/>
  <c r="Q139" i="1" s="1"/>
  <c r="P139" i="1"/>
  <c r="O139" i="1"/>
  <c r="Q138" i="1" a="1"/>
  <c r="Q138" i="1" s="1"/>
  <c r="P138" i="1"/>
  <c r="O138" i="1"/>
  <c r="Q137" i="1" a="1"/>
  <c r="Q137" i="1" s="1"/>
  <c r="P137" i="1"/>
  <c r="O137" i="1"/>
  <c r="Q136" i="1" a="1"/>
  <c r="Q136" i="1" s="1"/>
  <c r="P136" i="1"/>
  <c r="O136" i="1"/>
  <c r="Q135" i="1" a="1"/>
  <c r="Q135" i="1" s="1"/>
  <c r="P135" i="1"/>
  <c r="O135" i="1"/>
  <c r="Q134" i="1" a="1"/>
  <c r="Q134" i="1" s="1"/>
  <c r="P134" i="1"/>
  <c r="O134" i="1"/>
  <c r="Q133" i="1" a="1"/>
  <c r="Q133" i="1" s="1"/>
  <c r="P133" i="1"/>
  <c r="O133" i="1"/>
  <c r="Q132" i="1" a="1"/>
  <c r="Q132" i="1" s="1"/>
  <c r="P132" i="1"/>
  <c r="O132" i="1"/>
  <c r="Q131" i="1" a="1"/>
  <c r="Q131" i="1" s="1"/>
  <c r="P131" i="1"/>
  <c r="O131" i="1"/>
  <c r="Q130" i="1" a="1"/>
  <c r="Q130" i="1" s="1"/>
  <c r="P130" i="1"/>
  <c r="O130" i="1"/>
  <c r="Q129" i="1" a="1"/>
  <c r="Q129" i="1" s="1"/>
  <c r="P129" i="1"/>
  <c r="O129" i="1"/>
  <c r="Q128" i="1" a="1"/>
  <c r="Q128" i="1" s="1"/>
  <c r="P128" i="1"/>
  <c r="O128" i="1"/>
  <c r="Q127" i="1" a="1"/>
  <c r="Q127" i="1" s="1"/>
  <c r="P127" i="1"/>
  <c r="O127" i="1"/>
  <c r="Q126" i="1" a="1"/>
  <c r="Q126" i="1" s="1"/>
  <c r="P126" i="1"/>
  <c r="O126" i="1"/>
  <c r="Q125" i="1" a="1"/>
  <c r="Q125" i="1" s="1"/>
  <c r="P125" i="1"/>
  <c r="O125" i="1"/>
  <c r="Q124" i="1" a="1"/>
  <c r="Q124" i="1" s="1"/>
  <c r="P124" i="1"/>
  <c r="O124" i="1"/>
  <c r="Q123" i="1" a="1"/>
  <c r="Q123" i="1" s="1"/>
  <c r="P123" i="1"/>
  <c r="O123" i="1"/>
  <c r="Q122" i="1" a="1"/>
  <c r="Q122" i="1" s="1"/>
  <c r="P122" i="1"/>
  <c r="O122" i="1"/>
  <c r="Q121" i="1" a="1"/>
  <c r="Q121" i="1" s="1"/>
  <c r="P121" i="1"/>
  <c r="O121" i="1"/>
  <c r="Q120" i="1" a="1"/>
  <c r="Q120" i="1" s="1"/>
  <c r="P120" i="1"/>
  <c r="O120" i="1"/>
  <c r="Q119" i="1" a="1"/>
  <c r="Q119" i="1" s="1"/>
  <c r="P119" i="1"/>
  <c r="O119" i="1"/>
  <c r="Q118" i="1" a="1"/>
  <c r="Q118" i="1" s="1"/>
  <c r="P118" i="1"/>
  <c r="O118" i="1"/>
  <c r="Q117" i="1" a="1"/>
  <c r="Q117" i="1" s="1"/>
  <c r="P117" i="1"/>
  <c r="O117" i="1"/>
  <c r="Q116" i="1" a="1"/>
  <c r="Q116" i="1" s="1"/>
  <c r="P116" i="1"/>
  <c r="O116" i="1"/>
  <c r="Q115" i="1" a="1"/>
  <c r="Q115" i="1" s="1"/>
  <c r="P115" i="1"/>
  <c r="O115" i="1"/>
  <c r="Q114" i="1" a="1"/>
  <c r="Q114" i="1" s="1"/>
  <c r="P114" i="1"/>
  <c r="O114" i="1"/>
  <c r="Q113" i="1" a="1"/>
  <c r="Q113" i="1" s="1"/>
  <c r="P113" i="1"/>
  <c r="O113" i="1"/>
  <c r="Q112" i="1" a="1"/>
  <c r="Q112" i="1" s="1"/>
  <c r="P112" i="1"/>
  <c r="O112" i="1"/>
  <c r="Q111" i="1" a="1"/>
  <c r="Q111" i="1" s="1"/>
  <c r="P111" i="1"/>
  <c r="O111" i="1"/>
  <c r="Q110" i="1" a="1"/>
  <c r="Q110" i="1" s="1"/>
  <c r="P110" i="1"/>
  <c r="O110" i="1"/>
  <c r="Q109" i="1" a="1"/>
  <c r="Q109" i="1" s="1"/>
  <c r="P109" i="1"/>
  <c r="O109" i="1"/>
  <c r="Q108" i="1" a="1"/>
  <c r="Q108" i="1" s="1"/>
  <c r="P108" i="1"/>
  <c r="O108" i="1"/>
  <c r="Q107" i="1" a="1"/>
  <c r="Q107" i="1" s="1"/>
  <c r="P107" i="1"/>
  <c r="O107" i="1"/>
  <c r="Q106" i="1" a="1"/>
  <c r="Q106" i="1" s="1"/>
  <c r="P106" i="1"/>
  <c r="O106" i="1"/>
  <c r="Q105" i="1" a="1"/>
  <c r="Q105" i="1" s="1"/>
  <c r="P105" i="1"/>
  <c r="O105" i="1"/>
  <c r="Q104" i="1" a="1"/>
  <c r="Q104" i="1" s="1"/>
  <c r="P104" i="1"/>
  <c r="O104" i="1"/>
  <c r="Q103" i="1" a="1"/>
  <c r="Q103" i="1" s="1"/>
  <c r="P103" i="1"/>
  <c r="O103" i="1"/>
  <c r="Q102" i="1" a="1"/>
  <c r="Q102" i="1" s="1"/>
  <c r="P102" i="1"/>
  <c r="O102" i="1"/>
  <c r="Q101" i="1" a="1"/>
  <c r="Q101" i="1" s="1"/>
  <c r="P101" i="1"/>
  <c r="O101" i="1"/>
  <c r="Q100" i="1" a="1"/>
  <c r="Q100" i="1" s="1"/>
  <c r="P100" i="1"/>
  <c r="O100" i="1"/>
  <c r="Q99" i="1" a="1"/>
  <c r="Q99" i="1" s="1"/>
  <c r="P99" i="1"/>
  <c r="O99" i="1"/>
  <c r="Q98" i="1" a="1"/>
  <c r="Q98" i="1" s="1"/>
  <c r="P98" i="1"/>
  <c r="O98" i="1"/>
  <c r="Q97" i="1" a="1"/>
  <c r="Q97" i="1" s="1"/>
  <c r="P97" i="1"/>
  <c r="O97" i="1"/>
  <c r="Q96" i="1" a="1"/>
  <c r="Q96" i="1" s="1"/>
  <c r="P96" i="1"/>
  <c r="O96" i="1"/>
  <c r="Q95" i="1" a="1"/>
  <c r="Q95" i="1" s="1"/>
  <c r="P95" i="1"/>
  <c r="O95" i="1"/>
  <c r="Q94" i="1" a="1"/>
  <c r="Q94" i="1" s="1"/>
  <c r="P94" i="1"/>
  <c r="O94" i="1"/>
  <c r="Q93" i="1" a="1"/>
  <c r="Q93" i="1" s="1"/>
  <c r="P93" i="1"/>
  <c r="O93" i="1"/>
  <c r="Q92" i="1" a="1"/>
  <c r="Q92" i="1" s="1"/>
  <c r="P92" i="1"/>
  <c r="O92" i="1"/>
  <c r="Q91" i="1" a="1"/>
  <c r="Q91" i="1" s="1"/>
  <c r="P91" i="1"/>
  <c r="O91" i="1"/>
  <c r="Q90" i="1" a="1"/>
  <c r="Q90" i="1" s="1"/>
  <c r="P90" i="1"/>
  <c r="O90" i="1"/>
  <c r="Q89" i="1" a="1"/>
  <c r="Q89" i="1" s="1"/>
  <c r="P89" i="1"/>
  <c r="O89" i="1"/>
  <c r="Q88" i="1" a="1"/>
  <c r="Q88" i="1" s="1"/>
  <c r="P88" i="1"/>
  <c r="O88" i="1"/>
  <c r="Q87" i="1" a="1"/>
  <c r="Q87" i="1" s="1"/>
  <c r="P87" i="1"/>
  <c r="O87" i="1"/>
  <c r="Q86" i="1" a="1"/>
  <c r="Q86" i="1" s="1"/>
  <c r="P86" i="1"/>
  <c r="O86" i="1"/>
  <c r="Q85" i="1" a="1"/>
  <c r="Q85" i="1" s="1"/>
  <c r="P85" i="1"/>
  <c r="O85" i="1"/>
  <c r="Q84" i="1" a="1"/>
  <c r="Q84" i="1" s="1"/>
  <c r="P84" i="1"/>
  <c r="O84" i="1"/>
  <c r="Q83" i="1" a="1"/>
  <c r="Q83" i="1" s="1"/>
  <c r="P83" i="1"/>
  <c r="O83" i="1"/>
  <c r="Q82" i="1" a="1"/>
  <c r="Q82" i="1" s="1"/>
  <c r="P82" i="1"/>
  <c r="O82" i="1"/>
  <c r="Q81" i="1" a="1"/>
  <c r="Q81" i="1" s="1"/>
  <c r="P81" i="1"/>
  <c r="O81" i="1"/>
  <c r="Q80" i="1" a="1"/>
  <c r="Q80" i="1" s="1"/>
  <c r="P80" i="1"/>
  <c r="O80" i="1"/>
  <c r="Q79" i="1" a="1"/>
  <c r="Q79" i="1" s="1"/>
  <c r="P79" i="1"/>
  <c r="O79" i="1"/>
  <c r="Q78" i="1" a="1"/>
  <c r="Q78" i="1" s="1"/>
  <c r="P78" i="1"/>
  <c r="O78" i="1"/>
  <c r="Q77" i="1" a="1"/>
  <c r="Q77" i="1" s="1"/>
  <c r="P77" i="1"/>
  <c r="O77" i="1"/>
  <c r="Q76" i="1" a="1"/>
  <c r="Q76" i="1" s="1"/>
  <c r="P76" i="1"/>
  <c r="O76" i="1"/>
  <c r="Q75" i="1" a="1"/>
  <c r="Q75" i="1" s="1"/>
  <c r="P75" i="1"/>
  <c r="O75" i="1"/>
  <c r="Q74" i="1" a="1"/>
  <c r="Q74" i="1" s="1"/>
  <c r="P74" i="1"/>
  <c r="O74" i="1"/>
  <c r="Q73" i="1" a="1"/>
  <c r="Q73" i="1" s="1"/>
  <c r="P73" i="1"/>
  <c r="O73" i="1"/>
  <c r="Q72" i="1" a="1"/>
  <c r="Q72" i="1" s="1"/>
  <c r="P72" i="1"/>
  <c r="O72" i="1"/>
  <c r="Q71" i="1" a="1"/>
  <c r="Q71" i="1" s="1"/>
  <c r="P71" i="1"/>
  <c r="O71" i="1"/>
  <c r="Q70" i="1" a="1"/>
  <c r="Q70" i="1" s="1"/>
  <c r="P70" i="1"/>
  <c r="O70" i="1"/>
  <c r="Q69" i="1" a="1"/>
  <c r="Q69" i="1" s="1"/>
  <c r="P69" i="1"/>
  <c r="O69" i="1"/>
  <c r="Q68" i="1" a="1"/>
  <c r="Q68" i="1" s="1"/>
  <c r="P68" i="1"/>
  <c r="O68" i="1"/>
  <c r="Q67" i="1" a="1"/>
  <c r="Q67" i="1" s="1"/>
  <c r="P67" i="1"/>
  <c r="O67" i="1"/>
  <c r="Q66" i="1" a="1"/>
  <c r="Q66" i="1" s="1"/>
  <c r="P66" i="1"/>
  <c r="O66" i="1"/>
  <c r="Q65" i="1" a="1"/>
  <c r="Q65" i="1" s="1"/>
  <c r="P65" i="1"/>
  <c r="O65" i="1"/>
  <c r="Q64" i="1" a="1"/>
  <c r="Q64" i="1" s="1"/>
  <c r="P64" i="1"/>
  <c r="O64" i="1"/>
  <c r="Q63" i="1" a="1"/>
  <c r="Q63" i="1" s="1"/>
  <c r="P63" i="1"/>
  <c r="O63" i="1"/>
  <c r="Q62" i="1" a="1"/>
  <c r="Q62" i="1" s="1"/>
  <c r="P62" i="1"/>
  <c r="O62" i="1"/>
  <c r="Q61" i="1" a="1"/>
  <c r="Q61" i="1" s="1"/>
  <c r="P61" i="1"/>
  <c r="O61" i="1"/>
  <c r="Q60" i="1" a="1"/>
  <c r="Q60" i="1" s="1"/>
  <c r="P60" i="1"/>
  <c r="O60" i="1"/>
  <c r="Q59" i="1" a="1"/>
  <c r="Q59" i="1" s="1"/>
  <c r="P59" i="1"/>
  <c r="O59" i="1"/>
  <c r="Q58" i="1" a="1"/>
  <c r="Q58" i="1" s="1"/>
  <c r="P58" i="1"/>
  <c r="O58" i="1"/>
  <c r="Q57" i="1" a="1"/>
  <c r="Q57" i="1" s="1"/>
  <c r="P57" i="1"/>
  <c r="O57" i="1"/>
  <c r="Q56" i="1" a="1"/>
  <c r="Q56" i="1" s="1"/>
  <c r="P56" i="1"/>
  <c r="O56" i="1"/>
  <c r="Q55" i="1" a="1"/>
  <c r="Q55" i="1" s="1"/>
  <c r="P55" i="1"/>
  <c r="O55" i="1"/>
  <c r="Q54" i="1" a="1"/>
  <c r="Q54" i="1" s="1"/>
  <c r="P54" i="1"/>
  <c r="O54" i="1"/>
  <c r="Q53" i="1" a="1"/>
  <c r="Q53" i="1" s="1"/>
  <c r="P53" i="1"/>
  <c r="O53" i="1"/>
  <c r="Q52" i="1" a="1"/>
  <c r="Q52" i="1" s="1"/>
  <c r="P52" i="1"/>
  <c r="O52" i="1"/>
  <c r="Q51" i="1" a="1"/>
  <c r="Q51" i="1" s="1"/>
  <c r="P51" i="1"/>
  <c r="O51" i="1"/>
  <c r="Q50" i="1" a="1"/>
  <c r="Q50" i="1" s="1"/>
  <c r="P50" i="1"/>
  <c r="O50" i="1"/>
  <c r="Q49" i="1" a="1"/>
  <c r="Q49" i="1" s="1"/>
  <c r="P49" i="1"/>
  <c r="O49" i="1"/>
  <c r="Q48" i="1" a="1"/>
  <c r="Q48" i="1" s="1"/>
  <c r="P48" i="1"/>
  <c r="O48" i="1"/>
  <c r="Q47" i="1" a="1"/>
  <c r="Q47" i="1" s="1"/>
  <c r="P47" i="1"/>
  <c r="O47" i="1"/>
  <c r="Q46" i="1" a="1"/>
  <c r="Q46" i="1" s="1"/>
  <c r="P46" i="1"/>
  <c r="O46" i="1"/>
  <c r="Q45" i="1" a="1"/>
  <c r="Q45" i="1" s="1"/>
  <c r="P45" i="1"/>
  <c r="O45" i="1"/>
  <c r="Q44" i="1" a="1"/>
  <c r="Q44" i="1" s="1"/>
  <c r="P44" i="1"/>
  <c r="O44" i="1"/>
  <c r="Q43" i="1" a="1"/>
  <c r="Q43" i="1" s="1"/>
  <c r="P43" i="1"/>
  <c r="O43" i="1"/>
  <c r="Q42" i="1" a="1"/>
  <c r="Q42" i="1" s="1"/>
  <c r="P42" i="1"/>
  <c r="O42" i="1"/>
  <c r="Q41" i="1" a="1"/>
  <c r="Q41" i="1" s="1"/>
  <c r="P41" i="1"/>
  <c r="O41" i="1"/>
  <c r="Q40" i="1" a="1"/>
  <c r="Q40" i="1" s="1"/>
  <c r="P40" i="1"/>
  <c r="O40" i="1"/>
  <c r="Q39" i="1" a="1"/>
  <c r="Q39" i="1" s="1"/>
  <c r="P39" i="1"/>
  <c r="O39" i="1"/>
  <c r="Q38" i="1" a="1"/>
  <c r="Q38" i="1" s="1"/>
  <c r="P38" i="1"/>
  <c r="O38" i="1"/>
  <c r="Q37" i="1" a="1"/>
  <c r="Q37" i="1" s="1"/>
  <c r="P37" i="1"/>
  <c r="O37" i="1"/>
  <c r="Q36" i="1" a="1"/>
  <c r="Q36" i="1" s="1"/>
  <c r="P36" i="1"/>
  <c r="O36" i="1"/>
  <c r="Q35" i="1" a="1"/>
  <c r="Q35" i="1" s="1"/>
  <c r="P35" i="1"/>
  <c r="O35" i="1"/>
  <c r="Q34" i="1" a="1"/>
  <c r="Q34" i="1" s="1"/>
  <c r="P34" i="1"/>
  <c r="O34" i="1"/>
  <c r="Q33" i="1" a="1"/>
  <c r="Q33" i="1" s="1"/>
  <c r="P33" i="1"/>
  <c r="O33" i="1"/>
  <c r="Q32" i="1" a="1"/>
  <c r="Q32" i="1" s="1"/>
  <c r="P32" i="1"/>
  <c r="O32" i="1"/>
  <c r="Q31" i="1" a="1"/>
  <c r="Q31" i="1" s="1"/>
  <c r="P31" i="1"/>
  <c r="O31" i="1"/>
  <c r="Q30" i="1" a="1"/>
  <c r="Q30" i="1" s="1"/>
  <c r="P30" i="1"/>
  <c r="O30" i="1"/>
  <c r="Q29" i="1" a="1"/>
  <c r="Q29" i="1" s="1"/>
  <c r="P29" i="1"/>
  <c r="O29" i="1"/>
  <c r="Q28" i="1" a="1"/>
  <c r="Q28" i="1" s="1"/>
  <c r="P28" i="1"/>
  <c r="O28" i="1"/>
  <c r="Q27" i="1" a="1"/>
  <c r="Q27" i="1" s="1"/>
  <c r="P27" i="1"/>
  <c r="O27" i="1"/>
  <c r="Q26" i="1" a="1"/>
  <c r="Q26" i="1" s="1"/>
  <c r="P26" i="1"/>
  <c r="O26" i="1"/>
  <c r="Q25" i="1" a="1"/>
  <c r="Q25" i="1" s="1"/>
  <c r="P25" i="1"/>
  <c r="O25" i="1"/>
  <c r="Q24" i="1" a="1"/>
  <c r="Q24" i="1" s="1"/>
  <c r="P24" i="1"/>
  <c r="O24" i="1"/>
  <c r="Q23" i="1" a="1"/>
  <c r="Q23" i="1" s="1"/>
  <c r="P23" i="1"/>
  <c r="O23" i="1"/>
  <c r="Q22" i="1" a="1"/>
  <c r="Q22" i="1" s="1"/>
  <c r="P22" i="1"/>
  <c r="O22" i="1"/>
  <c r="Q21" i="1" a="1"/>
  <c r="Q21" i="1" s="1"/>
  <c r="P21" i="1"/>
  <c r="O21" i="1"/>
  <c r="Q20" i="1" a="1"/>
  <c r="Q20" i="1" s="1"/>
  <c r="P20" i="1"/>
  <c r="O20" i="1"/>
  <c r="Q19" i="1" a="1"/>
  <c r="Q19" i="1" s="1"/>
  <c r="P19" i="1"/>
  <c r="O19" i="1"/>
  <c r="Q18" i="1" a="1"/>
  <c r="Q18" i="1" s="1"/>
  <c r="P18" i="1"/>
  <c r="O18" i="1"/>
  <c r="Q17" i="1" a="1"/>
  <c r="Q17" i="1" s="1"/>
  <c r="P17" i="1"/>
  <c r="O17" i="1"/>
  <c r="Q16" i="1" a="1"/>
  <c r="Q16" i="1" s="1"/>
  <c r="P16" i="1"/>
  <c r="O16" i="1"/>
  <c r="Q15" i="1" a="1"/>
  <c r="Q15" i="1" s="1"/>
  <c r="P15" i="1"/>
  <c r="O15" i="1"/>
  <c r="Q14" i="1" a="1"/>
  <c r="Q14" i="1" s="1"/>
  <c r="P14" i="1"/>
  <c r="O14" i="1"/>
  <c r="Q13" i="1" a="1"/>
  <c r="Q13" i="1" s="1"/>
  <c r="P13" i="1"/>
  <c r="O13" i="1"/>
  <c r="Q12" i="1" a="1"/>
  <c r="Q12" i="1" s="1"/>
  <c r="P12" i="1"/>
  <c r="O12" i="1"/>
  <c r="Q11" i="1" a="1"/>
  <c r="Q11" i="1" s="1"/>
  <c r="P11" i="1"/>
  <c r="O11" i="1"/>
  <c r="Q10" i="1" a="1"/>
  <c r="Q10" i="1" s="1"/>
  <c r="P10" i="1"/>
  <c r="O10" i="1"/>
  <c r="Q9" i="1" a="1"/>
  <c r="Q9" i="1" s="1"/>
  <c r="P9" i="1"/>
  <c r="O9" i="1"/>
  <c r="Q8" i="1" a="1"/>
  <c r="Q8" i="1" s="1"/>
  <c r="P8" i="1"/>
  <c r="O8" i="1"/>
  <c r="Q7" i="1" a="1"/>
  <c r="Q7" i="1" s="1"/>
  <c r="P7" i="1"/>
  <c r="O7" i="1"/>
  <c r="Q6" i="1" a="1"/>
  <c r="Q6" i="1" s="1"/>
  <c r="P6" i="1"/>
  <c r="O6" i="1"/>
  <c r="Q5" i="1" a="1"/>
  <c r="Q5" i="1" s="1"/>
  <c r="P5" i="1"/>
  <c r="O5" i="1"/>
  <c r="Q4" i="1" a="1"/>
  <c r="Q4" i="1" s="1"/>
  <c r="P4" i="1"/>
  <c r="O4" i="1"/>
  <c r="Q3" i="1" a="1"/>
  <c r="Q3" i="1" s="1"/>
  <c r="P3" i="1"/>
  <c r="O3" i="1"/>
  <c r="Q2" i="1" a="1"/>
  <c r="Q2" i="1" s="1"/>
  <c r="P2" i="1"/>
  <c r="O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<sst xmlns="http://schemas.openxmlformats.org/spreadsheetml/2006/main" count="14584" uniqueCount="2576">
  <si>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</si>
  <si>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</si>
  <si>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</si>
  <si>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</si>
  <si>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</si>
  <si>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</si>
  <si>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</si>
  <si>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</si>
  <si>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</si>
  <si>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</si>
  <si>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</si>
  <si>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</si>
  <si>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</si>
  <si>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</si>
  <si>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</si>
  <si>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</si>
  <si>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</si>
  <si>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</si>
  <si>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</si>
  <si>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</si>
  <si>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</si>
  <si>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</si>
  <si>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</si>
  <si>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</si>
  <si>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</si>
  <si>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</si>
  <si>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</si>
  <si>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</si>
  <si>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</si>
  <si>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</si>
  <si>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</si>
  <si>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</si>
  <si>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</si>
  <si>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</si>
  <si>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</si>
  <si>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</si>
  <si>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</si>
  <si>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</si>
  <si>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</si>
  <si>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</si>
  <si>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</si>
  <si>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</si>
  <si>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</si>
  <si>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</si>
  <si>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</si>
  <si>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</si>
  <si>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</si>
  <si>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</si>
  <si>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</si>
  <si>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</si>
  <si>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</si>
  <si>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</si>
  <si>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</si>
  <si>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</si>
  <si>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</si>
  <si>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</si>
  <si>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</si>
  <si>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</si>
  <si>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</si>
  <si>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</si>
  <si>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</si>
  <si>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</si>
  <si>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</si>
  <si>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</si>
  <si>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</si>
  <si>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</si>
  <si>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</si>
  <si>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</si>
  <si>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</si>
  <si>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</si>
  <si>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</si>
  <si>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</si>
  <si>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</si>
  <si>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</si>
  <si>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</si>
  <si>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</si>
  <si>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</si>
  <si>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</si>
  <si>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</si>
  <si>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</si>
  <si>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</si>
  <si>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</si>
  <si>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</si>
  <si>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</si>
  <si>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</si>
  <si>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</si>
  <si>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</si>
  <si>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</si>
  <si>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</si>
  <si>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</si>
  <si>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</si>
  <si>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</si>
  <si>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</si>
  <si>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</si>
  <si>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</si>
  <si>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</si>
  <si>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</si>
  <si>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</si>
  <si>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</si>
  <si>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</si>
  <si>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</si>
  <si>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</si>
  <si>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</si>
  <si>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</si>
  <si>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</si>
  <si>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</si>
  <si>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</si>
  <si>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</si>
  <si>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</si>
  <si>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</si>
  <si>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</si>
  <si>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</si>
  <si>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</si>
  <si>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</si>
  <si>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</si>
  <si>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</si>
  <si>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</si>
  <si>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</si>
  <si>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</si>
  <si>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</si>
  <si>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</si>
  <si>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</si>
  <si>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</si>
  <si>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</si>
  <si>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</si>
  <si>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</si>
  <si>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</si>
  <si>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</si>
  <si>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</si>
  <si>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</si>
  <si>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</si>
  <si>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</si>
  <si>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</si>
  <si>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</si>
  <si>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</si>
  <si>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</si>
  <si>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</si>
  <si>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</si>
  <si>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</si>
  <si>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</si>
  <si>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</si>
  <si>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</si>
  <si>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</si>
  <si>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</si>
  <si>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</si>
  <si>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</si>
  <si>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</si>
  <si>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</si>
  <si>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</si>
  <si>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</si>
  <si>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</si>
  <si>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</si>
  <si>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</si>
  <si>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</si>
  <si>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</si>
  <si>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</si>
  <si>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</si>
  <si>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</si>
  <si>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</si>
  <si>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</si>
  <si>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</si>
  <si>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</si>
  <si>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</si>
  <si>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</si>
  <si>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</si>
  <si>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</si>
  <si>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</si>
  <si>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</si>
  <si>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</si>
  <si>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</si>
  <si>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</si>
  <si>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</si>
  <si>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</si>
  <si>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</si>
  <si>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</si>
  <si>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</si>
  <si>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</si>
  <si>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</si>
  <si>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</si>
  <si>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</si>
  <si>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</si>
  <si>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</si>
  <si>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</si>
  <si>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</si>
  <si>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</si>
  <si>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</si>
  <si>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</si>
  <si>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</si>
  <si>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</si>
  <si>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</si>
  <si>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</si>
  <si>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</si>
  <si>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</si>
  <si>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</si>
  <si>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</si>
  <si>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</si>
  <si>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</si>
  <si>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</si>
  <si>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</si>
  <si>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</si>
  <si>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</si>
  <si>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</si>
  <si>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</si>
  <si>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</si>
  <si>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</si>
  <si>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</si>
  <si>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</si>
  <si>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</si>
  <si>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</si>
  <si>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</si>
  <si>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</si>
  <si>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</si>
  <si>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</si>
  <si>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</si>
  <si>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</si>
  <si>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</si>
  <si>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</si>
  <si>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</si>
  <si>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</si>
  <si>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</si>
  <si>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</si>
  <si>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</si>
  <si>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</si>
  <si>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</si>
  <si>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</si>
  <si>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</si>
  <si>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</si>
  <si>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</si>
  <si>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</si>
  <si>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</si>
  <si>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</si>
  <si>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</si>
  <si>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</si>
  <si>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</si>
  <si>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</si>
  <si>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</si>
  <si>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</si>
  <si>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</si>
  <si>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</si>
  <si>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</si>
  <si>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</si>
  <si>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</si>
  <si>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</si>
  <si>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</si>
  <si>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</si>
  <si>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</si>
  <si>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</si>
  <si>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</si>
  <si>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</si>
  <si>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</si>
  <si>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</si>
  <si>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</si>
  <si>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</si>
  <si>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</si>
  <si>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</si>
  <si>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</si>
  <si>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</si>
  <si>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</si>
  <si>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</si>
  <si>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</si>
  <si>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</si>
  <si>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</si>
  <si>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</si>
  <si>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</si>
  <si>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</si>
  <si>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</si>
  <si>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</si>
  <si>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</si>
  <si>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</si>
  <si>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</si>
  <si>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</si>
  <si>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</si>
  <si>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</si>
  <si>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</si>
  <si>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</si>
  <si>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</si>
  <si>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</si>
  <si>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</si>
  <si>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</si>
  <si>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</si>
  <si>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</si>
  <si>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</si>
  <si>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</si>
  <si>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</si>
  <si>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</si>
  <si>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</si>
  <si>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</si>
  <si>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</si>
  <si>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</si>
  <si>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</si>
  <si>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</si>
  <si>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</si>
  <si>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</si>
  <si>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</si>
  <si>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</si>
  <si>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</si>
  <si>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</si>
  <si>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</si>
  <si>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</si>
  <si>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</si>
  <si>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</si>
  <si>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</si>
  <si>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</si>
  <si>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</si>
  <si>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</si>
  <si>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</si>
  <si>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</si>
  <si>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</si>
  <si>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</si>
  <si>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</si>
  <si>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</si>
  <si>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</si>
  <si>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</si>
  <si>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</si>
  <si>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</si>
  <si>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</si>
  <si>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</si>
  <si>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</si>
  <si>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</si>
  <si>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</si>
  <si>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</si>
  <si>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</si>
  <si>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</si>
  <si>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</si>
  <si>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</si>
  <si>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</si>
  <si>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</si>
  <si>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</si>
  <si>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</si>
  <si>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</si>
  <si>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</si>
  <si>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</si>
  <si>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</si>
  <si>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</si>
  <si>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</si>
  <si>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</si>
  <si>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</si>
  <si>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</si>
  <si>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</si>
  <si>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</si>
  <si>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</si>
  <si>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</si>
  <si>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</si>
  <si>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</si>
  <si>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</si>
  <si>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</si>
  <si>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</si>
  <si>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</si>
  <si>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</si>
  <si>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</si>
  <si>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</si>
  <si>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</si>
  <si>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</si>
  <si>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</si>
  <si>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</si>
  <si>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</si>
  <si>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</si>
  <si>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</si>
  <si>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</si>
  <si>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</si>
  <si>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</si>
  <si>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</si>
  <si>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</si>
  <si>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</si>
  <si>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</si>
  <si>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</si>
  <si>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</si>
  <si>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</si>
  <si>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</si>
  <si>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</si>
  <si>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</si>
  <si>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</si>
  <si>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</si>
  <si>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</si>
  <si>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</si>
  <si>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</si>
  <si>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</si>
  <si>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</si>
  <si>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</si>
  <si>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</si>
  <si>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</si>
  <si>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</si>
  <si>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</si>
  <si>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</si>
  <si>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</si>
  <si>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</si>
  <si>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</si>
  <si>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</si>
  <si>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</si>
  <si>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</si>
  <si>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</si>
  <si>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</si>
  <si>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</si>
  <si>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</si>
  <si>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</si>
  <si>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</si>
  <si>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</si>
  <si>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</si>
  <si>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</si>
  <si>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</si>
  <si>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</si>
  <si>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</si>
  <si>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</si>
  <si>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</si>
  <si>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</si>
  <si>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</si>
  <si>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</si>
  <si>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</si>
  <si>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</si>
  <si>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</si>
  <si>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</si>
  <si>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</si>
  <si>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</si>
  <si>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</si>
  <si>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</si>
  <si>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</si>
  <si>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</si>
  <si>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</si>
  <si>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</si>
  <si>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</si>
  <si>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</si>
  <si>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</si>
  <si>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</si>
  <si>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</si>
  <si>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</si>
  <si>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</si>
  <si>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</si>
  <si>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</si>
  <si>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</si>
  <si>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</si>
  <si>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</si>
  <si>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</si>
  <si>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</si>
  <si>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</si>
  <si>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</si>
  <si>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</si>
  <si>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</si>
  <si>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</si>
  <si>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</si>
  <si>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</si>
  <si>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</si>
  <si>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</si>
  <si>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</si>
  <si>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</si>
  <si>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</si>
  <si>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</si>
  <si>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</si>
  <si>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</si>
  <si>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</si>
  <si>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</si>
  <si>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</si>
  <si>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</si>
  <si>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</si>
  <si>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</si>
  <si>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</si>
  <si>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</si>
  <si>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</si>
  <si>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</si>
  <si>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</si>
  <si>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</si>
  <si>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</si>
  <si>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</si>
  <si>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</si>
  <si>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</si>
  <si>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</si>
  <si>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</si>
  <si>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</si>
  <si>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</si>
  <si>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</si>
  <si>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</si>
  <si>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</si>
  <si>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</si>
  <si>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</si>
  <si>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</si>
  <si>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</si>
  <si>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</si>
  <si>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</si>
  <si>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</si>
  <si>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</si>
  <si>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</si>
  <si>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</si>
  <si>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</si>
  <si>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</si>
  <si>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</si>
  <si>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</si>
  <si>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</si>
  <si>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</si>
  <si>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</si>
  <si>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</si>
  <si>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</si>
  <si>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</si>
  <si>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</si>
  <si>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</si>
  <si>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</si>
  <si>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</si>
  <si>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</si>
  <si>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</si>
  <si>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</si>
  <si>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</si>
  <si>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</si>
  <si>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</si>
  <si>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</si>
  <si>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</si>
  <si>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</si>
  <si>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</si>
  <si>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</si>
  <si>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</si>
  <si>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</si>
  <si>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</si>
  <si>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</si>
  <si>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</si>
  <si>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</si>
  <si>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</si>
  <si>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</si>
  <si>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</si>
  <si>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</si>
  <si>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</si>
  <si>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</si>
  <si>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</si>
  <si>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</si>
  <si>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</si>
  <si>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</si>
  <si>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</si>
  <si>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</si>
  <si>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</si>
  <si>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</si>
  <si>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</si>
  <si>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</si>
  <si>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</si>
  <si>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</si>
  <si>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</si>
  <si>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</si>
  <si>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</si>
  <si>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</si>
  <si>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</si>
  <si>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</si>
  <si>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</si>
  <si>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</si>
  <si>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</si>
  <si>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</si>
  <si>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</si>
  <si>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</si>
  <si>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</si>
  <si>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</si>
  <si>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</si>
  <si>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</si>
  <si>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</si>
  <si>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</si>
  <si>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</si>
  <si>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</si>
  <si>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</si>
  <si>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</si>
  <si>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</si>
  <si>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</si>
  <si>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</si>
  <si>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</si>
  <si>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</si>
  <si>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</si>
  <si>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</si>
  <si>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</si>
  <si>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</si>
  <si>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</si>
  <si>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</si>
  <si>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</si>
  <si>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</si>
  <si>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</si>
  <si>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</si>
  <si>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</si>
  <si>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</si>
  <si>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</si>
  <si>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</si>
  <si>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</si>
  <si>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</si>
  <si>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</si>
  <si>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</si>
  <si>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</si>
  <si>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</si>
  <si>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</si>
  <si>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</si>
  <si>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</si>
  <si>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</si>
  <si>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</si>
  <si>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</si>
  <si>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</si>
  <si>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</si>
  <si>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</si>
  <si>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</si>
  <si>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</si>
  <si>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</si>
  <si>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</si>
  <si>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</si>
  <si>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</si>
  <si>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</si>
  <si>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</si>
  <si>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</si>
  <si>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</si>
  <si>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</si>
  <si>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</si>
  <si>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</si>
  <si>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</si>
  <si>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</si>
  <si>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</si>
  <si>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</si>
  <si>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</si>
  <si>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</si>
  <si>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</si>
  <si>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</si>
  <si>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</si>
  <si>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</si>
  <si>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</si>
  <si>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</si>
  <si>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</si>
  <si>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</si>
  <si>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</si>
  <si>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</si>
  <si>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</si>
  <si>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</si>
  <si>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</si>
  <si>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</si>
  <si>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</si>
  <si>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</si>
  <si>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</si>
  <si>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</si>
  <si>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</si>
  <si>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</si>
  <si>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</si>
  <si>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</si>
  <si>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</si>
  <si>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</si>
  <si>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</si>
  <si>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</si>
  <si>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</si>
  <si>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</si>
  <si>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</si>
  <si>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</si>
  <si>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</si>
  <si>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</si>
  <si>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</si>
  <si>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</si>
  <si>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</si>
  <si>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</si>
  <si>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</si>
  <si>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</si>
  <si>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</si>
  <si>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</si>
  <si>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</si>
  <si>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</si>
  <si>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</si>
  <si>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</si>
  <si>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</si>
  <si>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</si>
  <si>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</si>
  <si>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</si>
  <si>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</si>
  <si>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</si>
  <si>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</si>
  <si>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</si>
  <si>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</si>
  <si>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</si>
  <si>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</si>
  <si>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</si>
  <si>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</si>
  <si>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</si>
  <si>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</si>
  <si>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</si>
  <si>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</si>
  <si>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</si>
  <si>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</si>
  <si>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</si>
  <si>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</si>
  <si>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</si>
  <si>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</si>
  <si>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</si>
  <si>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</si>
  <si>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</si>
  <si>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</si>
  <si>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</si>
  <si>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</si>
  <si>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</si>
  <si>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</si>
  <si>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</si>
  <si>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</si>
  <si>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</si>
  <si>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</si>
  <si>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</si>
  <si>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</si>
  <si>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</si>
  <si>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</si>
  <si>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</si>
  <si>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</si>
  <si>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</si>
  <si>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</si>
  <si>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</si>
  <si>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</si>
  <si>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</si>
  <si>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</si>
  <si>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</si>
  <si>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</si>
  <si>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</si>
  <si>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</si>
  <si>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</si>
  <si>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</si>
  <si>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</si>
  <si>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</si>
  <si>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</si>
  <si>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</si>
  <si>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</si>
  <si>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</si>
  <si>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</si>
  <si>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</si>
  <si>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</si>
  <si>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</si>
  <si>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</si>
  <si>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</si>
  <si>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</si>
  <si>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</si>
  <si>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</si>
  <si>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</si>
  <si>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</si>
  <si>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</si>
  <si>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</si>
  <si>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</si>
  <si>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</si>
  <si>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</si>
  <si>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</si>
  <si>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</si>
  <si>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</si>
  <si>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</si>
  <si>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</si>
  <si>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</si>
  <si>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</si>
  <si>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</si>
  <si>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</si>
  <si>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</si>
  <si>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</si>
  <si>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</si>
  <si>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</si>
  <si>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</si>
  <si>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</si>
  <si>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</si>
  <si>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</si>
  <si>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</si>
  <si>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</si>
  <si>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</si>
  <si>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</si>
  <si>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</si>
  <si>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</si>
  <si>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</si>
  <si>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</si>
  <si>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</si>
  <si>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</si>
  <si>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</si>
  <si>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</si>
  <si>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</si>
  <si>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</si>
  <si>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</si>
  <si>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</si>
  <si>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</si>
  <si>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</si>
  <si>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</si>
  <si>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</si>
  <si>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</si>
  <si>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</si>
  <si>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</si>
  <si>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</si>
  <si>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</si>
  <si>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</si>
  <si>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</si>
  <si>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</si>
  <si>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</si>
  <si>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</si>
  <si>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</si>
  <si>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</si>
  <si>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</si>
  <si>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</si>
  <si>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</si>
  <si>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</si>
  <si>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</si>
  <si>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</si>
  <si>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</si>
  <si>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</si>
  <si>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</si>
  <si>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</si>
  <si>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</si>
  <si>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</si>
  <si>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</si>
  <si>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</si>
  <si>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</si>
  <si>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</si>
  <si>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</si>
  <si>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</si>
  <si>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</si>
  <si>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</si>
  <si>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</si>
  <si>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</si>
  <si>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</si>
  <si>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</si>
  <si>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</si>
  <si>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</si>
  <si>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</si>
  <si>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</si>
  <si>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</si>
  <si>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</si>
  <si>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</si>
  <si>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</si>
  <si>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</si>
  <si>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</si>
  <si>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</si>
  <si>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</si>
  <si>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</si>
  <si>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</si>
  <si>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</si>
  <si>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</si>
  <si>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</si>
  <si>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</si>
  <si>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</si>
  <si>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</si>
  <si>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</si>
  <si>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</si>
  <si>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</si>
  <si>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</si>
  <si>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</si>
  <si>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</si>
  <si>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</si>
  <si>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</si>
  <si>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</si>
  <si>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</si>
  <si>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</si>
  <si>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</si>
  <si>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</si>
  <si>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</si>
  <si>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</si>
  <si>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</si>
  <si>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</si>
  <si>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</si>
  <si>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</si>
  <si>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</si>
  <si>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</si>
  <si>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</si>
  <si>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</si>
  <si>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</si>
  <si>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</si>
  <si>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</si>
  <si>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</si>
  <si>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</si>
  <si>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</si>
  <si>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</si>
  <si>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</si>
  <si>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</si>
  <si>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</si>
  <si>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</si>
  <si>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</si>
  <si>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</si>
  <si>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</si>
  <si>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</si>
  <si>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</si>
  <si>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</si>
  <si>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</si>
  <si>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</si>
  <si>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</si>
  <si>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</si>
  <si>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</si>
  <si>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</si>
  <si>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</si>
  <si>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</si>
  <si>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</si>
  <si>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</si>
  <si>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</si>
  <si>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</si>
  <si>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</si>
  <si>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</si>
  <si>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</si>
  <si>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</si>
  <si>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</si>
  <si>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</si>
  <si>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</si>
  <si>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</si>
  <si>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</si>
  <si>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</si>
  <si>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</si>
  <si>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</si>
  <si>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</si>
  <si>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</si>
  <si>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</si>
  <si>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</si>
  <si>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</si>
  <si>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</si>
  <si>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</si>
  <si>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</si>
  <si>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</si>
  <si>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</si>
  <si>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</si>
  <si>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</si>
  <si>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</si>
  <si>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</si>
  <si>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</si>
  <si>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</si>
  <si>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</si>
  <si>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</si>
  <si>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</si>
  <si>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</si>
  <si>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</si>
  <si>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</si>
  <si>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</si>
  <si>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</si>
  <si>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</si>
  <si>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</si>
  <si>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</si>
  <si>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</si>
  <si>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</si>
  <si>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</si>
  <si>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</si>
  <si>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</si>
  <si>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</si>
  <si>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</si>
  <si>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</si>
  <si>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</si>
  <si>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</si>
  <si>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</si>
  <si>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</si>
  <si>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</si>
  <si>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</si>
  <si>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</si>
  <si>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</si>
  <si>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</si>
  <si>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</si>
  <si>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</si>
  <si>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</si>
  <si>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</si>
  <si>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</si>
  <si>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</si>
  <si>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</si>
  <si>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</si>
  <si>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</si>
  <si>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</si>
  <si>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</si>
  <si>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</si>
  <si>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</si>
  <si>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</si>
  <si>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</si>
  <si>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</si>
  <si>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</si>
  <si>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</si>
  <si>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</si>
  <si>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</si>
  <si>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</si>
  <si>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</si>
  <si>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</si>
  <si>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</si>
  <si>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</si>
  <si>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</si>
  <si>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</si>
  <si>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</si>
  <si>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</si>
  <si>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</si>
  <si>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</si>
  <si>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</si>
  <si>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</si>
  <si>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</si>
  <si>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</si>
  <si>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</si>
  <si>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</si>
  <si>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</si>
  <si>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</si>
  <si>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</si>
  <si>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</si>
  <si>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</si>
  <si>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</si>
  <si>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</si>
  <si>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</si>
  <si>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</si>
  <si>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</si>
  <si>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</si>
  <si>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</si>
  <si>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</si>
  <si>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</si>
  <si>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</si>
  <si>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</si>
  <si>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</si>
  <si>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</si>
  <si>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</si>
  <si>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</si>
  <si>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</si>
  <si>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</si>
  <si>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</si>
  <si>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</si>
  <si>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</si>
  <si>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</si>
  <si>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</si>
  <si>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</si>
  <si>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</si>
  <si>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</si>
  <si>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</si>
  <si>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</si>
  <si>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</si>
  <si>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</si>
  <si>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</si>
  <si>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</si>
  <si>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</si>
  <si>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</si>
  <si>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</si>
  <si>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</si>
  <si>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</si>
  <si>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</si>
  <si>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</si>
  <si>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</si>
  <si>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</si>
  <si>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</si>
  <si>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</si>
  <si>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</si>
  <si>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</si>
  <si>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</si>
  <si>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</si>
  <si>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</si>
  <si>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</si>
  <si>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</si>
  <si>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</si>
  <si>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</si>
  <si>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</si>
  <si>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</si>
  <si>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</si>
  <si>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</si>
  <si>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</si>
  <si>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</si>
  <si>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</si>
  <si>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</si>
  <si>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</si>
  <si>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</si>
  <si>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</si>
  <si>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</si>
  <si>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</si>
  <si>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</si>
  <si>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</si>
  <si>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</si>
  <si>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</si>
  <si>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</si>
  <si>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</si>
  <si>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</si>
  <si>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</si>
  <si>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</si>
  <si>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</si>
  <si>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</si>
  <si>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</si>
  <si>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</si>
  <si>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</si>
  <si>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</si>
  <si>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</si>
  <si>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</si>
  <si>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</si>
  <si>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</si>
  <si>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</si>
  <si>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</si>
  <si>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</si>
  <si>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</si>
  <si>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</si>
  <si>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</si>
  <si>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</si>
  <si>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</si>
  <si>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</si>
  <si>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</si>
  <si>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</si>
  <si>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</si>
  <si>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</si>
  <si>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</si>
  <si>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</si>
  <si>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</si>
  <si>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</si>
  <si>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</si>
  <si>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</si>
  <si>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</si>
  <si>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</si>
  <si>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</si>
  <si>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</si>
  <si>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</si>
  <si>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</si>
  <si>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</si>
  <si>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</si>
  <si>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</si>
  <si>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</si>
  <si>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</si>
  <si>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</si>
  <si>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</si>
  <si>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</si>
  <si>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</si>
  <si>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</si>
  <si>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</si>
  <si>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</si>
  <si>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</si>
  <si>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</si>
  <si>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</si>
  <si>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</si>
  <si>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</si>
  <si>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</si>
  <si>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</si>
  <si>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</si>
  <si>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</si>
  <si>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</si>
  <si>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</si>
  <si>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</si>
  <si>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</si>
  <si>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</si>
  <si>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</si>
  <si>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</si>
  <si>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</si>
  <si>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</si>
  <si>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</si>
  <si>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</si>
  <si>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</si>
  <si>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</si>
  <si>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</si>
  <si>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</si>
  <si>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</si>
  <si>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</si>
  <si>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</si>
  <si>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</si>
  <si>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</si>
  <si>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</si>
  <si>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</si>
  <si>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</si>
  <si>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</si>
  <si>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</si>
  <si>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</si>
  <si>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</si>
  <si>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</si>
  <si>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</si>
  <si>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</si>
  <si>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</si>
  <si>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</si>
  <si>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</si>
  <si>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</si>
  <si>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</si>
  <si>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</si>
  <si>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</si>
  <si>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</si>
  <si>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</si>
  <si>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</si>
  <si>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</si>
  <si>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</si>
  <si>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</si>
  <si>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</si>
  <si>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</si>
  <si>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</si>
  <si>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</si>
  <si>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</si>
  <si>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</si>
  <si>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</si>
  <si>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</si>
  <si>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</si>
  <si>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</si>
  <si>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</si>
  <si>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</si>
  <si>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</si>
  <si>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</si>
  <si>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</si>
  <si>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</si>
  <si>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</si>
  <si>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</si>
  <si>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</si>
  <si>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</si>
  <si>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</si>
  <si>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</si>
  <si>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</si>
  <si>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</si>
  <si>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</si>
  <si>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</si>
  <si>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</si>
  <si>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</si>
  <si>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</si>
  <si>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</si>
  <si>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</si>
  <si>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</si>
  <si>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</si>
  <si>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</si>
  <si>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</si>
  <si>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</si>
  <si>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</si>
  <si>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</si>
  <si>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</si>
  <si>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</si>
  <si>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</si>
  <si>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</si>
  <si>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</si>
  <si>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</si>
  <si>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</si>
  <si>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</si>
  <si>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</si>
  <si>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</si>
  <si>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</si>
  <si>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</si>
  <si>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</si>
  <si>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</si>
  <si>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</si>
  <si>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</si>
  <si>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</si>
  <si>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</si>
  <si>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</si>
  <si>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</si>
  <si>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</si>
  <si>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</si>
  <si>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</si>
  <si>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</si>
  <si>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</si>
  <si>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</si>
  <si>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</si>
  <si>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</si>
  <si>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</si>
  <si>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</si>
  <si>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</si>
  <si>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</si>
  <si>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</si>
  <si>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</si>
  <si>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</si>
  <si>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</si>
  <si>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</si>
  <si>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</si>
  <si>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</si>
  <si>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</si>
  <si>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</si>
  <si>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</si>
  <si>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</si>
  <si>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</si>
  <si>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</si>
  <si>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</si>
  <si>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</si>
  <si>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</si>
  <si>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</si>
  <si>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</si>
  <si>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</si>
  <si>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</si>
  <si>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</si>
  <si>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</si>
  <si>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</si>
  <si>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</si>
  <si>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</si>
  <si>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</si>
  <si>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</si>
  <si>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</si>
  <si>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</si>
  <si>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</si>
  <si>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</si>
  <si>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</si>
  <si>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</si>
  <si>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</si>
  <si>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</si>
  <si>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</si>
  <si>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</si>
  <si>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</si>
  <si>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</si>
  <si>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</si>
  <si>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</si>
  <si>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</si>
  <si>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</si>
  <si>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</si>
  <si>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</si>
  <si>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</si>
  <si>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</si>
  <si>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</si>
  <si>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</si>
  <si>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</si>
  <si>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</si>
  <si>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</si>
  <si>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</si>
  <si>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</si>
  <si>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</si>
  <si>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</si>
  <si>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</si>
  <si>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</si>
  <si>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</si>
  <si>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</si>
  <si>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</si>
  <si>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</si>
  <si>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</si>
  <si>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</si>
  <si>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</si>
  <si>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</si>
  <si>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</si>
  <si>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</si>
  <si>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</si>
  <si>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</si>
  <si>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</si>
  <si>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</si>
  <si>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</si>
  <si>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</si>
  <si>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</si>
  <si>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</si>
  <si>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</si>
  <si>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</si>
  <si>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</si>
  <si>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</si>
  <si>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</si>
  <si>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</si>
  <si>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</si>
  <si>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</si>
  <si>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</si>
  <si>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</si>
  <si>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</si>
  <si>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</si>
  <si>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</si>
  <si>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</si>
  <si>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</si>
  <si>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</si>
  <si>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</si>
  <si>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</si>
  <si>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</si>
  <si>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</si>
  <si>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</si>
  <si>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</si>
  <si>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</si>
  <si>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</si>
  <si>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</si>
  <si>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</si>
  <si>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</si>
  <si>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</si>
  <si>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</si>
  <si>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</si>
  <si>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</si>
  <si>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</si>
  <si>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</si>
  <si>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</si>
  <si>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</si>
  <si>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</si>
  <si>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</si>
  <si>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</si>
  <si>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</si>
  <si>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</si>
  <si>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</si>
  <si>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</si>
  <si>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</si>
  <si>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</si>
  <si>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</si>
  <si>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</si>
  <si>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</si>
  <si>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</si>
  <si>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</si>
  <si>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</si>
  <si>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</si>
  <si>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</si>
  <si>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</si>
  <si>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</si>
  <si>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</si>
  <si>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</si>
  <si>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</si>
  <si>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</si>
  <si>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</si>
  <si>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</si>
  <si>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</si>
  <si>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</si>
  <si>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</si>
  <si>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</si>
  <si>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</si>
  <si>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</si>
  <si>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</si>
  <si>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</si>
  <si>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</si>
  <si>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</si>
  <si>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</si>
  <si>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</si>
  <si>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</si>
  <si>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</si>
  <si>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</si>
  <si>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</si>
  <si>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</si>
  <si>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</si>
  <si>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</si>
  <si>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</si>
  <si>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</si>
  <si>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</si>
  <si>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</si>
  <si>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</si>
  <si>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</si>
  <si>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</si>
  <si>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</si>
  <si>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</si>
  <si>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</si>
  <si>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</si>
  <si>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</si>
  <si>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</si>
  <si>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</si>
  <si>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</si>
  <si>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</si>
  <si>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</si>
  <si>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</si>
  <si>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</si>
  <si>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</si>
  <si>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</si>
  <si>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</si>
  <si>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</si>
  <si>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</si>
  <si>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</si>
  <si>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</si>
  <si>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</si>
  <si>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</si>
  <si>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</si>
  <si>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</si>
  <si>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</si>
  <si>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</si>
  <si>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</si>
  <si>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</si>
  <si>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</si>
  <si>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</si>
  <si>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</si>
  <si>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</si>
  <si>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</si>
  <si>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</si>
  <si>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</si>
  <si>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</si>
  <si>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</si>
  <si>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</si>
  <si>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</si>
  <si>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</si>
  <si>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</si>
  <si>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</si>
  <si>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</si>
  <si>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</si>
  <si>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</si>
  <si>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</si>
  <si>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</si>
  <si>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</si>
  <si>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</si>
  <si>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</si>
  <si>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</si>
  <si>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</si>
  <si>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</si>
  <si>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</si>
  <si>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</si>
  <si>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</si>
  <si>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</si>
  <si>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</si>
  <si>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</si>
  <si>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</si>
  <si>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</si>
  <si>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</si>
  <si>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</si>
  <si>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</si>
  <si>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</si>
  <si>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</si>
  <si>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</si>
  <si>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</si>
  <si>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</si>
  <si>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</si>
  <si>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</si>
  <si>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</si>
  <si>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</si>
  <si>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</si>
  <si>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</si>
  <si>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</si>
  <si>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</si>
  <si>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</si>
  <si>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</si>
  <si>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</si>
  <si>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</si>
  <si>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</si>
  <si>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</si>
  <si>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</si>
  <si>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</si>
  <si>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</si>
  <si>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</si>
  <si>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</si>
  <si>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</si>
  <si>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</si>
  <si>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</si>
  <si>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</si>
  <si>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</si>
  <si>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</si>
  <si>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</si>
  <si>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</si>
  <si>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</si>
  <si>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</si>
  <si>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</si>
  <si>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</si>
  <si>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</si>
  <si>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</si>
  <si>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</si>
  <si>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</si>
  <si>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</si>
  <si>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</si>
  <si>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</si>
  <si>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</si>
  <si>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</si>
  <si>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</si>
  <si>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</si>
  <si>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</si>
  <si>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</si>
  <si>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</si>
  <si>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</si>
  <si>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</si>
  <si>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</si>
  <si>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</si>
  <si>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</si>
  <si>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</si>
  <si>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</si>
  <si>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</si>
  <si>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</si>
  <si>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</si>
  <si>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</si>
  <si>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</si>
  <si>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</si>
  <si>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</si>
  <si>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</si>
  <si>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</si>
  <si>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</si>
  <si>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</si>
  <si>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</si>
  <si>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</si>
  <si>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</si>
  <si>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</si>
  <si>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</si>
  <si>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</si>
  <si>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</si>
  <si>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</si>
  <si>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</si>
  <si>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</si>
  <si>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</si>
  <si>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</si>
  <si>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</si>
  <si>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</si>
  <si>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</si>
  <si>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</si>
  <si>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</si>
  <si>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</si>
  <si>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</si>
  <si>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</si>
  <si>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</si>
  <si>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</si>
  <si>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</si>
  <si>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</si>
  <si>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</si>
  <si>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</si>
  <si>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</si>
  <si>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</si>
  <si>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</si>
  <si>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</si>
  <si>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</si>
  <si>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</si>
  <si>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</si>
  <si>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</si>
  <si>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</si>
  <si>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</si>
  <si>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</si>
  <si>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</si>
  <si>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</si>
  <si>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</si>
  <si>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</si>
  <si>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</si>
  <si>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</si>
  <si>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</si>
  <si>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</si>
  <si>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</si>
  <si>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</si>
  <si>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</si>
  <si>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</si>
  <si>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</si>
  <si>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</si>
  <si>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</si>
  <si>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</si>
  <si>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</si>
  <si>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</si>
  <si>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</si>
  <si>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</si>
  <si>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</si>
  <si>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</si>
  <si>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</si>
  <si>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</si>
  <si>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</si>
  <si>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</si>
  <si>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</si>
  <si>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</si>
  <si>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</si>
  <si>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</si>
  <si>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</si>
  <si>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</si>
  <si>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</si>
  <si>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</si>
  <si>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</si>
  <si>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</si>
  <si>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</si>
  <si>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</si>
  <si>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</si>
  <si>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</si>
  <si>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</si>
  <si>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</si>
  <si>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</si>
  <si>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</si>
  <si>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</si>
  <si>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</si>
  <si>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</si>
  <si>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</si>
  <si>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</si>
  <si>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</si>
  <si>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</si>
  <si>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</si>
  <si>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</si>
  <si>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</si>
  <si>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</si>
  <si>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</si>
  <si>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</si>
  <si>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</si>
  <si>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</si>
  <si>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</si>
  <si>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</si>
  <si>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</si>
  <si>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</si>
  <si>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</si>
  <si>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</si>
  <si>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</si>
  <si>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</si>
  <si>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</si>
  <si>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</si>
  <si>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</si>
  <si>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</si>
  <si>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</si>
  <si>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</si>
  <si>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</si>
  <si>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</si>
  <si>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</si>
  <si>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</si>
  <si>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</si>
  <si>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</si>
  <si>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</si>
  <si>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</si>
  <si>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</si>
  <si>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</si>
  <si>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</si>
  <si>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</si>
  <si>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</si>
  <si>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</si>
  <si>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</si>
  <si>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</si>
  <si>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</si>
  <si>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</si>
  <si>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</si>
  <si>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</si>
  <si>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</si>
  <si>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</si>
  <si>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</si>
  <si>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</si>
  <si>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</si>
  <si>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</si>
  <si>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</si>
  <si>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</si>
  <si>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</si>
  <si>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</si>
  <si>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</si>
  <si>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</si>
  <si>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</si>
  <si>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</si>
  <si>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</si>
  <si>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</si>
  <si>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</si>
  <si>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</si>
  <si>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</si>
  <si>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</si>
  <si>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</si>
  <si>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</si>
  <si>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</si>
  <si>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</si>
  <si>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</si>
  <si>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</si>
  <si>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</si>
  <si>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</si>
  <si>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</si>
  <si>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</si>
  <si>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</si>
  <si>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</si>
  <si>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</si>
  <si>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</si>
  <si>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</si>
  <si>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</si>
  <si>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</si>
  <si>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</si>
  <si>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</si>
  <si>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</si>
  <si>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</si>
  <si>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</si>
  <si>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</si>
  <si>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</si>
  <si>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</si>
  <si>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</si>
  <si>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</si>
  <si>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</si>
  <si>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</si>
  <si>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</si>
  <si>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</si>
  <si>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</si>
  <si>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</si>
  <si>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</si>
  <si>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</si>
  <si>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</si>
  <si>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</si>
  <si>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</si>
  <si>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</si>
  <si>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</si>
  <si>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</si>
  <si>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</si>
  <si>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</si>
  <si>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</si>
  <si>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</si>
  <si>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</si>
  <si>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</si>
  <si>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</si>
  <si>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</si>
  <si>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</si>
  <si>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</si>
  <si>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</si>
  <si>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</si>
  <si>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</si>
  <si>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</si>
  <si>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</si>
  <si>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</si>
  <si>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</si>
  <si>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</si>
  <si>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</si>
  <si>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</si>
  <si>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</si>
  <si>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</si>
  <si>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</si>
  <si>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</si>
  <si>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</si>
  <si>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</si>
  <si>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</si>
  <si>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</si>
  <si>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</si>
  <si>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</si>
  <si>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</si>
  <si>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</si>
  <si>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</si>
  <si>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</si>
  <si>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</si>
  <si>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</si>
  <si>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</si>
  <si>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</si>
  <si>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</si>
  <si>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</si>
  <si>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</si>
  <si>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</si>
  <si>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</si>
  <si>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</si>
  <si>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</si>
  <si>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</si>
  <si>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</si>
  <si>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</si>
  <si>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</si>
  <si>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</si>
  <si>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</si>
  <si>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</si>
  <si>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</si>
  <si>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</si>
  <si>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</si>
  <si>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</si>
  <si>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</si>
  <si>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</si>
  <si>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</si>
  <si>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</si>
  <si>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</si>
  <si>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</si>
  <si>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</si>
  <si>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</si>
  <si>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</si>
  <si>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</si>
  <si>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</si>
  <si>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</si>
  <si>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</si>
  <si>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</si>
  <si>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</si>
  <si>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</si>
  <si>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</si>
  <si>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</si>
  <si>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</si>
  <si>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</si>
  <si>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</si>
  <si>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</si>
  <si>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</si>
  <si>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</si>
  <si>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</si>
  <si>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</si>
  <si>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</si>
  <si>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</si>
  <si>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</si>
  <si>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</si>
  <si>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</si>
  <si>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</si>
  <si>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</si>
  <si>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</si>
  <si>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</si>
  <si>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</si>
  <si>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</si>
  <si>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</si>
  <si>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</si>
  <si>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</si>
  <si>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</si>
  <si>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</si>
  <si>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</si>
  <si>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</si>
  <si>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</si>
  <si>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</si>
  <si>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</si>
  <si>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</si>
  <si>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</si>
  <si>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</si>
  <si>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</si>
  <si>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</si>
  <si>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</si>
  <si>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</si>
  <si>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</si>
  <si>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</si>
  <si>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</si>
  <si>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</si>
  <si>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</si>
  <si>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</si>
  <si>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</si>
  <si>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</si>
  <si>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</si>
  <si>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</si>
  <si>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</si>
  <si>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</si>
  <si>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</si>
  <si>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</si>
  <si>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</si>
  <si>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</si>
  <si>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</si>
  <si>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</si>
  <si>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</si>
  <si>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</si>
  <si>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</si>
  <si>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</si>
  <si>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</si>
  <si>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</si>
  <si>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</si>
  <si>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</si>
  <si>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</si>
  <si>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</si>
  <si>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</si>
  <si>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</si>
  <si>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</si>
  <si>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</si>
  <si>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</si>
  <si>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</si>
  <si>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</si>
  <si>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</si>
  <si>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</si>
  <si>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</si>
  <si>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</si>
  <si>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</si>
  <si>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</si>
  <si>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</si>
  <si>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</si>
  <si>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</si>
  <si>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</si>
  <si>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</si>
  <si>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</si>
  <si>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</si>
  <si>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</si>
  <si>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</si>
  <si>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</si>
  <si>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</si>
  <si>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</si>
  <si>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</si>
  <si>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</si>
  <si>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</si>
  <si>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</si>
  <si>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</si>
  <si>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</si>
  <si>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</si>
  <si>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</si>
  <si>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</si>
  <si>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</si>
  <si>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</si>
  <si>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</si>
  <si>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</si>
  <si>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</si>
  <si>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</si>
  <si>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</si>
  <si>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</si>
  <si>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</si>
  <si>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</si>
  <si>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</si>
  <si>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</si>
  <si>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</si>
  <si>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</si>
  <si>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</si>
  <si>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</si>
  <si>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</si>
  <si>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</si>
  <si>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</si>
  <si>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</si>
  <si>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</si>
  <si>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</si>
  <si>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</si>
  <si>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</si>
  <si>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</si>
  <si>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</si>
  <si>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</si>
  <si>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</si>
  <si>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</si>
  <si>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</si>
  <si>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</si>
  <si>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</si>
  <si>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</si>
  <si>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</si>
  <si>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</si>
  <si>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</si>
  <si>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</si>
  <si>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</si>
  <si>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</si>
  <si>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</si>
  <si>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</si>
  <si>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</si>
  <si>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</si>
  <si>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</si>
  <si>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</si>
  <si>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</si>
  <si>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</si>
  <si>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</si>
  <si>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</si>
  <si>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</si>
  <si>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</si>
  <si>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</si>
  <si>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</si>
  <si>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</si>
  <si>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</si>
  <si>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</si>
  <si>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</si>
  <si>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</si>
  <si>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</si>
  <si>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</si>
  <si>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</si>
  <si>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</si>
  <si>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</si>
  <si>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</si>
  <si>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</si>
  <si>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</si>
  <si>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</si>
  <si>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</si>
  <si>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</si>
  <si>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</si>
  <si>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</si>
  <si>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</si>
  <si>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</si>
  <si>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</si>
  <si>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</si>
  <si>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</si>
  <si>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</si>
  <si>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</si>
  <si>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</si>
  <si>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</si>
  <si>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</si>
  <si>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</si>
  <si>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</si>
  <si>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</si>
  <si>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</si>
  <si>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</si>
  <si>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</si>
  <si>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</si>
  <si>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</si>
  <si>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</si>
  <si>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</si>
  <si>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</si>
  <si>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</si>
  <si>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</si>
  <si>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</si>
  <si>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</si>
  <si>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</si>
  <si>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</si>
  <si>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</si>
  <si>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</si>
  <si>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</si>
  <si>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</si>
  <si>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</si>
  <si>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</si>
  <si>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</si>
  <si>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</si>
  <si>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</si>
  <si>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</si>
  <si>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</si>
  <si>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</si>
  <si>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</si>
  <si>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</si>
  <si>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</si>
  <si>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</si>
  <si>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</si>
  <si>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</si>
  <si>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</si>
  <si>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</si>
  <si>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</si>
  <si>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</si>
  <si>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</si>
  <si>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</si>
  <si>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</si>
  <si>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</si>
  <si>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</si>
  <si>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</si>
  <si>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</si>
  <si>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</si>
  <si>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</si>
  <si>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</si>
  <si>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</si>
  <si>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</si>
  <si>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</si>
  <si>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</si>
  <si>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</si>
  <si>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</si>
  <si>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</si>
  <si>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</si>
  <si>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</si>
  <si>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</si>
  <si>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</si>
  <si>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</si>
  <si>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</si>
  <si>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</si>
  <si>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</si>
  <si>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</si>
  <si>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</si>
  <si>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</si>
  <si>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</si>
  <si>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</si>
  <si>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</si>
  <si>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</si>
  <si>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</si>
  <si>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</si>
  <si>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</si>
  <si>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</si>
  <si>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</si>
  <si>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</si>
  <si>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</si>
  <si>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</si>
  <si>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</si>
  <si>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</si>
  <si>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</si>
  <si>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</si>
  <si>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</si>
  <si>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</si>
  <si>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</si>
  <si>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</si>
  <si>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</si>
  <si>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</si>
  <si>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</si>
  <si>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</si>
  <si>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</si>
  <si>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</si>
  <si>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</si>
  <si>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</si>
  <si>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</si>
  <si>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</si>
  <si>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</si>
  <si>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</si>
  <si>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</si>
  <si>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</si>
  <si>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</si>
  <si>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</si>
  <si>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</si>
  <si>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</si>
  <si>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</si>
  <si>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</si>
  <si>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</si>
  <si>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</si>
  <si>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</si>
  <si>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</si>
  <si>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</si>
  <si>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</si>
  <si>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</si>
  <si>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</si>
  <si>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</si>
  <si>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</si>
  <si>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</si>
  <si>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</si>
  <si>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</si>
  <si>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</si>
  <si>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</si>
  <si>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</si>
  <si>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</si>
  <si>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</si>
  <si>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</si>
  <si>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</si>
  <si>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</si>
  <si>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</si>
  <si>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</si>
  <si>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</si>
  <si>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</si>
  <si>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</si>
  <si>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</si>
  <si>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</si>
  <si>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</si>
  <si>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</si>
  <si>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</si>
  <si>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</si>
  <si>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</si>
  <si>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</si>
  <si>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</si>
  <si>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</si>
  <si>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</si>
  <si>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</si>
  <si>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</si>
  <si>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</si>
  <si>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</si>
  <si>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</si>
  <si>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</si>
  <si>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</si>
  <si>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</si>
  <si>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</si>
  <si>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</si>
  <si>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</si>
  <si>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</si>
  <si>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</si>
  <si>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</si>
  <si>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</si>
  <si>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</si>
  <si>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</si>
  <si>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</si>
  <si>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</si>
  <si>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</si>
  <si>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</si>
  <si>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</si>
  <si>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</si>
  <si>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</si>
  <si>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</si>
  <si>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</si>
  <si>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</si>
  <si>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</si>
  <si>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</si>
  <si>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</si>
  <si>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</si>
  <si>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</si>
  <si>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</si>
  <si>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</si>
  <si>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</si>
  <si>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</si>
  <si>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</si>
  <si>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</si>
  <si>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</si>
  <si>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</si>
  <si>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</si>
  <si>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</si>
  <si>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</si>
  <si>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</si>
  <si>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</si>
  <si>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</si>
  <si>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</si>
  <si>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</si>
  <si>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</si>
  <si>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</si>
  <si>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</si>
  <si>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</si>
  <si>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</si>
  <si>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</si>
  <si>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</si>
  <si>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</si>
  <si>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</si>
  <si>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</si>
  <si>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</si>
  <si>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</si>
  <si>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</si>
  <si>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</si>
  <si>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</si>
  <si>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</si>
  <si>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</si>
  <si>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</si>
  <si>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</si>
  <si>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</si>
  <si>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</si>
  <si>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</si>
  <si>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</si>
  <si>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</si>
  <si>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</si>
  <si>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</si>
  <si>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</si>
  <si>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</si>
  <si>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</si>
  <si>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</si>
  <si>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</si>
  <si>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</si>
  <si>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</si>
  <si>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</si>
  <si>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</si>
  <si>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</si>
  <si>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</si>
  <si>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</si>
  <si>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</si>
  <si>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</si>
  <si>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</si>
  <si>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</si>
  <si>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</si>
  <si>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</si>
  <si>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</si>
  <si>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</si>
  <si>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</si>
  <si>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</si>
  <si>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</si>
  <si>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</si>
  <si>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</si>
  <si>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</si>
  <si>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</si>
  <si>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</si>
  <si>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</si>
  <si>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</si>
  <si>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</si>
  <si>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</si>
  <si>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</si>
  <si>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</si>
  <si>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</si>
  <si>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</si>
  <si>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</si>
  <si>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</si>
  <si>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</si>
  <si>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</si>
  <si>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</si>
  <si>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</si>
  <si>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</si>
  <si>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</si>
  <si>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</si>
  <si>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</si>
  <si>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</si>
  <si>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</si>
  <si>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</si>
  <si>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</si>
  <si>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</si>
  <si>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</si>
  <si>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</si>
  <si>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</si>
  <si>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</si>
  <si>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</si>
  <si>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</si>
  <si>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</si>
  <si>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</si>
  <si>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</si>
  <si>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</si>
  <si>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</si>
  <si>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</si>
  <si>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</si>
  <si>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</si>
  <si>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</si>
  <si>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</si>
  <si>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</si>
  <si>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</si>
  <si>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</si>
  <si>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</si>
  <si>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</si>
  <si>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</si>
  <si>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</si>
  <si>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</si>
  <si>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</si>
  <si>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</si>
  <si>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</si>
  <si>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</si>
  <si>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</si>
  <si>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</si>
  <si>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</si>
  <si>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</si>
  <si>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</si>
  <si>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</si>
  <si>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</si>
  <si>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</si>
  <si>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</si>
  <si>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</si>
  <si>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</si>
  <si>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</si>
  <si>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</si>
  <si>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</si>
  <si>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</si>
  <si>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</si>
  <si>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</si>
  <si>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</si>
  <si>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</si>
  <si>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</si>
  <si>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</si>
  <si>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</si>
  <si>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</si>
  <si>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</si>
  <si>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</si>
  <si>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</si>
  <si>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</si>
  <si>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</si>
  <si>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</si>
  <si>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</si>
  <si>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</si>
  <si>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</si>
  <si>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</si>
  <si>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</si>
  <si>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</si>
  <si>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</si>
  <si>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</si>
  <si>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</si>
  <si>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</si>
  <si>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</si>
  <si>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</si>
  <si>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</si>
  <si>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</si>
  <si>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</si>
  <si>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</si>
  <si>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</si>
  <si>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</si>
  <si>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</si>
  <si>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</si>
  <si>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</si>
  <si>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</si>
  <si>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</si>
  <si>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</si>
  <si>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</si>
  <si>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</si>
  <si>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</si>
  <si>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</si>
  <si>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</si>
  <si>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</si>
  <si>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</si>
  <si>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</si>
  <si>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</si>
  <si>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</si>
  <si>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</si>
  <si>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</si>
  <si>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</si>
  <si>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</si>
  <si>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</si>
  <si>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</si>
  <si>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</si>
  <si>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</si>
  <si>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</si>
  <si>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</si>
  <si>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</si>
  <si>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</si>
  <si>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</si>
  <si>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</si>
  <si>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</si>
  <si>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</si>
  <si>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</si>
  <si>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</si>
  <si>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</si>
  <si>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</si>
  <si>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</si>
  <si>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</si>
  <si>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</si>
  <si>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</si>
  <si>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</si>
  <si>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</si>
  <si>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</si>
  <si>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</si>
  <si>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</si>
  <si>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</si>
  <si>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</si>
  <si>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</si>
  <si>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</si>
  <si>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</si>
  <si>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</si>
  <si>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</si>
  <si>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</si>
  <si>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</si>
  <si>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</si>
  <si>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</si>
  <si>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</si>
  <si>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</si>
  <si>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</si>
  <si>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</si>
  <si>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</si>
  <si>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</si>
  <si>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</si>
  <si>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</si>
  <si>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</si>
  <si>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</si>
  <si>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</si>
  <si>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</si>
  <si>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</si>
  <si>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</si>
  <si>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</si>
  <si>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</si>
  <si>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</si>
  <si>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</si>
  <si>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</si>
  <si>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</si>
  <si>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</si>
  <si>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</si>
  <si>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</si>
  <si>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</si>
  <si>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</si>
  <si>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</si>
  <si>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</si>
  <si>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</si>
  <si>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</si>
  <si>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</si>
  <si>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</si>
  <si>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</si>
  <si>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</si>
  <si>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</si>
  <si>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</si>
  <si>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</si>
  <si>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</si>
  <si>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</si>
  <si>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</si>
  <si>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</si>
  <si>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</si>
  <si>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</si>
  <si>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</si>
  <si>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</si>
  <si>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</si>
  <si>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</si>
  <si>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</si>
  <si>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</si>
  <si>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</si>
  <si>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</si>
  <si>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</si>
  <si>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</si>
  <si>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</si>
  <si>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</si>
  <si>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</si>
  <si>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</si>
  <si>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</si>
  <si>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</si>
  <si>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</si>
  <si>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</si>
  <si>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</si>
  <si>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</si>
  <si>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</si>
  <si>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</si>
  <si>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</si>
  <si>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</si>
  <si>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</si>
  <si>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</si>
  <si>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</si>
  <si>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</si>
  <si>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</si>
  <si>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</si>
  <si>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</si>
  <si>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</si>
  <si>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</si>
  <si>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</si>
  <si>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</si>
  <si>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</si>
  <si>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</si>
  <si>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</si>
  <si>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</si>
  <si>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</si>
  <si>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</si>
  <si>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</si>
  <si>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</si>
  <si>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</si>
  <si>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</si>
  <si>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</si>
  <si>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</si>
  <si>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</si>
  <si>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</si>
  <si>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</si>
  <si>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</si>
  <si>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</si>
  <si>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</si>
  <si>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</si>
  <si>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</si>
  <si>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</si>
  <si>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</si>
  <si>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</si>
  <si>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</si>
  <si>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</si>
  <si>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</si>
  <si>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</si>
  <si>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</si>
  <si>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</si>
  <si>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</si>
  <si>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</si>
  <si>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</si>
  <si>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</si>
  <si>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</si>
  <si>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</si>
  <si>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</si>
  <si>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</si>
  <si>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</si>
  <si>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</si>
  <si>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</si>
  <si>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</si>
  <si>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</si>
  <si>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</si>
  <si>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</si>
  <si>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</si>
  <si>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</si>
  <si>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</si>
  <si>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</si>
  <si>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</si>
  <si>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</si>
  <si>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</si>
  <si>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</si>
  <si>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</si>
  <si>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</si>
  <si>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</si>
  <si>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</si>
  <si>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</si>
  <si>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</si>
  <si>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</si>
  <si>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</si>
  <si>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</si>
  <si>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</si>
  <si>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</si>
  <si>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</si>
  <si>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</si>
  <si>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</si>
  <si>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</si>
  <si>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</si>
  <si>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</si>
  <si>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</si>
  <si>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</si>
  <si>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</si>
  <si>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</si>
  <si>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</si>
  <si>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</si>
  <si>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</si>
  <si>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</si>
  <si>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</si>
  <si>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</si>
  <si>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</si>
  <si>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</si>
  <si>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</si>
  <si>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</si>
  <si>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</si>
  <si>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</si>
  <si>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</si>
  <si>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</si>
  <si>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</si>
  <si>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</si>
  <si>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</si>
  <si>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</si>
  <si>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</si>
  <si>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</si>
  <si>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</si>
  <si>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</si>
  <si>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</si>
  <si>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</si>
  <si>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</si>
  <si>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</si>
  <si>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</si>
  <si>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</si>
  <si>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</si>
  <si>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</si>
  <si>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</si>
  <si>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</si>
  <si>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</si>
  <si>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</si>
  <si>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</si>
  <si>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</si>
  <si>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</si>
  <si>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</si>
  <si>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</si>
  <si>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</si>
  <si>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</si>
  <si>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</si>
  <si>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</si>
  <si>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</si>
  <si>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</si>
  <si>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</si>
  <si>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</si>
  <si>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</si>
  <si>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</si>
  <si>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</si>
  <si>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</si>
  <si>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</si>
  <si>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</si>
  <si>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</si>
  <si>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</si>
  <si>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</si>
  <si>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</si>
  <si>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</si>
  <si>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</si>
  <si>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</si>
  <si>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</si>
  <si>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Unknown</t>
  </si>
  <si>
    <t>Male</t>
  </si>
  <si>
    <t>Female</t>
  </si>
  <si>
    <t>Other</t>
  </si>
  <si>
    <t>Values for Display</t>
  </si>
  <si>
    <t>Order</t>
  </si>
  <si>
    <t>Avg. Days</t>
  </si>
  <si>
    <t>Row Labels</t>
  </si>
  <si>
    <t>Grand Total</t>
  </si>
  <si>
    <t>Trends (last 13 weeks) :</t>
  </si>
  <si>
    <t>Column Labels</t>
  </si>
  <si>
    <t>FOR MATRIX :</t>
  </si>
  <si>
    <t>6 TO 10</t>
  </si>
  <si>
    <t>Feb</t>
  </si>
  <si>
    <t>Order Mode and Gender Value will be used for making interactions</t>
  </si>
  <si>
    <t>Order Month</t>
  </si>
  <si>
    <t>Map_Amount</t>
  </si>
  <si>
    <t>Map_Quantity</t>
  </si>
  <si>
    <t>More than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</si>
</sst>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
    <numFmt numFmtId="165" formatCode="0.0%"/>
  </numFmts>
  <fonts count="7">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b/>
      <sz val="11"/>
      <color theme="1"/>
      <name val="Aptos Narrow"/>
      <scheme val="minor"/>
    </font>
    <font>
      <b/>
      <sz val="11"/>
      <color theme="9" tint="-0.499984740745262"/>
      <name val="Aptos Narrow"/>
      <scheme val="minor"/>
    </font>
    <font>
      <b/>
      <sz val="10"/>
      <color theme="1"/>
      <name val="Aptos Narrow"/>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0"/>
        <bgColor indexed="64"/>
      </patternFill>
    </fill>
    <fill>
      <patternFill patternType="solid">
        <fgColor theme="4" tint="0.79998168889431442"/>
        <bgColor theme="4" tint="0.79998168889431442"/>
      </patternFill>
    </fill>
  </fills>
  <borders count="11">
    <border>
      <left/>
      <right/>
      <top/>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4" fillId="0" borderId="0" xfId="0" applyFont="1"/>
    <xf numFmtId="7" fontId="0" fillId="0" borderId="0" xfId="0" applyNumberFormat="1"/>
    <xf numFmtId="0" fontId="0" fillId="8" borderId="2" xfId="0" applyFill="1" applyBorder="1" applyAlignment="1">
      <alignment vertical="center"/>
    </xf>
    <xf numFmtId="0" fontId="5" fillId="8" borderId="5" xfId="0" applyFont="1" applyFill="1" applyBorder="1" applyAlignment="1">
      <alignment vertical="center"/>
    </xf>
    <xf numFmtId="0" fontId="5" fillId="8" borderId="7" xfId="0" applyFont="1" applyFill="1" applyBorder="1" applyAlignment="1">
      <alignment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165" fontId="6" fillId="8" borderId="1" xfId="0" applyNumberFormat="1" applyFont="1" applyFill="1" applyBorder="1" applyAlignment="1">
      <alignment horizontal="center" vertical="center"/>
    </xf>
    <xf numFmtId="165" fontId="6" fillId="8" borderId="6" xfId="0" applyNumberFormat="1" applyFont="1" applyFill="1" applyBorder="1" applyAlignment="1">
      <alignment horizontal="center" vertical="center"/>
    </xf>
    <xf numFmtId="165" fontId="6" fillId="8" borderId="8" xfId="0" applyNumberFormat="1" applyFont="1" applyFill="1" applyBorder="1" applyAlignment="1">
      <alignment horizontal="center" vertical="center"/>
    </xf>
    <xf numFmtId="165" fontId="6" fillId="8" borderId="9" xfId="0" applyNumberFormat="1" applyFont="1" applyFill="1" applyBorder="1" applyAlignment="1">
      <alignment horizontal="center" vertical="center"/>
    </xf>
    <xf numFmtId="0" fontId="1" fillId="9" borderId="10" xfId="0" applyFont="1" applyFill="1" applyBorder="1"/>
    <xf numFmtId="0" fontId="1" fillId="0" borderId="0" xfId="0" applyFont="1"/>
    <xf numFmtId="0" fontId="1" fillId="9" borderId="10" xfId="0" pivotButton="1" applyFont="1" applyFill="1" applyBorder="1"/>
    <xf numFmtId="14" fontId="0" fillId="0" borderId="0" xfId="0" applyNumberFormat="1"/>
  </cellXfs>
  <cellStyles count="2">
    <cellStyle name="Hyperlink" xfId="1" builtinId="8"/>
    <cellStyle name="Normal" xfId="0" builtinId="0"/>
  </cellStyles>
  <dxfs count="12">
    <dxf>
      <numFmt numFmtId="19" formatCode="m/d/yyyy"/>
    </dxf>
    <dxf>
      <numFmt numFmtId="0" formatCode="General"/>
    </dxf>
    <dxf>
      <numFmt numFmtId="0" formatCode="General"/>
    </dxf>
    <dxf>
      <numFmt numFmtId="0" formatCode="General"/>
    </dxf>
    <dxf>
      <numFmt numFmtId="20" formatCode="d\-mmm\-yy"/>
    </dxf>
    <dxf>
      <numFmt numFmtId="20" formatCode="d\-mmm\-yy"/>
    </dxf>
    <dxf>
      <numFmt numFmtId="0" formatCode="General"/>
    </dxf>
    <dxf>
      <numFmt numFmtId="0" formatCode="General"/>
    </dxf>
    <dxf>
      <font>
        <b/>
        <sz val="11"/>
        <color theme="1"/>
      </font>
    </dxf>
    <dxf>
      <font>
        <color theme="1"/>
      </font>
      <fill>
        <patternFill patternType="solid">
          <fgColor theme="0"/>
          <bgColor theme="9"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font>
        <b/>
        <i val="0"/>
      </font>
      <fill>
        <patternFill>
          <bgColor theme="9" tint="0.39994506668294322"/>
        </patternFill>
      </fill>
    </dxf>
    <dxf>
      <fill>
        <patternFill>
          <bgColor theme="9" tint="0.39994506668294322"/>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3" xr9:uid="{30A1214B-32D2-4ABC-A1CB-8A46AA0BF4F4}">
      <tableStyleElement type="wholeTable" dxfId="11"/>
      <tableStyleElement type="headerRow" dxfId="10"/>
    </tableStyle>
    <tableStyle name="Timeline Style 1" pivot="0" table="0" count="9" xr9:uid="{D76BDA46-B3E3-43AC-8C05-8FB10BC2C20C}">
      <tableStyleElement type="wholeTable" dxfId="9"/>
      <tableStyleElement type="headerRow" dxfId="8"/>
    </tableStyle>
  </tableStyles>
  <colors>
    <mruColors>
      <color rgb="FF3333CC"/>
      <color rgb="FF3366FF"/>
      <color rgb="FFA0E69C"/>
    </mruColors>
  </colors>
  <extLst>
    <ext xmlns:x14="http://schemas.microsoft.com/office/spreadsheetml/2009/9/main" uri="{46F421CA-312F-682f-3DD2-61675219B42D}">
      <x14:dxfs count="1">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7">
        <dxf>
          <fill>
            <patternFill>
              <bgColor theme="0" tint="-0.24994659260841701"/>
            </patternFill>
          </fill>
        </dxf>
        <dxf>
          <fill>
            <patternFill patternType="solid">
              <fgColor theme="0" tint="-0.14996795556505021"/>
              <bgColor theme="9" tint="0.39994506668294322"/>
            </patternFill>
          </fill>
          <border>
            <left style="thin">
              <color theme="1"/>
            </left>
            <right style="thin">
              <color theme="1"/>
            </right>
            <top style="thin">
              <color theme="1"/>
            </top>
            <bottom style="thin">
              <color theme="1"/>
            </bottom>
          </border>
        </dxf>
        <dxf>
          <fill>
            <patternFill patternType="solid">
              <fgColor theme="0"/>
              <bgColor theme="0" tint="-0.24994659260841701"/>
            </patternFill>
          </fill>
          <border>
            <left style="thin">
              <color theme="1"/>
            </left>
            <right style="thin">
              <color theme="1"/>
            </right>
            <top style="thin">
              <color theme="1"/>
            </top>
            <bottom style="thin">
              <color theme="1"/>
            </bottom>
          </border>
        </dxf>
        <dxf>
          <font>
            <sz val="9"/>
            <color theme="1"/>
            <name val="Aptos Narrow"/>
            <scheme val="minor"/>
          </font>
        </dxf>
        <dxf>
          <font>
            <sz val="9"/>
            <color theme="1"/>
            <name val="Aptos Narrow"/>
            <scheme val="minor"/>
          </font>
        </dxf>
        <dxf>
          <font>
            <sz val="9"/>
            <color theme="1"/>
            <name val="Aptos Narrow"/>
            <scheme val="minor"/>
          </font>
        </dxf>
        <dxf>
          <font>
            <sz val="10"/>
            <color theme="1"/>
            <name val="Aptos Narrow"/>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[ecommerce-blank.xlsx]Pivots!PvtTrends</c:name>
    <c:fmtId val="3"/>
  </c:pivotSource>
  <c:chart>
    <c:title>
      <c:tx>
        <c:rich>
          <a:bodyPr/>
          <a:lstStyle/>
          <a:p>
            <a:pPr algn="ctr">
              <a:defRPr/>
            </a:pPr>
            <a:r>
              <a:rPr lang="en-US" sz="1200"/>
              <a:t>Last</a:t>
            </a:r>
            <a:r>
              <a:rPr lang="en-US" sz="1200" baseline="0"/>
              <a:t> 13 Week Trends: Qty. and Amount</a:t>
            </a:r>
            <a:endParaRPr lang="en-US" sz="1200"/>
          </a:p>
        </c:rich>
      </c:tx>
      <c:layout>
        <c:manualLayout>
          <c:xMode val="edge"/>
          <c:yMode val="edge"/>
          <c:x val="0.24353470365310489"/>
          <c:y val="4.9487454151042727E-2"/>
        </c:manualLayout>
      </c:layout>
      <c:overlay val="0"/>
    </c:title>
    <c:autoTitleDeleted val="0"/>
    <c:pivotFmts>
      <c:pivotFmt>
        <c:idx val="0"/>
      </c:pivotFmt>
      <c:pivotFmt>
        <c:idx val="1"/>
      </c:pivotFmt>
      <c:pivotFmt>
        <c:idx val="2"/>
      </c:pivotFmt>
      <c:pivotFmt>
        <c:idx val="3"/>
      </c:pivotFmt>
      <c:pivotFmt>
        <c:idx val="4"/>
      </c:pivotFmt>
      <c:pivotFmt>
        <c:idx val="5"/>
        <c:spPr>
          <a:ln>
            <a:solidFill>
              <a:schemeClr val="tx2">
                <a:lumMod val="75000"/>
                <a:lumOff val="25000"/>
              </a:schemeClr>
            </a:solidFill>
          </a:ln>
        </c:spPr>
        <c:marker>
          <c:symbol val="circle"/>
          <c:size val="8"/>
          <c:spPr>
            <a:solidFill>
              <a:schemeClr val="bg1">
                <a:lumMod val="65000"/>
              </a:schemeClr>
            </a:solidFill>
          </c:spPr>
        </c:marker>
      </c:pivotFmt>
      <c:pivotFmt>
        <c:idx val="6"/>
      </c:pivotFmt>
      <c:pivotFmt>
        <c:idx val="7"/>
      </c:pivotFmt>
    </c:pivotFmts>
    <c:plotArea>
      <c:layout>
        <c:manualLayout>
          <c:layoutTarget val="inner"/>
          <c:xMode val="edge"/>
          <c:yMode val="edge"/>
          <c:x val="0.24562720261626164"/>
          <c:y val="0.19816140469554114"/>
          <c:w val="0.6718727034120735"/>
          <c:h val="0.70179753572470105"/>
        </c:manualLayout>
      </c:layout>
      <c:lineChart>
        <c:grouping val="standard"/>
        <c:varyColors val="0"/>
        <c:ser>
          <c:idx val="0"/>
          <c:order val="0"/>
          <c:tx>
            <c:strRef>
              <c:f>Pivots!$B$11</c:f>
              <c:strCache>
                <c:ptCount val="1"/>
                <c:pt idx="0">
                  <c:v>Sum of Quantity</c:v>
                </c:pt>
              </c:strCache>
            </c:strRef>
          </c:tx>
          <c:cat>
            <c:strRef>
              <c:f>Pivots!$A$12:$A$17</c:f>
              <c:strCache>
                <c:ptCount val="5"/>
                <c:pt idx="0">
                  <c:v>5</c:v>
                </c:pt>
                <c:pt idx="1">
                  <c:v>6</c:v>
                </c:pt>
                <c:pt idx="2">
                  <c:v>7</c:v>
                </c:pt>
                <c:pt idx="3">
                  <c:v>8</c:v>
                </c:pt>
                <c:pt idx="4">
                  <c:v>9</c:v>
                </c:pt>
              </c:strCache>
            </c:strRef>
          </c:cat>
          <c:val>
            <c:numRef>
              <c:f>Pivots!$B$12:$B$17</c:f>
              <c:numCache>
                <c:formatCode>"$"#,##0.00_);\("$"#,##0.00\)</c:formatCode>
                <c:ptCount val="5"/>
                <c:pt idx="0">
                  <c:v>2</c:v>
                </c:pt>
                <c:pt idx="1">
                  <c:v>125</c:v>
                </c:pt>
                <c:pt idx="2">
                  <c:v>44</c:v>
                </c:pt>
                <c:pt idx="3">
                  <c:v>26</c:v>
                </c:pt>
                <c:pt idx="4">
                  <c:v>44</c:v>
                </c:pt>
              </c:numCache>
            </c:numRef>
          </c:val>
          <c:smooth val="0"/>
          <c:extLst>
            <c:ext xmlns:c16="http://schemas.microsoft.com/office/drawing/2014/chart" uri="{C3380CC4-5D6E-409C-BE32-E72D297353CC}">
              <c16:uniqueId val="{00000000-40C5-496B-8F30-D29F18D0FAB4}"/>
            </c:ext>
          </c:extLst>
        </c:ser>
        <c:ser>
          <c:idx val="1"/>
          <c:order val="1"/>
          <c:tx>
            <c:strRef>
              <c:f>Pivots!$C$11</c:f>
              <c:strCache>
                <c:ptCount val="1"/>
                <c:pt idx="0">
                  <c:v>Sum of Amount</c:v>
                </c:pt>
              </c:strCache>
            </c:strRef>
          </c:tx>
          <c:spPr>
            <a:ln>
              <a:solidFill>
                <a:schemeClr val="tx2">
                  <a:lumMod val="75000"/>
                  <a:lumOff val="25000"/>
                </a:schemeClr>
              </a:solidFill>
            </a:ln>
          </c:spPr>
          <c:marker>
            <c:symbol val="circle"/>
            <c:size val="8"/>
            <c:spPr>
              <a:solidFill>
                <a:schemeClr val="bg1">
                  <a:lumMod val="65000"/>
                </a:schemeClr>
              </a:solidFill>
            </c:spPr>
          </c:marker>
          <c:cat>
            <c:strRef>
              <c:f>Pivots!$A$12:$A$17</c:f>
              <c:strCache>
                <c:ptCount val="5"/>
                <c:pt idx="0">
                  <c:v>5</c:v>
                </c:pt>
                <c:pt idx="1">
                  <c:v>6</c:v>
                </c:pt>
                <c:pt idx="2">
                  <c:v>7</c:v>
                </c:pt>
                <c:pt idx="3">
                  <c:v>8</c:v>
                </c:pt>
                <c:pt idx="4">
                  <c:v>9</c:v>
                </c:pt>
              </c:strCache>
            </c:strRef>
          </c:cat>
          <c:val>
            <c:numRef>
              <c:f>Pivots!$C$12:$C$17</c:f>
              <c:numCache>
                <c:formatCode>"$"#,##0</c:formatCode>
                <c:ptCount val="5"/>
                <c:pt idx="0">
                  <c:v>48.4</c:v>
                </c:pt>
                <c:pt idx="1">
                  <c:v>6110.9999999999991</c:v>
                </c:pt>
                <c:pt idx="2">
                  <c:v>2134.8000000000002</c:v>
                </c:pt>
                <c:pt idx="3">
                  <c:v>1218.5999999999999</c:v>
                </c:pt>
                <c:pt idx="4">
                  <c:v>1669.5000000000002</c:v>
                </c:pt>
              </c:numCache>
            </c:numRef>
          </c:val>
          <c:smooth val="0"/>
          <c:extLst>
            <c:ext xmlns:c16="http://schemas.microsoft.com/office/drawing/2014/chart" uri="{C3380CC4-5D6E-409C-BE32-E72D297353CC}">
              <c16:uniqueId val="{00000001-40C5-496B-8F30-D29F18D0FAB4}"/>
            </c:ext>
          </c:extLst>
        </c:ser>
        <c:dLbls>
          <c:showLegendKey val="0"/>
          <c:showVal val="0"/>
          <c:showCatName val="0"/>
          <c:showSerName val="0"/>
          <c:showPercent val="0"/>
          <c:showBubbleSize val="0"/>
        </c:dLbls>
        <c:marker val="1"/>
        <c:smooth val="0"/>
        <c:axId val="154501504"/>
        <c:axId val="154503040"/>
      </c:lineChart>
      <c:catAx>
        <c:axId val="154501504"/>
        <c:scaling>
          <c:orientation val="minMax"/>
        </c:scaling>
        <c:delete val="0"/>
        <c:axPos val="b"/>
        <c:numFmt formatCode="General" sourceLinked="0"/>
        <c:majorTickMark val="none"/>
        <c:minorTickMark val="none"/>
        <c:tickLblPos val="nextTo"/>
        <c:crossAx val="154503040"/>
        <c:crosses val="autoZero"/>
        <c:auto val="1"/>
        <c:lblAlgn val="ctr"/>
        <c:lblOffset val="100"/>
        <c:noMultiLvlLbl val="0"/>
      </c:catAx>
      <c:valAx>
        <c:axId val="154503040"/>
        <c:scaling>
          <c:orientation val="minMax"/>
        </c:scaling>
        <c:delete val="0"/>
        <c:axPos val="l"/>
        <c:majorGridlines/>
        <c:numFmt formatCode="&quot;$&quot;#,##0.00_);\(&quot;$&quot;#,##0.00\)" sourceLinked="1"/>
        <c:majorTickMark val="none"/>
        <c:minorTickMark val="none"/>
        <c:tickLblPos val="nextTo"/>
        <c:crossAx val="154501504"/>
        <c:crosses val="autoZero"/>
        <c:crossBetween val="between"/>
      </c:valAx>
      <c:spPr>
        <a:noFill/>
      </c:spPr>
    </c:plotArea>
    <c:plotVisOnly val="1"/>
    <c:dispBlanksAs val="gap"/>
    <c:showDLblsOverMax val="0"/>
  </c:chart>
  <c:spPr>
    <a:solidFill>
      <a:schemeClr val="tx2">
        <a:lumMod val="10000"/>
        <a:lumOff val="90000"/>
      </a:schemeClr>
    </a:solidFill>
    <a:ln>
      <a:noFill/>
    </a:ln>
    <a:scene3d>
      <a:camera prst="orthographicFront"/>
      <a:lightRig rig="balanced" dir="t">
        <a:rot lat="0" lon="0" rev="8700000"/>
      </a:lightRig>
    </a:scene3d>
    <a:sp3d>
      <a:bevelT w="190500" h="381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[ecommerce-blank.xlsx]Sheet1!PvtQty</c:name>
    <c:fmtId val="4"/>
  </c:pivotSource>
  <c:chart>
    <c:title>
      <c:tx>
        <c:rich>
          <a:bodyPr/>
          <a:lstStyle/>
          <a:p>
            <a:pPr>
              <a:defRPr/>
            </a:pPr>
            <a:r>
              <a:rPr lang="en-US" sz="1400"/>
              <a:t>How</a:t>
            </a:r>
            <a:r>
              <a:rPr lang="en-US" sz="1400" baseline="0"/>
              <a:t> many prodycts they buy?</a:t>
            </a:r>
            <a:endParaRPr lang="en-US" sz="1400"/>
          </a:p>
        </c:rich>
      </c:tx>
      <c:overlay val="0"/>
    </c:title>
    <c:autoTitleDeleted val="0"/>
    <c:pivotFmts>
      <c:pivotFmt>
        <c:idx val="0"/>
      </c:pivotFmt>
      <c:pivotFmt>
        <c:idx val="1"/>
        <c:marker>
          <c:symbol val="none"/>
        </c:marker>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Sheet1!$A$4:$A$11</c:f>
              <c:strCache>
                <c:ptCount val="7"/>
                <c:pt idx="0">
                  <c:v>1</c:v>
                </c:pt>
                <c:pt idx="1">
                  <c:v>2</c:v>
                </c:pt>
                <c:pt idx="2">
                  <c:v>3</c:v>
                </c:pt>
                <c:pt idx="3">
                  <c:v>4</c:v>
                </c:pt>
                <c:pt idx="4">
                  <c:v>5</c:v>
                </c:pt>
                <c:pt idx="5">
                  <c:v>6 TO 10</c:v>
                </c:pt>
                <c:pt idx="6">
                  <c:v>More than 10</c:v>
                </c:pt>
              </c:strCache>
            </c:strRef>
          </c:cat>
          <c:val>
            <c:numRef>
              <c:f>Sheet1!$B$4:$B$11</c:f>
              <c:numCache>
                <c:formatCode>General</c:formatCode>
                <c:ptCount val="7"/>
                <c:pt idx="0">
                  <c:v>6</c:v>
                </c:pt>
                <c:pt idx="1">
                  <c:v>10</c:v>
                </c:pt>
                <c:pt idx="2">
                  <c:v>3</c:v>
                </c:pt>
                <c:pt idx="3">
                  <c:v>4</c:v>
                </c:pt>
                <c:pt idx="4">
                  <c:v>7</c:v>
                </c:pt>
                <c:pt idx="5">
                  <c:v>9</c:v>
                </c:pt>
                <c:pt idx="6">
                  <c:v>4</c:v>
                </c:pt>
              </c:numCache>
            </c:numRef>
          </c:val>
          <c:extLst>
            <c:ext xmlns:c16="http://schemas.microsoft.com/office/drawing/2014/chart" uri="{C3380CC4-5D6E-409C-BE32-E72D297353CC}">
              <c16:uniqueId val="{00000000-76FA-4EAF-94B1-88729D6C0116}"/>
            </c:ext>
          </c:extLst>
        </c:ser>
        <c:dLbls>
          <c:showLegendKey val="0"/>
          <c:showVal val="0"/>
          <c:showCatName val="0"/>
          <c:showSerName val="0"/>
          <c:showPercent val="0"/>
          <c:showBubbleSize val="0"/>
        </c:dLbls>
        <c:gapWidth val="22"/>
        <c:overlap val="-1"/>
        <c:axId val="154522752"/>
        <c:axId val="154524288"/>
      </c:barChart>
      <c:catAx>
        <c:axId val="154522752"/>
        <c:scaling>
          <c:orientation val="minMax"/>
        </c:scaling>
        <c:delete val="0"/>
        <c:axPos val="b"/>
        <c:numFmt formatCode="General" sourceLinked="0"/>
        <c:majorTickMark val="out"/>
        <c:minorTickMark val="none"/>
        <c:tickLblPos val="nextTo"/>
        <c:crossAx val="154524288"/>
        <c:crosses val="autoZero"/>
        <c:auto val="1"/>
        <c:lblAlgn val="ctr"/>
        <c:lblOffset val="100"/>
        <c:noMultiLvlLbl val="0"/>
      </c:catAx>
      <c:valAx>
        <c:axId val="154524288"/>
        <c:scaling>
          <c:orientation val="minMax"/>
        </c:scaling>
        <c:delete val="1"/>
        <c:axPos val="l"/>
        <c:numFmt formatCode="General" sourceLinked="1"/>
        <c:majorTickMark val="out"/>
        <c:minorTickMark val="none"/>
        <c:tickLblPos val="nextTo"/>
        <c:crossAx val="154522752"/>
        <c:crosses val="autoZero"/>
        <c:crossBetween val="between"/>
      </c:valAx>
    </c:plotArea>
    <c:plotVisOnly val="1"/>
    <c:dispBlanksAs val="gap"/>
    <c:showDLblsOverMax val="0"/>
  </c:chart>
  <c:spPr>
    <a:solidFill>
      <a:schemeClr val="tx2">
        <a:lumMod val="10000"/>
        <a:lumOff val="90000"/>
      </a:schemeClr>
    </a:solidFill>
    <a:ln>
      <a:solidFill>
        <a:schemeClr val="bg1"/>
      </a:solidFill>
    </a:ln>
    <a:scene3d>
      <a:camera prst="orthographicFront"/>
      <a:lightRig rig="balanced" dir="t">
        <a:rot lat="0" lon="0" rev="8700000"/>
      </a:lightRig>
    </a:scene3d>
    <a:sp3d>
      <a:bevelT w="190500" h="381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[ecommerce-blank.xlsx]Sheet2!PvtProduct</c:name>
    <c:fmtId val="3"/>
  </c:pivotSource>
  <c:chart>
    <c:title>
      <c:tx>
        <c:rich>
          <a:bodyPr/>
          <a:lstStyle/>
          <a:p>
            <a:pPr>
              <a:defRPr/>
            </a:pPr>
            <a:r>
              <a:rPr lang="en-US" sz="1200"/>
              <a:t>Which</a:t>
            </a:r>
            <a:r>
              <a:rPr lang="en-US" sz="1200" baseline="0"/>
              <a:t> Products are popular? </a:t>
            </a:r>
            <a:r>
              <a:rPr lang="en-US" sz="1200" b="0" baseline="0"/>
              <a:t>Breakdown by Gender</a:t>
            </a:r>
            <a:endParaRPr lang="en-US" sz="1200"/>
          </a:p>
        </c:rich>
      </c:tx>
      <c:layout>
        <c:manualLayout>
          <c:xMode val="edge"/>
          <c:yMode val="edge"/>
          <c:x val="0.36828764814345732"/>
          <c:y val="1.4673237508813693E-2"/>
        </c:manualLayout>
      </c:layout>
      <c:overlay val="0"/>
    </c:title>
    <c:autoTitleDeleted val="0"/>
    <c:pivotFmts>
      <c:pivotFmt>
        <c:idx val="0"/>
      </c:pivotFmt>
      <c:pivotFmt>
        <c:idx val="1"/>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s>
    <c:plotArea>
      <c:layout/>
      <c:barChart>
        <c:barDir val="bar"/>
        <c:grouping val="stacked"/>
        <c:varyColors val="0"/>
        <c:ser>
          <c:idx val="0"/>
          <c:order val="0"/>
          <c:tx>
            <c:strRef>
              <c:f>Sheet2!$B$3:$B$4</c:f>
              <c:strCache>
                <c:ptCount val="1"/>
                <c:pt idx="0">
                  <c:v>Female</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Sheet2!$B$5:$B$23</c:f>
              <c:numCache>
                <c:formatCode>General</c:formatCode>
                <c:ptCount val="18"/>
                <c:pt idx="0">
                  <c:v>44</c:v>
                </c:pt>
                <c:pt idx="1">
                  <c:v>47</c:v>
                </c:pt>
                <c:pt idx="2">
                  <c:v>21</c:v>
                </c:pt>
                <c:pt idx="3">
                  <c:v>41</c:v>
                </c:pt>
                <c:pt idx="4">
                  <c:v>2</c:v>
                </c:pt>
                <c:pt idx="5">
                  <c:v>16</c:v>
                </c:pt>
                <c:pt idx="6">
                  <c:v>9</c:v>
                </c:pt>
                <c:pt idx="7">
                  <c:v>9</c:v>
                </c:pt>
                <c:pt idx="8">
                  <c:v>7</c:v>
                </c:pt>
                <c:pt idx="9">
                  <c:v>13</c:v>
                </c:pt>
                <c:pt idx="10">
                  <c:v>12</c:v>
                </c:pt>
                <c:pt idx="11">
                  <c:v>15</c:v>
                </c:pt>
                <c:pt idx="12">
                  <c:v>5</c:v>
                </c:pt>
              </c:numCache>
            </c:numRef>
          </c:val>
          <c:extLst>
            <c:ext xmlns:c16="http://schemas.microsoft.com/office/drawing/2014/chart" uri="{C3380CC4-5D6E-409C-BE32-E72D297353CC}">
              <c16:uniqueId val="{00000000-5417-4305-A1F3-1F24FACE513C}"/>
            </c:ext>
          </c:extLst>
        </c:ser>
        <c:ser>
          <c:idx val="1"/>
          <c:order val="1"/>
          <c:tx>
            <c:strRef>
              <c:f>Sheet2!$C$3:$C$4</c:f>
              <c:strCache>
                <c:ptCount val="1"/>
                <c:pt idx="0">
                  <c:v>Male</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Sheet2!$C$5:$C$23</c:f>
              <c:numCache>
                <c:formatCode>General</c:formatCode>
                <c:ptCount val="18"/>
                <c:pt idx="0">
                  <c:v>27</c:v>
                </c:pt>
                <c:pt idx="1">
                  <c:v>20</c:v>
                </c:pt>
                <c:pt idx="2">
                  <c:v>35</c:v>
                </c:pt>
                <c:pt idx="3">
                  <c:v>3</c:v>
                </c:pt>
                <c:pt idx="4">
                  <c:v>21</c:v>
                </c:pt>
                <c:pt idx="5">
                  <c:v>7</c:v>
                </c:pt>
                <c:pt idx="6">
                  <c:v>10</c:v>
                </c:pt>
                <c:pt idx="7">
                  <c:v>8</c:v>
                </c:pt>
                <c:pt idx="8">
                  <c:v>10</c:v>
                </c:pt>
                <c:pt idx="9">
                  <c:v>2</c:v>
                </c:pt>
                <c:pt idx="10">
                  <c:v>4</c:v>
                </c:pt>
                <c:pt idx="13">
                  <c:v>9</c:v>
                </c:pt>
                <c:pt idx="15">
                  <c:v>3</c:v>
                </c:pt>
                <c:pt idx="16">
                  <c:v>2</c:v>
                </c:pt>
                <c:pt idx="17">
                  <c:v>1</c:v>
                </c:pt>
              </c:numCache>
            </c:numRef>
          </c:val>
          <c:extLst>
            <c:ext xmlns:c16="http://schemas.microsoft.com/office/drawing/2014/chart" uri="{C3380CC4-5D6E-409C-BE32-E72D297353CC}">
              <c16:uniqueId val="{0000000C-1A94-4AD2-8061-F183A83E30AC}"/>
            </c:ext>
          </c:extLst>
        </c:ser>
        <c:ser>
          <c:idx val="2"/>
          <c:order val="2"/>
          <c:tx>
            <c:strRef>
              <c:f>Sheet2!$D$3:$D$4</c:f>
              <c:strCache>
                <c:ptCount val="1"/>
                <c:pt idx="0">
                  <c:v>Other</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Sheet2!$D$5:$D$23</c:f>
              <c:numCache>
                <c:formatCode>General</c:formatCode>
                <c:ptCount val="18"/>
                <c:pt idx="4">
                  <c:v>7</c:v>
                </c:pt>
              </c:numCache>
            </c:numRef>
          </c:val>
          <c:extLst>
            <c:ext xmlns:c16="http://schemas.microsoft.com/office/drawing/2014/chart" uri="{C3380CC4-5D6E-409C-BE32-E72D297353CC}">
              <c16:uniqueId val="{0000000D-1A94-4AD2-8061-F183A83E30AC}"/>
            </c:ext>
          </c:extLst>
        </c:ser>
        <c:ser>
          <c:idx val="3"/>
          <c:order val="3"/>
          <c:tx>
            <c:strRef>
              <c:f>Sheet2!$E$3:$E$4</c:f>
              <c:strCache>
                <c:ptCount val="1"/>
                <c:pt idx="0">
                  <c:v>Unknown</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Sheet2!$E$5:$E$23</c:f>
              <c:numCache>
                <c:formatCode>General</c:formatCode>
                <c:ptCount val="18"/>
                <c:pt idx="3">
                  <c:v>6</c:v>
                </c:pt>
                <c:pt idx="7">
                  <c:v>2</c:v>
                </c:pt>
                <c:pt idx="9">
                  <c:v>2</c:v>
                </c:pt>
                <c:pt idx="12">
                  <c:v>10</c:v>
                </c:pt>
                <c:pt idx="14">
                  <c:v>9</c:v>
                </c:pt>
                <c:pt idx="15">
                  <c:v>4</c:v>
                </c:pt>
              </c:numCache>
            </c:numRef>
          </c:val>
          <c:extLst>
            <c:ext xmlns:c16="http://schemas.microsoft.com/office/drawing/2014/chart" uri="{C3380CC4-5D6E-409C-BE32-E72D297353CC}">
              <c16:uniqueId val="{0000000E-1A94-4AD2-8061-F183A83E30AC}"/>
            </c:ext>
          </c:extLst>
        </c:ser>
        <c:dLbls>
          <c:showLegendKey val="0"/>
          <c:showVal val="0"/>
          <c:showCatName val="0"/>
          <c:showSerName val="0"/>
          <c:showPercent val="0"/>
          <c:showBubbleSize val="0"/>
        </c:dLbls>
        <c:gapWidth val="55"/>
        <c:overlap val="100"/>
        <c:axId val="155493504"/>
        <c:axId val="155495040"/>
      </c:barChart>
      <c:catAx>
        <c:axId val="155493504"/>
        <c:scaling>
          <c:orientation val="maxMin"/>
        </c:scaling>
        <c:delete val="0"/>
        <c:axPos val="l"/>
        <c:numFmt formatCode="General" sourceLinked="0"/>
        <c:majorTickMark val="none"/>
        <c:minorTickMark val="none"/>
        <c:tickLblPos val="high"/>
        <c:crossAx val="155495040"/>
        <c:crosses val="autoZero"/>
        <c:auto val="1"/>
        <c:lblAlgn val="ctr"/>
        <c:lblOffset val="100"/>
        <c:noMultiLvlLbl val="0"/>
      </c:catAx>
      <c:valAx>
        <c:axId val="155495040"/>
        <c:scaling>
          <c:orientation val="minMax"/>
        </c:scaling>
        <c:delete val="0"/>
        <c:axPos val="t"/>
        <c:majorGridlines>
          <c:spPr>
            <a:ln>
              <a:noFill/>
            </a:ln>
          </c:spPr>
        </c:majorGridlines>
        <c:numFmt formatCode="General" sourceLinked="1"/>
        <c:majorTickMark val="none"/>
        <c:minorTickMark val="none"/>
        <c:tickLblPos val="nextTo"/>
        <c:crossAx val="155493504"/>
        <c:crosses val="autoZero"/>
        <c:crossBetween val="between"/>
      </c:valAx>
      <c:spPr>
        <a:solidFill>
          <a:schemeClr val="tx2">
            <a:lumMod val="10000"/>
            <a:lumOff val="90000"/>
          </a:schemeClr>
        </a:solidFill>
      </c:spPr>
    </c:plotArea>
    <c:plotVisOnly val="1"/>
    <c:dispBlanksAs val="gap"/>
    <c:showDLblsOverMax val="0"/>
  </c:chart>
  <c:spPr>
    <a:solidFill>
      <a:schemeClr val="tx2">
        <a:lumMod val="10000"/>
        <a:lumOff val="90000"/>
      </a:schemeClr>
    </a:solidFill>
    <a:ln>
      <a:noFill/>
    </a:ln>
    <a:scene3d>
      <a:camera prst="orthographicFront"/>
      <a:lightRig rig="balanced" dir="t">
        <a:rot lat="0" lon="0" rev="8700000"/>
      </a:lightRig>
    </a:scene3d>
    <a:sp3d>
      <a:bevelT w="190500" h="381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pivotSource>
    <c:name>[ecommerce-blank.xlsx]Sheet2!PvtGender</c:name>
    <c:fmtId val="14"/>
  </c:pivotSource>
  <c:chart>
    <c:autoTitleDeleted val="1"/>
    <c:pivotFmts>
      <c:pivotFmt>
        <c:idx val="0"/>
        <c:marker>
          <c:symbol val="none"/>
        </c:marker>
        <c:dLbl>
          <c:idx val="0"/>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8502518266297797E-2"/>
              <c:y val="-0.20077001415832482"/>
            </c:manualLayout>
          </c:layout>
          <c:tx>
            <c:rich>
              <a:bodyPr/>
              <a:lstStyle/>
              <a:p>
                <a:r>
                  <a:rPr lang="en-US" b="1"/>
                  <a:t>Unk
6%</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1770447612967298"/>
              <c:y val="-0.17391473542147926"/>
            </c:manualLayout>
          </c:layout>
          <c:tx>
            <c:rich>
              <a:bodyPr/>
              <a:lstStyle/>
              <a:p>
                <a:r>
                  <a:rPr lang="en-US" b="1"/>
                  <a:t>Oth.
3%</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414414414414414"/>
              <c:y val="3.1545741324921134E-2"/>
            </c:manualLayout>
          </c:layout>
          <c:tx>
            <c:rich>
              <a:bodyPr/>
              <a:lstStyle/>
              <a:p>
                <a:r>
                  <a:rPr lang="en-US" b="1"/>
                  <a:t>M
39%</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3513513513513514"/>
              <c:y val="-1.0515247108307046E-2"/>
            </c:manualLayout>
          </c:layout>
          <c:tx>
            <c:rich>
              <a:bodyPr/>
              <a:lstStyle/>
              <a:p>
                <a:r>
                  <a:rPr lang="en-US" b="1"/>
                  <a:t>F
52%</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5"/>
        <c:marker>
          <c:symbol val="none"/>
        </c:marker>
        <c:dLbl>
          <c:idx val="0"/>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3513513513513514"/>
              <c:y val="-1.0515247108307046E-2"/>
            </c:manualLayout>
          </c:layout>
          <c:tx>
            <c:rich>
              <a:bodyPr/>
              <a:lstStyle/>
              <a:p>
                <a:r>
                  <a:rPr lang="en-US" b="1"/>
                  <a:t>F
52%</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4414414414414414"/>
              <c:y val="3.1545741324921134E-2"/>
            </c:manualLayout>
          </c:layout>
          <c:tx>
            <c:rich>
              <a:bodyPr/>
              <a:lstStyle/>
              <a:p>
                <a:r>
                  <a:rPr lang="en-US" b="1"/>
                  <a:t>M
39%</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1770447612967298"/>
              <c:y val="-0.17391473542147926"/>
            </c:manualLayout>
          </c:layout>
          <c:tx>
            <c:rich>
              <a:bodyPr/>
              <a:lstStyle/>
              <a:p>
                <a:r>
                  <a:rPr lang="en-US" b="1"/>
                  <a:t>Oth.
3%</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7.8502518266297797E-2"/>
              <c:y val="-0.20077001415832482"/>
            </c:manualLayout>
          </c:layout>
          <c:tx>
            <c:rich>
              <a:bodyPr/>
              <a:lstStyle/>
              <a:p>
                <a:r>
                  <a:rPr lang="en-US" b="1"/>
                  <a:t>Unk
6%</a:t>
                </a:r>
                <a:endParaRPr lang="en-US"/>
              </a:p>
            </c:rich>
          </c:tx>
          <c:showLegendKey val="0"/>
          <c:showVal val="0"/>
          <c:showCatName val="1"/>
          <c:showSerName val="0"/>
          <c:showPercent val="1"/>
          <c:showBubbleSize val="0"/>
          <c:extLst>
            <c:ext xmlns:c15="http://schemas.microsoft.com/office/drawing/2012/chart" uri="{CE6537A1-D6FC-4f65-9D91-7224C49458BB}"/>
          </c:extLst>
        </c:dLbl>
      </c:pivotFmt>
      <c:pivotFmt>
        <c:idx val="10"/>
        <c:marker>
          <c:symbol val="none"/>
        </c:marker>
        <c:dLbl>
          <c:idx val="0"/>
          <c:spPr/>
          <c:txPr>
            <a:bodyPr/>
            <a:lstStyle/>
            <a:p>
              <a:pPr>
                <a:defRPr sz="1200" b="1"/>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3513513513513514"/>
              <c:y val="-1.0515247108307046E-2"/>
            </c:manualLayout>
          </c:layout>
          <c:tx>
            <c:rich>
              <a:bodyPr/>
              <a:lstStyle/>
              <a:p>
                <a:pPr>
                  <a:defRPr sz="1200" b="1"/>
                </a:pPr>
                <a:r>
                  <a:rPr lang="en-US" sz="900" b="1"/>
                  <a:t>F
52%</a:t>
                </a:r>
                <a:endParaRPr lang="en-US" sz="900"/>
              </a:p>
            </c:rich>
          </c:tx>
          <c:spPr/>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0.14414414414414414"/>
              <c:y val="3.1545741324921134E-2"/>
            </c:manualLayout>
          </c:layout>
          <c:tx>
            <c:rich>
              <a:bodyPr/>
              <a:lstStyle/>
              <a:p>
                <a:pPr>
                  <a:defRPr sz="1200" b="1"/>
                </a:pPr>
                <a:r>
                  <a:rPr lang="en-US" sz="900" b="1"/>
                  <a:t>M
39%</a:t>
                </a:r>
                <a:endParaRPr lang="en-US" sz="900"/>
              </a:p>
            </c:rich>
          </c:tx>
          <c:spPr/>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1770447612967298"/>
              <c:y val="-0.17391473542147926"/>
            </c:manualLayout>
          </c:layout>
          <c:tx>
            <c:rich>
              <a:bodyPr/>
              <a:lstStyle/>
              <a:p>
                <a:pPr>
                  <a:defRPr sz="1200" b="1"/>
                </a:pPr>
                <a:r>
                  <a:rPr lang="en-US" sz="900" b="1"/>
                  <a:t>Oth.
3%</a:t>
                </a:r>
                <a:endParaRPr lang="en-US" sz="900"/>
              </a:p>
            </c:rich>
          </c:tx>
          <c:spPr/>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7.8502518266297797E-2"/>
              <c:y val="-0.20077001415832482"/>
            </c:manualLayout>
          </c:layout>
          <c:tx>
            <c:rich>
              <a:bodyPr/>
              <a:lstStyle/>
              <a:p>
                <a:pPr>
                  <a:defRPr sz="1200" b="1"/>
                </a:pPr>
                <a:r>
                  <a:rPr lang="en-US" sz="900" b="1"/>
                  <a:t>Unk
6%</a:t>
                </a:r>
                <a:endParaRPr lang="en-US" sz="900"/>
              </a:p>
            </c:rich>
          </c:tx>
          <c:sp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93961352657005"/>
          <c:y val="0.28308823529411764"/>
          <c:w val="0.51388888888888884"/>
          <c:h val="0.6952614379084967"/>
        </c:manualLayout>
      </c:layout>
      <c:doughnutChart>
        <c:varyColors val="1"/>
        <c:ser>
          <c:idx val="0"/>
          <c:order val="0"/>
          <c:tx>
            <c:strRef>
              <c:f>Sheet2!$I$12</c:f>
              <c:strCache>
                <c:ptCount val="1"/>
                <c:pt idx="0">
                  <c:v>Total</c:v>
                </c:pt>
              </c:strCache>
            </c:strRef>
          </c:tx>
          <c:dLbls>
            <c:dLbl>
              <c:idx val="0"/>
              <c:layout>
                <c:manualLayout>
                  <c:x val="0.13513513513513514"/>
                  <c:y val="-1.0515247108307046E-2"/>
                </c:manualLayout>
              </c:layout>
              <c:tx>
                <c:rich>
                  <a:bodyPr/>
                  <a:lstStyle/>
                  <a:p>
                    <a:r>
                      <a:rPr lang="en-US" sz="900" b="1"/>
                      <a:t>F
52%</a:t>
                    </a:r>
                    <a:endParaRPr lang="en-US" sz="900"/>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2EE-4EF8-93F9-0AD4CE36A22E}"/>
                </c:ext>
              </c:extLst>
            </c:dLbl>
            <c:dLbl>
              <c:idx val="1"/>
              <c:layout>
                <c:manualLayout>
                  <c:x val="-0.14414414414414414"/>
                  <c:y val="3.1545741324921134E-2"/>
                </c:manualLayout>
              </c:layout>
              <c:tx>
                <c:rich>
                  <a:bodyPr/>
                  <a:lstStyle/>
                  <a:p>
                    <a:r>
                      <a:rPr lang="en-US" sz="900" b="1"/>
                      <a:t>M
39%</a:t>
                    </a:r>
                    <a:endParaRPr lang="en-US" sz="900"/>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EE-4EF8-93F9-0AD4CE36A22E}"/>
                </c:ext>
              </c:extLst>
            </c:dLbl>
            <c:dLbl>
              <c:idx val="2"/>
              <c:layout>
                <c:manualLayout>
                  <c:x val="-0.11770447612967298"/>
                  <c:y val="-0.17391473542147926"/>
                </c:manualLayout>
              </c:layout>
              <c:tx>
                <c:rich>
                  <a:bodyPr/>
                  <a:lstStyle/>
                  <a:p>
                    <a:r>
                      <a:rPr lang="en-US" sz="900" b="1"/>
                      <a:t>Oth.
3%</a:t>
                    </a:r>
                    <a:endParaRPr lang="en-US" sz="900"/>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2EE-4EF8-93F9-0AD4CE36A22E}"/>
                </c:ext>
              </c:extLst>
            </c:dLbl>
            <c:dLbl>
              <c:idx val="3"/>
              <c:layout>
                <c:manualLayout>
                  <c:x val="7.8502518266297797E-2"/>
                  <c:y val="-0.20077001415832482"/>
                </c:manualLayout>
              </c:layout>
              <c:tx>
                <c:rich>
                  <a:bodyPr/>
                  <a:lstStyle/>
                  <a:p>
                    <a:r>
                      <a:rPr lang="en-US" sz="900" b="1"/>
                      <a:t>Unk
6%</a:t>
                    </a:r>
                    <a:endParaRPr lang="en-US" sz="900"/>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2EE-4EF8-93F9-0AD4CE36A22E}"/>
                </c:ext>
              </c:extLst>
            </c:dLbl>
            <c:spPr/>
            <c:txPr>
              <a:bodyPr/>
              <a:lstStyle/>
              <a:p>
                <a:pPr>
                  <a:defRPr sz="120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Sheet2!$H$13:$H$17</c:f>
              <c:strCache>
                <c:ptCount val="4"/>
                <c:pt idx="0">
                  <c:v>Female</c:v>
                </c:pt>
                <c:pt idx="1">
                  <c:v>Male</c:v>
                </c:pt>
                <c:pt idx="2">
                  <c:v>Other</c:v>
                </c:pt>
                <c:pt idx="3">
                  <c:v>Unknown</c:v>
                </c:pt>
              </c:strCache>
            </c:strRef>
          </c:cat>
          <c:val>
            <c:numRef>
              <c:f>Sheet2!$I$13:$I$17</c:f>
              <c:numCache>
                <c:formatCode>General</c:formatCode>
                <c:ptCount val="4"/>
                <c:pt idx="0">
                  <c:v>241</c:v>
                </c:pt>
                <c:pt idx="1">
                  <c:v>162</c:v>
                </c:pt>
                <c:pt idx="2">
                  <c:v>7</c:v>
                </c:pt>
                <c:pt idx="3">
                  <c:v>33</c:v>
                </c:pt>
              </c:numCache>
            </c:numRef>
          </c:val>
          <c:extLst>
            <c:ext xmlns:c16="http://schemas.microsoft.com/office/drawing/2014/chart" uri="{C3380CC4-5D6E-409C-BE32-E72D297353CC}">
              <c16:uniqueId val="{00000004-62EE-4EF8-93F9-0AD4CE36A22E}"/>
            </c:ext>
          </c:extLst>
        </c:ser>
        <c:dLbls>
          <c:showLegendKey val="0"/>
          <c:showVal val="1"/>
          <c:showCatName val="0"/>
          <c:showSerName val="0"/>
          <c:showPercent val="0"/>
          <c:showBubbleSize val="0"/>
          <c:showLeaderLines val="1"/>
        </c:dLbls>
        <c:firstSliceAng val="0"/>
        <c:holeSize val="50"/>
      </c:doughnutChart>
    </c:plotArea>
    <c:plotVisOnly val="1"/>
    <c:dispBlanksAs val="gap"/>
    <c:showDLblsOverMax val="0"/>
  </c:chart>
  <c:spPr>
    <a:noFill/>
    <a:ln>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[ecommerce-blank.xlsx]Sheet6!PvtDuration</c:name>
    <c:fmtId val="2"/>
  </c:pivotSource>
  <c:chart>
    <c:title>
      <c:tx>
        <c:rich>
          <a:bodyPr/>
          <a:lstStyle/>
          <a:p>
            <a:pPr>
              <a:defRPr/>
            </a:pPr>
            <a:r>
              <a:rPr lang="en-US" sz="1400"/>
              <a:t>Time</a:t>
            </a:r>
            <a:r>
              <a:rPr lang="en-US" sz="1400" baseline="0"/>
              <a:t> taken to Ship Products</a:t>
            </a:r>
            <a:endParaRPr lang="en-US" sz="1400"/>
          </a:p>
        </c:rich>
      </c:tx>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Sheet6!$B$3</c:f>
              <c:strCache>
                <c:ptCount val="1"/>
                <c:pt idx="0">
                  <c:v>Total</c:v>
                </c:pt>
              </c:strCache>
            </c:strRef>
          </c:tx>
          <c:invertIfNegative val="0"/>
          <c:cat>
            <c:strRef>
              <c:f>Sheet6!$A$4:$A$13</c:f>
              <c:strCache>
                <c:ptCount val="9"/>
                <c:pt idx="0">
                  <c:v>0</c:v>
                </c:pt>
                <c:pt idx="1">
                  <c:v>1</c:v>
                </c:pt>
                <c:pt idx="2">
                  <c:v>2</c:v>
                </c:pt>
                <c:pt idx="3">
                  <c:v>3</c:v>
                </c:pt>
                <c:pt idx="4">
                  <c:v>4</c:v>
                </c:pt>
                <c:pt idx="5">
                  <c:v>5</c:v>
                </c:pt>
                <c:pt idx="6">
                  <c:v>6</c:v>
                </c:pt>
                <c:pt idx="7">
                  <c:v>7</c:v>
                </c:pt>
                <c:pt idx="8">
                  <c:v>8</c:v>
                </c:pt>
              </c:strCache>
            </c:strRef>
          </c:cat>
          <c:val>
            <c:numRef>
              <c:f>Sheet6!$B$4:$B$13</c:f>
              <c:numCache>
                <c:formatCode>General</c:formatCode>
                <c:ptCount val="9"/>
                <c:pt idx="0">
                  <c:v>3</c:v>
                </c:pt>
                <c:pt idx="1">
                  <c:v>17</c:v>
                </c:pt>
                <c:pt idx="2">
                  <c:v>8</c:v>
                </c:pt>
                <c:pt idx="3">
                  <c:v>5</c:v>
                </c:pt>
                <c:pt idx="4">
                  <c:v>4</c:v>
                </c:pt>
                <c:pt idx="5">
                  <c:v>1</c:v>
                </c:pt>
                <c:pt idx="6">
                  <c:v>3</c:v>
                </c:pt>
                <c:pt idx="7">
                  <c:v>1</c:v>
                </c:pt>
                <c:pt idx="8">
                  <c:v>1</c:v>
                </c:pt>
              </c:numCache>
            </c:numRef>
          </c:val>
          <c:extLst>
            <c:ext xmlns:c16="http://schemas.microsoft.com/office/drawing/2014/chart" uri="{C3380CC4-5D6E-409C-BE32-E72D297353CC}">
              <c16:uniqueId val="{00000000-7097-4C21-86E2-14D1C8F4DB67}"/>
            </c:ext>
          </c:extLst>
        </c:ser>
        <c:dLbls>
          <c:showLegendKey val="0"/>
          <c:showVal val="0"/>
          <c:showCatName val="0"/>
          <c:showSerName val="0"/>
          <c:showPercent val="0"/>
          <c:showBubbleSize val="0"/>
        </c:dLbls>
        <c:gapWidth val="16"/>
        <c:axId val="155845760"/>
        <c:axId val="155847296"/>
      </c:barChart>
      <c:catAx>
        <c:axId val="155845760"/>
        <c:scaling>
          <c:orientation val="minMax"/>
        </c:scaling>
        <c:delete val="0"/>
        <c:axPos val="b"/>
        <c:numFmt formatCode="General" sourceLinked="0"/>
        <c:majorTickMark val="out"/>
        <c:minorTickMark val="none"/>
        <c:tickLblPos val="nextTo"/>
        <c:crossAx val="155847296"/>
        <c:crosses val="autoZero"/>
        <c:auto val="1"/>
        <c:lblAlgn val="ctr"/>
        <c:lblOffset val="100"/>
        <c:noMultiLvlLbl val="0"/>
      </c:catAx>
      <c:valAx>
        <c:axId val="155847296"/>
        <c:scaling>
          <c:orientation val="minMax"/>
        </c:scaling>
        <c:delete val="0"/>
        <c:axPos val="l"/>
        <c:numFmt formatCode="General" sourceLinked="1"/>
        <c:majorTickMark val="out"/>
        <c:minorTickMark val="none"/>
        <c:tickLblPos val="nextTo"/>
        <c:crossAx val="155845760"/>
        <c:crosses val="autoZero"/>
        <c:crossBetween val="between"/>
      </c:valAx>
    </c:plotArea>
    <c:plotVisOnly val="1"/>
    <c:dispBlanksAs val="gap"/>
    <c:showDLblsOverMax val="0"/>
  </c:chart>
  <c:spPr>
    <a:solidFill>
      <a:schemeClr val="tx2">
        <a:lumMod val="10000"/>
        <a:lumOff val="90000"/>
      </a:schemeClr>
    </a:solidFill>
    <a:ln>
      <a:noFill/>
    </a:ln>
    <a:scene3d>
      <a:camera prst="orthographicFront"/>
      <a:lightRig rig="balanced" dir="t">
        <a:rot lat="0" lon="0" rev="8700000"/>
      </a:lightRig>
    </a:scene3d>
    <a:sp3d>
      <a:bevelT w="190500" h="38100"/>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[ecommerce-blank.xlsx]Sheet7!PvtRating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Satisfied are our Customers?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
        <c:idx val="13"/>
        <c:spPr>
          <a:solidFill>
            <a:schemeClr val="accent6"/>
          </a:solidFill>
          <a:ln>
            <a:noFill/>
          </a:ln>
          <a:effectLst/>
        </c:spPr>
        <c:marker>
          <c:symbol val="none"/>
        </c:marker>
      </c:pivotFmt>
      <c:pivotFmt>
        <c:idx val="14"/>
        <c:spPr>
          <a:solidFill>
            <a:schemeClr val="accent6"/>
          </a:solidFill>
          <a:ln>
            <a:noFill/>
          </a:ln>
          <a:effectLst/>
        </c:spPr>
        <c:marker>
          <c:symbol val="none"/>
        </c:marker>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pivotFmt>
    </c:pivotFmts>
    <c:plotArea>
      <c:layout/>
      <c:barChart>
        <c:barDir val="col"/>
        <c:grouping val="clustered"/>
        <c:varyColors val="0"/>
        <c:ser>
          <c:idx val="0"/>
          <c:order val="0"/>
          <c:tx>
            <c:strRef>
              <c:f>Sheet7!$B$3:$B$4</c:f>
              <c:strCache>
                <c:ptCount val="1"/>
                <c:pt idx="0">
                  <c:v>1</c:v>
                </c:pt>
              </c:strCache>
            </c:strRef>
          </c:tx>
          <c:spPr>
            <a:solidFill>
              <a:schemeClr val="accent6">
                <a:tint val="54000"/>
              </a:schemeClr>
            </a:solidFill>
            <a:ln>
              <a:noFill/>
            </a:ln>
            <a:effectLst/>
          </c:spPr>
          <c:invertIfNegative val="0"/>
          <c:cat>
            <c:strRef>
              <c:f>Sheet7!$A$5:$A$6</c:f>
              <c:strCache>
                <c:ptCount val="1"/>
                <c:pt idx="0">
                  <c:v>Feb</c:v>
                </c:pt>
              </c:strCache>
            </c:strRef>
          </c:cat>
          <c:val>
            <c:numRef>
              <c:f>Sheet7!$B$5:$B$6</c:f>
              <c:numCache>
                <c:formatCode>General</c:formatCode>
                <c:ptCount val="1"/>
                <c:pt idx="0">
                  <c:v>1</c:v>
                </c:pt>
              </c:numCache>
            </c:numRef>
          </c:val>
          <c:extLst>
            <c:ext xmlns:c16="http://schemas.microsoft.com/office/drawing/2014/chart" uri="{C3380CC4-5D6E-409C-BE32-E72D297353CC}">
              <c16:uniqueId val="{00000000-5B7C-481E-B524-5A0F4FADD571}"/>
            </c:ext>
          </c:extLst>
        </c:ser>
        <c:ser>
          <c:idx val="1"/>
          <c:order val="1"/>
          <c:tx>
            <c:strRef>
              <c:f>Sheet7!$C$3:$C$4</c:f>
              <c:strCache>
                <c:ptCount val="1"/>
                <c:pt idx="0">
                  <c:v>2</c:v>
                </c:pt>
              </c:strCache>
            </c:strRef>
          </c:tx>
          <c:spPr>
            <a:solidFill>
              <a:schemeClr val="accent6">
                <a:tint val="77000"/>
              </a:schemeClr>
            </a:solidFill>
            <a:ln>
              <a:noFill/>
            </a:ln>
            <a:effectLst/>
          </c:spPr>
          <c:invertIfNegative val="0"/>
          <c:cat>
            <c:strRef>
              <c:f>Sheet7!$A$5:$A$6</c:f>
              <c:strCache>
                <c:ptCount val="1"/>
                <c:pt idx="0">
                  <c:v>Feb</c:v>
                </c:pt>
              </c:strCache>
            </c:strRef>
          </c:cat>
          <c:val>
            <c:numRef>
              <c:f>Sheet7!$C$5:$C$6</c:f>
              <c:numCache>
                <c:formatCode>General</c:formatCode>
                <c:ptCount val="1"/>
                <c:pt idx="0">
                  <c:v>1</c:v>
                </c:pt>
              </c:numCache>
            </c:numRef>
          </c:val>
          <c:extLst>
            <c:ext xmlns:c16="http://schemas.microsoft.com/office/drawing/2014/chart" uri="{C3380CC4-5D6E-409C-BE32-E72D297353CC}">
              <c16:uniqueId val="{00000001-D1A4-4E5E-86A5-D57FF63F49A8}"/>
            </c:ext>
          </c:extLst>
        </c:ser>
        <c:ser>
          <c:idx val="2"/>
          <c:order val="2"/>
          <c:tx>
            <c:strRef>
              <c:f>Sheet7!$D$3:$D$4</c:f>
              <c:strCache>
                <c:ptCount val="1"/>
                <c:pt idx="0">
                  <c:v>3</c:v>
                </c:pt>
              </c:strCache>
            </c:strRef>
          </c:tx>
          <c:spPr>
            <a:solidFill>
              <a:schemeClr val="accent6"/>
            </a:solidFill>
            <a:ln>
              <a:noFill/>
            </a:ln>
            <a:effectLst/>
          </c:spPr>
          <c:invertIfNegative val="0"/>
          <c:cat>
            <c:strRef>
              <c:f>Sheet7!$A$5:$A$6</c:f>
              <c:strCache>
                <c:ptCount val="1"/>
                <c:pt idx="0">
                  <c:v>Feb</c:v>
                </c:pt>
              </c:strCache>
            </c:strRef>
          </c:cat>
          <c:val>
            <c:numRef>
              <c:f>Sheet7!$D$5:$D$6</c:f>
              <c:numCache>
                <c:formatCode>General</c:formatCode>
                <c:ptCount val="1"/>
                <c:pt idx="0">
                  <c:v>2</c:v>
                </c:pt>
              </c:numCache>
            </c:numRef>
          </c:val>
          <c:extLst>
            <c:ext xmlns:c16="http://schemas.microsoft.com/office/drawing/2014/chart" uri="{C3380CC4-5D6E-409C-BE32-E72D297353CC}">
              <c16:uniqueId val="{00000003-D1A4-4E5E-86A5-D57FF63F49A8}"/>
            </c:ext>
          </c:extLst>
        </c:ser>
        <c:ser>
          <c:idx val="3"/>
          <c:order val="3"/>
          <c:tx>
            <c:strRef>
              <c:f>Sheet7!$E$3:$E$4</c:f>
              <c:strCache>
                <c:ptCount val="1"/>
                <c:pt idx="0">
                  <c:v>4</c:v>
                </c:pt>
              </c:strCache>
            </c:strRef>
          </c:tx>
          <c:spPr>
            <a:solidFill>
              <a:schemeClr val="accent6">
                <a:shade val="76000"/>
              </a:schemeClr>
            </a:solidFill>
            <a:ln>
              <a:noFill/>
            </a:ln>
            <a:effectLst/>
          </c:spPr>
          <c:invertIfNegative val="0"/>
          <c:cat>
            <c:strRef>
              <c:f>Sheet7!$A$5:$A$6</c:f>
              <c:strCache>
                <c:ptCount val="1"/>
                <c:pt idx="0">
                  <c:v>Feb</c:v>
                </c:pt>
              </c:strCache>
            </c:strRef>
          </c:cat>
          <c:val>
            <c:numRef>
              <c:f>Sheet7!$E$5:$E$6</c:f>
              <c:numCache>
                <c:formatCode>General</c:formatCode>
                <c:ptCount val="1"/>
                <c:pt idx="0">
                  <c:v>19</c:v>
                </c:pt>
              </c:numCache>
            </c:numRef>
          </c:val>
          <c:extLst>
            <c:ext xmlns:c16="http://schemas.microsoft.com/office/drawing/2014/chart" uri="{C3380CC4-5D6E-409C-BE32-E72D297353CC}">
              <c16:uniqueId val="{00000001-F879-4C19-82E4-EB648EE12D29}"/>
            </c:ext>
          </c:extLst>
        </c:ser>
        <c:ser>
          <c:idx val="4"/>
          <c:order val="4"/>
          <c:tx>
            <c:strRef>
              <c:f>Sheet7!$F$3:$F$4</c:f>
              <c:strCache>
                <c:ptCount val="1"/>
                <c:pt idx="0">
                  <c:v>5</c:v>
                </c:pt>
              </c:strCache>
            </c:strRef>
          </c:tx>
          <c:spPr>
            <a:solidFill>
              <a:schemeClr val="accent6">
                <a:shade val="53000"/>
              </a:schemeClr>
            </a:solidFill>
            <a:ln>
              <a:noFill/>
            </a:ln>
            <a:effectLst/>
          </c:spPr>
          <c:invertIfNegative val="0"/>
          <c:cat>
            <c:strRef>
              <c:f>Sheet7!$A$5:$A$6</c:f>
              <c:strCache>
                <c:ptCount val="1"/>
                <c:pt idx="0">
                  <c:v>Feb</c:v>
                </c:pt>
              </c:strCache>
            </c:strRef>
          </c:cat>
          <c:val>
            <c:numRef>
              <c:f>Sheet7!$F$5:$F$6</c:f>
              <c:numCache>
                <c:formatCode>General</c:formatCode>
                <c:ptCount val="1"/>
                <c:pt idx="0">
                  <c:v>20</c:v>
                </c:pt>
              </c:numCache>
            </c:numRef>
          </c:val>
          <c:extLst>
            <c:ext xmlns:c16="http://schemas.microsoft.com/office/drawing/2014/chart" uri="{C3380CC4-5D6E-409C-BE32-E72D297353CC}">
              <c16:uniqueId val="{00000002-F879-4C19-82E4-EB648EE12D29}"/>
            </c:ext>
          </c:extLst>
        </c:ser>
        <c:dLbls>
          <c:showLegendKey val="0"/>
          <c:showVal val="0"/>
          <c:showCatName val="0"/>
          <c:showSerName val="0"/>
          <c:showPercent val="0"/>
          <c:showBubbleSize val="0"/>
        </c:dLbls>
        <c:gapWidth val="219"/>
        <c:overlap val="-27"/>
        <c:axId val="1442546432"/>
        <c:axId val="1507534032"/>
      </c:barChart>
      <c:catAx>
        <c:axId val="14425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34032"/>
        <c:crosses val="autoZero"/>
        <c:auto val="1"/>
        <c:lblAlgn val="ctr"/>
        <c:lblOffset val="100"/>
        <c:noMultiLvlLbl val="0"/>
      </c:catAx>
      <c:valAx>
        <c:axId val="150753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54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[ecommerce-blank.xlsx]Sheet1!PvtQty</c:name>
    <c:fmtId val="0"/>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Sheet1!$B$3</c:f>
              <c:strCache>
                <c:ptCount val="1"/>
                <c:pt idx="0">
                  <c:v>Total</c:v>
                </c:pt>
              </c:strCache>
            </c:strRef>
          </c:tx>
          <c:invertIfNegative val="0"/>
          <c:cat>
            <c:strRef>
              <c:f>Sheet1!$A$4:$A$11</c:f>
              <c:strCache>
                <c:ptCount val="7"/>
                <c:pt idx="0">
                  <c:v>1</c:v>
                </c:pt>
                <c:pt idx="1">
                  <c:v>2</c:v>
                </c:pt>
                <c:pt idx="2">
                  <c:v>3</c:v>
                </c:pt>
                <c:pt idx="3">
                  <c:v>4</c:v>
                </c:pt>
                <c:pt idx="4">
                  <c:v>5</c:v>
                </c:pt>
                <c:pt idx="5">
                  <c:v>6 TO 10</c:v>
                </c:pt>
                <c:pt idx="6">
                  <c:v>More than 10</c:v>
                </c:pt>
              </c:strCache>
            </c:strRef>
          </c:cat>
          <c:val>
            <c:numRef>
              <c:f>Sheet1!$B$4:$B$11</c:f>
              <c:numCache>
                <c:formatCode>General</c:formatCode>
                <c:ptCount val="7"/>
                <c:pt idx="0">
                  <c:v>6</c:v>
                </c:pt>
                <c:pt idx="1">
                  <c:v>10</c:v>
                </c:pt>
                <c:pt idx="2">
                  <c:v>3</c:v>
                </c:pt>
                <c:pt idx="3">
                  <c:v>4</c:v>
                </c:pt>
                <c:pt idx="4">
                  <c:v>7</c:v>
                </c:pt>
                <c:pt idx="5">
                  <c:v>9</c:v>
                </c:pt>
                <c:pt idx="6">
                  <c:v>4</c:v>
                </c:pt>
              </c:numCache>
            </c:numRef>
          </c:val>
          <c:extLst>
            <c:ext xmlns:c16="http://schemas.microsoft.com/office/drawing/2014/chart" uri="{C3380CC4-5D6E-409C-BE32-E72D297353CC}">
              <c16:uniqueId val="{00000000-39A1-40CC-954A-E30AFBE78FA0}"/>
            </c:ext>
          </c:extLst>
        </c:ser>
        <c:dLbls>
          <c:showLegendKey val="0"/>
          <c:showVal val="0"/>
          <c:showCatName val="0"/>
          <c:showSerName val="0"/>
          <c:showPercent val="0"/>
          <c:showBubbleSize val="0"/>
        </c:dLbls>
        <c:gapWidth val="150"/>
        <c:axId val="155704704"/>
        <c:axId val="154645632"/>
      </c:barChart>
      <c:catAx>
        <c:axId val="155704704"/>
        <c:scaling>
          <c:orientation val="minMax"/>
        </c:scaling>
        <c:delete val="0"/>
        <c:axPos val="b"/>
        <c:numFmt formatCode="General" sourceLinked="0"/>
        <c:majorTickMark val="out"/>
        <c:minorTickMark val="none"/>
        <c:tickLblPos val="nextTo"/>
        <c:crossAx val="154645632"/>
        <c:crosses val="autoZero"/>
        <c:auto val="1"/>
        <c:lblAlgn val="ctr"/>
        <c:lblOffset val="100"/>
        <c:noMultiLvlLbl val="0"/>
      </c:catAx>
      <c:valAx>
        <c:axId val="154645632"/>
        <c:scaling>
          <c:orientation val="minMax"/>
        </c:scaling>
        <c:delete val="0"/>
        <c:axPos val="l"/>
        <c:majorGridlines/>
        <c:numFmt formatCode="General" sourceLinked="1"/>
        <c:majorTickMark val="out"/>
        <c:minorTickMark val="none"/>
        <c:tickLblPos val="nextTo"/>
        <c:crossAx val="155704704"/>
        <c:crosses val="autoZero"/>
        <c:crossBetween val="between"/>
      </c:valAx>
    </c:plotArea>
    <c:legend>
      <c:legendPos val="r"/>
      <c:overlay val="0"/>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[ecommerce-blank.xlsx]Sheet2!PvtProduct</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bar"/>
        <c:grouping val="stacked"/>
        <c:varyColors val="0"/>
        <c:ser>
          <c:idx val="0"/>
          <c:order val="0"/>
          <c:tx>
            <c:strRef>
              <c:f>Sheet2!$B$3:$B$4</c:f>
              <c:strCache>
                <c:ptCount val="1"/>
                <c:pt idx="0">
                  <c:v>Female</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Sheet2!$B$5:$B$23</c:f>
              <c:numCache>
                <c:formatCode>General</c:formatCode>
                <c:ptCount val="18"/>
                <c:pt idx="0">
                  <c:v>44</c:v>
                </c:pt>
                <c:pt idx="1">
                  <c:v>47</c:v>
                </c:pt>
                <c:pt idx="2">
                  <c:v>21</c:v>
                </c:pt>
                <c:pt idx="3">
                  <c:v>41</c:v>
                </c:pt>
                <c:pt idx="4">
                  <c:v>2</c:v>
                </c:pt>
                <c:pt idx="5">
                  <c:v>16</c:v>
                </c:pt>
                <c:pt idx="6">
                  <c:v>9</c:v>
                </c:pt>
                <c:pt idx="7">
                  <c:v>9</c:v>
                </c:pt>
                <c:pt idx="8">
                  <c:v>7</c:v>
                </c:pt>
                <c:pt idx="9">
                  <c:v>13</c:v>
                </c:pt>
                <c:pt idx="10">
                  <c:v>12</c:v>
                </c:pt>
                <c:pt idx="11">
                  <c:v>15</c:v>
                </c:pt>
                <c:pt idx="12">
                  <c:v>5</c:v>
                </c:pt>
              </c:numCache>
            </c:numRef>
          </c:val>
          <c:extLst>
            <c:ext xmlns:c16="http://schemas.microsoft.com/office/drawing/2014/chart" uri="{C3380CC4-5D6E-409C-BE32-E72D297353CC}">
              <c16:uniqueId val="{00000000-CDCC-49F6-B664-F636023F0FEE}"/>
            </c:ext>
          </c:extLst>
        </c:ser>
        <c:ser>
          <c:idx val="1"/>
          <c:order val="1"/>
          <c:tx>
            <c:strRef>
              <c:f>Sheet2!$C$3:$C$4</c:f>
              <c:strCache>
                <c:ptCount val="1"/>
                <c:pt idx="0">
                  <c:v>Male</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Sheet2!$C$5:$C$23</c:f>
              <c:numCache>
                <c:formatCode>General</c:formatCode>
                <c:ptCount val="18"/>
                <c:pt idx="0">
                  <c:v>27</c:v>
                </c:pt>
                <c:pt idx="1">
                  <c:v>20</c:v>
                </c:pt>
                <c:pt idx="2">
                  <c:v>35</c:v>
                </c:pt>
                <c:pt idx="3">
                  <c:v>3</c:v>
                </c:pt>
                <c:pt idx="4">
                  <c:v>21</c:v>
                </c:pt>
                <c:pt idx="5">
                  <c:v>7</c:v>
                </c:pt>
                <c:pt idx="6">
                  <c:v>10</c:v>
                </c:pt>
                <c:pt idx="7">
                  <c:v>8</c:v>
                </c:pt>
                <c:pt idx="8">
                  <c:v>10</c:v>
                </c:pt>
                <c:pt idx="9">
                  <c:v>2</c:v>
                </c:pt>
                <c:pt idx="10">
                  <c:v>4</c:v>
                </c:pt>
                <c:pt idx="13">
                  <c:v>9</c:v>
                </c:pt>
                <c:pt idx="15">
                  <c:v>3</c:v>
                </c:pt>
                <c:pt idx="16">
                  <c:v>2</c:v>
                </c:pt>
                <c:pt idx="17">
                  <c:v>1</c:v>
                </c:pt>
              </c:numCache>
            </c:numRef>
          </c:val>
          <c:extLst>
            <c:ext xmlns:c16="http://schemas.microsoft.com/office/drawing/2014/chart" uri="{C3380CC4-5D6E-409C-BE32-E72D297353CC}">
              <c16:uniqueId val="{0000000C-2AFC-4A4F-9850-BAC7A3E727C7}"/>
            </c:ext>
          </c:extLst>
        </c:ser>
        <c:ser>
          <c:idx val="2"/>
          <c:order val="2"/>
          <c:tx>
            <c:strRef>
              <c:f>Sheet2!$D$3:$D$4</c:f>
              <c:strCache>
                <c:ptCount val="1"/>
                <c:pt idx="0">
                  <c:v>Other</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Sheet2!$D$5:$D$23</c:f>
              <c:numCache>
                <c:formatCode>General</c:formatCode>
                <c:ptCount val="18"/>
                <c:pt idx="4">
                  <c:v>7</c:v>
                </c:pt>
              </c:numCache>
            </c:numRef>
          </c:val>
          <c:extLst>
            <c:ext xmlns:c16="http://schemas.microsoft.com/office/drawing/2014/chart" uri="{C3380CC4-5D6E-409C-BE32-E72D297353CC}">
              <c16:uniqueId val="{0000000D-2AFC-4A4F-9850-BAC7A3E727C7}"/>
            </c:ext>
          </c:extLst>
        </c:ser>
        <c:ser>
          <c:idx val="3"/>
          <c:order val="3"/>
          <c:tx>
            <c:strRef>
              <c:f>Sheet2!$E$3:$E$4</c:f>
              <c:strCache>
                <c:ptCount val="1"/>
                <c:pt idx="0">
                  <c:v>Unknown</c:v>
                </c:pt>
              </c:strCache>
            </c:strRef>
          </c:tx>
          <c:invertIfNegative val="0"/>
          <c:cat>
            <c:strRef>
              <c:f>Sheet2!$A$5:$A$23</c:f>
              <c:strCache>
                <c:ptCount val="18"/>
                <c:pt idx="0">
                  <c:v>T-Shirts</c:v>
                </c:pt>
                <c:pt idx="1">
                  <c:v>Bikinis</c:v>
                </c:pt>
                <c:pt idx="2">
                  <c:v>Jeans</c:v>
                </c:pt>
                <c:pt idx="3">
                  <c:v>Graphic Tees</c:v>
                </c:pt>
                <c:pt idx="4">
                  <c:v>Leggings</c:v>
                </c:pt>
                <c:pt idx="5">
                  <c:v>Casual Dresses</c:v>
                </c:pt>
                <c:pt idx="6">
                  <c:v>Hoodies &amp; Sweatshirts</c:v>
                </c:pt>
                <c:pt idx="7">
                  <c:v>Shorts</c:v>
                </c:pt>
                <c:pt idx="8">
                  <c:v>Tank Tops</c:v>
                </c:pt>
                <c:pt idx="9">
                  <c:v>Sneakers</c:v>
                </c:pt>
                <c:pt idx="10">
                  <c:v>Sundresses</c:v>
                </c:pt>
                <c:pt idx="11">
                  <c:v>Maxi Dresses</c:v>
                </c:pt>
                <c:pt idx="12">
                  <c:v>Sandals</c:v>
                </c:pt>
                <c:pt idx="13">
                  <c:v>Baseball Caps</c:v>
                </c:pt>
                <c:pt idx="14">
                  <c:v>Sunglasses</c:v>
                </c:pt>
                <c:pt idx="15">
                  <c:v>Crop Tops</c:v>
                </c:pt>
                <c:pt idx="16">
                  <c:v>Jewelry</c:v>
                </c:pt>
                <c:pt idx="17">
                  <c:v>Workout Tops</c:v>
                </c:pt>
              </c:strCache>
            </c:strRef>
          </c:cat>
          <c:val>
            <c:numRef>
              <c:f>Sheet2!$E$5:$E$23</c:f>
              <c:numCache>
                <c:formatCode>General</c:formatCode>
                <c:ptCount val="18"/>
                <c:pt idx="3">
                  <c:v>6</c:v>
                </c:pt>
                <c:pt idx="7">
                  <c:v>2</c:v>
                </c:pt>
                <c:pt idx="9">
                  <c:v>2</c:v>
                </c:pt>
                <c:pt idx="12">
                  <c:v>10</c:v>
                </c:pt>
                <c:pt idx="14">
                  <c:v>9</c:v>
                </c:pt>
                <c:pt idx="15">
                  <c:v>4</c:v>
                </c:pt>
              </c:numCache>
            </c:numRef>
          </c:val>
          <c:extLst>
            <c:ext xmlns:c16="http://schemas.microsoft.com/office/drawing/2014/chart" uri="{C3380CC4-5D6E-409C-BE32-E72D297353CC}">
              <c16:uniqueId val="{0000000E-2AFC-4A4F-9850-BAC7A3E727C7}"/>
            </c:ext>
          </c:extLst>
        </c:ser>
        <c:dLbls>
          <c:showLegendKey val="0"/>
          <c:showVal val="0"/>
          <c:showCatName val="0"/>
          <c:showSerName val="0"/>
          <c:showPercent val="0"/>
          <c:showBubbleSize val="0"/>
        </c:dLbls>
        <c:gapWidth val="150"/>
        <c:overlap val="100"/>
        <c:axId val="154817280"/>
        <c:axId val="154818816"/>
      </c:barChart>
      <c:catAx>
        <c:axId val="154817280"/>
        <c:scaling>
          <c:orientation val="minMax"/>
        </c:scaling>
        <c:delete val="0"/>
        <c:axPos val="l"/>
        <c:numFmt formatCode="General" sourceLinked="0"/>
        <c:majorTickMark val="out"/>
        <c:minorTickMark val="none"/>
        <c:tickLblPos val="nextTo"/>
        <c:crossAx val="154818816"/>
        <c:crosses val="autoZero"/>
        <c:auto val="1"/>
        <c:lblAlgn val="ctr"/>
        <c:lblOffset val="100"/>
        <c:noMultiLvlLbl val="0"/>
      </c:catAx>
      <c:valAx>
        <c:axId val="154818816"/>
        <c:scaling>
          <c:orientation val="minMax"/>
        </c:scaling>
        <c:delete val="0"/>
        <c:axPos val="b"/>
        <c:majorGridlines/>
        <c:numFmt formatCode="General" sourceLinked="1"/>
        <c:majorTickMark val="out"/>
        <c:minorTickMark val="none"/>
        <c:tickLblPos val="nextTo"/>
        <c:crossAx val="1548172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pivotSource>
    <c:name>[ecommerce-blank.xlsx]Sheet2!PvtGender</c:name>
    <c:fmtId val="4"/>
  </c:pivotSource>
  <c:chart>
    <c:autoTitleDeleted val="1"/>
    <c:pivotFmts>
      <c:pivotFmt>
        <c:idx val="0"/>
        <c:marker>
          <c:symbol val="none"/>
        </c:marker>
        <c:dLbl>
          <c:idx val="0"/>
          <c:spPr/>
          <c:txPr>
            <a:bodyPr/>
            <a:lstStyle/>
            <a:p>
              <a:pPr>
                <a:defRPr sz="800" b="1"/>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8502518266297797E-2"/>
              <c:y val="-0.20077001415832482"/>
            </c:manualLayout>
          </c:layout>
          <c:tx>
            <c:rich>
              <a:bodyPr/>
              <a:lstStyle/>
              <a:p>
                <a:pPr>
                  <a:defRPr sz="800" b="1"/>
                </a:pPr>
                <a:r>
                  <a:rPr lang="en-US" b="1"/>
                  <a:t>Unk
6%</a:t>
                </a:r>
                <a:endParaRPr lang="en-US"/>
              </a:p>
            </c:rich>
          </c:tx>
          <c:spPr/>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1770447612967298"/>
              <c:y val="-0.17391473542147926"/>
            </c:manualLayout>
          </c:layout>
          <c:tx>
            <c:rich>
              <a:bodyPr/>
              <a:lstStyle/>
              <a:p>
                <a:pPr>
                  <a:defRPr sz="800" b="1"/>
                </a:pPr>
                <a:r>
                  <a:rPr lang="en-US" b="1"/>
                  <a:t>Oth.
3%</a:t>
                </a:r>
                <a:endParaRPr lang="en-US"/>
              </a:p>
            </c:rich>
          </c:tx>
          <c:spPr/>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4414414414414414"/>
              <c:y val="3.1545741324921134E-2"/>
            </c:manualLayout>
          </c:layout>
          <c:tx>
            <c:rich>
              <a:bodyPr/>
              <a:lstStyle/>
              <a:p>
                <a:pPr>
                  <a:defRPr sz="800" b="1"/>
                </a:pPr>
                <a:r>
                  <a:rPr lang="en-US" b="1"/>
                  <a:t>M
39%</a:t>
                </a:r>
                <a:endParaRPr lang="en-US"/>
              </a:p>
            </c:rich>
          </c:tx>
          <c:spPr/>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3513513513513514"/>
              <c:y val="-1.0515247108307046E-2"/>
            </c:manualLayout>
          </c:layout>
          <c:tx>
            <c:rich>
              <a:bodyPr/>
              <a:lstStyle/>
              <a:p>
                <a:pPr>
                  <a:defRPr sz="800" b="1"/>
                </a:pPr>
                <a:r>
                  <a:rPr lang="en-US" b="1"/>
                  <a:t>F
52%</a:t>
                </a:r>
                <a:endParaRPr lang="en-US"/>
              </a:p>
            </c:rich>
          </c:tx>
          <c:sp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493961352657005"/>
          <c:y val="0.28308823529411764"/>
          <c:w val="0.51388888888888884"/>
          <c:h val="0.6952614379084967"/>
        </c:manualLayout>
      </c:layout>
      <c:doughnutChart>
        <c:varyColors val="1"/>
        <c:ser>
          <c:idx val="0"/>
          <c:order val="0"/>
          <c:tx>
            <c:strRef>
              <c:f>Sheet2!$I$12</c:f>
              <c:strCache>
                <c:ptCount val="1"/>
                <c:pt idx="0">
                  <c:v>Total</c:v>
                </c:pt>
              </c:strCache>
            </c:strRef>
          </c:tx>
          <c:dLbls>
            <c:dLbl>
              <c:idx val="0"/>
              <c:layout>
                <c:manualLayout>
                  <c:x val="0.13513513513513514"/>
                  <c:y val="-1.0515247108307046E-2"/>
                </c:manualLayout>
              </c:layout>
              <c:tx>
                <c:rich>
                  <a:bodyPr/>
                  <a:lstStyle/>
                  <a:p>
                    <a:r>
                      <a:rPr lang="en-US" b="1"/>
                      <a:t>F
52%</a:t>
                    </a:r>
                    <a:endParaRPr lang="en-US"/>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DB6F-49BB-8E83-BD39C49BF7A4}"/>
                </c:ext>
              </c:extLst>
            </c:dLbl>
            <c:dLbl>
              <c:idx val="1"/>
              <c:layout>
                <c:manualLayout>
                  <c:x val="-0.14414414414414414"/>
                  <c:y val="3.1545741324921134E-2"/>
                </c:manualLayout>
              </c:layout>
              <c:tx>
                <c:rich>
                  <a:bodyPr/>
                  <a:lstStyle/>
                  <a:p>
                    <a:r>
                      <a:rPr lang="en-US" b="1"/>
                      <a:t>M
39%</a:t>
                    </a:r>
                    <a:endParaRPr lang="en-US"/>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6F-49BB-8E83-BD39C49BF7A4}"/>
                </c:ext>
              </c:extLst>
            </c:dLbl>
            <c:dLbl>
              <c:idx val="2"/>
              <c:layout>
                <c:manualLayout>
                  <c:x val="-0.11770447612967298"/>
                  <c:y val="-0.17391473542147926"/>
                </c:manualLayout>
              </c:layout>
              <c:tx>
                <c:rich>
                  <a:bodyPr/>
                  <a:lstStyle/>
                  <a:p>
                    <a:r>
                      <a:rPr lang="en-US" b="1"/>
                      <a:t>Oth.
3%</a:t>
                    </a:r>
                    <a:endParaRPr lang="en-US"/>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B6F-49BB-8E83-BD39C49BF7A4}"/>
                </c:ext>
              </c:extLst>
            </c:dLbl>
            <c:dLbl>
              <c:idx val="3"/>
              <c:layout>
                <c:manualLayout>
                  <c:x val="7.8502518266297797E-2"/>
                  <c:y val="-0.20077001415832482"/>
                </c:manualLayout>
              </c:layout>
              <c:tx>
                <c:rich>
                  <a:bodyPr/>
                  <a:lstStyle/>
                  <a:p>
                    <a:r>
                      <a:rPr lang="en-US" b="1"/>
                      <a:t>Unk
6%</a:t>
                    </a:r>
                    <a:endParaRPr lang="en-US"/>
                  </a:p>
                </c:rich>
              </c:tx>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6F-49BB-8E83-BD39C49BF7A4}"/>
                </c:ext>
              </c:extLst>
            </c:dLbl>
            <c:spPr/>
            <c:txPr>
              <a:bodyPr/>
              <a:lstStyle/>
              <a:p>
                <a:pPr>
                  <a:defRPr sz="80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Sheet2!$H$13:$H$17</c:f>
              <c:strCache>
                <c:ptCount val="4"/>
                <c:pt idx="0">
                  <c:v>Female</c:v>
                </c:pt>
                <c:pt idx="1">
                  <c:v>Male</c:v>
                </c:pt>
                <c:pt idx="2">
                  <c:v>Other</c:v>
                </c:pt>
                <c:pt idx="3">
                  <c:v>Unknown</c:v>
                </c:pt>
              </c:strCache>
            </c:strRef>
          </c:cat>
          <c:val>
            <c:numRef>
              <c:f>Sheet2!$I$13:$I$17</c:f>
              <c:numCache>
                <c:formatCode>General</c:formatCode>
                <c:ptCount val="4"/>
                <c:pt idx="0">
                  <c:v>241</c:v>
                </c:pt>
                <c:pt idx="1">
                  <c:v>162</c:v>
                </c:pt>
                <c:pt idx="2">
                  <c:v>7</c:v>
                </c:pt>
                <c:pt idx="3">
                  <c:v>33</c:v>
                </c:pt>
              </c:numCache>
            </c:numRef>
          </c:val>
          <c:extLst>
            <c:ext xmlns:c16="http://schemas.microsoft.com/office/drawing/2014/chart" uri="{C3380CC4-5D6E-409C-BE32-E72D297353CC}">
              <c16:uniqueId val="{00000004-DB6F-49BB-8E83-BD39C49BF7A4}"/>
            </c:ext>
          </c:extLst>
        </c:ser>
        <c:dLbls>
          <c:showLegendKey val="0"/>
          <c:showVal val="1"/>
          <c:showCatName val="0"/>
          <c:showSerName val="0"/>
          <c:showPercent val="0"/>
          <c:showBubbleSize val="0"/>
          <c:showLeaderLines val="1"/>
        </c:dLbls>
        <c:firstSliceAng val="0"/>
        <c:holeSize val="50"/>
      </c:doughnutChart>
    </c:plotArea>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[ecommerce-blank.xlsx]Sheet6!PvtDuration</c:name>
    <c:fmtId val="0"/>
  </c:pivotSource>
  <c:chart>
    <c:title>
      <c:overlay val="0"/>
    </c:title>
    <c:autoTitleDeleted val="0"/>
    <c:pivotFmts>
      <c:pivotFmt>
        <c:idx val="0"/>
        <c:marker>
          <c:symbol val="none"/>
        </c:marker>
      </c:pivotFmt>
    </c:pivotFmts>
    <c:plotArea>
      <c:layout/>
      <c:barChart>
        <c:barDir val="col"/>
        <c:grouping val="clustered"/>
        <c:varyColors val="0"/>
        <c:ser>
          <c:idx val="0"/>
          <c:order val="0"/>
          <c:tx>
            <c:strRef>
              <c:f>Sheet6!$B$3</c:f>
              <c:strCache>
                <c:ptCount val="1"/>
                <c:pt idx="0">
                  <c:v>Total</c:v>
                </c:pt>
              </c:strCache>
            </c:strRef>
          </c:tx>
          <c:invertIfNegative val="0"/>
          <c:cat>
            <c:strRef>
              <c:f>Sheet6!$A$4:$A$13</c:f>
              <c:strCache>
                <c:ptCount val="9"/>
                <c:pt idx="0">
                  <c:v>0</c:v>
                </c:pt>
                <c:pt idx="1">
                  <c:v>1</c:v>
                </c:pt>
                <c:pt idx="2">
                  <c:v>2</c:v>
                </c:pt>
                <c:pt idx="3">
                  <c:v>3</c:v>
                </c:pt>
                <c:pt idx="4">
                  <c:v>4</c:v>
                </c:pt>
                <c:pt idx="5">
                  <c:v>5</c:v>
                </c:pt>
                <c:pt idx="6">
                  <c:v>6</c:v>
                </c:pt>
                <c:pt idx="7">
                  <c:v>7</c:v>
                </c:pt>
                <c:pt idx="8">
                  <c:v>8</c:v>
                </c:pt>
              </c:strCache>
            </c:strRef>
          </c:cat>
          <c:val>
            <c:numRef>
              <c:f>Sheet6!$B$4:$B$13</c:f>
              <c:numCache>
                <c:formatCode>General</c:formatCode>
                <c:ptCount val="9"/>
                <c:pt idx="0">
                  <c:v>3</c:v>
                </c:pt>
                <c:pt idx="1">
                  <c:v>17</c:v>
                </c:pt>
                <c:pt idx="2">
                  <c:v>8</c:v>
                </c:pt>
                <c:pt idx="3">
                  <c:v>5</c:v>
                </c:pt>
                <c:pt idx="4">
                  <c:v>4</c:v>
                </c:pt>
                <c:pt idx="5">
                  <c:v>1</c:v>
                </c:pt>
                <c:pt idx="6">
                  <c:v>3</c:v>
                </c:pt>
                <c:pt idx="7">
                  <c:v>1</c:v>
                </c:pt>
                <c:pt idx="8">
                  <c:v>1</c:v>
                </c:pt>
              </c:numCache>
            </c:numRef>
          </c:val>
          <c:extLst>
            <c:ext xmlns:c16="http://schemas.microsoft.com/office/drawing/2014/chart" uri="{C3380CC4-5D6E-409C-BE32-E72D297353CC}">
              <c16:uniqueId val="{00000000-00A9-432B-BEA9-4EB7C97866F5}"/>
            </c:ext>
          </c:extLst>
        </c:ser>
        <c:dLbls>
          <c:showLegendKey val="0"/>
          <c:showVal val="0"/>
          <c:showCatName val="0"/>
          <c:showSerName val="0"/>
          <c:showPercent val="0"/>
          <c:showBubbleSize val="0"/>
        </c:dLbls>
        <c:gapWidth val="150"/>
        <c:axId val="155720320"/>
        <c:axId val="155746688"/>
      </c:barChart>
      <c:catAx>
        <c:axId val="155720320"/>
        <c:scaling>
          <c:orientation val="minMax"/>
        </c:scaling>
        <c:delete val="0"/>
        <c:axPos val="b"/>
        <c:numFmt formatCode="General" sourceLinked="0"/>
        <c:majorTickMark val="out"/>
        <c:minorTickMark val="none"/>
        <c:tickLblPos val="nextTo"/>
        <c:crossAx val="155746688"/>
        <c:crosses val="autoZero"/>
        <c:auto val="1"/>
        <c:lblAlgn val="ctr"/>
        <c:lblOffset val="100"/>
        <c:noMultiLvlLbl val="0"/>
      </c:catAx>
      <c:valAx>
        <c:axId val="155746688"/>
        <c:scaling>
          <c:orientation val="minMax"/>
        </c:scaling>
        <c:delete val="0"/>
        <c:axPos val="l"/>
        <c:majorGridlines/>
        <c:numFmt formatCode="General" sourceLinked="1"/>
        <c:majorTickMark val="out"/>
        <c:minorTickMark val="none"/>
        <c:tickLblPos val="nextTo"/>
        <c:crossAx val="155720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[ecommerce-blank.xlsx]Sheet7!PvtRating</c:name>
    <c:fmtId val="1"/>
  </c:pivotSource>
  <c:chart>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s>
    <c:plotArea>
      <c:layout/>
      <c:barChart>
        <c:barDir val="col"/>
        <c:grouping val="clustered"/>
        <c:varyColors val="0"/>
        <c:ser>
          <c:idx val="0"/>
          <c:order val="0"/>
          <c:tx>
            <c:strRef>
              <c:f>Sheet7!$B$3:$B$4</c:f>
              <c:strCache>
                <c:ptCount val="1"/>
                <c:pt idx="0">
                  <c:v>1</c:v>
                </c:pt>
              </c:strCache>
            </c:strRef>
          </c:tx>
          <c:spPr>
            <a:solidFill>
              <a:schemeClr val="accent6">
                <a:tint val="54000"/>
              </a:schemeClr>
            </a:solidFill>
            <a:ln>
              <a:noFill/>
            </a:ln>
            <a:effectLst/>
          </c:spPr>
          <c:invertIfNegative val="0"/>
          <c:cat>
            <c:strRef>
              <c:f>Sheet7!$A$5:$A$6</c:f>
              <c:strCache>
                <c:ptCount val="1"/>
                <c:pt idx="0">
                  <c:v>Feb</c:v>
                </c:pt>
              </c:strCache>
            </c:strRef>
          </c:cat>
          <c:val>
            <c:numRef>
              <c:f>Sheet7!$B$5:$B$6</c:f>
              <c:numCache>
                <c:formatCode>General</c:formatCode>
                <c:ptCount val="1"/>
                <c:pt idx="0">
                  <c:v>1</c:v>
                </c:pt>
              </c:numCache>
            </c:numRef>
          </c:val>
          <c:extLst>
            <c:ext xmlns:c16="http://schemas.microsoft.com/office/drawing/2014/chart" uri="{C3380CC4-5D6E-409C-BE32-E72D297353CC}">
              <c16:uniqueId val="{00000000-AE46-43B5-A641-C4C203179B7D}"/>
            </c:ext>
          </c:extLst>
        </c:ser>
        <c:ser>
          <c:idx val="1"/>
          <c:order val="1"/>
          <c:tx>
            <c:strRef>
              <c:f>Sheet7!$C$3:$C$4</c:f>
              <c:strCache>
                <c:ptCount val="1"/>
                <c:pt idx="0">
                  <c:v>2</c:v>
                </c:pt>
              </c:strCache>
            </c:strRef>
          </c:tx>
          <c:spPr>
            <a:solidFill>
              <a:schemeClr val="accent6">
                <a:tint val="77000"/>
              </a:schemeClr>
            </a:solidFill>
            <a:ln>
              <a:noFill/>
            </a:ln>
            <a:effectLst/>
          </c:spPr>
          <c:invertIfNegative val="0"/>
          <c:cat>
            <c:strRef>
              <c:f>Sheet7!$A$5:$A$6</c:f>
              <c:strCache>
                <c:ptCount val="1"/>
                <c:pt idx="0">
                  <c:v>Feb</c:v>
                </c:pt>
              </c:strCache>
            </c:strRef>
          </c:cat>
          <c:val>
            <c:numRef>
              <c:f>Sheet7!$C$5:$C$6</c:f>
              <c:numCache>
                <c:formatCode>General</c:formatCode>
                <c:ptCount val="1"/>
                <c:pt idx="0">
                  <c:v>1</c:v>
                </c:pt>
              </c:numCache>
            </c:numRef>
          </c:val>
          <c:extLst>
            <c:ext xmlns:c16="http://schemas.microsoft.com/office/drawing/2014/chart" uri="{C3380CC4-5D6E-409C-BE32-E72D297353CC}">
              <c16:uniqueId val="{00000001-47CA-43DA-A48B-FBC498484669}"/>
            </c:ext>
          </c:extLst>
        </c:ser>
        <c:ser>
          <c:idx val="2"/>
          <c:order val="2"/>
          <c:tx>
            <c:strRef>
              <c:f>Sheet7!$D$3:$D$4</c:f>
              <c:strCache>
                <c:ptCount val="1"/>
                <c:pt idx="0">
                  <c:v>3</c:v>
                </c:pt>
              </c:strCache>
            </c:strRef>
          </c:tx>
          <c:spPr>
            <a:solidFill>
              <a:schemeClr val="accent6"/>
            </a:solidFill>
            <a:ln>
              <a:noFill/>
            </a:ln>
            <a:effectLst/>
          </c:spPr>
          <c:invertIfNegative val="0"/>
          <c:cat>
            <c:strRef>
              <c:f>Sheet7!$A$5:$A$6</c:f>
              <c:strCache>
                <c:ptCount val="1"/>
                <c:pt idx="0">
                  <c:v>Feb</c:v>
                </c:pt>
              </c:strCache>
            </c:strRef>
          </c:cat>
          <c:val>
            <c:numRef>
              <c:f>Sheet7!$D$5:$D$6</c:f>
              <c:numCache>
                <c:formatCode>General</c:formatCode>
                <c:ptCount val="1"/>
                <c:pt idx="0">
                  <c:v>2</c:v>
                </c:pt>
              </c:numCache>
            </c:numRef>
          </c:val>
          <c:extLst>
            <c:ext xmlns:c16="http://schemas.microsoft.com/office/drawing/2014/chart" uri="{C3380CC4-5D6E-409C-BE32-E72D297353CC}">
              <c16:uniqueId val="{00000003-47CA-43DA-A48B-FBC498484669}"/>
            </c:ext>
          </c:extLst>
        </c:ser>
        <c:ser>
          <c:idx val="3"/>
          <c:order val="3"/>
          <c:tx>
            <c:strRef>
              <c:f>Sheet7!$E$3:$E$4</c:f>
              <c:strCache>
                <c:ptCount val="1"/>
                <c:pt idx="0">
                  <c:v>4</c:v>
                </c:pt>
              </c:strCache>
            </c:strRef>
          </c:tx>
          <c:spPr>
            <a:solidFill>
              <a:schemeClr val="accent6">
                <a:shade val="76000"/>
              </a:schemeClr>
            </a:solidFill>
            <a:ln>
              <a:noFill/>
            </a:ln>
            <a:effectLst/>
          </c:spPr>
          <c:invertIfNegative val="0"/>
          <c:cat>
            <c:strRef>
              <c:f>Sheet7!$A$5:$A$6</c:f>
              <c:strCache>
                <c:ptCount val="1"/>
                <c:pt idx="0">
                  <c:v>Feb</c:v>
                </c:pt>
              </c:strCache>
            </c:strRef>
          </c:cat>
          <c:val>
            <c:numRef>
              <c:f>Sheet7!$E$5:$E$6</c:f>
              <c:numCache>
                <c:formatCode>General</c:formatCode>
                <c:ptCount val="1"/>
                <c:pt idx="0">
                  <c:v>19</c:v>
                </c:pt>
              </c:numCache>
            </c:numRef>
          </c:val>
          <c:extLst>
            <c:ext xmlns:c16="http://schemas.microsoft.com/office/drawing/2014/chart" uri="{C3380CC4-5D6E-409C-BE32-E72D297353CC}">
              <c16:uniqueId val="{00000001-530D-45B8-9465-CE1BA4456D65}"/>
            </c:ext>
          </c:extLst>
        </c:ser>
        <c:ser>
          <c:idx val="4"/>
          <c:order val="4"/>
          <c:tx>
            <c:strRef>
              <c:f>Sheet7!$F$3:$F$4</c:f>
              <c:strCache>
                <c:ptCount val="1"/>
                <c:pt idx="0">
                  <c:v>5</c:v>
                </c:pt>
              </c:strCache>
            </c:strRef>
          </c:tx>
          <c:spPr>
            <a:solidFill>
              <a:schemeClr val="accent6">
                <a:shade val="53000"/>
              </a:schemeClr>
            </a:solidFill>
            <a:ln>
              <a:noFill/>
            </a:ln>
            <a:effectLst/>
          </c:spPr>
          <c:invertIfNegative val="0"/>
          <c:cat>
            <c:strRef>
              <c:f>Sheet7!$A$5:$A$6</c:f>
              <c:strCache>
                <c:ptCount val="1"/>
                <c:pt idx="0">
                  <c:v>Feb</c:v>
                </c:pt>
              </c:strCache>
            </c:strRef>
          </c:cat>
          <c:val>
            <c:numRef>
              <c:f>Sheet7!$F$5:$F$6</c:f>
              <c:numCache>
                <c:formatCode>General</c:formatCode>
                <c:ptCount val="1"/>
                <c:pt idx="0">
                  <c:v>20</c:v>
                </c:pt>
              </c:numCache>
            </c:numRef>
          </c:val>
          <c:extLst>
            <c:ext xmlns:c16="http://schemas.microsoft.com/office/drawing/2014/chart" uri="{C3380CC4-5D6E-409C-BE32-E72D297353CC}">
              <c16:uniqueId val="{00000002-530D-45B8-9465-CE1BA4456D65}"/>
            </c:ext>
          </c:extLst>
        </c:ser>
        <c:dLbls>
          <c:showLegendKey val="0"/>
          <c:showVal val="0"/>
          <c:showCatName val="0"/>
          <c:showSerName val="0"/>
          <c:showPercent val="0"/>
          <c:showBubbleSize val="0"/>
        </c:dLbls>
        <c:gapWidth val="219"/>
        <c:overlap val="-27"/>
        <c:axId val="1442546432"/>
        <c:axId val="1507534032"/>
      </c:barChart>
      <c:catAx>
        <c:axId val="14425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534032"/>
        <c:crosses val="autoZero"/>
        <c:auto val="1"/>
        <c:lblAlgn val="ctr"/>
        <c:lblOffset val="100"/>
        <c:noMultiLvlLbl val="0"/>
      </c:catAx>
      <c:valAx>
        <c:axId val="150753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54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spPr>
        <a:solidFill>
          <a:schemeClr val="tx1"/>
        </a:solidFill>
      </cx:spPr>
      <cx:txPr>
        <a:bodyPr spcFirstLastPara="1" vertOverflow="ellipsis" horzOverflow="overflow" wrap="square" lIns="0" tIns="0" rIns="0" bIns="0" anchor="ctr" anchorCtr="1"/>
        <a:lstStyle/>
        <a:p>
          <a:pPr algn="ctr" rtl="0">
            <a:defRPr>
              <a:solidFill>
                <a:schemeClr val="tx1"/>
              </a:solidFill>
            </a:defRPr>
          </a:pPr>
          <a:r>
            <a:rPr lang="en-US" sz="1200" b="1" i="0" u="none" strike="noStrike" baseline="0">
              <a:solidFill>
                <a:schemeClr val="tx1"/>
              </a:solidFill>
              <a:latin typeface="Aptos Narrow"/>
            </a:rPr>
            <a:t>Where do our Customers Live?</a:t>
          </a:r>
        </a:p>
      </cx:txPr>
    </cx:title>
    <cx:plotArea>
      <cx:plotAreaRegion>
        <cx:plotSurface>
          <cx:spPr>
            <a:ln>
              <a:noFill/>
            </a:ln>
            <a:effectLst>
              <a:glow>
                <a:schemeClr val="accent1">
                  <a:alpha val="40000"/>
                </a:schemeClr>
              </a:glow>
            </a:effectLst>
          </cx:spPr>
        </cx:plotSurface>
        <cx:series layoutId="regionMap" uniqueId="{C4A45D2A-418B-4C24-9B76-A03A1B37F7CF}">
          <cx:tx>
            <cx:txData>
              <cx:f>_xlchart.v5.6</cx:f>
              <cx:v>Amount</cx:v>
            </cx:txData>
          </cx:tx>
          <cx:spPr>
            <a:ln>
              <a:solidFill>
                <a:schemeClr val="tx1"/>
              </a:solidFill>
            </a:ln>
          </cx:spPr>
          <cx:dataId val="0"/>
          <cx:layoutPr>
            <cx:geography projectionType="mercator" cultureLanguage="en-US" cultureRegion="IN" attribution="Powered by Bing">
              <cx:geoCache provider="{E9337A44-BEBE-4D9F-B70C-5C5E7DAFC167}">
                <cx:binary>7Hxpc9w4su1fcfjzo5pYSAAT0xMxXKq0WIstWbb6C0O2ZAAkwQ0gQfLX3yx5GUmW3faLccS7jlfT
PR0SC2QCBziZeTKpf76f//G+vr0ens2mbuw/3s9/PlfOdf/44w/7Xt2aa7tn9Puhte0Ht/e+NX+0
Hz7o97d/3AzXXjfyDxwi+sd7dT242/n5v/4Jd5O37Yv2/bXTbfNyvB2WV7d2rJ39zrUnLz27vjG6
ybR1g37v0J/P0+taf2iHRl8/f3gN//n8qq3bZ2k7Nm55/uy2cdotF0t3++fzBzfBz5/98fhZX9n1
rAbT3XgDgwnfixmjgobR82d128hPvw8QRntwgSEUo8/PO7k2MORHDbkz4/rmZri1FmZz999Hox+Y
DtP/999M+/1u+rvllrDyfz5/3Wh3e/Ps3F27W/v8mbbt3foMS9ru5vb6/G4x/ngI2L/++egXsDyP
fnMP08dr+XeXHsL2N5D+u4YFvbn+BaiyPR5SjnlMxN2HPQYX72GGKYthv3zcSx+x/QmLnob38Q1+
AOHHQ34zkF+09tm/G3lb39pfADTdCyOMCafRR6D5I6AR38OUEDjHLNx9Hp3lnzTuacyfuskP4P7U
sN8M+/Pr5lmmb+WvIG68x1DEIoG/gpztoZhwxMmnPfHwiP+UTU8D/vUtfgDurwf9ZmCnLfimHZlb
9ysone+FiAtBCHv6pGO8hwjlEUOwIe5z+s/a9TTmT97lB2B/ctxvhvzR7dD8Am6P9ggjEJjR+I66
d9z9IEJD4m5LIILBvd9H/EfteRrpB6N/AOEH3//NkD2+vrm9O9MQd/5Xw+54T8SYRJhFT2OLw70w
huNMkXiI7Y9b9DS6j8b/AL6PRvxuCN8O7yGHSP/riRXbI2EsYh4Dae8+j900IEw5EhCY0bst8Cgy
O/5hu76B88PxP4LzwxG/Gc6nwzUE4b8AZ7LHBKKcx/RpnBHkYhEJRfw49v5xi55G+NH4H0D40Yjf
DOHz6/cD5NON+xXRNt+LWCyAkMOPKH+VUKM9EFHgf+Cwd59Hp/nnbHsa7yfu8QOYPzHqt8O9eXYM
CtCvgJ0BR1PGxOdU6ivYQUfBHAHwXwH+E0Z9C+/Ht/ghuB8P+v3Q3qVX9fUvCcvAaYNWIkj4LaeN
9jgHvCMKcun9kBuy258x65uIf3WTH8P8q2G/G+pt0xqA/b8epfE9SkQsGP4oj4XkUY4FWTXILDEF
GngE+A9b9A2sH47/EZgfjvjdEHbXjbb19fgrVFK2F9OQkSgmd845BNX7QSYNtY4w3Omk7JF2AqWF
n7DqG0h/fY8fQfvrUb8Z4hcjkPiviMhjIPEQ4TAUH9F+QjfBYkfjEZz2+yT+4xY9jfSj8T+A8qMR
vxnCl7C44y/x03QP85CT8FtiKEhjWBAUxuGjA/0TJj2N8eMb/ADIj4f8L0D5+yY+mPOuxvnvz+fo
iYr0zxak2R4GxTMW6NunN0bgrxFIY3efz8/+WMG8X0L/eLafsulpbO+PfTDHj1P8/qL8murztyvT
X6r62bW7zu/6Ae4Vp79/9W760MTwaOgnMnxiwb6UiQ9u/nyOwpDsZMt7yO5u9IBK/113urn9DM3D
UbfX1v35PEBwSCOKSRyHmHGCd7GXv/14aSd/MhzBZ4cy3omgTTs4ddewADUQIPiIRMDhMQPTbDt+
ukRwzBkUxaDsTWGDfOnWOGvrRbbNl1X59POzZjRnrW6chVlFQBXdx+/t7I3CiGPMBBgInoJitKuV
d++vX0FLyO7r/0cOzJcl4fVpgPoraJzwyTrW79ASHdTINEkZr6kdxpxFJgkntlmJfCGW/sRzI5PC
m/7A6N4kowzSgY14I6NwE7bk3OsJ55y1YzrJ5UXoiiwO2i7RyF1qjru0RvULFfV1OgXDfl3ZaxPP
MhkRvSmwtmkXGJnKaD6a+XRTjahPeRUuWUhIHi9TlKClWfNwDOpsMNGcYT66lI1iTOkSxqlrm2XT
tMsZXqIow7I+GueIJIt0b8ns5sw2y00bxocgXHZZPzddIidbJUaSJFLrmDRMnK0CvZmKVSYl11Wi
VOCTmjn4MS51usoOJ8bIImHFAZFus7C2SPre6gT7+XJV8tix5qgruiMFc0raRQ+JwfiV11U2SWny
qsHHBcIXxVK7zVSPJgFhZkqcnVzSVQFPKCX7hiw6LXj3hkdDkMbhIkeZRlOv5bnDZfdX2PvLZaX+
yHF72hFntzXydVL2w1+znA50U21N5+OEjlGbUL+0yUgKnKiCHyuJL0lvSTJqfxrENM6ralwzHK0y
X4XmiRxEsA3a8RUJ1E1UF+3WVzJFY1UdtfG1m687sWxoF1/bhbTbcQi39WhlPnTetJcCqea8Duuu
utVyvfGzerWS0OVs7FqWVIPi/HpA5UkB+/sgdE24PzvcnuKhEKfUFPZwEUVKxZg3nsX70CxTJqEK
daqoWE5IuTKd6Nb4bR2xN77xGdNGHZO5ve3XCe+HrRR9MsRcrcn95pkH5+d92y2DlupTw9OXH/91
0Rr4566b5j+/3PVL/een7W2742n7+Es7nvvyrf905Ox45Ut7ziO2+th09Q0q++7Fb/PcfcKKoHz+
PYq77y0+epo72rgb9YXiKBRloTkjjDGwGY/ghl8oju5BbS8MITPh4O12AtIniqMY6noMCgfhR/Lj
QEyfKQ7vRQRuyCD64ZCtiJ+jOHjGQ4YTMfR5QY2CQShF8U7UuM9wbiVt14/jfNJ4IvLJF6pLWlKy
Kq2Yn17GQbQclvPUVHkYVu7KtXR6XVE794kVTf/m3uo9Rbggpj22hoYCM2g72zUv7frO7ltDm6Wr
hBqnE9w36ERWa1MkI2tjlc6Ta0UyeTpesakLdDIY7vq0L4cKqHa1jKZcsOZGOBeewj3UmOG6Rq/X
KOBou8RRcYuWAM2b71uMQQP4yuKYQYUHi4iFHINLfGCxZgqwXdwJmSMps3he69cTFZxsHFvaKJmW
GZWZZgVPVhYvOlmqkGzNNCwoG6bW3ajZWpTqoIsyC92GwHJGhVPChqiSuWxLdVaN4tBYoWwGCoa4
tKo/qmofzbm2QXysBzWZ7fdn9TUMjJIQHB90h0Ejyd2k77k9tgTSB11tTxpXiMtWcoQTWmHYGl0z
zmd+HsR5V6D67fcfu9tr970tFMKgdYERcLjh7v92Zt17bBTOknZWNicNX9EJqtR40tgh1bxQl99/
0mO/vnuSCHHIKI/Bj/FH+6xr6LL2g2pPeBfS6963Q70tHF9wUnUqD/uxXlMSLrxNSxJ583ebZrcp
Hk4UNgqOQG6AMBfY4dHjGSNaycboE9ZX0bUpx+i6qnc2RKuxeTy0bbKEAP3W173HSV+17NbVwh54
sdAXc0yGMCW+bKu0ZI15TYYOk0zxZbntgqnLwmA1LI1ES4f9iMTgs7+/euhroDjb0QaJBXQQQu/o
Q6DCeIyaKCqCYzQW5loPzsoEBZVraEKWpZGHXunqneSiezGvvdrELZ11itHEPji2rm26KMlS2pbT
rR4Iu5miTrHD7xtJvwreoHOCwCaKIUUAeT5iEFze307xwHU4KEeOS9p3heCZE2rdQohDxMZN45gO
cx++nMwSjRDCKJYOqNlaPHTbmnY4rerevOrqyMwJq71840vTHizWQQgS9d3r2FY8K/qmSMe2LMHl
OlL6pChtc+K7wJ72wUpyKZEok2AtGpPiSZn9KHb1K1zKM7k0ZE7qkfUnrugvHDYByeIJw0LqBQM3
0HFdk9Dz8kWtIn5VhCM9VBCnvljlPInUh4qaFDadPgj4sJjEL3zNkI+CbC3n953t3fkYBkwl3ji2
KWw/HtAC44teIV9tCxYgnayqKt6BFD5MiW764K/RMJN1ncUHVdt0B6gX9Y2euhjOPTHVuRbFzJKp
p/JwKIYxXWAdtohicdp7M+fUD/0GoRlNOYQeSKaTl7xPJ6yK3FgyZGMnTlURyDBDqHX74GqwT5uw
jBPuWP12NqE6woPoziPiou0oygBvbGzWax63Q27DuVw3U8XlJpjn8Brb2n+wsuuidMUuhMBU4klu
Zle2cDi8zxc5jXwztIXKakfMfgNfTURMhxYW2kwsKW1ZBikrPEtYG81rQl1dpMQFjdkOcZVLOi7h
S08QhQbuIYTYEXaS2xDnhd3OhM0v4mpd6+Ll6HtnTLLoemmGG1UojNcr64OZGZWIAai8fY8XUzoy
JKMbxy48cZUz1XwodL9uJzG64sAMWndJiev2PGQBOSgXQsZ0BAyKZOlDMQNchvOsKQrwh66ufJ/H
lZdhOtQOFaeqD2PW7lcL8ypb5lq4F7F1BHaUL1pkfTqCL9zEgSqL0wmOTizTnnccNhyprNk0tR5E
UvfgvIp8nnScBgVk6FGyFGFDoeWtMCZVYvTFxtesNrktICrYRI00a8rXCBizwRUdU6OGoE4mu0h7
ZnVgTN5KzT8E48R0mIUtdltN+chPoqCQxWFDmGNRmTaz7ddl30JPzKDyTipm8sJOa78Rg230Zqlj
s+yH1poujfBS65TN0VJvB93rIAVY8ZugMyvKCIkrk8G/YXBal2FgYcmb5k1pjDAHZBCuzivl4lfr
6AjZlEGL0ZHyyrImYQorty2GqWvOwRmTw1KuuNqMHViQt66Wa87RvIqUl0vnjw1fYGsHcFSGrEBo
PBxIFNWZLIgcM9ZMAKdmFuKTZi3JeltXUIfIOBhgMrIY1R+gUNN9qVkVp7iqepLpVhfZOhZVlAR+
6MRZWfiSpkT35ZqYrlyDo7Co6QZ1hYzAXEjRcrSotT1QGnmZV4Iqn+y+lyChRQPbR5I+nb0O1sTN
OvhraJZ2CRIN5wifoLXRq074RANysdQejycxZC5t1ojeHUdjAy5JWlbBAGEgI98UWqHmakV1ow77
xdTzxvpo1UfISXdBSxxdR3NhioQj2LybsZkZyW28ajB+RKXJatJXNuW+yDXS/VXtPUQWpSyncxvF
/l03KLI/MS+LnFdRiJOGF3CfqG7LedMMEzpZ547Ql9ZF6AK5AL7h48Dy1KGFzfmETan3hxljf9Aw
afGpDpi4bMJ+tznLsrdbVltlz+aFOp5CggjYKN+AYa0F0j0CDyYuCQ9hdxtgySGD7p25PXBWFPis
HCC9e4V5I+jBTEs/HrvZ7YJPtcxnURXEc956A49u23Wdkhkbt27Diu0mvzPdAz+BXZ1BJzRqYBZj
H8FSqaqt1lRUExydrpaVftkMDI78MEJUIOEacCp2jTrtEV2GJiGdCgFuP8zjsQlUZxMdjv28mUMW
knyZerwjDThMKcwICGQWaBcnu8ZcFpiIQz5pSGC5iirYF4uMr31DwIx5KJdXxM2hPZIQ5pZHbddU
5TkHb7G1TYhOeiH7KxriuE8UVRoftlyK8ahQrZyyZWA9aCNsIdsOw7KmIeuX91VdRWfzaMN2vw+X
qXrjYyPtvikC82FZxY5DdF+rDPIATnKNF2U3XWzEmyAszMb4TvYJo0Bzy+DVK906eyRMVUZZhAcs
gfYiCu5IYXE5lMEk8xo3cEzWoCDigDYt6m8NEPJyyBFsqdzvGDsvowBWdJ7WKQcn4/sjNIw4TgtR
uwk8LZlCCL378q9BTOIiWCBMP1yFG9CNA13EJgYhBtqBx3Cr2SC1ptTLWB50AItPg0rEm7WdJnc8
L6w+LyfbJ5zZfWrmKdpffQzgVCGy67arq7Y9buKZvghcSNtc9Y2ZjuTiO5XyyBp1AZGIvQlFAzQC
1GmnpFLW20T4iffgBZb+vJY90m9RuxI+JStEYMvrzpFAwM1sMeSKBZU8DIrOv1MyDKa0ZjauDrQI
0cvZBsW6HUZQZXK9jrBJNXYlOZureo1OTNzVddJ3UxgfU6TonC4Q3djcqw5Q87zRMhlWZoA7rK1z
NJN5yKYa82G7cpAZkorOkmVLsYQ2LTob9298tKCLUg2w18DTiUvY68aeNaJBQLC4E+WGGxX7ZB6v
QLDyHCVVNbHXEW56n/lIOnpMi5pPr/rCigGcO+zovNME0ITEYZlfaOKq9gUbOkXO8BzW8UExtwLm
Nc+BPK6GoPOZsQVwBkRjozuu6wLsH0QlN1bxSmV+DsODpadw7pc4BhWFFood30WlnzTas49B/keN
8b6WcV/a+BGN5Pjzy2iPRZIHN/p/XEkBsfQ/oshHxRhBDP7l5bSvFONdG/HTY76IKVDGhbfRRBQz
zlAoIBv/IqaEe2in+EaQWcXkThT+rBdH0J+369BBoJiA0LGTkj+LKXRvp6DwkEVRjCJM6M/oxXcZ
xf28LoJmT1CqBSgX4e7VjEdiAEOdDIET3AmzzCbVpAcJTIvrjPVUbNnEr20h/abvIgVuey1pAIk9
HxcBGh0urzSGfAoi5HbsD6i2nUnLsfRh3gXRyM46Ogz+rPHdSUcqfREMHotEkZVtSrval7xW5V+k
jtaXQHly24UFRrkUvi2WpGlrnWG6qo3rrZVZH83DLh0ITElyBLG3vYKzV85dMtcrnteMjLHVdoOb
WaNDY/zanst1qYKt7osS566Vw1YQCOQ1a+QWtJk4G1pfboGB+tz3BdpOVYyAciG6Dat4uFwnkHr3
K7HEa07suMhswWKd83okcX/csSJY84ZC3nQQdmt8PC5WtVmH2/hcx/FQgujclXkMDLxFnarceUXq
QeQx7erTGccKb3sGP0PI2b5dPYWcq+tlVQ7JrFp20NeIhPkvOcj/247oroP1e0f005t6j0/px2Gf
Tyn0UtBd1zOHqJtTwkA++HJK8e6NBk6hFgHVHoTh0udTyvZECM2TICfAKQa1FC59PqXQgxdRAppD
DJ1ZVGD8M6cUPPIj+SWC92dwDE17DLKCEIrED4UBPstejFyNp6V23SGvBT0emvmIN3WfRuNwGRuT
9aWr9puW1eutam0fvByXBdKwVaeQAdQvheqaxFXLSyfpYWtNu+lrqG+gdQHprkJwUOqJJrRTG1lN
6gDywzCVXUET8OBSpWLqm41hXT2eL7K7EgqqD0HMIKSHIL1MO2zp4TQH62HUNbMq0oUv+nCsKzg1
RbDvguGDFM0KqmFYbBfUgn6BKnFQj3K67KDv4QjruDrmpIH0XJ93I1Fdzs0SbjrEdTYNQZixSTRZ
S1aS1bXGCY4FeHQkjio2uLyXKI0cdpto7k54pKZkIq2ASsw6J0HhIOpXjd8fvD1B1orUNf3V4OWL
BflcQSEKW3wcUnnkV6cSV3ZjoiFagVoRT/1ooW4BCCeyCKDkMTj5ofBt/Bew4VRs+qhXCcgWkFEq
i/bFML5SFTnnZdiMB12sAvdSo6bfj/oubXoV7/fRYpvz2IViSNRYsCkhrKBbgvxUJlERfaiK0R/o
pR23Y1NV2Wqas6W0J8Ach02tTvoQH3EXbFrrDwMTZ+0K0UDfJGG5ppHubnyDX2knrv4/edxVhNF3
K8L7o3nX1jfuMXtE4W7cF/YgUBWJQxLvpLuI7EKGL+wBBRMUQdNOBLUKxAQc7M8Fkx3lQHVl1xES
gp57jz0oFJKhF4hCSQHeorqrwHyuGD2I16AY/unn+zVhYKEH0i1UJQh0hu7CCdilkP895A43Lr4H
scifjeGhLFNImlq7vceoTzyChjsC+k8cAbPAIQQPVMCJh2r2XZPSfeUSBQMpy8p2Z8SLMrQJjWwF
ZVaCG3KmwqGfsr6N5+rl2uqYn+y0y7eDZLh6ycNoSVVoZnyI4y61kLz2CkLjos5jovNVoyUZV5Iu
S31WgFRYtwFImmI/6NtzF3YyWRTK1569mrXdhzNrEmUg89YOZRHtDyGEPg149a5equugKEDQ6w7K
uny7TCVKV61OpbM5x/UBU5D4oHn4MIwMUh3ts7qnDKIHSHIDg+oEUq/9fuqqdGTla8b3e2JTmN5b
GYcHkPKUCUHdIRSfb2sofCTFTJNuMbdFF7YJN51L2nDmSW+HDVDoi8Ixn/FmIAnERFXSsfDdbJtD
QgOTIdpcTEgegvT5ephVnWDt3lRmsala/Hsb08OFDs2mL7vjRs0+Ez0jWaSLKC3a4XzQzQApaOty
uZBjI5shdZa8rL2Q6TqNb4OSbFYPuSC85mUSjt2HkkHZnmvcJqxvz5qWHjE/0LyjvU7qqi/3Y6hy
JJClyXQuxybXHe4SNPEKnMX6BoHETADOpB2DV5EPGqiL1xfeiC4RvLoK+oFCDb07gJy+PKmdR6kK
qkMbQIoYop4miMsX0r0nZbsRY5xq43FK596mom7eFOtE06LnwPsSHQ58HDI3se3Kovednj0oyMPR
yOh7Dslnxkv9gRs2pZKCrtw7cSH7+APVHmQTfav7yKfIlvsKDypDM09bac4mbN+hsgRBkrogIVVz
UGuQ4ujkNpqDZjmSckqpdT6nQSjSqBnPRhG8nuRo06B2B4qoIUdUncvZ9VnL5Jg2BclrCHzzSbJ8
bQE/wctzTKYU3CqILGJ6U4VrnOgl/lCW4q8IVS1IOphsyFwV4KxUddyYekhlqbsUeOW1hLy5oVF3
CI7lVNaMZaoFzQzN819TWcPu8f2Ycw/rwdh6VcXFRTyFZTKVzS1FPt5MQ/i6kvVrqxuczMHOn0p3
bFjwwQX8KuALTeJKpYwg22dzARlozta4haCZLNVBh2H3554OfbHfwWoI6KToLyLp16SIK9jloq5e
Q4VQHETrXJ7FxF/0Pd4P1u7W2OZAV12d1G13A5pO7xKmZT46rjeVd0fjoMs3lLqsjos6tfFlI/J5
u6ilfGF2zSVB8GoYSwGVgrLudVYY0MEnz48CNrcZqO5tausoSlbYv5J027klx9RGJmUDtDow6DqB
s5lAJHFiW/ZW8ehWh1AFBlrrE7qijam7dFLLEQR/18E8HnmnD000XsmRljvOeTU0KC879KpF5MCj
4NWyMGh7kZe4iq8sj7IWhUfCyzOofJ+BOnq8WrdZxwqkmeVmnEBSVqzMKuuqHASktOpxwuzgIKqI
NkM3nTDW5kNf1QlZ10zpyCetgISm5EFSBMHp4oZLo0WVF9hCB5La4H5+E9jbaISdOMVsQ2jJTFo0
vjaJKOCvwkDytQRBHk4Lu2Rymrd9P+C0lDNOI9657qQi5K1paXAONa6cTQ0o8XUJvJVULe2WxEQr
2bqlHVJeg5jAibmsersZnH/rfX0JMeVVaAbyMhyj9QwcXr8Z6v66x+hADeRmLvgp6OEnohYyawzX
SVSBuK37iadBWeuNWY24oCBBH0ujzrWU70oMfTC+GuujYV1Y3hlHYD7hklKnrhoMKHp1oXVbZoIE
h+Nk344gHZ3zgJhNEVgLrTW9TSYNvgf0SOAA6CCKMzt262ngeHARl2TJlkX4XA5t1MApt28KYceM
OgaVrWbkWV+7jMbTtD8h57cFHqAUY9pl65tQpVPdiUS6SsNh19G+rwXat9UE2ql7ZalK+xhty4lO
SRsU7zU0ISRrjC66qH07oPlcRkN8IOj4toWcNqFyLU6+73YfZgV3TpcLeHsePC7m8FLuI88e12OH
Oe7Hs5b7PEanJb+IweoIKkslffP9Zz2MInbPQqBEIILgfX14d5DtugruVbqtbaGlx1t/xou8qC77
ZaOCvylx/90jdtfvPQIqx3Xtx9qfdXAwl4AlavqLduf/F/OA8ipoy/ByIzS4PHyIVVU1l433Z2S4
6NsXc3ASTAfff8TXsMBS3XtE/PARbgSdGdHZn1F+bvrNalwOUUjDrsvlb570sCngEyj3nrSz5N6K
1WqKTOxgMv2yJqiJU4UPR3Psp3wyh6v51C4FCt3TkeTO8IdBHvwxB+gCgE4LQgR0Mj58nJPlvA4O
+bO6f4scFJnjC6mOFvOxqeK/rTj+bxMqonDX1/1tLXEDf3Oqab/ONO66wa8/dZ/yPRJDRgDyH4gS
IQXAv2Qa4R7IgvD3kb7kDJ8zDcL2IIeAJhVEIgY9ofdbsyKQMKCRi0UMREh4I/jn1MRdH+u9HQLd
p6BSgKQYgdQZiSgijxipMjWUn1zBTorZHkrXT82x83iJ09JMXQdVOj2uW+6thZqrkfNlK3bZdyua
Th25Ul3NxJ5DmXHJlG2q1Ltx23uZVasEoSJsMHjcOgYvWb6DuEgnpIl0vgQQtTRQAUAidmlcB1dQ
03rVGKjdjC2qXjrWqfOq0vvCzyDKFWNaQ4FVhjo4qYqG+6Sf+nwwgbxaOqfOikLp+EzVCzuLGm4V
VEuKlSQx/Cm1NosKEzYXMdS6N8UglM/tjAoHjRNW6cuRGgt9BJV/U2GhSGardl+rslz2cTgcQ1H0
0I/Rq0jSJStYcxmu9cVINUla1b3HXEPHqBrfQQVOp4Mrc4rIO7UrDg0BPYlH/Cae58sRogToFAhe
BFOQBYY2idSg4dCuQxlfPEpsw+guHn2DC8JTE1d/YRmdV9yfliW0ay2BvsGCXZiR3oa01Lk1sCgR
dy8ZqaBrdp76fQ/3T7Dsqr/+h70zW47cxrr1E8EBkiAI3nLIOVNTSSrphqGhRIITOAPg05+Vdvh3
2e5uR1+fDkdUhEslpTKT3Nh7rW/ttB7crErLHV1DnfR90UdNLb5Bm3Q3qq3aqAV4EJnS3RUAadtl
GZJGS0wDOAf9BiMBbME1GmnVpm7Zw8Om9uB17l3mzk28egXMUubuVGWd2BWVjkNr3L1dHDjJM/2k
KkzEPDYw9f0srYJx27ThW16oI5Jxx9ELr5gVQdO+hg9BVqMxhRdnMvLph+umpmYPWveSDyBBlmxI
umHlu6aFujNm3dekyBBxqatoJs2HLkKTLLb9jkt6itxwCXacTdUGl9cdc9C0TkJdJr8k6BqzW1AK
d36uZJQXzn3WERLPNZgVagY/Lv1ljHG9JQVagBndTaTy6TDhHZzGeQOlSG6Nz9aI016la8v2zWJv
TO8/O+N0CSf5rZxASEk6PjV5cX81LZOOzlsn52Rf8smDdTjc2yD7RjW9W3u0mtqRXQIVK49CKW3i
DNntnK07W2dk7xnyMfSkSCjrqq31MwrHLayhaEEtzP1xKzDRY9y060F1wU0Jm32jBMakbm69uFnq
KeqZPvmV8wnF7SBnATx7lGdedgMs3OAIjcrZ0hC+m817sMQMk5NTvg200xsbTjfhwL4vpKAxbvUl
Km2DA2r2vho7r6DW1P28dvE0B7v1qqEFwRVnadUaT9Xy6Oq13RGGqzPLOx2NtfxRW3fdzkHw3df+
g+vgHV4UOrN6cPcCUk/iCXEqFuJGnPWwyhvGNrovb2TO0bRX9029XPIC17YuAgcTRZXKJrx187bf
cKxJ3OpOe0k/GBv1Lf+mnX6J6UC/Mpe9Uq/+QLpg32uPRjKffPTn7g82kqexDMK4aZqnRk9u6oYQ
R+3kbCVvXpRlR58o6y8RoAuoowEz/M4rRReAzUGPa4v+3dMYbV0fdDMJumj2+zMnZkrXSm39ZX0f
PPelF6G3C2lrMGkFt+u8tImYCpGwgXM8Va+NoMV+ZDaDERFMD0U7YZrvaL0DjwfpJKhK1FrvtePs
YWrAEGg4hxu4NjoBHVAmZde1cSvpZQHLnVa+92NZ4e60Pj+XpbskS6aCXVW1GDkIwywLuidqqPYi
zfQHWXAnOyPQdppp/yKNL4HR9CYRxC0Sz+3vdctBf4tgSh3415VsDd4nuZlyNObSL9Gdl0WHWVTv
bZO9Nq0xSUNYkwK4zSNgb3XcDeUHD9og6rJyTf022+TMszveDv1edWxTFa5MioDXGyHWJkI9XLdt
2b8OmLJaDIK5zrZI6BZ3BQEh5CsZRnbUNAqnJtwY0qqI+za7463bbYLe2QM/OZUYUzdTU4rt2C95
okE2x9li7aGY58+qp+WmgB5ycDuvjP1undPK5O2uaNv1cdUN3httycYXOSRy2EBRDsoj8qdlD2xh
iBxHrHHtwzmvw0MWrkci1wbcRjdssmq9g92cACXCkBPw0zr2gBfmFRLzYm+7ufjWuqvFgejUm84b
ZDQXZADxOX3wvlmiBu7G1ogJ5reTT7FwoX47dXE7Sfe2zVaaVEou265bj96UnbLaS6p+vV2GsUq9
sqeJmyFdIIPhEvrlh2ib93rMDK6hMIs4uOqkJv5BecKmGc+hs2DwjijVT0gRvKmK3NaDfKhyomKo
hTwtB4dHA+t+1GvwlTeUbSaPjckgGX6kdNtE1/SlA24VLbO8ZOGsNgjHLYnuhyxWWXVsRUN3pSnz
p76oE6mzFw7DP3Jx64Lm+hqa6cX3CCIe06VbcCmzqfnIfDdMARJVwH/qJ3TiMlJSLpFLyN1KO5pg
kDs7nZ9FSlXHekAnwnCm+mRBAXOcH0aMu2DOTiKzzZZKe6izNkz6ikSl3z43driY1m0jbgHPDeCc
8IYe+tE5+nXzSTrxpQ2ZI67VHnDiLhvLH4Ism3FW03YE+DR2+KpW5ImWFFTksSkLUDPBvhurt3Au
30FLxN1CaFQOwX6W2fWqETmUkeGwjnpTA7uKZAOUvOzGo1lxPUtMrBvXZT88pHQi1w8eZJnjH6OA
L41zkkPtRAwBihhMr9yic3tFB7aXBu4POp3Im/hh9VUTz5284b2IslA/Ox5+eGcUKLzyWGlebL1m
+mB5+JwHWRt3TX+hQXN7bWIcDwdeCEPVL5wmscK7mEo+DloXUTci4EG6/raT4QkmUJjAN72fYQJH
QelDfGXNdlZwbhcXPqmjG0D8nYhGxHA2MsOt064eisVgH5qlx1MT7ZIW6DsjUcuUtN61exj2gVcc
tC2/CseXm1yLG+uUW7Vux7BCimg72BZa30mQ6ltRL1VEGBBUKvxtWS5dZAM0Mt767gm94Tp/F1ye
mDsPaDlogTerf1PKvXJRGgRPR5fhiNvnW24h0shJPDldEBkOeXccUrHz8nrnqnq/TFWSCa+7a/nQ
2Ji2kutUMt8hz8WiFI2NC0T8UBk8ZS+SQGOWjaoXYu+A/L+21JckYZnKo3wNtAR8Vx2UpvgtKghK
lABXCfM5GhTZkKDskrYieiOZSlhTzUm2qO+ZcOBMi6UHyZ87QIxK4Nbtg2YcLpjHvhBAeGYSzl2D
xotkctqEfrgvAvYG5+7WSACURQCdu5BTg0gF7pCqYn3k68WJiFUGxwkEtIriYBtxpOH9u7536M3n
0EZ5WJz6ARGpumOJmYLLMsmbcA5ODjIHUTuWb05okzFkJxiP6G5U946zxUZoIuKqFdAoJTtMM/2x
gtXcriXlkV3Eji3zbc9X2JBXHhqjRIS+Ric8az8H3ew8+GyQPdS66Ud+Yj2A5WpJ2wlisN8ovUPd
PYXa2wYWIlDrj+MO8hzYWBcP6A9FXLF6jEZnQXsDZXbtSjBh6HZDp3qtehmz4qbqKlQAGwHJ2vsD
clahWC5kbPuo7aabxi8/ET+qotyxsbbyonJ68RGoqtvlwtwbPjVAqvtkGEh+WKh6BgS7nwr5MgXT
YxeqISpXmgJFMjx4MPkYo++92N59lR0sxZGgMjb5HhLZui/n+hW/4GMhCU8C9IJpMXXyiKrwyhq1
PDfrkkeqL48GmF4yLkCLbbNCErDuVa763i30zZTVndbtW9WJIV7GCVdC+FL7CkBS8dyAhP//Mmb1
L+AgD3/37wf6P7YY/X2ov37n/9mHWORwjYAiPBpgZKaQXf5vqMfqFo6I0+9fgbP4O3wgfgm8awzL
BR3MUNihLfwOH/y6dRNuo+cLLwTOIP4b+MBlfwsMBUCXrr+dTxmDYvYX2QcWSDuuyugbU6MPYrPs
Nt5SlOnVDWgCM21GUuGOwGSzvCBycOxGE24Rcg8iWEgIPIJxSTBpO/d5zlMikDxtbBsg/yjBBk/r
m5+56wVA+Q/N+zENShCqXZ09eDPh53apC1QASM0dhtMLBMq0zIunCbO3RmndyFAcmsk9sMH5qox9
0kWDRru66eshCRx3F2ICj8ISULtsvC4payePVuvViaFsjIGDFrAq+Y8yYI/gcl+rhfzQS9EnAc5/
QMgWkoFqPvvG5qh45DLRZcaQ1aIQVLqNlpC/24JVCfAvB6wiwp7LPMlktuqpaNSdy/MUQYAqCixs
xH6eFgjR2zk/53LPO+8e1ers1dmPFQq+bW+5A+DPG6pLe4UyTfnc4ODL3OyjaP1vi4/zmpZfFomj
RNbuHTIUNhIzCseSj4+KTG5k56nDOFrUyBTUJupDDzWH4wTFzJLAcmS7UdAy9mq4VuATgmhVbI0b
6SAUnJVhSiY+oo3Kd1XBQI4SbzvPpLz3ndpNDDB/zHCwRhzpL4mviHeGeyERRNDwttC/HlYywFs2
dcSIotvZjHv46DIZvElu2Fz6uxnOSPXU5iTIz+64Ns/l6BMg/E3f4eVb1th44CkXI3Xa+uILRurO
FMtNMQ0VVPlxCs5TBrT5dQDB/dnUKiBJ6NThTjIn2/gjJPCAShOPK5LDuWvbTce0OjerKx+FFk/D
JA3OivC1kqZB8BY9jwYCnpBuRhNlxbew1ejR/W03ZPO2RpO9GxznkcyZk8yYeVKTre12ARZ937Cm
h5vjtjfjtT+keC29cTkbYDHfcAUEcccCRLH62twCX4fFPOsOfuTyPqI1PgaVu8S8LH50TmHQCVma
ytC5EKGyKaKzwUuPDikIp3k3zNmwcwdeP/S8r28WFbTfKtdOSedIGBSs+6bElEwTJwh6rxMEIX9n
eAtlIyMw+71ZRZOyN3pCApd4A07vSoWpL12kjAExb6zM+GGyOBSyLu4L/QQ7ELYjTBhoF12Z5Ijo
Rq5hZE9IqF+rUmt0Zn2WSDG1W9Op6qPy/HFXI1ECJ04cKl2Y3bJOIh2mcGXJsHaYHvxwuNOek52K
3BNnsdjLyIMQxz6xcaCgYUAgHECEC5NM6I/ORKwKJ3JFowoxl/TXMvw/gfn6eQj//jz6eavx30+k
6/f+dCL5wFUg8mPm8cCM/HQiub+AdoOOjOWQeIc4FN4/TiSHei5SpdhAgJDwzydSgIVUAtlkqMOO
x688638BtECZ/qvMDJDm1zWkaBrx3zWG/LPvETbBGraLv9zUi0RWKx56RQ+1cdihXRFti0vePNoy
h99qyEm0iBqWPsZjXfKkaDFegUX4ZvLpWAnzsFBzspkD/rJAhwqMGzy+XBFzmp50Yy9Bg4ZP8ghl
WkX9NZdvzIF3M48NliXItdZRAyNSZ3kYZUFotoPnfXkC07f+lcqSlY3BfLvpUBHcIIJt5rIUMath
0oVj8WI5yvpYM5uGk20SOnTfGJ/niM0Eri0i+l630tjqCQYiJKmhzZ7hQuIm4TbG9ArwQ7/zGc1p
1jeJ7wQfPcQL2MPyO0ekIkIQGDqgQL5CBhGCQ995zqD7dWucaW9TiAEC6tjsXL74yaLEbjTQBi1b
IPAt5t2qDIq0uaEK3TBMzxdJQxk3rNrCRdsLJEI3jtEDYsEEY1DefeaU+Ylx2u+d8kHEFIuXZDjY
+fWEHyv7JjF5H2cf9XHwXaA614bg2hm4YzAkDLm3WF4TEjhEwq3W1dHx++VFhAtAmVkN0wb5S5TL
QKYsC9Smth4M7Gt9EEVBMXugZszX6mGvdaS6VhRxrS3ZtcpM13oDpaNIiUQ2z1KZpS0d0TpTVW9F
qKcHF5rbkwb4myiKPEs11vRseYMtGbqqXtSwuAcZBPz7giH1fhyc/rbgrtwLZzCnPsw8iMi1AsbU
D/N10ixPmW67a9zKnOZhrd1obWj2boQkAvkA0u9bl96hHDtpUejukVq88NsMqPYrKcP8i4l6Tpsr
eagnC40JMKJtXMTYr3wiKiyumwFBJqCLk13xqusUZskJM8kLMmdhTPr5Mlypx+zKPwZ0gexyZSKD
Kx3JgEmyCbxk31BEcq8EJVBK5PTQ51zpyvbKWfIrcbmyyoHvAmokuPKY6lc005UPwW+sJqhNdeU3
qyvJGSLtt+eqBt155TyJAPE5Av00VwYUYbDEXKnQ/xXz38hEmHv/vpj/9EEUf6/lV37491qOVb4c
AwT2iyBZ/GfLEJ+zEWJJIO4ooIuo8j9NF+wXDBYYSuD3Ij326w6I36cLLBcETAgXElJaIHyH/ze1
/Gq3/2Ep45BAkoGCHAREjQ+FwLHx50peImokdBuWl7lJVz9ANG3L/mlHA5iHf/Eo2FsONBM7cfAR
E3/xyftM1ogZ+OVlUqWsEyVoe025WhFnnlulpYfMvkL47BTkAgnErijjes2OiAeV97Qr7moptq5f
yJOmdE6oQ/zYETO4JkfSmOagpd1mPy/FWS7hrpudE131HfJ5535VRzN4N4hVHGhZAbHBtpiopD1u
Q4vJJpuhKUg3/HQMiC4kQPHFqULKup6/JCIPMPQ4ryK0oyGOF3y/CdAvY0EDmjaNzPw20yZIJjLa
qAzdAlGkVUGbwQaWeHDZE2JlAQKEvvfqNjA9CXz9raRVwdNi7rs6VbavnpVyIMNf9/Hs8hAi+97x
oJyAnxYXbkdrtgF8AghdqLHR5HWeeFrdngOPdBFlJSv3t47SAIrizsEQ2cez30w2gyHmkxvRu+SM
n98lo1RRdaWsFGm3QjGZcHS28C6QNRkCIXdezarDbHoubvF4o/fq2zwYj65Vi0rAMt4rLJgwt4VT
QvzJbXgMBx4cQOLlL5Q77HkJCkRXars+sKmd2V6oyh9ijLN63YliyXhM9Rg+KiXg5iK4kcJkZInb
mSKuZ7iPfZ7b/YIjAKPoHKQTXvMTNPPxbSzyo7FQVawRbhT2iK8DiUsR9oEHWC/6HljloaS2TkPl
hPe59R0g5LDuhA2LjepQYE3FcLo6CNXIZ9H4ywlv3ZLwXq5okmFrjy5ANVMbeeDrXKQB6vl2mmon
bsOMXcZicReQ/OOWe8tOsxYAoHHHO7TnTipIc5ZtfYaIDz5/kHdM+TiZ5zLJeL3DGqkqyT16O4b6
YUIQ8BFYmPgCi4pTpEq4NvxLyTnxmzGpst75Rsm8yfm0Ia6q0pA0m0qMUWmQuR559zmO049WDj9s
aZ/6kmCyWw6haTYoIGBO1y0zODDFknjhtEN26bQCtcyH5Z3687lvyKbWTuoNcLtm+9HCBMzVB7YE
OInmtbc1yL8mlb+8+Fy+1ytnKRYWjIcJmXxEi9eT27jYzeSe0Xwleq5esAcjQVq8TloRpNnCN7kr
djNdX0w2pnmDxUg97SMP/mHkIA+6h+hcJo4tEj8IbvEc7/15bhMj1zyRQwYfYKHyXDAO5TNz7yZ8
KNsZIYhj7hpczDD16t5gGsngSyGYcAxxE1EsP3LDAaeaOInOOzGjnsk6xRVk+NnN79q+OwX4/8UN
T8283BWhPNRul7oZrPc8N5FrKycqcfbHMzZoxPlALxWpXlXlvHZVc5AjljPV4lDOzt2qnQRp0UTV
9dlnZdzXvT2uQbDDZpkCkS370VfBbg79JBw6GRXGRHbVB6FWu+/Xtj3AxP5sbIYusGjrxOZ1m/jG
q7Z92G2zEXTjakm/+elIuv2tjv+MngMw+Xvlve4NAaokKL4q/lLfC+s0o+U1FNG+ctOlDi24Q1sl
Dezl09R42PWEEEWuimbfdOsPp+vHu76v6DexijpSxtzPQ3miJkuqMHimZtoiQ/GFnG+OrQ+AbPMS
rja/9iUrruk6k3CO/DHWJdp41i9uEohpB9n9HSjCHMtyfHKDok8B+3mxQ0He1m2se2Dne6ergmjK
2q1TDluXLbe1q7ZjE3zaunkA831Axv24jvWhn91T0KmTGN1wO2ELVzJauXNN4cfjImOeQa4tWLnF
6rQgGel4z+zsxJguDrQIcV8jhAb+2wEHOpjHUiJ0E/K5x7Xg3jC5tlBp0dobWZ2Xbr0UY7mvtL/1
AadC9en3WVthShGw/prrWgmQIn7enZBMRYqnRXy81kdsH9vhXAMG3sFNV3ZE2zzcVGV9D7IvjxZo
aglvicRoQaNsGG4lpIukwUgVDUP5yCzU/tzItxAWP3ZpyMjgAhXDukHg/+p+bp2u8SPmvJSNTRqP
xzxkO4065I3qU4XBifbwK/KQfGYOXyPEqyM+jwaNZePsSXetZdNJoo92ab2hiFlH8Gde0No6cTna
KmVFfuOtvpO0sHYj1pViBwN1flKep49S9sO5BuLzDyjdX0VONCIcnC4AKvjpgl2DGj+PlOU6YEfQ
ggU32SwTrzwM7j/toLmyT3+0OviRiJVhpBbQAvHJC792Wz8/ArbaQNMK8/xScyxY4TdyljvZ3Q+6
xJVQx5Jjb0SZ/sMN6P55cc/fH/Uv3ObcVVPHPELO1LYP109li7DuBpOO/p4z9B4FkgvxJPxnnnn7
BYGjeME6EtwV+uriShW3w/pdkeAkJ0bjsSk2daidd1GwIGlo+chFo5O8ssegZi88w34Qp/b4jKup
Vem8Bm0qOtInTgcIOGit3c9YsPCu2nLasLVBhF7KjxrXaopVIEWCCmyTSXAaL3P4MLN63aIePmK0
cPfY5ndb2OkTxMUOh9K3cRg2fES63PXLnUcLkpYUHUqt23Zr15nGPdzwZNA+0BJp7t2iBX0ml7j3
ch7Bmzniov/qRywrGju5HxjZWc2+mRVEOq0O/gRTBou6cgTBvDouJwnTd/b31VoeXQ3gzGZu4tUU
fHlWocrS5wXr/CJZNmdRmG076BTbBnEF07SacqwhgfisykZE3VqKZKizcwdIJfeDnaOwklHk5gFx
VjRwHYF+CBbL85C/W4NpSzqgYc6s3njenwfa3PVI2Q5Y5AB57AANhESL7+2CVqAiQqxsLTTTDBjF
MsyXjuOMBPi1Hwb2Q0CljDNsUuh9ts07dgp0Hf/D5fZP1/i1Ef8JSNUwJRZ3xdVWntrb/EI2/bF/
0tt17+/4SeDoiT9cHfkH59y+6uN/fvDrZ8j9ixss8DxsvcSq1Wss9OcHR8xWtJVg5NwlftSe3Ljb
QEp1juQ52NCUPt6Q+PS8pCWI8Tf8UV+wyDI6yE128bqo+Yff5s8H32/3nUevbgl2hQqcf3/+ZSzV
DXOcsrgU9LbzavBSz8Oy+8/P+M816++P8RcZbB2amRQFMoGq/5EPu9De/eef/y+fQ0BD+D9YrgMh
8M/PoTF8JRTLai6K3PaIKw4+es7fKtT/tFgf78a/H9+/IYcl//h0rj92zV6/7ffRHXv8GT5HzWGM
YiUVrqKfZFjvF+56vodo4a+54z9ChZBX8YZhhxW228D8+8MVDH/B34NBhnDqY+iGPPtfaLDBXxJ/
QH2BLIRXHBwrlaAV+H85WLBxyvC+H5vb1ukYO4/unEkYUJKiN/DsNelvzLIIbFntPvqleV3VWmzB
Wz0wRJyQeX23i8bWpDnfDVid0mMzLzhL7CKaWXBBu90jM4IJW3UI0iGSBMMpt4jAdBzaUofKQjIc
VUsxxWWmbkacC4Sjavqh/kQmH7tJFEz0ENvdQAAdDVsRsgnL8xVHGahCcgdbCC5YqbQkU4avBXb4
JGpSGEyG9wVExNpUdktd8U6Msyn05EBJzndBMF3atcKAXRVZ5Pf6RQvyWE8WB0TlPHj+9D1HWmMb
CiK2aAX4TY4cL1DecALbVyEpZvM3ZLTQV/oLuh54IlK6NwrAQlSs7gMWbF5pL3lnXHpoqP8DRNPW
G/TbyOSRYViIB+CmmEKP2AmFfx3uGjp8nz25V2bmQEHy72rk3694tFYJZd7HGIYfgzveDKt89pX5
qJhoEuwyXBPh81t4sS5uar1rQBNAeEB4byVzvrGVfBild5k7clm9PotLCknQujX26fai2ZcIikW+
AwFSU3ZLfF0fsb0lj3yClXS5cY5lwfNtSWa+6fP6XPQz4IbRPPKRHHB4YuoPJpyZyDvTsLnpLAtj
W/ViP3Stu7WI4QhgCwDF5iLubC22VVAMSUmbJeVLhuTi7ELCr/HVwLq7IddPmQg2tZxvOZ2hVbdY
a0PCfjuwFrCNi923VbV3/byKzIRZkunVRpwOe5hsA2QSkm1xo2WxVssRqRGEU1fE5KbhvYSdCV38
FgvL9nkZmJi75ZaV6rGZ2C50TBtVK3+cyj6iTf40Kujc1EXOa0WU0p85w945CABwaL+DR+yS3O0O
WdA9k3kek3rUjySEW4tvrdO1Jn3qLdWDJa5NocthZHXUVzOSJpaqOzMb3lQM/cUERDoSSp9ms+jU
CKNuAo3VyqQcRFIq6cZZFe7Azc9RBbPvbcogutKxy2Arj9eAY/k8V0lQy0dvQqZVhBJKh9MnDIBN
LECjbNtxasH6DN3OOC5Wyyl6vC4OYy1ZE+yq8hKc7ndIzxapbfs1CdzmglhhG1liQKN53hCbfL3u
sXmrzJUo9OgD8w7EflUU2VySwyEOxtSzpkyQGk0FU09YAvdFHSQWu4B9DSt9CcfwRHV96ax9wKal
IPJHUmBRdIGZtunvi3l8q9E9IkIJlWc9sBmYKAJXcACwuRQ4FosHYb/ccXjNCWJ9arqrO3KelrLa
YK12slbm7IWLwQAIJMxv0QKWM5zGOSxgsEzTV4cVcFFttJvUJnjDwPEKeZVGoyJV5CpECI0WME1n
rDGGfy2QoWPfUXUx5tgBzUXNPyZHINoKcyBBQT5CAjfYSjbPm2JdDlOGLKg75Pe8MG+l9EE7sApw
ZI+1RF0+OfHI+h1Hsh+4OGDowjxMfo+tWGWb1lAJASNKN21bf8BNp3BLCH4GeFmmymQXVXstCI3M
xAHJH7KM3agufICItPMM1E7eYiffbGtw62Djc6ff5JOov2MtAjANDVkKEAj4geuN7ZfPAfemiC8a
K/NCzWCoF++mVTxCamEDE/yAgn5vmVp2PeLb0LDmu44tbiSxo3tBhGWLDc/YqAjkLPK5+paJ9lBk
nCEHWZ8gad3B6WkBczZRhvkTFMHgpG1e43uX5cHnGPrWdn4fVQmfDH585LZuAc+8J+BOyRf26uC8
KAYJ54bcwWJ/R/A0j/o6gLfWCBLXBr079Lv2ArGVgZdDZEk0GWYdW4M/MXD0XKTyCsgWiULNxtoK
uiklnTYIerzPoXxWHS4knbUbO+WgdvGWI77dDLH2vAqb6Wi+Qd4erykWD+4xme7CnIHiAA2Cm8av
8Sotj4UFaIUzMZ5KofDCjAA6Az9HAsXichNBlczY6AjVcpGnjqw6qVh5tsRTWMUe6DinMNtJxR/9
yW4BnXz6yr8t8+6HcfDjRlZ+53ySkR7gLPK5PcF67S+Bv55x/iOdFbQ76jj7qe4G7FF3rw4SVd/7
uqz349o/ei5u/Lr1nollN5OcPnVfb8KsfMRhT4+SjyDLRbgfZX4TyP5buFY7j4ygNws4SfWMFR6W
wVzyPQgP2DOmFoZA9gA0xA2CDxCmJEFeFxsbVbdurBL3Ttb0qe8XDPyAadOuwy4rbErP9nSwb5zg
YpggdEJkEN9MG1SRyMgBIdG3oQwwYRLMRmW3Vb3C9wfdraqAI6qQ5ilxkAYvDYzVSWLdG3zOsue3
dOZPivFt1tVmt+beV0l1gBrrzJGLBHgqTIstrwGsKjAvVQRWHpdfCVUGy0zDqF+dFz5CCmYVdhB0
eGMHgqpdIBKTlIHVMSflGwJJ50pqbLYEqRtjNwDUEuS22TRgAAXvM3tYEjnTalfmILKlQCyGTkj7
9y4oWkgy2HAQis8iJyB1RD5sFuz8if8fe+exHDeybt1XuS8ARcID00JZVhU9RVITBEUDIOG9efp/
JXXVR+3OHx132oNzBlIXWRQLmZ/Ze+0yHwbWj3MAR0+dqs4jcx59FUX4+/Nau4+b8aHxfeSxiR+U
Y3bqWwwzUe91ASihGmZSfMeqs96E2NN75VPPhf9gYVyPYAAEpvKy58iQGTPxPJkY3acI7L6B9V2j
cuKBxA0/YouvsMdPBve58ssLjPO1I8ZgwUo/VgPCXufDEdq9ZuK1d5XrPvXTD5cBARBr43XAmA9i
ekRia7+2WPZr5d0vMPGHhVmsfeXrn5z0McrzNqgnXMoeG3XJvDkKvwuQABQG1operqT1lReV3TBB
Y3F+yUjiECqmgAdcINJsGrdR3uuNV6wqAARu7jsrAySBhY55oubCVLVUq64qi02tCAaQc6NVrqgG
teIbeIp0UII88EAfeB5Mm1TREHjuPhwDPgKfmWkTpeZWgE6oBh7duNFvMkVV4LNwNp2kQ6kkYaSm
1Z2jGAxgZE3KS7gMdVOcJ0VqaEA26F73yrisDXRgDrWiOuS9eFiw1Uxzdm8o7sMIAKJ0xfdhWPjw
wzjEogAlgm3qqQIbUSh+hJhRa/qKKdE58t2nNo4HB6012IklRySuOBRRsxwMo3hKpETzJR8qBa1o
qfKgYlJnKqBF7I/uDsIWbxLaBdalD0fhL9xyejZzaj4Fx0igZPRucQihZsRp8RJC0ZBdf2VZ9UWu
8BoRnA1EutyUZr2fFYEDEsdkqxwJ2BwTjI7K8g8+zA4ME9dg24NZwTxmM97E0D2SZjg10D6QE7LD
F+zWW4l6tv6kgmTF4jzNn6yQWrOH9Cazuwpoo+ewXqq0f1fIP+B1Ssr59z3oXfLeNC9/3h6rV/3W
gn6iaExaPHoBxKl0p79oUwVpI2rewlb1d0og/wsyCI98FJuUC9NW0Luf22P/C1/EYM6KIdXAjPrP
lEDqrf0y81FdKNJY1tv0nwxbAD//fkSBizCPjTIRV2yxk1WYL8pL8K2M3oS/Wmw60sYpTok3AHQa
feM0Vvx5Y7hXjl5csQLdOl50m/X9t7ZdAkENu0Mg8lQ09q6u3Fuz8M4VXNlV6z7rjlVRE+LNctNj
ZwPLi2jiMEr2Dzx99+CeagpIkQV1rXdrkVTPLHnWjm0c7VnCZq1flhiPtlyeeNjrIJ+6i9guNv4k
XTqGZN/2lMeyWJ70yN2PMcY2K+2uJzdmyl48LF558mX9ZDmoZlLb+NDG4hGZyddUzwHd9wAlfG27
uMs1wAh3xU+2g0/ZByMCDi/pKHZ4fAk3GQ8A+9nDzjRFhbVza23btDTpc+59hduOx6yb3QMMCxxy
oXWUIkPEOGp7Z0yoZ1mT7Xtt3sFGP4BGX42VcztW/e3c5c1DZs8vWcVRg43kIorFI4OAIwVHHlRi
OkcpJOsxcrWNLYt9N6BNnPr+aFntwfGBx9ehfTHrb21RfIvC/mHGhkh5kcYophAdilZxns1z5mJ0
cbl+fFt/cJawVg0ol5EVbgG6s6EdB7Zy07xnj7DzgCJUFFZ9y79ZFGXWepwj6TSrVHZDc8kEVY83
oSvLXWezaz92ZTKvFqsS3aH0vGjTuTgVdBxHcoW8rHE3RmKFw6Ztzc5/yYZ6PMjONjq4zWLK8aqN
M3YgowTFmVmsPeOajbjln/O+rtkUmq9FzOZTCy3mxhbVjGHgmTBHsR6X9tUJewuCRf1BW47jIZTr
ucC+7+osRyI7vXWXihG76V5qMSVnZ1R8DYETWoufssl6LrxpZHA/3FU9IBefkfHaqu03XEIfxjy9
LySuAGTNvkYEwzBZNs+IgWb0TQwS2ANt5NiZG8seuO+pb0w/3Vtx8wzPGHI4pr+NHXrPs6pcKovV
heOOb63HGLfIsGfOeYdbMIFoLNAsnbNIu4yes4G7ProoJvlmTWjUcj4vBVE36XJ0GM/LsroZTFrI
OJ0eKgsUkFNGu4yZCuD+Bm+28xhWOdkC/Imnj48YzW4AQgWzpbWnsX2G5N+uwlkrIcG4i1rX0BkK
qmkNHwhOtWylaXGLMxTXaT/yG5cxzqO5jA5pHB8Xp7hcmuqCnKAPNldNkCF3E9t6TpvXz+P039mm
ziTy7++V88vb+1/dK+pVP+8VYrQ4rzm1dcP2Xcf+1fMgSNiy0SWhRjEMw+GvfipMkZGiE/KYRpve
jyCZ3+4V5wvtKMNNXmDCXia05h9MN63P2Jb/LOu4VzwLzwN4VUwPLlk3vIlfdwma0OfW6PToKvTz
ravcfl1rF6sMA6DZZY9EOlF08clfsAgqr8CuyPnwl73quN4t5SYcfZutz9gGEBmPU4mFcmECWcQD
WQKMUNQuCmU2/kQPoyKyypQ+2Pc3PA2ves/UpvP6y458qEEfnh3sjjq2R44biQE5/ub42VpDGPGV
NaXYF2ymo3wMCQZQ7Venl9seS2WpvJWRbjxjUC/WtfJd0oy365F8KAwC4ccwtu9mZuN4Un5Nr5RV
gILkrkzjG/ysLwvWTm1mNukrt2dpo1ZJMYDaygnaqyetwnnM3Vh+97CLxthGczKFVs3Ij9grT2lb
6dcaJlOZRWe6wCMDqmEnG1ugBjKubSmvhYqUSJIMtaxyrWZsTndctNAb2/EV+yQPsd4nYKS9bLvE
9rzOhLwfsMLiYmSILDrUkGbmnuCN3bUYZ/Ncv2mLsdnKDDO6hrk2xmQbd9OxKmMRkDMAmg4jbqRX
FMol3lwKgBJ2GTkDGofYGh7F8gC5odj7pd2DqnIlFEy8vqgy5dZPpzdN+YCjIdax9olo3SqXsMkc
mNmNeXJqDMSWV23nPgxvZuUujiGRbeeITSH4cGhCyoVcKD9y6Wi7UpGqEpcFff1thiO7ayOTgrqK
Ed5ELv44DM6ucjpz8yjPM/dcVIPnUn5odv6v5INgwFZe6Uy5pjPln54wUmcYqp2oqc7gt7DbKbc1
iAnmG/ivBUbsJNS7zaC82YZR3yJqiZnkDdNaKge317v2pVCu7sbABRP1yyt5YCaOzh7pgXKBS+UH
75UzPFEe8WX2zm5uwWuYnPemGsBa4WYoxq4IzI6PMnqVaR0NCZ7liCmUrjl3BZb0QXnTE/Qhq9Zz
s32HcyRoo/FOU152GPWvrnK3j3norNKo8NZCed9rTPDEO9AyW5m113L72ZfGd5QcO1c5540J70Cu
4bnWPChf2OsXbPazb2EzGN3aXRet79yIeenoyRYqW8bwNmqcqZnzlTkCGYgfp4hn3kiJ0qEyFLSw
03Y2O/OaSeszgl7MTF6ir8K261mlzl8ntESoPsZmMzFF90acp2XZzbgmy0ev7MfdmBEpkJQFWgti
43REz0eAiDVNP94kHIn3SxleNU7FUNdv131ZfCRdDTEuRh/sHQcP1EMnjwvrEwNRUKzFZyHJuCtR
uK+sDKlb3li3omSZofN1tzUDeM9E0YbQ5QCSziBzgzfuR/t2tI5CEx8O8SqosdXRRPcb5vNFqc0v
hlpgU7zaq5o5OcPVwblIlm4LfHaCmiLdrnss0KCX2ymusA3hPC/vzLFvvyLTGVFdGXgkHdEOzd5M
PPtblJb2RddWWXSdRVnkHbpas76FkWOEZ2knZNn5abfu/fARXLuzsScqGz1kGh7yedlbDHg2o1zA
VfC529jI7ld8Cp97q98vKUUvEsh9TA3I8qYW+zGJGFeV4Y23LFdT0XcB+KMl0BhiZE6EhIDYVeYe
CPmbNDM2fSQ/osa9aRxI/9poY4Npqz2QyCxwVeHvd2ilhq+1jaWUp3jnhQChlVmsFsu1zzamT2c7
qCrxok+c46wcriTUGX3Us6DrwnZfZ1rCZy28IjzLCOYOGKYGPonEl1FPD4WyFbdm8eKWQ8y8H8ux
i/c4SeV3Ay8y2RHfJ7zJRT1XFMD2LrSwLaM1pITHyYxhoUATmad7tS8rlh1Kkp02eFeRMkEPuKEd
XNFgpxALYZNm2r/RWUavdGWhpnBlYJePd7myV8fKaN0oy3WhzNfAK2hCjARcNsbsGYe2OQg9yMdy
hLdb3ybS9tdZ455CFmmlMnjXyurNvouQHuPSUiZwOwJ90DTYwvGHpw4EU/ziGk7doKSuk97wKkcs
5eOUHUdlMkdvcgwBSbJZYk6TXM3Kjm7gS6+UQb2XFR4/gUPeA8OBhR2fe8T0rdRXPf72wkzMwKZI
LuZsjWvlzvVTcwVa9R3terMdlUXe9LqjVKb5XNnni3liINNcWMpY3ydxukrw2sM15Xw2dQjooEm0
5A7S/guzkYNR82fdfBow7acmv2rhQQtSfn4XY3+uR+/S9/c2hv9S429DEADsGd4qkAC5Ee/+rSd/
SN3/664c5d97k7xkf55U6L8sy3ULni7Vmq8jTCdIi0nBz0mF7nzh8dZdD+3371MLTci9BKgLtjO8
8Ied6eekwgDc70GyQrj1Awv+TyrKv1BCUuyir4ITQ4UKHk5NMn6RxnAYQ+zW6vk8meCatljbPBeM
vFmFH2JBGoZiuxMd2EsTtM6yL51UOUzDSYL2c6z0NjTY/XhFCMVaH9x5ZTrGa4TRI6C0fGn09C4N
0/x6ZjXN9NoxtkgHIvop0Z5Lx/mIKw8UZU4nrBdtsoVjYm7cNmk2nUOWFKgI+7RgOj9oRUZNpQN8
QYPogL+SMmouK7SdYBb9ExCi9Og7SbFuq3HeNrbPcLVOKVlyQfHo62CVQIBdWsN8kdrJySu78Jgn
WbpNNR97vI8NYUUpxfgzteft5FN4EOGCNR34aaCnn/mtoCIZFxcssLXnDE9n5UzFhRv397oTCyig
wA6AKlS4d2ftspHO61jgn61LV9/hOvpYpPwGOaHNV9ag54cxdMNTZcn5AWBIyFQ2Pketydwxlu8d
YUnPzLe5Ydn6bAcnw/nbZqgOZ+V4gljuHwct1DfOKLQLq5rEyWaDuEtig5l70zunxnXJMYjkHZDU
wxjP96QiFqvSYrgivPLGdSC/+GFTBJ6wMJ+VDDyXFIiFJUZ9NZFPcNJjwmIRIMT281ARyxIKkwFT
OOvdLsq1mUnx0nBgXcX87gYyl5LzTBARjKyIy7IOJF+JdCdf664qz68Z4BuuZh+Y4xj3mtFnycEY
0uWiGQr/Khnmql6VDJPARfGPEF75gCYAPaT+x6D76cmAuaWTjnVHR6xP639Pr8/TC7j/f+uG35vX
97c/n13qVT+7YZUcTQoIwDz2ouR98Fc/zy6SCQwiH0kD9F1dSXt+7YZpdQ3SQHydxEA1Sv21G7bw
1DB8NWFyCw6bf9AN00L/ccpKeCsYAvCCKiiEZNjfn12mZozge9P0Shdsty4glVUiSIbc0qhwU5eN
0ifrpK9lfaOrrSZ2GNRp++lwEKHcFaoNUlt2oClET5HNB0ZFN63mKKasjJ9CVRk5HablmUlzQOQN
ZRNAH1vm3b4ybMSxFFeA4q4mLRtQjxgvIbSCwG7SY0VBRiYRIk9KNORFO+iry7b3SG0W45tDMVeZ
JV/AXKp9NNnboffKvdX6xCDIj6FsjE0uc2fVqfqwGrv0IaRk1CyTzbuYkfJP+hWu7Jsxl4r6Q6UZ
qZpzarz94FSERqesQB3jmbNhguyDTW9QNWtZ1sPGV3VsZeYYQ3C4gJ4KKUHr+KlP6w7AFky2iDMb
3IjQtyaifHorU5Pkg3XxPkZPI4gzAvKw4oGecYdo2R6XY7VhR2zvWl3PjqLGie527vToDOS2lC4j
w3ZK7KuEMUkQ6Yl+iaUQKLllXMdFybHZQm5xamQeCAbabVySB8Xhz7c2pAcZt+72mGWp/OIGkfag
T+y5U+KbJciDG4yc5tGrGvh1uT+3Ee+hqJMLy9Uc/eCnQCC2BkQ94MOp/l2vTWsNPGDl1lKeY+bv
fcgN1HFVxAUiDWi4W2HnN5b0m5FUr3JaAT54Z4LyWLfpqRS01lDBdhmVc0AUzpn59rnFlQLePVnb
Vca2qbiojObZ0NKTHJlq10Z+b0J420BHe7UoUI3IvUSlRi8Qd27KvGFGOGGaTB4ZVMRyOeu2IDch
HTdpJakTrSE8pHN86HPAS3CwC0xPhrfJl+h1IY9uFQoG1ZWPWq3MG6U1K6BDNvYrKMpmxX4iRW3U
tWsznjY9OwDskg8R2Z3ruSvsdTIMEoh9BdABSw+3LsgvYdN8RKzB2XjSPPJfSr5urPsbdyZTC8QO
EyfbTwkrxBg6x8mwFpNgw0/CTtrQqZM93F4I0R2dZBqCzqazSTJ0PiI3vjmTzkhpLu9YYSYrf+aW
CIvWJZqVgp3+bKWyTZjeuO95GL1lpZcFPF0oFWacCZq8JjCVETyp7zpwA4A0M6mIusq1KUd/6/HR
R7cI51mQh7EO7Q5CpxaVC32jdMv0AhlRef/v/fHj/viv09Sr5qWI3v/i/vh1mkrcDPJcvhpKXcpY
Lomf9wceTx2/PtG9DgZ861e/von7k9GrZ0NG/DEy/e3+ML+YzDz5H18W7yh31T+4Pzi5/3B/sCNU
a0BfkJRtMZ6lbP+19oU7NCejK0KeYnYu5pKlfqDT+R81NGLHwm0VmkvM/TdLxhckrzwjeViCypWv
5oAPhAZ9hMkZZygAa1NIEpfqajPJREYBUUrlVzxmeGao8Un1LWKaZk0mDrbpymxeLExB7xClQhAf
hY37qx1wNQCQL6itKYQTWW+6DC8P+wKL6UkjfediVjZLH79l++m8TJMKF6ZUhsypaT405PrY4dl0
E7swrGL8m0C3EBUqS6dmSn+bKZsneaIYLHB+Zj1FLE7Q1hbnBWeobi6QKn1MOtrJAhmm4yCdkpD8
Fqeh3FP20rIFNGPAGKd0dXai0q7lUMvbKvSOnbKnOsqoGvktLXALr93QxnQzO6yqmkqT+Az7q6lr
r7QUzcAYoV2bLVIyypK0m4gMk1XmdFrFpTg3H6nZ3SWZuKOBym2I511xrdXpcjatdAuXZRsRYvPE
4DZwgUeGZKqeByuLVmYZI/cgT8So3GhjlB7bz37tz2Z+pzn2uK089qZuvRhAr5iO18oYC7uXExKk
J7nia0MnIXKAzogJBo0XDJFtN2nlrTOqyNsxAJHZINrtEXYYqBESopsXkxKdEOC5r6yHFgqCy550
1SAR3YqMAyjDGYEDtuFKdatnO+xRQ+ian4hVYQDVaudG/ujI/5aI/RcKebXKJkydcGnWBH8ojHCc
jCL1W3QpIoaKRB7pCx4VIJtzisP43/Pv8/xT5eTfb5Pu3+OX/OXP55961W/1s/7F5JDieOPIwsnF
0fjz/DPML8JBd4u3S/zvWOCnVl6Q0YUSgU2Px2cec/h/6mcEDL5roZYnUF6Fcv8jrTyUjT+cf7wx
x1aqBw9FINgU6vtfz78iY9eV8TauBj9O27U0zQfcgXtZFKQaZNFG75inwqCcV+HQH8BO6asyN5yN
PvgXnU3WboUIYxvJ+d7TynrXyzxbFXqCPN7JN7KvXiNj0vXV0vVTuHOcstfWptZ/bakbbglxHndO
44DesWbnIPGLO7VhcroOzdk2rH5lo+zcTq7+ncHlh6DM21djcdkYUsfNWLLHSab+dtanG3eQjrIf
EbeRjszjswIQoefQ/fuEzkQ9w4DZJzEh5115U7qVUa/tdQmjTubI8rw+edMLY+rB0qHM6Ao57B2l
G48qSurOhPsFkVu/Cg1Zrqa+4M+wp+1dHYZlxbdfkgyHIk4FvgsV14L9YdWYJIv65og0ILySZcxW
19h3DXAmfNUvHdKkoxOFDMu7wQYELW9L3KFMJWnrBapQB4Brktfzbok5V5oekGNfx0ETO+FGoO2v
lvbOb5o9CbbewYaV2ozpDMjSfzRr97VsysuaqSMxZDEKL/va7sL7aODUGYGiDHTVTWUdRO+fbYxq
HOeaE+gFqUJVVj7JMbtwiuR5kl0bzL72MUUegTMsiwhi+2YX/ntVuAQuA4EOZNF5q8Lhn2XI8CqZ
cRSfEm7UVUoY6jejQLs2y6+pQLE25hSpWWFPkNbIvcjLAp5N29IhtM+eMwWlZYD5jRLUmxEAqSqr
8VX6HPUis1eT57DREtN9ya8+y4zBpMsTSNwWHV5VBtk1svrrqmXcItxRbpqlp9LunoY4fSNqyNqG
pv5WhSn36hR3FwUe7FDzzG1UuMPWmRDZL3VL5jMf110vEOyI0MpBzeg1fE3LPGhgDnaRl4MoY3Ny
mErvY4bZY6Xtd7NSg2ZksRtdtnSYTvvBLoawD8GKime/Ckj/zbbJ4iL5C30icX0/AD+XMUIrCfcu
44XE6xr2GRjtcR520eD469ibrswh3Bt2cR1PxZWTenCukm2P3zBfh+PZ52u2VndX1SNLntm9TnPn
0cW1kBYsRkcTgnEop12qsw5EGtkW3ZObMaUiLQP4t6z8TetCKi/9zgcKUGzLtDobRr9D2f/QRv0h
rSNs0FW+1402SIz52siGvdXTR7lod1bNNF3lmbFckPD8HLfJpe2Q4ocQ0z3I2j0ZPur7rtplGkpt
D+AEqtEUvDiqYAQoOrkrNIGHXiYno09Oel49ZzrydW9sgdTq4YPl2o9saq+MPLV28CL99SR1IMkx
FJ+m6KheIoS4Ws8oysrZrzjLFGhzfjs64eMS8v7qqm/BJZkcPbwuIl6buJRsXcn0EC7Ne01o9MZY
MogNvrEX9AfIJqmkfP5Zg6H7xNTfdKNJOZH0M61za63ToXH2uIw/sB8drYStiEqXmjJgqVlRr0We
PC+OeR8qQF/DCjKou0xD06Pf4q591kME5ZFZ3BgaeUj64iHx6HfdQgddE829Mdrhpon7XVgY90Pc
IoTRmJJW3kXSMPAL3fwmq4ECuIl2EY/ZQ2J3zCE7iE+zB2Yvm2mIGTzAdcsQ01NzZXj+14sg+6cA
LW6H5bTWmuyDrJf7moXwataRzZhJTDpRLN+ayr6KSpTrwhuXNdI2IyhgPB7HSFv2HWtjdpTwCWsS
UVGUb7QBg0jqR3cTSWi9oe39sDr6fj5sraq5oLCPuQViJNZ1PrODdog2cEp7y0LvKUfR0kXipWYe
sJuMGHfHOJAjkD9AuDgtbslL2fNYg7VtZLQB/XRMqgbdVNjtFz5Ewbg4BPhYYje7+uuiV2c74sye
fHODTRVYUPPeyYQ8cXRtU7RxkUFT7/YB1f9zSV5XmKI3m0hND1OxdztO0wjH78CHQHAemdwUbpJ5
azstaDtn977qk/Ni2e9px0GZmE4JK8Dd83AzglggNpsjpXfrXzX+EuHOH79mfG4RzoMjdEcIroPB
qAE/FfrzAYUSFiu2mS/cnc2mTGJwTDFGLKEsWZ4yZ2lIP3ZN2zwl+LbIAWJis/gPuts9S2XtajgX
Vm3HRwP3GqteTGALZjBEdPC92Cvx/r43skaEDVShVQ4yX0KPZam9XMImsNdqP8addx6V82xU4RbK
i4bsDM897jQ/798IzyICza3fGP2QzuCTOq08bd0QwqfG5WYpv5uvnG8MEfDAKTccT1kdhJ59GbuC
p0x55oBZwWSK9jMMfSb6303lriOG7W5WfrtEk98Yqr/SPwVIJeHFhEydJGkx8HXvdBvsIptoF3Kj
y8gYgAqHeArI0nIDoJAziza9vVIUv2jOP1K27AF+76uJvIVVq6HSNpM8wMX04WlFtGGe8AzcWt9o
NR7AqHBe0ph4rirSnkTdhzeItM+c5kTTn60h3sVAkfFp9LF3EF3q15hXGAayoE0EzZMkN2rZCFw1
8enfOvqzjlbwjb+vo+9eiv9ZJ+/RXyTMqBf+LKXZlbENA9jCOFrFUsKE+llKQ5KysY6yDrN9z2FT
859RtPkFyRT1NQZT/8e8+bdRgvHFpoA2af4pwZVd9f86SrAAWXks7SzisV2hRg2/rNEQtcdtzB1+
hueQk3XFLBXWXu/YKar0fKyMQB8Wl/GlJSqDBXcBEKgvFVK/iE5mL10+lEqWUuOuqb9JN9P161Fv
CZKUn9uRVi1K8rJbLiJTbU9qtUgxP3cqeivA5flq1ZKHZniRzg61ESsZqd8lrp9ZxyVasvYVHroz
nhuzwi+tZIyDU2Tv4UCCXUn+TRb0ltfLnZCevvVrLxluu3ruDlZGfbhC5ZEum1DNQhbLhevn1rE4
GmpW0tS19IOiwDUbT34N9BBqWy/m5Ig9yDqF4QIWTvqh/9K3ReyvrDocl51rgRegGe2v2Vm9wH74
5qbRq3RQC7H5RJzr2O9Vl7+jwsX8MuS19TZ2RAaLIjDqaDwUi7C3Xar130YHcMJgCJC+RLbp7Jwg
V+Ab8h510hzXfjqGr1PiDHuEDcYh5hw6aamR71O9cS+ZSEyHparqHTrTMmjA1zE7L6aAYDqcPQ0w
IJ+Tj19utXZooKmXw7XX5Uev98vADhv3PNv2coDUDcrX8GHM+vEOXxLOnEhdsbMnGZowLXAhHrEJ
e/esWMNIuuzZR16ZzIN2cwhFUWtz9pAhDhLg5U9WbEGWAfm3YlC2A9+EyAQdGsaykbC8qQtASkxE
UdrTusG5tZHgS64EftI7ZlLmLXCu4l0Kq7nI66R4lANqUgAlbwUGyR88gX+1pCq17u9PrV32XhR/
bv7Vi36eWGzIUEVbOvAagrZ/3/wbXzitaN+ZgH6KAv5zYvlfPMGFxODGwDnwKRf4ufjHouAZfC3+
TxccWOY/OrGcPw4/WfvTfzCZoP+3gEn/sfmfW5ee1/OpspFhS1tfKiChZVTcmBqEm40ds/D6xma8
uQEyWjgX+UCU4zL4J0f6p6Zg/l/l6fe0Li+UGHMwOhzalkUFB1cCjnFjLodiMutNP/g3RD19oF1J
ArfxiJQwqHTYBLW0A3a9E1G18woyGiptryXZd7uZzAAB/CmS401qJGi7uwZgl7N3BZUakVEsZcYg
8UuNsf68oyK/NEgRSQxBjEVsZ1uOn/2sQwstNP27zFlp1wO0Ec99gn/MCnB8JVPgjNE9szchP9uz
37AEovRZsaZ7B8C3TjNJ3AXsU/jaZX2Fu3g7YaYIjEHf1x19ekq009jhDk5NrSEiEksSQiB+2oJM
8LZcHkndOnuLrlJCW+zsqdWg1DdXsWXswB9H2ybF96WTNozOXX/x0uaYkuG4Jt0XMV7ZP+dT+A1r
2R0bsitKUfYYeWhv89YgsFsUhzFxXRYm8It01IZrMaq4x9wrd5Wim/ZYhQO2s6dKzje5nR7aqI6Y
CMu3OcdXITzKvqYMv1Kp6iszml8Kox+ZF+gfnaFd6Ex7RtRFslHyXx9x79Di2vTHfjzhh8UFYJFw
NTndaUmz91wrxid+n9hPvi25c7aSlnltRhqfvBBOeDe2sgsYUMh2rX/WTZoBZG1TJApjU/0orvTP
SmsCPHPIWvx1ULCpEj2vgTkd1f6Ziy6+cNNy2Bn0g7SOshIbTJXVLg49/y4knJxBOcMger+SSK3B
ni1w2baVrbN+inY6wgl4CkUDIwuIIethxyMLNhVP/xZxP4q4/3ocqiLu/NK9/1UR9+uRaKgijqGj
41pKWMJf/SziYIrYho7qHnEAB5P4hfmJup44AddDjS8QwCOh/62IcxFQgcsXAKwQG4h/xvz804GI
ZIGzkJUUx4hrfJJFfinh2n7E6+TMI6iG6yayNjMG31/uiL/gzvFOf3GFAdsRUFAcSlJ+QnjUFpXq
r0UikqbU7N2+v8IjDbL3qyaufPumtfZ6eE0b3Oqb//79uC/+P99RvaNffiZjgsgGL76/kthQCfyK
mPfMbYlmp4zK9mZsSu9i6Ozq0knJHmqdrSPnelOHU2hviOXibKJf+jYZvnFAvMnyva6IZmvJ9DG9
+GSX2dfCM7gIGvE2aOmHP2lPxZJfl0gdsW3SBSPTmgNUkMBXjBj2eob2P4+SaG+lzq6d0VTZuOjY
5iTlLpynIkgmznu36U3s2KIhZiChpvECGvFbbxiOzMsJBE9gAtQhvyWJfDL0mOOMxOXOzDWc8SYM
gV+HmrmHIHo9xCqjxzkUQun1ZXQEawxvWHtoNHRoQ/FtWExlZ9sP7tIy8G53EMV2FpMXMg2nVeyU
41armnaH8Ptc9u5y53bCV8yhuS3uSqh/e6euAonmACdyrHU3S2XxB32OifQqi6xTBz6Fff9iI+/o
gFX0Zv0dkd3JoRhHHH+q3OQwpRTmfnipifRyXpxHwgNw9UMLQfxpbhsjeUX88sag096MtnWeKosY
drjOaXXqwnHT9/NhNpNrAe20COt1Ms0nMiJO8PjKdQfdGaLXeGwH8Vj3xoY7Gq8xmWA2MAK8iXN6
mfTFdZF2u96jvlzSC4F6BuYX9M+0a4iinPAxswwVKwucKOFyD7Qf2Jc0YANGXvWHvh+7XUYg9I2X
1PMpmxn34MU6kj7la+OVFXu3bd8g9aVFWsVxs9Wr/CLMkmtuy7txKLaxxq+lnLKNlzAjzbs3dHXY
Eh15Y0Tjxu9z8DqTvgbkvkYyd0OWLXMdDHfOaO3GZtgK6uXO8Va5zoyzLO8IMbzOQ6xu49TiZ8nS
4Xaa41sn1A/N2K+9ynuyUjAsrt3cV0IzA5k0H4VJVFnoM7ICOLMwS4B/hPhveBdjdCwg2dTECAac
YAe4fwgzmH45GtO8MLpGA3G2AL7Vdr6bhL3B2RKw9DiST7xn9rNql44Nr3bp+/7aGDVKBedm9qIO
c41oVyZGQUIxvlrIkw2ekKBOETkUdjbvgSxmhyYjMiIhXsmctYu0Xe5ROcarOesuE7TuEl8LuVF8
rMnKCHrPoMCSL9L1ziVQBfAEI2OzlhovbEfiJUJyi/699D4vPQvB2d/3AHdl9vJXwbjqVb80ATb6
bBRy7Pr+4FOGoiUc/GJsB//XNPbTT+Yxm0AvTP3vIZ3QVVfxswkgQ8dkvICw1fpcAf4jBR0xyb+7
H7iJGI2wZuS+NegAyJ7+/f0Adkk2Vm/MVx4wkWuXLMzbhPywpzKzjItZ4eVnHVeG1w3iPM4kZgwK
Q489ZfnqKjR9LIDUL4ueHGnUw42rdQ2FHSM/rxb/j73zaI7cSrPoX5mYPRR4MA/AYjYJpGUaMum5
QbCqWPDe49fPATWlLkmtntBeveroarrMxHufuffcc5qGzqlf0jWIYKCLwNu16vGNoMCayeFQgWjt
2AYdRm3GL9WGwHlLPfka4aPZkoXte/hhKErLZnzLwjA4cNpCT4Ut6mlLDkhj2+Rx19OTo1VumOrv
k59Zh25JDyFIdbjJWRysaxjQLo443x1T9cL1C4o/Yo7syCpZccSTu6K1ADt09iJqPLdgjOL4oyS6
1Lhr88yr5jn4bsXlazgG/prppIt16RAzll3IN/CbyKB1W0bmt4EIXtRkIo9UrxmE53dmUZGforbK
tpXBfJiDTj+glLPWqZ7eCKVq9lw1jkcrb2yTNDfWvab5Oymoz6HvJIcqI2HUL/q7uUbkV6bNosQz
55Vi0vBjA8Lk7ZxjHZhEP/HqKED3rhHaEo/gHHFpGs32Jmso91XYHDotfsM6TjWNkGK5EOO1CMpD
iGurJUKSN0wZRE2QYqJufCl2saEA+agDdzT7bdYmPtTernzviyA+Mfb9UJJChZ+ASwNvHakBjMu5
XO+lbt1lFvuFZBy3Wp8+aXh4naOBMhN7OzExlbgtNPtJDRrLTQGElYrKGqAF01zRiZX8HLjiGNp7
Izg1jVkC58xuGl18mGbRbRo53LPTA2+EeBgdGk1MlqkXK3B2eVZse908xqNzKgd1GwpuujkNBBYo
eYtzeUNY8yWbI9BBbbZxDFQyszmdTBjguCYfsW6m3jwaN1ie+ZeO0E+thlcGi8ZBtzdaBSLu6bFy
kKkRSQPArUTJzTJ3ys5VYoJ103TJ1tGeazINzTrcsHMh3G0JWrCyKDkKiS9+gRwVB7R6OilQpDNg
Oor2/xzGvx7G6CD+w2H8nrfv/+Wm7//O4WvwpT+dyChiSBaX5g9nxU89iIYigykuNt9fhcs/TmSE
bDbn9OK//SF3/nEiy18YPeuAJvBQLDDKv6XJMMQizfm9wxeDhaMyHTJNftqinv65YrdEINK0NouL
ZiO6QpbE5HiYpvU4gjTRxkDgHEg2qT7t84xs2BVqz9fMsZbpzMZ2WvApxdnqKrDiClMLFlwGaY8p
4sdjGlnFhTrnaVLhgkFr8VjNEtWlYLmckgdZo1Qg92xVJkGCnDK2cNvqc7Cq56XZTlEZFeD50HgK
xJ7zovpkA9PTgIc8/CYVYq62BKUgE51j9KIiAFOAgHT2C3Sei6a0W9SlkAbO46I3naYZvZjTmFDj
UaP2vfoI/trjDloPi161BXK0hLGhYUXMKhdVa7noW0k0yTZdT+qX+ql+zeOvDnFr62lRxnYZzinM
knsKQH+fLvpZIGDrgqHMFthBemOaynD0I+bQPgJjdLLxI8NalskphDP6iQuBZe4iyV0NM/Az2T3U
USXdNKkepRVcykoMkAoGmOpRtYFB2OGtyjsvV9LSHQy1cp0l/iypulNZ4ltOpgKHcK8ss4iDmWtP
WdxfnZiVpU945wp6+s7SK+yWSfQNztIpyOfzrGW922EyxWVWv6St4voL1Qqx35GlFDg62JcoXTpX
mZkEF4tWGxwZPtg21mGxo6Vp5V3iTxiRh2bwtDlYV0Zmbwal+FppmEg0tTlr7HGNCqevmh2zLLrQ
I97oOodXZjQ3cDEnfmhzW0WSBX7CS6P2aMgNB7wXwIQm7rYV3AsiW5JNyxiObV1cMFHPvaRUtnWs
3CZj0ZxgUra8e1FNVSqvmtRODhKTdT31o2tkLPPAOzHLK2Y0ckbbcKup+IfZzjZB8zA6Y7jp4/wU
GP7bVPWkVrIhxR4iPbNVn4yKNQlqF0+kzKOqVgIUCe6wMR7FmHlzMJ6rxvlWy6H0sr7hNWzkPqgw
yJIMcWy75hIVTaXcFdjg549pTJOdhbTCScqnZPGvUOfcENlsnHIQSoe4dV6LRL22Zv3NLkk4qriQ
5wABifTKZsB5ALBE1aDih+eoKA5j3JzzIr3t8yTxqobFfup3WJ998/sslY62eNAN/JG+xUIo72dw
gvMpqGgzBfSjDWFpqPZ1yc9lipXW22FpTie61IFutTZfm6V5zTrnMadtSulqa62mE25NvD76olu6
7WZt5/cRUmmzu+Oww/7eepoGmEqJkCT6dM8wt46IcOGu4EQs6K8tYS2piPdziaBULi14uDTjWo1h
2mDAuXUCQTe6NO063TvSxmAxlHIsLa19sTT5SscnJy9R0ufLCCBjFmAzE7CM/HvBjCBbhgVIS59m
tl6mwBM5LgMFcxktqDUhAFRaX+xOIRY1IbVktDkmVPU2K1BZdKRgXwY9/dBn4FckmXx0jYLmX45X
GCflXs/7N1GAbDXUlymyTnYKuHwBf2WML1zbaIzt2AXP+YgeFAsbStBpS4q4p5b1rRPhWsBIPy89
pVn5Z1zFcO1lsivyyTngXHq0O2CVM0Ax3TEeBLaZbcit782VKNflGI/rStFOI4/BrVU4V6YDuzE1
IjdPe2xUZCxppGKsogLjq2m1Hn8rSrMEkp8TVe9hBZ+mnZCgyjRdA9H7HjhfIzwi5EhcE14T7gHh
kgmf0srat1mrbQCL8y72iUH+OAPjfh5Yf/XxFryLxVA8ZczTKt/Il1lDJKs800TuawbnMGYpJbuo
vzEUAeaHYNidqY3XkewFdDjwYYqIUEGbYe8ICJwBQoDcaUQD4CW2fhOygAXEaL2pzUzxhkYqGA12
6sa4UUK84REyv3mq3SCUHc4BwfYsaL4mGloxpdG37KrmVV9VON3Mmk9Ned+Z4xEvYEwGIPpB1Hpm
Up6Hokz3pRgu8OmuKgIJxdenjSmtm6JydopQhodwnrrN0GkfiQNLG7fAXRZaMQUfOK9/6qnPespk
xPrX9dRDB8Atyz/+vONavu5HMQUuRSAxpoXVBMytZWr7WzGl/iLRrkrL0gycXkhVf8Ol2Iu5ldZW
aJ/yVo01/49iilCoP3jH/obAX5p8p5+KqWXgaqisuBBBEyiFu5U68OdiSvRmnSlFll1mMzzQpmO9
LJATJuAX8hhjJfs7EurSk1FiBUUvsFM7sY1ITg47ZZ9zsTiDdpcLxe10cRia8j3pjFe/WTKh29M4
i2NAxMQcgvJJlGJyQyt4ZaZ51yNnWcssI6pCSmKacTf5aVe6swBJnE2cBmkC8cPO2vy50MObrits
POOclWGCZgd85Gq2FLd2ki9ATTa6L1ABFhdqCG5/J34ZRA9kKUc0BIHV0zqGdYkYoksni2+yKKB5
InN059ACfdsnYm9O9rFtrb3uY0UCvDQZ86kxnC+p3zygOSwWEsq2kN2NNGcdYqa8mIV1SFv09E5o
PhLT4M1F+zaEcgNGoWdPBNlzcOxbsEjM+Kgqh+QcD/GmVITvdiZnEQoGZSVq5dlZarZiLj3VjI9h
PY+o4Ak5gLGwZ8BVsW2fQVlL0BaEy72NBLibfXc0sMOdy+qOmm2TwbpE7XWxTGfT6SOSX1LHYya/
ei3edUHJmSovveE/I1nbkFEImLUfaOzT7Es0gUFTVFpi2GErMcbnqeelq5LujuwW4LCJzJ4qY0+g
lN2usN4XK0qK/hyo9sYf0OdmJpL/qevvQ2hp/HeSfWWTem2VP3X8Gj7jATeJIGUS6Lo1I/JFaltA
FJiooXgf4lgB+6naZHtNNm4H4qIiu7gZBv8bQ2KYOVI+GIW8KkjEXVJuj05W+DC5rdANS5aqqP+u
iunvTQoBpu0AcMcqfrD9/CtYOZwiGcde8i3O66fAYfeJDx06K3/UrvTFAHDLtxkgjIGLom+jG9wv
keW7aREljBM7b3aynTknW9Xod4mmp+u8GyekiN0Hlp3SMyTBjqpVvhRFtnZEmR5Dk1e7SqHyflqq
8lEwu2zY0Sk23uF5nArkm0554gp4rGa84WUH9laFQwnzh9tvtG3m36iz07q4URn3ov1MMEU2L5G0
jmxNrgAk2BFHCEAUMc/bLMeCkfv1sHEmwJPcnm9lXt3bPW+8OQTeZM5ntfO/+b0iPDw5V6e0rx3e
jUHnLhG+v7cSxV6ZfOhXtrQ3I+k9IJmZG2hB0qzKgeF2XNWg2ubpnWancRnSwsHlFV21Sn0ACOep
CYL3CSSPSKmTURltIyr09ZRcMUWK0IenHczvCimSbS8fgrF/SFKu0NG+TTSqnSGYwfVqQFb1SHma
UKRxh1vrEIJJ+IkyiaoBGTkjkM4kzCuHeML7Oh2MxlwXcHaozpj0a4rxsTBkUlU5jWqbryN7ytfM
x94pnndT2WLNkZReqhUhdh9YDU81PYNWAdSwyEypGpKifAZGy5iC36cnZmkA58TYTXzXUqhrk7lE
SxqLHj5VrhVR903GR8KQWQT+03os6+rcpNRpmjA+IIxcLGXYNDHAYkVLjXU+AAaRAoW1OtdHXzDW
yQ3ebV7xmyrnj0aYTFfT5q8GAckbkNW5F0S2AywfzUs6BTvfkOOuENN7JdkFORyNQG43FXHbLhOy
E7mSlyaFQsTykMFWpN+T6T1QehS3VaOCbzIeypmzshD3IqhQHM82E73Ceg+Yc+EVOmj8cd4QqaSs
qN2jImfhgkKs1mkM8L02+VAnjf/ay/m1boF5N0awC1JlR9lG2iUHHICm7r60QYnUJE+yQqIbXmQI
g+XnqyCDy05aDhYgtwidCwfdNqhCSmOjeUDg85Ro7XNd2TRoSfdsOLOKsproLFXVIL81cU9uMUFN
2OqXzVw1EeGn7+smvs+lvp3LrkC5Kl6HZFxwTfHGTJ0YoVOirfRSkhioPfXybmgOs/8ygOQP9TvQ
7hCE5BPs2sdIz3hr4APIvDhrJbOqMhUNQgr5ITjo6eedW2jRPNpkIOwUExyrJeeIJQZy/MgwvMIZ
jgBzrj1qaWvE6jxG03qexH1uypuwQLbJcuLZaidIwlV7qNozvrdVa7JyC6zglsVc5KWFE201bGwu
DeGzIEmOMQdxLArHPwHdJwdv24YmM9kAXohXMzkFbHiAW5t+th7K4ID4T3Eb4v7YCxUBVPOp07Ud
OucPO8rC05ATRYtcLjOt57jIhi2p2kuNXc3TWYD8dsOG99liu7YL7JaAH98tOL8Ofjs7F6HXxUWd
UTuDTzL2ZPadU8S29ntnTJgwRoYwYYm4g8sjRhwXbDJTnDQCbDiNDpJ0r8Q2aLFaYPRKbehPkVVy
QvRILoxG2cG2PRtGE+yI3fnQJ/WDJusLVw5tP5nUkwqR2rZAHav86fyOjDsLLxlTVGsJzPsAvpIa
a2SAoUdHwvcSjhmuW7KC1wNz24ptLKX0vJE90Vk4im4CXuzyS6sehOEvDK2dogwamyLropej70YA
atwkVR95+bnFRfpB+3LocSVvymq8qxu5je0lwVe38k0+Yh+eanWJdidxS1TDS96OwPTTe9OYPJma
j5lT3U5VzFx1TvaDITd1ROPLc8JUYtyItnxgEfyVw/W2ZRzqkvGOt0VWV6HUpBCWYjsYDEYdQce8
5GpZs9jlkjm8E2cXpNMMU/ywI4c8mdb1CDKUcz/1ICyF2GSadTYivCslsfBRob3PDcj/dBhQ4OE5
RIp5psh9qevyOFqpBcRaWQuC2M3BfuVq2fSDdq2r/oYnd2dpbDurIVy8Nexzo/Q0CK7aRBwjHxJQ
WjyjSn5h9sYdkVvPjTaeipF2cIgcMioUwSTODJ6Ios0BiaX7OTrURn2C9r4pBw1jSGTfhSZKSKnI
x67sTzNsADWPvqSGeagSgXBZB+cz2t2OlQbWllGeMshIrsw4CJVwq5L27FWmsUsKeLHqfNPVus5e
l5GNZGMM5im71X0SNEDnKytlqDWvD/HEk1i1TKYI2DIz4CllA1uLIfWuwXDj1Wr8xRqoYeyxu7VK
WjSn7ostBs7mmFVs7iuizRge2hxKPksKX9k6gK2pOf2Wh8tMcXI9yFY5yMjKtlhe9w7VFvP7Uo/B
9/UgWf5xG/4fExlz3l+3Y/dFXvw7t6HBV/1oxpDQ6Ia1qPrsxRu9TI5/a8Z0Noq0XJJcCwMCMn3S
j8m2jUoRkgeWa7GMnJdv+KMZY9cIDJnvRXtHos7fExwan27qf022P5sxBy2kZqPf1gm0o1n8uRlj
1JeWiRqrF/ib7EfMZVWC86H7WsfgKQziZdXMT3aKz7gpFs6T3/Yk0eJ/YXphfWmz9B4+mMP0UvO6
tiUisIy+dIq6b/rqmCh4rmsTDgD6fCJG4ccnuniDMQAPQhuam6yq9lVPbPkcXfRW2WesJmHN0aIQ
Sc3inInfREy31di7nNCKeVA8S2+9dpCFWyjzbUIsrMts7qrp7SvxJCjUkvwOUI5gEwRvPmTI6WMU
WuHtAhYveWpe0mh6I6QF9bMZX5saQWFdQVqHP5ypVbqOZxLhikI7qaVxIVPDWKkCrTZinD7vbuzG
/1Y6BAsSu61hTroz0DC6Qe5j3qAPCDTldajNNSoL8V5PxbQaEtubm/oJFeS3wCKzjVVghTsufRwt
5RvFJX9ISkZdYp+mNAjXgr/BV5NTNJfvTVw0m96n0RpArbmhVpnbnL7DH3Ef1Xb2yOr3gkDqLZOk
ESWWdhztatsaBFU6GQ4sjvuNDXoDXPIl0RjuL+m23SBIiJ+dp1jSuA3maUDTp7Z27zZ2fJdniCv6
fCSvcj4Oja2u6bdeotDUMc0wEWfT9lQ1E51t0r6Y83AzsEBbtU32vbDrkyb04BgmwdkJgRrnrVzj
HWtd0Wq7xkee01TBg5bWOPIZPdlW6xwG2ZFwKsNveWDdB/60JVx3xIeYHaZC+5QEfYxGuVB40UC1
z/xvu7xgSmX0NrNNLWpWYdze5k2cHomWfZDHQiy9upV5kufJC3UfVmXXfAepvSO4fCtZqrptVwcb
/o8n0VXrsoCopCYYgXqluUeduo3N5NWYBHNVdo6lbd4grXHcFvC/l+fZXReH0wbsyMZoYbewe15P
IX2IgcEUNncNAzwlBDfzEftP+lYLipvENAhCRDmTsG83kuEQh21MNsB0rpGlI5K5aWcTsbkdWdPX
Lijq5zBvdS8MHCIAZZFbV61UbeoMm7nJnQpk/AotAK8AOMFNq6vgsnDCdJr/PQnGD990VDeEYpOr
eHWsfHxqZP2lTbpqVRZApgJnq4TJHZ3j3rYx8es4G8vRcmPdot5N1Xpjm+1ZkLDMH1euK8siCmiM
d0U7GrD4ye1wUmt2477BDxBlXks9ocvpHfyJV43jm+0jInCmR95oomZjZT9FyjGvsPAkTG/YVchE
uEGcejTCO1IONomdB5hJ6ZCM+aCX7bOoag98a+BphAb0JFrQpMVH5PuMYymundHaDiixMELyhjy1
+PSnsaNhhWqddftIwSScEHs8EVMcRs5LFsfsYurw2JdQAMikcDZjJrvVnDBPRRCht87XBsWSCoZz
Gq2FmeN4ejmdjC7eDzgzVpmm1jfaMPDemmjYul3X1FBO+0s82l4TGw9k12RQU2qUt5ZcGaDaDYCe
CHrBq43CWfht92bnf1SMKZiDZPvWCbAtWP0OgDsuyQoZGoMmCoX+JqSiI+gH8hkYhdDoToOV38Aq
yhnKpK4R2K+pvuSQ2LtukQtP6taxulusFM+qVu59hr6yR85Agivn35gD3pXFVe+c1o3m+mKogM+D
eJdyAAJWOvtyfqgWpLrW3vlad6DwgvmDNmqEZz7PdI+yXuuK2BdAJlBQ5zOnsL5xzPZGzeeNnUNU
h6yGt1NdBlcUxFr3BtETEifKm72g0RD5hK0ruMNfeXTsqXfnGdOsnAd0yOB6CjJRkjIAe69EDpnN
Zrd1wvFWT5VNkmJxdezvOoV0npVeI9t1U9vKBtsESbxYa6a2vG0t+3Fc4r8y0yT5KDMdaB9a+pLo
/uQFZf89brqbcFRxAeZs4Ypj6KA+6+royjrG05CYkRaHWk+UZ4KQN1U8PyZCm1ckSTxxAq+b3Lyr
Fb8ANe68KrJ+HqvxZsjCctV0GU65Esa6CG+0BDjaiGUTWZrRLvtBYyJ9xEElIvxqMnayaZKnPgW+
4QklFxvCnwdKPHudqnDXTAQU5ZDN3liE34xe7zxGgMzCmKY5UEpFTf4p5UJAMpjYjGx/V75efbda
JBdOm5xoqzgukWqCjSONKNYgaWpX1HQDbmZjNYbNV0bFHipJ9ibTpZEYbPDaurVFxk1u5o/jpDxB
2HxII3YR5Il4ZcpazkZ42yeYgozZRr6HjCXt4u6uxs65NlML8mquog5hazu6mdD78P8JxtT+BBOz
JJ54VYOIAPZAW2qkn8uTpkK5PDk6zeB9tnqByHVbuayXXOf94Qqs8BCtC7fdRUdzO3jhjizlgxns
YEht/9k3fO4bBNrkvy5wb6I8aP68bFi+6Ed9y7JhKW8dAzmdhiiOf/qtvlV/gYlMhbqAg5hy/qu8
lQg3+A8qNwLHzE+B9I/y1vyFSnnZT2DC4b2HfvE3dg3Wn5R0iED4fip+QolQxPhDdSt8vZ2SEkJ1
OCt6/ag5jHJylM+ZIFBO6RirYQOJTo2d6C9lIUdsL0N6t0hPHZVRtVdHI/62FhoRQQu2bKp9VtQz
Ci5UTYwGmxhYc+MfWIAi/UTkMSd3RZY88yBfpQjfRjQTLryj8yRxoxu5ST7UAthiCPWlsLi0NWKh
PHij6EZVwhpbzr48TtxMAxwx6M19KPyX0snxBBfo4CCah1kwPiUp06IMqvmWVUpSFl7Id5Vu0QEP
OxnKJHdTGO8iI/I3GrLrNaNJ1pJ5X37R4vktAMzhtpJ4M1Hmm2aMBlpwRLKxsuNcbfHX5V9UnVs1
ZcPnzQajqkD5qp3KHK21kXijzljcSefE9VP/QVT2XVaoawdKQjzfiVY+Dj0ECTQmBixy5/TPg/ir
kIpV3F8/iPftO7EYKWbMPz+Ni2Hhx9MIG3KB2kBdhBsL3ObnblPw0EGTMVAPLM5aHoV/dZuqhYcd
1y0rBx5V/unH44iXY3l8HcpXCSqRaIO/8Thi5P3d6g9lq61C1lkefrF4TVR+9Z+Pc8VW9KQG43jp
aJ7mU8y0Lj4LlhHauqWXvKXI61s3S82zWVa3CGu+Ggukr4bW1wvERZnIjpVWv6JlP6RNfo3g+7UL
6E+P/RP7kRNXWOLmsAADvQ88cgWOoTo8z3H+8enKKnqtGdxEFncmTEFA1zFZqig4/TDxNOg2AD/i
U4spY5Q2eeB6n4svGhuFkfiEdDMEtFR72vM6YnAt2wCUh8I0R/0cqWSf4xX/c9Qi+3JvLdOXynIO
8nMgo38OZ/zPQY3jBKFxrOOoeY0JDfS6Xs80aJPgIOlO4hurgd/ipo7ZDGurNhXPaew63lHVYnOv
6kCt1uzAHIgDw/ilw9q8GtL82Sqpf9pwSUR16i348vfSx8xsDQwQYzsdNuhsT+h4K1djnrqiCVtX
s68S664Ddu8fNdV/UsgDay3l2luZm/fD3phyr1fa4ziYF2eZH9uldOtUu05N9A6d4Cbt6A+KtjsR
/4WfVil39tIOwW679qxrWQKvMT+c7aD8run1KlOGHalmNH7ZLvArVrX5OdPGc1fUX8gru3JA77RY
PiagDEICz31SNWTY08Gn5X1aknKTL4NUdTuYzbVubU8fidaRxnNG4a062Bjt5pDGAwiLTNfWsfM9
F4TqpvKsD916KGxcJLMrkEH5UXPLvvO1bsik62yPLek6Z8Q8F9nFRi3msMXKcQE1o/Y8D8Wp1wBR
ZvmZ4Zpbxuy+wvBMnPC50Z2bWTc3TD8OjBS2+DPeSJnfkKR0KvX2S1DY8XqZywWW82DU0MkysQWu
cxQ98WykQJ07LUQrFZ9rqd1VxAUCIHk0Q32fxss7zJahTLJ9I5aOwIZqU304Bl6+PH1mnvBYqOG1
DZWNX5pH3bA3Wped1bhPV3ISx8EYv/T8Eq6TCy/JxdHvocNYaOrC9hhY1KARpewY7osGCJI91R+1
pbFQGK/1lDgrP+jNO8ust5EcwrP0DWzVWnapydXY04xUi7m60BmyknLBdru6qKi4BsFHqnOMfboI
vKpF6lWi+ZrQfqlowIxMp5UL7sZFHDaSPYQp0fJ0dGPAJPn4ISQrS3/LWGXaKLr/NtfMfBfRmZ11
D7jGaUZ0xg8GwjRtkaiJT7HaIltTwnp0y17J11ooTlDwr0bN/Ac3D4zKRfjWx85tjBKuIe2jXKRx
JS0pEhgr3tClnVr0c6jMXJMeVWVwsebTwbuloUR3FtUdXiM3R4cH83QJ9GvYsUcXw0+OOoo9gXIv
I1CzXKR8Q5V9JQaSN2NWMJYg94sX4R/RWncMZ/fFIgmsF3FgvsgE/UUwSH41C2okUVqInCBGVQgI
G3khfQQxUS/tIjycFgmiks3nDk3iiDZRLiJFxUZTVuYIKCISIsBkXSWKxhYuoUIpbCtdukmnnOzg
aDghviXbaRFEZos00llEktoilxyistrE3XQsFiml1KNLgrayl+Qs4ml/CKTJ5x3oVY4Os7eTC3mR
wg0XiSaFwiMdbY5kasEILELOeZF0hibN3T93/6+in/9YhD995Eyk3v988S8p6j8ufsidQDbItINo
Jn4PtaNCx/2EGdPEpU4dzJ384+I3fnFUoNDIcJzPaTJKnB8Xv/4LK2ONQlxfvJyLSOdvXPy/V/xw
7VM6mGIRI1mC8ZOxlAU/GR5HVQn6us6780ws+aK4R2q2iuzs1zXEXwIWsZn+sb5wqGNsAxApzh5N
Nf7QLoq07SsZGyX6A9N5TMIKiFpmpdO8oyQhwFtvcyJQKNnnezR3AV42YRAzgUKoLGL7UAeTcyOs
DOg01+54S2znVZ8KtDhyCqwGf3nc6G/9WEn7dvCrvt/EgrFgb/QRYy0lvQxxil80KstCW5O32vWu
rQQAgqPGJ2MzmZz1MmDHip5/NVNjOFtonC5Gp5YpxTjjjk3h47JPexhEaUOOBqikQr+ovTCTY5/G
l7pNBgZfoDBC51YX6ofZlN9yVp9+oz5YfbXLB31rKrJgO8lfQbYbQwN/42QkpmR7f5oqT0+omRgr
eOlUfQ/t8DqXxllo5fdO7+9TgO5rVn/xK7buxnMQNJ8Uq6yR7ZrykEbYOBwQ1QyGGs4CRf9uxE2+
M/xQPectmNWsJ2YP5Y+51gb7xGTt3OQcf/CQIBOh0Ni2ufU4CeUl1dggFHHILLdtA40UQpyofCxY
K7OqiNa2sXwLJJUikfVjbbTkj0g7D69N0CvrDp8GaYgqTA7G+byKWkHuYkJqrKHUkxeb87UCDEL8
jRDnn+ru2183I/+Vd7hhYfM3//PfGg/ZT+q1z8+yQXIEhD6Dh4OP9e8/y9VUV0GAg/fMmvN9QM9y
j/t0xQSMOUROvbJCrrnOttYaz9XKPBgbfc0B7Sb/z2fdXErlnxY3BE0sLjEAOuYiqGNr+vvfA7zs
0AVNWJwRkBxgyY5uElQ+MyR23raVOOuq9xeXqkSD7NvqKbBq/yB4j2RSZe5kTWcHcgz5CvNbS+LY
ptFQ8LdtufHt+c0yfRMNHsmD3E7P1F4WguOKWCQ6Xg9SF4k6Iew0E3r1pDvbQbAcAklLmhXJZaaz
IyyJ60rbgrgQq6olyzByWCxk+S4eUS7oBuIj6OTDEBw1H/NOkiNw7Zl8ZhlAAh7i8wA9bFsFy+hW
Dx6DodgJPTsh4FG58cqtmvBBs5yKIGc1vv/Pb/HvDxHbcFiISZWZBTR8XerOHw4RZ9YGp8z8+qz2
WbzlIMDxUbNBVqJwbRZkWxpVwHH9Wzf37z5VtFi/fzf/8DP/8G4qYw+GKAmacxXowGjZ5bMIYHNk
7YyswzJKTRVINHsW7lkzpXA0jXw6zjUpQ7ZiHovIflEjUnmpub77BMSX6Hm1Qt6p/vzVDKq3bIgq
r8qr8h/SzK+bXxPyym/voPeOjYlrOGqn83v28T///dDhafr4N1cyX/XblWz94gDHYsPLIfErMfbH
ZOzzSiaAkJyGBYD1swyXaEKDgwWmAk813AMe+x9X8jIaw4DK0IxqjwjZv3Ulc2r+7iPHXA76Fq01
v4Pg+MDr8/sDhO6LSICs4FJGe0j12L3VE1MsNnsWHW3qTXX6bApkNFPhn6LaHjxTkFBY5/1t1hR7
y/GVVWNqqFH7ymuU6Cbs4tNkYQ5lMXevqsm3XmU6rRQ9aksFk7M/aKdiBsLkqzIguKG8IGR5hh34
Brv6BQEPp1HowAVdlhOOMm9SgCZr1B/kn8LSsgIF+mcZP+Fqeiun4rEPI43WE2GIL+VTXaFdHfPn
1lGe/Xy6CSXSGj069Ul4JK31rSmoNyIC4Wrd/Jqyf1ln/GH4tYE9Ea966ETxilBkWhuxPvNtl0ol
HXaAqx4nrazXQTtsDAPHuBbrg2sMwEJRMX6rwt707FQemzZ9GHKmYnZgrs3EvhaR861qnFtsIxOa
P/LS1CBu1/4wnO2yx5Waf/Xb4tWvtAt7la/s+9l5J3UArAaAeYPmNiidXYQk2YiDt1Rr+3WZ2qU3
SFacQ1l8HYRzSpSp9bIJxWRJXwICJgMJW4EOxGZ3bBv8qoZ/zNHmzBAbNxPcBLUeDgExVIFmXqe5
/x4Z8YeV1Q96FGx9fX7JgjnzALaewbsyBa1J4h3Yf6J2qnC6VfJO9s0pdMbvtKcI4LBwFaqvul3N
mj1TtWcjMK9GOwHkipIHI9C+d5rsWQIuX2523cbQu5eMHVpTsEFhGEXj3EUeIOEYGHH6Cp6CaIiy
O9MIqasosQhJXnSYKt5XtEwb1UIfKW11W7UhK5n/Ze88luNIsij7RVEWwkMtJ7VEZiIBQmzCABIM
rXV8/RxHTVWDKDZpNevesa0aCIR0f+/de25M/GNbcNewX/Rz7NSLVsDzKSdnZYU1gIi62IdeWpJw
FtMPog6TU/BbO2FgkFG0l6JktoEi14/xtAHvZOaB8o8xB0+cafcKcQo8xGPNPUz1wl/21XTNfeTW
beYgKehWntpeJ8fYhT3GGVuHOlyXHmOaBINI18ZfmY8+OhkOV9sqXlUtB3+Ue/OqlxEgaginolLQ
MgQbNYPFrtjwD1Q1X1vM9TQ1bCGbK+6Gpg4ZTp3zlkblwRnyblbUUUFwYkNw40hcI2GHSz8d7vPS
hEHBis/TmFLHNa+1VBqplcZYcsKBlDKm3YsMneeA293fJrTEjQXpUQ86sKNuWSl1EH7hMnjNSW9s
MA9WaBory0vV7M5uCT5aiKZAjw6licAnzUntM/C20EJtFgZnoxz8p5CZfp3wCM0kMe2mqJmH49kD
KoqYhJo0sKGUBiUNb981h4uaKDvMXaGxRLkl2+pOwhTsvdnevjfey/cmPKZ8GvL1aOC8THCIvTfr
I0N/jHvgwMckK2jnR0mgLQbL/qr6bRvR6BsrYk56L3fh5MXCLJEY6rZ/pzZ2Uj/pXueTV29MNGBK
NbW8Z2KoULWqOoN2ONUDutH3VeJ/YDZp8vjvy+UTo4+fLJb8zF+LJVw2FjxXWmtZi4TJ/uivxRIF
laCWM0FCsivjn/+pX50/XDjuKKcYDuLu+lEmZWiGJDk4YNuQS/0rAzBW+0+LJb9AtTDIEFFv61iB
+SM+VrBN1UdZokfDqWhY9goHS6xX3TU6VMlI5xM8aVl+F9Kj5q1J02vdetWGXGCkApOnEV8B6hgU
QzMrhXEDfEIlRYKR6WhHGOcs0ljI1N0HZffqtn1xl4+MneMyGc4uOuk5Wh577pKgeiegl1Uqz3mT
uYsuDPITHC7koj3RPigJsnXLsG3pd562IPPnPgUytEmQC6wjNtN0h7eQD+/8sq1Wg4j0BV3q8JSE
YOFYe54V1eqhiTlfskkP70u8E8dAH7MVUlxcrRK/qHEJTqHmeCvU7u4G3YAcd+sEIqWYFvrCdheJ
b5DdkAFs9H2AFSBR0P9GAOjb9NCW4zp2UUjRKiDNuJ2TmovwOCh2aiuWse2rS93vdnGl7EEMf+Fq
HvMcuwdBd8AgwBHTLwuezU6gNYG9mPf5g1/GD5WZJcsi8MEy+OG1EUgsEA8QXZ7hnLR8fxNPFMaK
lb4R+JPMBqB5FvAeUMF4HlwzilYNnbJV4PVEP5jTEzc6gkRRXHPFuxHJ+Oog5jc8uNSiML55Y31W
6qw7xA5S9qqZVHYozo0xQZmcvOnGzLmlTTEs6OTC/zZe6XrTP46/Kl5B0RMEuzgZTlYPeBdacIMh
G9QMUuAtACwTwC0J6L3vnkzHaeZ6KlUDiJqGFLWTbXgzrB5PhT9dhBB7mN4EiAyTAjCJZi3PxzC3
nDJ2TqiZI+NVDtXHrc0mYGkH/h6L9wT/T6v8RWJWCKds801BxhS2jphpyogig5LKcyMTznWy6/Ck
z2wTPL1OdKZh05VMSCVi76ZR4JqEa45mvHRK2tIYPlHsmmZHa5DwOuHHOJrxSJBBNC7DFItyTsoJ
G0IW7njiItMN2SpjDVXVRAvU84LPVZ5Uwy9uk4zQ4S4U28FxsYLEqXqXBR4B7gIeV06SL24r2iKu
laJ27eeTIJTJGL23cdQ3oeKY29g076rGg3OfMXqNQRba7g22DQL3wC3O0r5VcX5aW8WpxAlxPOEB
TtXMCy20kFWIaxfn+dxrzAP9UjqkGE3nKjnWVdKGO3h1+1IkpDbnmBb8Brid8Vhr3knpfeJDif5l
W7huSgB9cxxWkLSgZkBmXjhl8hok5srJC151XpOigPqhp+lzAQZkkDyQWLGdBZIL7RRIWognuSEY
Ifwdho2YNdG76UolB35ooStzJ/Dm9PgNKmoUl8Nl1GpMxRhWd+U4ka4imSWI/hEV17lYj74H0USy
TYoy2/uSdjJK7kktCShlpClrIakoeVlcLAVi9QQwBYrUY6GkxlmP0Gbz9Yu3SijceYDxWmED7Evy
igWCpbQj/3sNlIU07FZcbEAt0zuyJXMlvuV/6+d7C1injfTf18/jW/Yt/xr+jGskf/DvRVT/A2Ep
AU36n+Jg/tPfi6j4g4YoSgJKUVXoH5IBhfqHqrK8uq7xLsWQxehfFafzh20iu5FoZ+Qb/6YBbH1q
V7G4m4CPeZURfNDrkKjojwuonTRENei+ckKHP2+bEHiBmN68Hox4bJL106JjNHEqVe/KRhiS1a0r
5Y663SlIH20pg/TfFZHMMEBp1lr1QLQ2iklTwSVIjIN0vMOXjACBgqJxsPrUPf+i9b1mcZdhTL2z
Rs4xLLtCcVeVpj9mSJ+/+mUC20sfilUe2AkGrAa0MYEPLFH8fw27FLM21qtn0BEaDjVA9BM1367P
7F0UVeRDGNUWLKuOHExZt3r7irVdxVCN/JGoE1ylerd0lPE4+rlLrLC5pMbtbpwMtn0qcfpgRzBh
jwyIGNMYMEkHVjspehxdPrA+SjTdq4rlZECNaIb6TMeVydHYJE+dY45XTXsIRc2OX4EYV/rBAsDo
hReQ76KuHVkJciIcwhMTnq81FAML3CCmKYhvTmcyXXaGad2QgLrL8NPjyQuHLWHf6rI2SyOeVbj8
Zs6g5lwzR59xW5STKEOKKN9lU58b8yYU1Ji082PkapfJiew1U9P4MnTqKS+CYOPGePcoE/mheJrC
FbbVzMvnRpYQkhXR16tAlcwm3c7Q7Q2408h3p9CPAkQtcFQK70pkXrHu3uGiPNjZNqs68Ed1Hu48
S3GOoejhrQKTOsbw4p3sqEl+vNYGT4kkygeg5f0qpYwlq3WpgZ2PtcZfeoDoVWTSc8D9h8TDFOZE
4ymR1PoAfH0wmYvS8FEYpqTBp5JxLyqHz3rG1EDprG0lSfiQG7R5F43XQFLy+Z6vheTmuxXh5IPZ
OjMx9ro7oyDq+QOQRoIYqfC3iGNnFspuNGxG0UZinE2zJvS7IoaA3QCVGRN6ylU2Ts0BDY26gDli
nLq8x8dTmqTUCPIZlRz6USWTMp2pXRtB8px0Ngq/QZuPylDv+kGmYHS+tjKF59zEtHeV1P2mKzWs
4PSSt+09PMZjXdg6nkSluBmVcNzSL45mGElxnPUE7xITeKdGngew4K1Rhn2Y2PtQ2IcxAOPF/Hld
Yk61CNHknBmbZweTRQ20yt7UwkMaEJsdtqZ3zJyiXqRWYazagNpvHHwAWCD0CPWJS24SmoFd0YO1
UAgAmumx8+K3PW+gFZ6GjnJ3yJCPK02X4q8r55qVbN3GXDpV9ZJWDlGabCOIf7HskE9LuqomXFNx
CR6lzle+rt5CA1kERbS1O7F3e5YzTcaVNERikCx+78AgQ/xxj27W4SF1c+vk0bfb0Qj/Dlrm1pza
rVQIGGm6tBrmM2ow7E0lRgPdvQRYAS0K55qdOpYC51zH2a2T69/cmHc4TYy3xh1vhTJYCwLSjmM5
rZQYBQH3OI3acC7YA/rMdbtJxaHjpV+ncbxjd0j2chxt6e+ep5xYF/YArLNI/3OIKPmcDynJC6Z6
SbPhZqQxr0+gh7x2wbYGRYuyxlm9oZyap0XEFhIQhKkOfInCr5ZD8AcqDdJz5nHARqDITxny8mVG
1wGlPsPn1j/r5LKEnb8ZcHWmuXLomMbTKXuBVAkVZ5iXvCI66asecySB3txrkrcqecu99nagfRg5
Kg46axb22aNZ2ot6MhYIgpZZU82Fp58s4VzrxloJememP9yKwb1LItS4boJ4PocUlgJHh07PE0i5
hUAUilL6nRYD/fFgBdl6XgcOA6HBZWYUbA2AGcNUPapas5tM52pZxaMT1Ld+N17aFMJ68VaqajBP
aO/YhrSLF6sadXAMUDZQx7lvBBeDrOe8M24Zg3zXlEa2/JEB2IB91I3idhunVuB7JNfIzA+Nqd3T
/yBGlk2qZRZLTwFMo7YrXsWb2nVWmlHvkB9zwHLpF1ywIasXdPGzmRD6177NH/lVYjUgsBtrAVAt
YhxmB7jas/6Fkdk8c5Q9zZbtpNgwXNjod1UMj5NFIig8eEbByKbQstd0BR8wbz83jH7Gwt4yM6IW
Etgom2qTsR9Gc5HLkcxai7rHvlIf8opcKwXfMUrx0KMkBA3lZw25KyZPp42ksLtAydkXUzbvlPYK
oGrjDN6J3uA2E+mO4vKIxpiIqTZcpSi0CaHe8oIxeXIuUeUeDG14KizZP1bbOfLte6+yLjXBQVlt
3oJ9VmeOVl9b02TgAxyqmqQAOTkAQtklAAqRMvnHSn6opvxxjJu9XpnrgoTTFrm0bL3Wvdz0ZHtE
D/dVMe40Pd8rughOiqd6r/4YJte6FsN80ptdpQJt6DEGNDELT/Qt8K37qEntLbNF+Fd28yQHVDqq
xignairUvll0fhhlPsZVsFV17cT3NlyqVbym9703p5D3MrHj+aRqTwHD15VrxHdp1SQI/eM17qYz
EMBoGZNZQ/apsaKXsPHIZOt1JV2GUz7v6mpOWw3I+KhLnjlE9+w8+Ng7vYE8svFboRRLpY5eGjqv
UvrJG0BFG3U2EnV/WQUKgyh2CHHTopNjkRhIPetoRHcddNdQJarKXoXqsMxy6bvFCw4NZsLxkO3H
BiRRY97lJgDxirSgjIFRQ62iBL2yyyADFQTFaAjaKi3fJkpznJT+qa6KrxBnln6EJ8tLBhIdW4BU
0lzyYUv7kxmYnDd8GGi+7xDBjMjhBsJFV0b2fdwhNn1VVW2YKSc13YTM/XK8/HDDfn2QT7O9/3cQ
S2MuI9javuvNPygRQiVFoyQ05TQ4r1W/7tunAa4PKApcbb8+0s82vExp/j6S/Es+HCn38lGj96OA
jLsJBBYIm1DNaZvj/m6fw9z6s7P4X7UPP716vE2mIHpbI3j7x8PpTk6NmOT+uVOem3Zf+l+z5Ou/
PyN2y2yWOYyBoPrHQ3iWPWDsKYJzJ+bEBLbjuEwCRrY+7AXaBM1vJu0/OSO6gRQtCFmFrklV6scL
2GVWrY9qE54Rqc9Co5y1/rqIf3NOP07zHfk8/HAQ+d8/3KXaUxrT8jhIVKFEqA6RGyx+fdV+dxry
v384QtdMJDkxWjxXxREx3DzO78BM/eYgP+pq/3kan25NEdNp6NI6PA8KfDATMdYZ4D8fuCeTWEYy
29r6N0f82WnRlJSWDHhBaI9+PK0Y9U6YEfp4tssLyFHgBVvb+/7vLx1CHkswhNcJ6/h06TzTUCyn
qyIMfgHquoWd5XNy1n59kJ9dOlRTgN9pGEsA/I8ngv3ItsNwiLg/T5mFXJjag4+B612jdi86uqve
5ddHlM/Upw8dn7j/HPHTzSKm0q0KbYzO6kDvrn4w2ED9+gjaj3eHVjnhSbYgyRlpF8MwWe5/fOho
+gQxaO70HB2qbbNl8TwSjLM0L8GtOYdTsiLtb/XrY/54yD8fwY9n9emQQQfSsUFWee6smjIZoKHL
RyHf/PooP792qNFVVk5ooZ/uljXBtmpSNTrjrJrr2l62SX99BHn1P98docmnDey3VPj8eOkK/CDa
WJNpblP6jo7ObvM5FISdRdFvzuVnV+zjkT594KiI80qzreismW+BczG9azn95vP280NgvtFcmzfJ
/vSohXDSHTH58TnLTiZDiIGJud5av1nqfvYK8bD9fZRPt565YdCMPkcJ46/AWUiqXlZiZQLDjJuz
Eq8T8zf36B+nhbQPjYRQMRzhJBCftgq664HysEE5Nt26rJ57CyH77a8fg388aJ8OQS/t4xuUdT4X
NCiTcz9h4FOgGkEG/f85BGBbG4mlS5/tx0NEw4AKl0rrXCdflWkLx+o3B/jHo8w5gDgxeU9ovOnv
ErIPSw+fThtlFrRH9nlpa86DaBsylSYt9v1E/jfV1Lklv+jKvlQhXJ6Xf0425c/91ZRF64OEFlSY
Y2GUQ3TzoSmLWwdh0J9gCD5n/xlsIh1C0wcPmdun8y3nzv7Vk8WRI4edhKIYCIX+rSNH03/43CFn
RO+GlhBxMIhMtlmfH8JKiXWbAfgpVSfhMfEjL2jQVHIWzSrL/DPMdnM3taX1bAWirzauksFo7wcq
A9os9Res/vnVdUMTS7jR9vnKyOzmoTZazWsllHJpBXQgBZStQeK2BgneSiSCSx+ss+MwsvS1U9vB
6ErGF7BcL7qEd4XDrVU76dID7KVLnb3+zvoC+jV0HjlK1S6wAJhZkguGGKMmn298iSUzrOz5bLck
uM9qSRRjGpIwzHNWzEsgomVAU8zW3Qqf7V4HkqxIrVu6ELdpaOGQMOxvozfcAKnyFy44MwRz1wK8
GYBfOGeSeJZJ9hk92WlNJkY6RxrM/kqYtxGotA5kmg46LSbC75ACU2uDuJ2VHsh3UWPPFZWPAabH
L1yAYevKgiHrVBwN4C6zKSPyicxLBlzpWM/IjYKxL5luCF8Dugd+coBFgnuweDQkAa7WoP+0avUG
XGKk3JQhHXW7SWqyApnFanGzKGyMDaPizoVkzDnA5tq8waMswTGlJNHhZjI3Yca/RDdQhLv5lwxw
ne3GFwd+g1MkX7U4uLMk4a5pIlIDgU/QAb5gFiBaTPLwPEnG81vr4EtTIPkEt4EFPK9K6SGaNtjD
bD+hoS4kZ494lQTDPhS0QlL4cn/Yo/qcN2oPbjfP1okk9tGHwwIFxK8F5hdJqh+JLOEK0sHSKhqJ
turnimQAkrG9EpIK2Eo+oP2OCqzEtpHsQLAGRPCBE5w62vimEdxkkjRYSuZgBHywGqNXT9IIrQAt
ugmgkAC0B0t3Hm38HzqW64Q0nNkg/wy1u1VGZ1V60ymBxFGH+sr1zjys+Y0AiZi48XkaredQshIz
SU2sYFDPhCQpqsW4byweOw3IYg7Yx5HUxUBxHhQ7UGaNJDJqEfAnpQpXMbBGs0hPBvBGdKnnrnYo
ziXX0bcFTpjyGTEclij9PpUESAsUZAEScgx7hgFAIhXXW/ldmS9oF9zRhX+1lOFYWe0b/ay7Gswk
O41DJLmTagCBsknIkDUllZIM5G+J5FSCpMYPOyTtogBiycnTf+2Dx1LyLTU1PekAL0EdrWCAvCqK
N3dyiJi2ZGOmsAsIf5G0zGBPTkz2ADqygh8HU1NRs2SvSM6m+U7cVGFvwnR+6SWNswHLqdXeIxk6
I9QZnd4l6E7XmQ4JKM9Wo8fZiie8Yi8NqM/J5KCgPyNcQ4nnbgOQoOiM1sIQG0OyQkOgoa2khzIz
zVYjIiehx+aMD+1sBDXqto2xD7Uqu9RD7DF37bSBD0RGvozUzrluSdZF5DxAYE1ogaca9IYwqldl
ojbMG+CF+hl992IQ+nkYBSPSULsJeLHm3HPzlNlIjcyu4uY09vAwlYgyKk1L9pGIzHXDJVj2iZJs
QLzQDSg0GyY0gfaMiqwm2DSKgc9QDzj0WKg4syKsQf9bpt+HpzIU7L8v0/8nffmWV/9cpOVP/bVI
45tljWar9J/19u/JqcbklIX7naQrx6B/u2eYjmIsN1QNbw1eW4cO0F+LtIN7xubDgZLHJVeN+utf
DE8NuX34UJOwSDOAxZxr4+yRubji0zY+LwCCmqNXn9TEuMOYcdVrcEWivsQDasi+E8GO56hPNbGJ
xjFapHHsrbyOb2UztN5MLYuSTyQRS/mo3DJ3JVmddhSrDOS2etIujVrqfLP4XRlh38AXC23r+pWO
RzS5VjYikCnLHQh/w1EpVWy4GRR9glBxzw0mDtMGynMiU7Wrpi9v1Cy9sy3bPOJWzQ6RjoEut3Te
Hq/2l3pir0WNsdFhnDW3SJCZTVV2F2SSwqjgWVGrelsWBJMTfrOsIXHMbJG+TWXwpUIpyAzD3OSG
ciUmkKztEpz9NHU0uGH3uQDOS7MFBJ/3y6zaRlDnfeNbF7xUzCldn+gxhJl9xwyjnFqJHYxZkJIB
6y90uWUxRi/9lBezoam+0WzeaQ3qJVflhKrO2wIeOY94YZjSLpXp0DbajmnlsxlZW7z5AvyLqS6w
Jx1Y5c9hirwTSBGQ3UE7YWHhg6K2S81RuSWGXc8a36+3diXUGZaXW+K0xMVVgq+Dzscpc1rQdkZC
akOgrfQyZ7RsdxqUnapdYultlklMMqYX92wZVOegh8F2bPElAPBaRE52O8RQDNWp1ZalAaHkPVCC
9WlYUiEyjyib7uo3qjH3NPfBV+RazIC1VKNdHdt3YDBfqHeyNRFks4bMYroh7iIn4XFWMCOZFaLY
9Gqnz62m3Bka5zJV5do1UuSWnpap50I02dXxSg6MzKiI89Mkqq8hcq2t3ilnHvAXNw/zGbPvbBfE
2iPMmWMVAIBXHBEtWNDehr596+xxXNXNQLZE7XgQLs1XQPXqDDYXwBgo8Kuwb6/oz8GIOSp6peip
mLDiltrEwhas8145lOMIpQVLOvH2OHNIZWBXVdc3TTTx+nR3ge+9loENXcxAUAaV8+pNBjhfvX0o
DXtLUAIOShPKCIERs3y0UnhaGZJb874K1GDXNZlFfN105Xf2B8JMu/ng5vmy8a1qnoW4U+n8xSuN
reTKGAxAsMTeLDRPPBANUTHyg4pc11m2q/WWEZHC1igY2T0QKgQoeqjzR1/1JKAyqM4RsgqkBuWC
GQFYr5Zdjk7X1W+CFXx7DcUDIv7CKLKll0Buq8OYBOmx0bd1SCpbHlnBotLbrTo56rZ0gq2tecna
4m+ZlZYxzihDUASk9bmOGtTvJaauBmSWYjEYQcwXRRCrikSBJ2wK3KqqzsopAhuHGHYdoeH85h+K
MM8RwgBQQfdgnfdm1e5yA6ORqK6djaltqtM1Wc8EmaTehJpPu2HjeR/mJnzIMTinor3Efv/FiYdj
nU6PtSew+nboOdI8+mJ1+k4MDBbr+q4h92RWthkjupzYQzcZDnFdLm21ylfp6NCAqoajVxmXmJTD
5dBrS1svdnpL5PNYt9+F6T2H1B0ij26UrjiXkV3Ona5+9TyTUOd4ekyC2sDnA2Usi9LnOrX1mTei
2Wt05JmBAMhUoIlAIgwB1B3jL4SFs5cWVgasEbTfMsiHnWuG+Z9d1/9V2nJd/e9L+DHPmrfqbfzn
Ii5/7sMijvqJRheNOxWoDC2dD4u4C9+QKDWLpE9i3P6zilt/uNDymYsaNGX5bX8t4e8gGpcVXhbZ
7/iaf7GE21LA/OMSTuAc6mFqd4O2FUyNH5s9aZEIBkKwT1Nj6laF6mGDU+0nG05KbrcPOtyUeLp4
UFT0UlvqUFXaxr/3JGYFmYgxL5hRlhBY2MRDYzH6+D6VeBYYueDPILZYDbKlsffJf4g2qp/1c/jE
KKoqbx5I4Iuuas+KRMBoEgaDnLVfRhIQM0GK6UNSnD2/2hEXD3zMCB5ShtxIH58mBuFJ4VQAVcuX
MYovuAVeKkt7HLpRrgDDETZuDiE5Zl9cRjDzUReZad49jKrzHDZFuCd3xFtqPc4MtYju4zZ5VjEJ
bYn62nq1kiNImjZTqT93dXrjZtV8tOwr+AqEosvSxS2B3vO+DcInJ1RYd/KHulL8HW8zTAwxT7Pu
RovUFQ1e8ovCG1k94tDEVB8G33LqA7/JSr5w/Y0rC6U81LciXyER40OLikK/+uWxQizSxE8ljtQZ
f+K6ricqH61bJIIRf8OiSoqazhhbeLPcrOtNR+wRZiaDka1ysNK8h40Hc9YLJWAiQmxiHUhlmlbC
CpQ5eAOE0sm3iiHrotFrCsBKXVeQcklTbs+j44J8Riqhel22DjLkIiGKqiTjeAkqBzAlTHFgY0wj
rl2V+YQzLXLGw4PluTOntQ8Msk9J4d6kRLZYkUkG2hgdel+G8tkL25zIQxOITxLV7GaZLMF8BCVz
qyeaMokFi41d1+TQA5gMbQJPxhDGXZNOZ7exXxApbX0lbFZtjdZDpW5BYnfpbaue2xqNj9L4OupQ
OkUZ3WZaGi0C7pxSGPcm3uUyTaolLWnnUMKPS5z8WETDM6SwL0FdvxYlhjIytLzFZFk5CxR2jbGC
4x1HzbYb8Zl0aLvbkIp5Qo8/D4P04tXCmMfdsEm1Jl9VvkEi6Gj1M7KnDQLJiTdAA5TmewDGJwHM
NKZ7ZGoJKhjkNEWHgG1MjCuEz+eEbMRG67Gj6Wwem2wHYfqgpuxQUjiNiVpsnc55jWp/6wb+2hI6
PA2nvuvr8Fq0CiuWtVUzPGOVeMstaxur/olC9zmrk3vstVzUiTAqo9pL4krbxQ3boOGSQIgevJAY
BWuRTf2mcPOtJhvlo9gga9n5AglQNRr7IgGsWatnNRCkpk/VwvObx94G816LaRVWzalosfeMk72r
XP3WDIt9HHaE944tZwgDMep0SH/V0S9sxD0dwj+QnUgJr3VeP/hZufeG6NgGAsbkeJupCc0ZXvo4
CVY0Wx782F6bfr5JrdDZjmYGNRNGX2g3RyNzJbjTuOBI20IUuKRKR/9HJemxrbadqz6S/pXMHTUB
76i3t8S+H+AkssW3kbDQiX6kBN/Y2OILPBM62vU5qTZHI7GeJwcbsdIvwVGvkrB7yiosYqb6fapJ
WMW0s5zoE4TUYtQDk5KxZ8asOU+cPtGRVYPPHAfD2AH7mJaVleyBdxJwGG+HpoWsqbn7IAhOokv2
nj+SLpD7x94TKDLc7LULG2emVAk5v+66zN0b9mxw3PthlZYqZn5T+xJq7WGAFGDEyo3mRddJ3kL6
uq+FNvA2+ktD7/earzwManci0eRGjQdo2LZM1epfdLD287DwEXuVxaJsuBeVZq6y1g/XpYMG3DCO
o5sSdRFWgKSjNUiTHtih9gUF164EVhgEkQyqvcCDJ3FI3Nk+7O1weo0S+wo61D9kZllsVd+7LdLs
qEgmnwfLVkzms1ZYa1v3ZsKg34UNS+BgG/RNPJC2oPtv8UiOPHNVdY8j/EBHGse9RvWlhsbaLnHn
81AU9GqRlVm+uqnT9rHuw2uZTYex9e+8qt4Ai4ffKX0jiN855zt/TB4afJHbQZxjorYitZvD9IE9
nw5rU+SnvvHvQnWqF47VbZQEAerkbEGcX6ZE21S+y6XRTkpZZbMAARf12hXiGVRR4pwXDpn1s07r
L4VhHeuE9X6Z1IQdLNu+DL+Yadjw8SeUSM/QWqZO0q2CEtl/iZg0dDrezulQohqeWRWnRHmwqYZx
bfuZe6ZrSFRxg5MOPiVmxa6E2dPRvuva9LXzZeoCdHJWGDSldOgXhZ6wZ4cXkzcbj+CnxZA0LDGd
2+2iZEhpN47fM4pZk7d4Fo9ZPDci0patEOSjmSQPxHbqhKlaFcIv2lVaUENSIsIYk0bqg9Fp8Mdi
fXyMNJsGLEhxRTJOSSbHZYpSakIr3CfCochIhbYs+gmTp6YckCPv8PWc8fOtxBCx8Z2+pKV365fV
vi2x69pGRp6x0y4zrXz0eiw40uZXadj0unhYtyBtlkbTvHYgabTYeRKecex6tLG03dK2WzWgAUKj
JqFZHReOHbzwZf0CMG6DmPukmhBoI2OfTlwmF8IUD1I+rxXwepO5t8MU7lJizC0IvREdO4XE6a5l
ia5GBJZ/hh2apDHkt9hWwM6n07bwrYM5hButmqTdc5u6/czM1XgR2hA3rci4uH16BWGw6HKskGmW
3WUJSPtUifd4OLaqqhyhF87ZCq3xr27Zr6+VONj6drn3oc3i+tonmbarcP3i1AZHW3z1oonYO/8y
eOwURvR9kxcsK7rxZtm8Aak+gGOd1zx0w9DuWzf5CnvQn9VuRisgvK30aEmE6NwVEa7N1NoEg3qt
Y9J5GpgZMGZpR9pEMDJOwIC4cL1IApPqVRNpm7TVHxnZEnaiDStTQSdNt5CtBQCFjFyeMYkf8XPN
fc30Z32lwyhiqtv6yVbBGO263tpwpjPVOT7uRrsbewrPqHjINUtFvorpSenCb16VU6jCyFo2gXHT
m+qN5xvPWLqsJePBpfBs/GLh1g1Vd+X7HtST6a0YzZum0GQthSbZ0nlY/Lw3572DzTMYC23pjZZz
yrUcwwqGH4IpF0GjXrBwH5JmmOaKb6zqGmG3Zwa0LWpEXsFoPZk96mmXLw1auOEwQNpfKPi6BnO6
FIr1pOuRtyrC8lGluJ6pVruK6w60cc1ZO562ceWnp0Ro2+VusPErnFtmER8LtM6xr0wnRa/2Bckj
Cx0R7KKs0u/0fGu2iCW9Yf7XCGdR68qrHw7FOpnSLYEpBEA0LWgFuWqb4nHQeNEi1cE9PKBHheR6
o8XhDf36uYgEhXQw1YcCjSNDK+MBf4C/6yvv4tbJE7p1sZGvuwUZFS07qzmzcuPJCZhkFOKi9UN4
cI0MAmSx9Qv1jjC52ZSb+J77du2T7Kmm8aH01XVrQ8zwzfQ7CUwkoEM28w3nLm5oTTTRPu4s9pmA
s2u9eRy18paYOII/C/sm0vyblDFQYotxnw3RlzJxn8Rg3NJkzPemEWXL1rfyld6Ipyl1t25NrFak
htk66/jFSqkByg6ZJcH53UQJ/fwaz0Q090WqGtdBi3TKiKpSMBolo9BpARmWstS10CNG9EPFd/5T
gfERvEIp9qGAklQOCISkYWus8VhV1E8FlB6q6qDrWXiKCkbY2bEmtMoV118f5NPE/P8dBOiPRZKJ
1Ez8WKXF3lAZSl2HJ3XcKtlRBYCiiLumv/v1YT6JC/48jM1cUEjTqvqZ3eLhhKUKUNm469/7/F4x
fiOl/Mnvp5utQVqUGgnz87Wq3ZHAMStNTlnPg7ZxPGbYf1ffP7kXP/v9dMq5Qlwo6RD68TLhNKVP
ZpaA8qg7zLPpHn79+z9pJ/9xfT7da2HFWqDwKT2JdK2k85ipmr0QTOTeSH/714eidW9JoYT5f9k7
j+W4kayNvsq8ABQJJOy2vCFZLHpygyAlCt57PP1/kppWSxpNT/S/7tXERIsslktz77nnowXv/VJa
T91AzFR9k5OId3CtJBiUGflFJHwstfJ/8Bjqz/4BLVJP66e3RX3Ef+AxhB5lvWOn6alEoEqWC/eu
lqRUMmk2f/9J/fj+//Kkcgc1Q+d+eyBSfnJKmuGGfURtxeX/+Kz95nvJOBc8rcvuqBRkPz8paeVG
wcabnxqJueO1H9eW//mvn87vPm4/PMSvH7e5ISYhsER+yt3X2H82tf/HxxkJCniGB/hlfdRufnhf
4iq1WlMz8lPMCohdMJ3+H4sXI3SokKn+kOWlZth/fOeJ2uJ8b+uUwp3XwbnqwLpF+z/Wrt98aRw+
xA5xIdAczNH//BheiBdscmf8jBz8piXtY90698wclyt8DX/9jvzmsZiHN4AyHXSR1J9+fqwQoZRk
Ujg/hepOvY7U0NTaqRYFZ6ybj4f6p+Qp+BB8X3T/wzC06Nr2/T/rneqHvtc76Uw6tq3IMb53igT6
s95p8J/oFTJpCaam4s//6Foy7km/kq3U+9aZVDrAP0qe3ifwV8dDl0CMFIiR+be6lh8fuD+XO9W1
VCsruLga/IRD/WUV6suxsfIglKdmNAX9jH4/TGa10mPJlKNdbQgO7OgYTo9cUeSqCczPtSQSk3L6
yhKc4EAjzG1bh8d2KJgaF9xsY+hcbj7damz6q7G2G6aPaiJUiu5t8vLnMArWU5beJGa8ZULyYEjj
pmJukzhBSiNeaTTcvI2LPIMKCDTnvmHYC81u1u7mwb+fi/iRYC+HFtNMhWzMTlYgTzp0oVcVByet
GC6f5X7u0XMxEeou+3DcBsmMsa78apbhTTcE1iEnk6mc6jeXgUevmR/GhgGcxGA+VBrM+Nk4ZEmX
8JdixIDglOHDoHcvyQhTD7K7MzpGYoiDAhQK0eW2tJgoHcirJKsOlOu48tX116rnCD1qBU2i1D1F
UCUEGlan2OrLw5gx6tJFNDqZE0sWSVgri0/gXzV2IajPdRQ3wY6+ukafXPWm83mOeHE5MIdnw5+Q
ATf1Owd37zIu0r3lafQ9jHKiMtm4pwZVxNpxBt41ikeLOgAnSrKRekrAFkMXyt5G/Qj/UPcEWoxO
cBaB1LdzGQeLKkCYlOWM8sqBsdwok8FaTGm8kxJ2SaPCs43DdCYKyFxIe2QujM7OLvNRWegjMpyU
GdcNBTKfGXsSEGt8P1vmT7N1LuMLCgPHuY1PKG73kKjzKsrcrxxB7UXsZCbjNBFzVh1hobrv4KDg
vrQWcQgGZeosW0xYbtvYDhbxWCNgNyi4ZEFNNmqkRze4mNxtV1rhGiiPyrrw/VXfp8TgSamdU05I
5GnzTKvR5gYAzL5xAySp8TS4i6kImOXJOh2pVhIdqB3jpTbCu8lorrtO5GtYoAnVVPlWpFyootC2
GOL3zEPp0X0KdPLup1m9RJGRvwyNFd/nIaEMDQT5bupyBiVH2KfUz3V8ETTSw3L2uYU4vMY1hiV3
wDocDiZ9f6eLvuB9ROzFfOW6DzJtJ9p401np2vdzGovMZi4yyu8LuiSMwppQblo8uKu6zNKlTQPh
POtYpMfuxh6yhIsG6D8cX3qV0LrZWUn1tc3nN6rm4YZrIlmiXlpfRjrDklIVn+vKJs518C9szem3
RKWaN4bWPURe0ZLl2Xajvw2NEU6HUdnPA38VNT7qOCHmkMYNqy2TqXckTJN8wQQXc53eIc8M4oWG
SUc/1u3TrlETNoANwFHrKM81SoFiF0l539PRXDZBeJdV8cGJ8+vBaZaa5lw21ovvGMeusHvmzNL3
wUZzDWS1yGs9XrlDN1x0jUNGjEeJLMLpQPlBXBg8WoiPv+/Nr7g2jKU+p5diEPqi95yHmUAUgr5R
MJCJ9KVxmmDhZ9m+iKczuPlFZ0Uwg2EvV3nmFlvmzRht7UNrRUgrdaaIBnDNP88bg5HABqn0NPEW
6hy0Oy24TUf/RRTdc2myPLii7FdOUh+jQX8dE8pgTSIDxsuKYKOTl6wrC1Zi1mvir1TJlOS/FHtM
4w6PHS2ylaOZ1yTpkCFHhvzetSz+ZStimp8p1dkWeDEWu9TtGQJEIBqLojpFHlOzcUq1Qhu9FYGD
741vJyBP6LtCw35O/C4jHjUfL3Oj/VyYzj7vrCdmWq09zutFXM9vUGX1oivGHU863YSG6BaZPq9S
2yEEnVXGKzRatxjaPVwXfaHvtIowg6FaxdT3F1o0nJVIJjUa4IUofWvpnji5vNKDcquZ1TYYwhXv
KUGIOv/feg3dKFo2Ufe1iZzrtBraNTWifZuZ4bpDLKYxp+6rAdNAYyhWTsewTc+Zp630KLxjtm4d
2jnValJZuywiGaVddoaNv8tvnEWGU9Z3ySFU5W7mzxvPWAL2vPsdcTfsY9q0JQWscUFBiO0J7PxG
RHW9/udsJIRkKosD5X8/Gy1fuUe816/Nb85H/OD385H4JBgkBMAyJY1fkwPx936w+MSEoUW3mMrX
r2EIFmJET9ieUmnYBJB8Px85n7jggHTRSaaTa4q/GYbw8yFaodeMseB/tD+MHJ7zy4E9D1w2kt4t
TkKkwa7k3BAG5CLXpDt2Tj8th85oLsbOKLZSzHAFY3edxyZbZJ691SoostGaHdyEtfYkqZDBYFOo
MsNqyeY8K+WiQQnORZxY2SSgogO4rgLvMVThlL2KqRzJq3R9eVGTXwnMyZZLomU1lXg1gmI5V+7l
rEIvnSLpd5jfDgH2uQUStcNMtit3ZOfSNsz7wCqJoyJI0xucZJXXETRZ/WrgJ126ZG/2mVWiFw+D
Za6COZN+vrRJ6hxVZCc1mCePDE977I8emZ6DQ2aVlV22LnNyNamfee2z2OjZLveHozObN+DXG/os
zwZOmgDtMeCas2RC9aJ0iiesXlcyBD0OrXHbj0AlfChe2xQcJFeBpJpDwqyKKNVH+lOyHsl0IZkJ
tUFO1CEj7oqFPdXDaJDoKneFCj6FRLoalI85mAd9ayXtJrYrAKueQmOC9VYzZgI+7c8GiapJN20G
l4VWBoz0krk6hdk+Mmjs+E5zbXfOfYgZcF2a0xNuwogiH3nenOKhXPMIcD6amlVuOBx553M95g4t
gfQwEgUbzsrO3xr38Mq4+1PDX9qFd4p7x7hKiZId3eC2uqIWaUO1icE92lMcLzGCbiIHthxhxzpq
Z1IISLLd1p37BKQdKMIaOUkRbXVq5oskKz4TXkbqvAoMhkHYpMTfToIDdTvtogn1E27et7qW745l
vHMiJ4mZCN3ADvajytSdsOWu4yk1H6SVCBobtFsd7KEFYbyEVexTS7+0unBTuwFIVBrV62kcDUwG
9rR1u7JwmALv2vXQK758+OLNyVAvUX/ESwFfNuMYWTgQZ6ZGjHQFg+bZimsykGvnLuok03R3hsLW
inp8TTyTBhMdgSYj/EYsAz66qgv4WMhe4q0HgOPohwzQC0bEYx1B236Ii0Mhc23KfUFa6Y1Hbd42
fEn6XEhwnU14QqMTwgZ6lyqRp+Ok3doFldxIhehRvBQbTWF7Ipq74wTJhz/5s1RoXwvjh29KLEZb
1gzL81zClrF0bYbUMqnoUoQ6YVPDIKHAQRmW1z4kYZgJsSoVXGhDGaa5/dJCHTbFOTJNOsUAiST4
+fvRLq5GgI5FD7ToGcUXFGhQc+CMmZmVaydpkpU2asmqVNTjYCnWs7ICUoO0LVAakUCGwiQZfo33
SMe5zSOUqHw+Bn3mv06KrzSm6tJXxGUOejlS1c4p0HFWDR+0IHmnB8FYWc4EfUnrsPFISVIkpyfJ
SId/uKty/6uncM9g5HMnFQFa5OQDjXOFohy8rA+q/EIzRutShx3Voqy6AjDR+MwDljre7K9GBZt2
PuKYoAZADYf+EiMC7jEFp6ZedBvWfJotM9D3NAFCmhi846PPrSuZ5jMWOXuhKyl1k/UzzWftRlZ1
xwmfL1Y4407QFCybK2wW9iBG1dCau5D3S6G1ycTv6mR1zlSrCPoW3+mdr+Au3eixhIB7yXkm1qkp
6jo+laNePyWeym6xP3JcGhJdum/ZLh85L5GKfKlU+Iv7kQPzz5ng40wg//JMcPua/2vxjkf1N6JJ
9ZM/HAoo8jK+zqgvv1YVLb4fCvRPNrOEBpOFH1pmypB/BCUAiWHVMgSZCO7PmJj9SRVTIMdsSqAW
R4m/VTNxfi4Rcyag+KILsggMExcCpqyfC2tNN+HRS1ztyrEAatNi30cwq3lq089R0EviTDtNYTAx
PIxQYEyvEJkBVoaQ2GKVQs/MCqMpFVDDqYgYcgXZVAq3QYj7NsDfFHA4paguyWrfzwrQ4ZJXr02Y
HR92J4DhIWcpJrM6vRkV3mPB+djc9yheN0tfirOnUKDBpRFcx/WjGJ2vbHfjJh7K28yI7x09w3WQ
8O3uNGdek0X+ZHYUbSK9BE3Xhk0clIAQhbZhlqxjurLeDqQnLOg0g7h02QH10xCtLL+AHKFBra38
0Xwp016bzvHQu/0GkcuA3aho2uKuq2JRMmSjm/RSS4zQxeBtSh2NUd9MxAngy6ThJ9e9RRgikcTX
XTwR6ZKny6xgOAx//JfWcd59YivAxlxrIdurtL83GrYkfxq85eB1NE6n4tYZ9WShZ8YLKQ9ERHn0
X2nmMoxV9Efbb5pDJfI3OLK4BisPCUWzpl6nHJKZBPskAdhr6FirYUruRNh/23eYRBGrUZhPuVk8
cEEvTuU8FhdkkE9LzfFIJPJOeBH3eUrSkN5sM7Cm1HMOYPdPjifI3knkhFSCu3xuir3eJRnQRDPR
wWdz9W32FpHOcsnf8+gGbXTgkskyzcuHhcUnpHKQ2Ylq7l2qUIms5LoJLHk0PzgKYP7oIfmgK+oP
0kIn1GGGABPNnNCNbbiXKTCjLsWtUu34CtmYMVVxztxoUCYVTIcVO3swxm3Sd6yoQB899EfrZqfR
g3UcDYxL8CFmxjs/AMfFWErNjEIcIAmzCNsBsCRThIkHaoIU/w656EUNglKDokStvtMVm4L3twRH
g1eZAVdGZrs2QrEsI1CLregW3nLW8C5+J38AKpu/TZvwdEtFxbDJL8bZ2UpwGaNm6FDxM22XXs4A
NZkiaybF2EjNvI264S3XmnXW3NWdri+9yjsHwDklNaO8nA+gkQ/Ciwn8AeNpwHmiKWb6AcAnapKX
TBE/mmPDG8IASWCgUFFBuuKD0IW+ej5ZVSIjL8Oer2DsTwy5PRqgRUWjrQpQI0ZF32QpQCkVhBSE
pwEoqaqHixBIKVW0kjAIJ1b8UgSq5AM0xURWdYpwomj01ivmSVKG8RQFJcGh0pR/Bh41KE5qqLO9
CzhF0fHIv5zBG2CqHEVXJR+gFa3giWB7hV+FXKuY7rKD5xg4K7coGNUK1+JKAov23IBxDR7ZyGBd
sXRfWjCvrDNRXQN+SZ2cMkCwOiifJkWGGRnY6GDaFy7QmKtXWGjgDJYcNp8iwLIBZ06qSLPCNc8S
9AyY92woFg2B+aWl6DRO+1s/r909aoVdCMAWuckjES8XCNXuHQRXC+oWBGWZK6NML0PqhYnoHpPM
vK0VG5cByZkZXzWguQh4blQUXTBRyIoB61KjOlaAdnxIDoUi70IQvMYXm14xeWztT5lRYQWkv9+D
7RXge5qnHzUJz1cN2t4E8BOAfm3NyQjwb0B7xfn2YvRa5sLmMyGu6MGz6lKCDI4lH1mXc0kGTOgD
FSbM5nFe27fAho1ZHkLgQ12GDz0wogWUiBEmXSAx2fQWNALYYgK+qCuOcQZoxAZ+QSzkAakv3zCQ
x7BIjhEI5AgK6aHr5WyH0wj/5zIGlzT7aJODT8LwHiPH/frP2eRbvYKzwl/UKwrqj6+/KVbwU9/P
JfonQpoUGc75gyIrxYLv5xKD4AeLzdyCyjAxofx5LiF8VTf5T0rs6QoKE38WK5Qbm9YPNDy/9CMK
8m/w64Yqe/zQu/5o5pB5Y+ofYVEuw3A/H0zIfAkSjQi4UzKXzrSf7SKTb30oW/9k2EvUeDRnNAPU
QNXVuvB2MgNzkdhmyZW2E0Qg2+SipVWyJonaXDVWJnZiSKizjpJuSl+86tMcLCmQvs4VqE4mw2YF
EkjIWlBxGYmv48p7oEbSrsusYQl3G0KCppkar0cXKGHcnI0r6ReDlvVrvp8p/GV7pNHqLXQneux1
+xxJUNY0q5fkKuf9vI2qljuTyKBf4+I8M3hS2MWeyxl8W4qgyUANyQrfUFOv51cvrs+2XYldR+WZ
iRPj2hAt86bmXGzcxMrxEacFR6zqq/SDV1KSybFE3tZO7xQUrNWEe77XJPJlCM3RMB/LPGA2iUrH
zmxymD+p3EAlM6eyoAgEDlsv9X48yjmK10Y9v6N3YoC7P+resNVRDTdlsW1ks67rYkU1Hod4Cr4N
XoRw0FiSlAfOJhZ01gD5IeytgYylwGfC1iHCjXKmq+qaaVruCEZYj0V8l1L4bNv8XNbiGFIQ9bMo
WNZWdu55SztVMxVjVOfbVtPdjWuXB93K3jDzMKfm+BfU5C/yPkL/TD/CPlBIq8/6SL/mJa7TwFg3
sgjyM5nXU8npkhppIBLxNM2QCgu7Tz6TFk5xn9n9yOg+e0244fwegJfxn9l037muN8u4wfeXwX+3
U3hl5gTNU9Viv2vDrwPB3GgHp2cEDHftPJ71Xn+RNWrxYn6OSP5b2lYj105gfomM8TCIYHpJQ0wG
zCig9gSJxJbRLyzB0JNVnzEP7pgJ1y46p7qbIp5WmXag84F78kc4QDecGSKyVl0IbmoltrduSWzY
zc5XPS7MdaS3D32bhiugfGOVusZVEmBgt7ToUPvzdix1a1VnpHRoRfg5SKqZOeeJNPWBscp4CrY4
Op9J/toVfG1QAWIFcDH/lU4zM1sGO6DbkM0Dlj+31q4nX3uqW3HArqlTJ4/vLT8M1uAIDrOFTHZ5
LueGeoe1Dh06xFjOzXQBLLDsKg67oZ18bUKI8sx87RsaNClTZckUX7mGOJaS/Y1S0zEfUhKgpOyX
MSNZdRiF2F/7YVuNGUelkIu14aWvObToDPRMfuteNMGzTGR5O2s2pbfQVfpJ697RwtuRQVHhDU9V
aEb7MvT28wiRHrjl0S+aJ5tekO46txpcfSjdk+Y151DY76U5X2WZAqT5bM72NK9KnfjC3ghu+p5e
iih2QRdt6zj01glSvAXfHvul6Zt9aMTdje+C4MFQbuhXHm0lRf9na/u2tdG2/+9b2+o9/ddVUf8W
VeAHv+9u8hNCKorquut62D3Z+L7vbibUASAJe54Hh6uq9P++dZtADEKw8zGdhUSUia7vu5upk3PM
QLQH9SAt9HB/Kyb8Z4RJ2bKAfhTLhimLsTE1GP4jndP6Xdykc25c53SmRBJdOAGwdj99+4j8V0Wf
8bFJ/klE8EyUh4mRcPoOGM2sXyv+GmsejdpkwPfLN7gNhGuuscseMnKMqWVyQ9QGh/ZTW5y8qbuo
kvLeMepuWTIHuxwyio5JrSfHvra8lUS/sJQTGkvNwvToD/XT0JSkRbghi7wiDMImvS15wCVH3mto
Or4SpOcu3IrDqqv1AWxxprrX7rEii8KDrVjmOmm46N7oyif5xrf7jWFa7aqbPX3VJCNLkPmouQ5A
decteJpPnHlxWo7WLbW+Gy0brzQNUDgSwLpK52u73r72+qvBzwjF8/R7vubcSMHqV4ZaRLq+PVsk
PQ1m9+i59bsROC9BNqGW4QCcdA471BRdW7V/hBiPNqRY72zPx6wf1rxDdX1f2MEucs1gmYbhEaLl
jRG2ZNNn2FHsfqJFXYzlSiNLbcH8HZB9O7/oGbrd2YxPpltv3Cm1qEHKVWUnL52D1rUJLslb6BaF
Pt04VbelYrOjyI2vg2oyf6hkKqDNoTUM61abCG7M2spdOt6L11JsJqawqxgkazozWfCBYMQByTNp
PVvKzF9dUpO5N1uXWt+xROagIBUHDZ0wPoPI4nHiZDOQs7pJ9PS6SsN4wwV1O2fmJRx2wFCaufV6
XttwIDNPs62eoTvvJYe2AJq5KXIS4uXcPDAlMi+DBgWHbJGhDt2e/MieOGvxWaTctIJhekijyNqO
cj4ZBGKAFMQ9Jtb6i54aXwxmapbJqO+K1NtjOdA5TQxbmJlzlrir0SnsC0dih7XT/PMcl0+hQxJQ
Zhd37OPxCilLshs6xkccApmkv6El7tVrPmJQiOYQrvUxrF5zRnAIGnA1LpSWPRKjKEi07QkNrINm
Zw7w2cIZNro7qP53PR7S1GKqd0Ib71PiNeWXQXh7ZnM2/UzFHylx2T8k6Mvp0g86anUrUtvzqEcM
lBl7SclaB3hpVT/DrV45jd7oifZOFA1eGHaYgk8jXEZ/NwZNyxT3sCoGXClaZkGYDP2FW3O4gwzm
95LQ1Dd9BHMQDM927DTrMSgvg0j4wJUjJ2BKyiZIeJxQ6mh2w9A+zT5V6tGLcYULTJMFpnK+sjJP
rtkTj6mm7ec0NBdhEIbreZxAn8D07YGLWTxgHho7/SZs7e1YtO8J51TCAaEU7BKf7xrVwj4062PS
ajtGJ1/HWLzMFuFlTopHaEIKTqbF0MCLdIeSelqq3OqMWRoEcoADmUxCznI9oFDpDeIidUK1orns
t9KJW2ooEEtBb74oOxEjFgN5X3W9MIdy2+n5iTixZ3KMIVcm86FthXtZarFZ3RVxvwxcs/Z3hZHB
t/6wwfwGPv7FhqFWUbYLk4OcmsoVugq5/3G5bppGmkwbTNcDgZQLc+sfxtvick+hRXvNH8t1socO
WPhHzlLdKt7K/V8/vsLWfl7EeXjPYd8BH0Ot9gv8XPud1Wt2N1/3DgHre09QTBxftOJ/pdn+7nGY
yoXjAxw1udz9/DQRnFt6NPbzNSb1cGwWafpOYNfQNYu/fj4/737fXk5eT/ZA0HpE9qpN/QP9WtFM
szo9FNe2daxt2GTaK+bjXz/Gh5Hv1xftxyfzy4N0oRCNkagXbdM8MFC77nfii4tjalFckiIdLG7q
NczbxtjdX5GDsrjqL6PNQ7P21+f4MCx29aq+aFf8wxVG91Wxfvjrv8/4ue7+7UUwDUSZ0oJqt35V
5aXdTILTJPRrwMAr/yzW4lJ/DA5kytF2Wk2Lw7O+HZdX1WbYWdYyO3JNO0NMbYZFuvz4U/7hXdXx
7b8fJL/1b+r8tf7y25wT9dN/nCZ185MuVSdGeYg/ei7fT5M6jIag0a/UO2gVFUfyRw/H4r/QqPHA
Uol1ddSy8Qf4Kj+5TGG4HB9sGkNM+/+dJg7I+E8rBOdVksekheGGDg7H1l/Pk95oaSWHo/BKAxBb
WX3Wrl00aHtOJNUL6AXrelu1LKQ2QhlnCUJqEYo5VE18z4x9vPaIBCNQuTbMFYmtwSgWtiP6MzOW
xfTacYTG8xKMOGyMxZj2sUGVkVAYjh7yI8MpcfRqZu7NYyvdtqWWhrduS6mjtlrVLdewJCzmYI7v
soI+h9kGsbFMEzHdhsT54W2N43BTlqQ8F23KxhFGBBNYnfOQ6/jgFxS0+4cy87jQSaucp6WZEzO2
1JoqZ/qndK9l0pfPEtrumYMpHKhH3AaXsdQ/OUIP3EXqxtHl3FQEEWAByYKlG9k+WWDGPg9Etsxk
3DF442RXjp33NxRbGL0DtzUpM+SAKJpv4RWsXBKeMubKvNYrZir6nT0uHDeynGWMoP2GGkUxL+c2
i3Zp7cyfM0OTTDubU5MvJ0GjABueZ8WlGoztmB93e9lurZo3pFlFo9Y/M4ur6+uk93sCQfUuzNeo
of3ZXlNHnXssQAM9X29Hjij/bCrrYOuIdj43dR+/SC9vzp7TOJs4tXUP8M4M7xD/XXmyKQeUirya
1zmZ6GIdNKLIloFfdBX3VL3zT25kxM9J2hh3o9dxxljYHcFZQy6idCdk3pI17ZZ+vK/ocI2HzInM
4d0e3OCdK4ez7VpOXCnJcCpxmSlAEKFpkWmMzyRu1DxxUy/rU6VhBbTn9ttG8s/Kpbbe/75yrdN/
rYoax9hvCrz84PdFy2ORAfWiuMuZ33BZNL5fgfVPOpsPY22GjeJLicT+WLS8T9x+Te7MjHJxAf45
nInFheReC2sUINPfo9FQnf2yaFkuv4czlaDx7Jj83l+OAYHPsqX3OMboRA5KMtRjG9K4tJM80tTX
2qxURBzznyyzbJeexThq62h4BTJo+Ubr88McQNknM6dL9CaPYCcOiavutCxZQjezCZieKSkS1zkG
rcyuWFe+h7FTyZNiLEqd0inJ0Q0pZTn3HqYlzsM5uXTYsxwsTOziwa7Gy0SG06M/UFbq4/K2LkKm
ubXI2+kC6T1Wp1GKI9T1VUFOi6p56gtRx/pmsuiWllihUubUJ6WJKvBFQSw9+61xaO2yOYYYpQSj
3pugsnFmD0iGQNHf7DrRdq1SUdWjNW28Yny3C/udtOZ4BYzdrRoMVt4onxiFyg+4GYqFxHJl9OE5
VNor/szPXp6dEvqTruwdAheYz3sYKfXRnta3ie4XW6u0X+lRbYICBpV5ckxL2bud6uuRMWe9SMut
qYVfnHq4IQA42AmPCI6st0itGOZ5FUeave608USIiFxEgfEQ+e5lL31YH0MnKJf1kA7lABGfI2Tu
h72025eMKFX2jrbZdm5zmmdzOLpienBT0O/rsSGdvWR2F3KYw7x3EWrl17kLLbrifbxu4s6kkk7D
2JzTcZtFMIHoEj0y5ibSVBLjHooWJdVEydxwQ3acRD7PAvtntvC87q6z0+CKenN5mEVWe7Dwya60
ivVAn06HheJ65LJbAcXRII4eFCwHEE6mktQAdGRA27C0yVm0CsQ3mlZcB8QULeyG6qkt7hwNGdwQ
I3LrKOmk9sHscl7iKVv58fhYWtEXR2YXvkbOBGPwSN7rNls4WvdqZg1IlCmfcQq8UBiwSGh0tpNn
Fsjw4p0hQO2colmNHUE+BgYSFTXMcP9qjB26/smF7TuXeqdRZ5mm22zOvwrVIu87116QxwhbnQTW
otfiz7qtPVkGjHc43qRhezH12h0E5kvLQZ/yhreoOu1YjfWVkP79mMfHach4t3zjIcioV4e1f+eP
zrGNeYVKIzA3suTGnTCSSZTHs+8M97bQkZmQRIyngGKAE4k34tBuhjq+CkiDNnyl4XN61UW+kRPP
JfOjc93oe9u1l4STHwIEeJ09HEvNIlilfVCFliC3mBuxTmE072SNV0UwnJ4005PVue4WOVG2SNh6
lixzhB9WnBg8Bbf7Yw9AEtVPdZMdpNdfJtLYwwM8dDmDGD0uo2Ulh31ZE1jAB5aRFC29YW7jrZQZ
kHeS0tq33a3RxnINie0S4EVIKrLgbEO47242gTVj3Ef73CmXY4MizWAwRa24rFK01ROzvy46aidG
1YpNB60QCORwOgV/wUvAmnSWk30Zd95nUB9VbLfvDdu8lGYVL2XHnEFP9MWqUEtcHc6rPhC3hpcz
WR2CS5ZNtmgYEiK+Pd1lMIZ62sKMMvOHoWB87ObgVhfmm5PRcwkM9zLpQ38bBJq2ofJ4gwq0ZkCG
EKvJcN4MxAZrolZJD7PL9SQ1cuIiwllYSTcJLDuZo2QTVAxYc0S5y6M+X3S0uD6XoXZlF32/LhrW
iCh6HML+VDMWj9fiK1AJbhUwWoZEBEM7FcFlUWNpdMeaOXvMmIYKQDsCJB12X6yxvR8tt77zlPOs
VvazeS5eijnywFd7uWhRpPk99jOnb1BPadVy7moiJ9KrEK2aRK82olnTlW9N5vUhnY01WUtIOlrr
jF7tsvM0gpOUrS1G2+Yy+i+0mqkwZXSzBqBfEMo7iewt8sUhRf4WKwtcYrtqQGJ+8pQgrpoeMgsP
yBBf83ngRRi7+wyl3GwB7rVq3KgX6KWVd45G+22OiE63m4NATGeK8T4nmM03rWsbcV3pmTl+HL7V
ymlHPCgFJeW58+zIYJwD910ujHbBGrsiR2+Xo8erlSfPyRqWHRtRgHLoWcqmh1IPrx5ZY7My7WnJ
sM8/3HvKwsdImrFnkCQi5wpHXyGx9SWipjGqDH7BSIFTOf3+uU9+NCbMv+YBw9emff3PI5n6qT+O
ZAZdBOg90nK4p1HRoQLz/UgmOXiBz3FOoj3g/jhAyWGNMVsCeG3XFHTB+IX/vkcyWwmBw2wACiRB
N8H5e5mZH3PNfxZN6LkzksxvwcxsMXdAjPXPRzL6CwKvMRkEInVi4FZKP7o5PIDhBdu20k5lyDhk
M0eXSYqPsZ7cXTUxcebOOpTV6L4XXXTpWd6dmQC7sc25q0kSTNXgFCtcuXPTbmO3/jqj1DsM/C/K
FNU/X6FGeG6sdmlHA3WOMVw3Y/UaOvElYox3osrWgyfXNMcxZejlZTWanzmeboPJQyzXFORJRVm3
i8t6V3vesSHismCbm7GiaEogqls9ApHi3hnoCxhhh/bLjLbhbLymtdgYQjyF2D42jo9AvqyyaVvr
KX14GicsiM3BGtt+4/rlsTW0nSfJ2grjW78nzgpYaVj3pOHmoIC01ssN5miBxsoUR5JfjOXsDgxC
5Ngqtcw5eTL9gjq13E6GRR+Y4wmQn39HofdrWnbjSuQDVdYmvkxM5DIcqZI1/rxUqXOtpTMW08KZ
3HWiTYfQalnWSaZBFqcdMmrXaDrOYU0fIHe9A9dmrDtWe0ka6F0Vdmxi4zkaI23dzXCUUzZs0XIS
OseGxRT6eQzzbMGd4DmO9ZupKTU2/cLh0iuz5WTLuzmLnhNUSEMKAgnnBEoWYRWD4oor8VXp63bx
PEI6Rd20Dgn5hb6Q6ATDxzDm7w8mhrZmIh6XNlXxzsZ4W+bShGnr3ouYmF+k60NAlVfNKEytzrwd
s2REilFO9umrFnn45E/ZDWnJI6mLJcgfCePEfVNJz5kQaydGSQaGQRmpar2VniXmNis6+Hb3kSWS
973hlqCP1f+xdybLcVvZFv0iVKBvponsk8lkL1ETBCmR6HHRXXRf/9alTD/LZVeE556WipZEMYFz
zt577ZVe1s+GTK/6LL1qU5AzGmMqckCfAu6u8C90QAZLzYI/2te7yBLXFeydhiWfdrKuAp+dXtNv
+txkTQqlG+sjvDie4UgTI3/QccClaBTDvjH0G9PsKF0cyz3D9qmN5QGQyaPUhp3oKjxRAlof5gLu
H3QJdEMA7GnkPlMkKDj68HVp0rcO5q2WTTveAPM6q0DgVy7ZnZm/1ezdCNJlxNaGez8vtqjxzXLd
D+dIS7czQkU8VRfDqW7MIdoXDlwa6QbrQcEeFTNKAp6QgqHCVKuOC2eFH9CUkIeWRKgTLt9y/qMV
SZrQd80yRC2jTVIf3pMceDE1n97GrNVHNe9ep4x3FF2YHlnNg9AYXiIZ0P5XOYfEALOzYOxrEVKQ
sfwqmHaaNsUbZ7JoDGR12AaajwpQm7yNkv4oojzbloP9Qzq9TXVn/oMAxVcOT98x6GYMGnjhYmu8
maUyLqQU2c+9i0hJ5a0VOrKCvgMQpz+pERsycQ2Da2qIH1Rlf3AqWFdbS9au8zjoObMjMoYBfmqu
+Sw1FQlnb2qXjS/jydj4lWZPqwaNwt9zymZyay3a+K6xIs7yPtAhAt6PQatZJ8YAcRrphE++tkyF
wyXv672IeyOs2fU2ws7tLdoXiWQd0HEb33W4jsM+n462Xcltq7XTztfck+NNWJB9m/bfwv1O1z17
SO9iy8vsrzihfLCaZGKQmtyjJfhhzis6Ovm/64wO4lsd2S/4gM1172cEghbysUEyhBau4JVdjVTp
6oMq4WunkD7N80w96pQG2TavtbNdtbdaJMEai29DOuKptEJ8Lhn2PU6Bce3AhbSmYzIfHH1kmfLq
lxRilquc4r2pkspcGWhsGO91M7uOOnBV2UwZrvm+EGHm8e+850P5xEVprS1Hc54Q7Yh/AgC9yyce
PboKPkzgzE5F4p31vIBrPQlVzoEhA7fWRJlp2OAhXPHDeO16+bIGTkycW6OumTfmegQ7yRVNnhd9
PgUODQd8F2qSmlCJOgFM37IHnu14w7wg9QBhzXyWIu2hz9eAvL+YLe5qIsjRmp0Qh1gejPzmLYtE
HuwtpOhwmWhhtkb8SaM/iUs51TQZi/GqJiS18v0BidPwLrSPnmkgKcOpji4ByndXdnhE+hc3GOcN
+ff7udCaDSdIUtABLxBMrI+RpCpNjtUXUYhjpuX8GeXyVTZBAvqNaoG8X8SKw4wGZbx/64LgkQf0
Vq+Lq7xMaA0lOGZl4rEZcPqm3hSyJxya0bqBBX4XOOI15UWHDq9f23p/sh0+d0NlR7toMVTaqQW3
SQ5t7sd4RTqAKFueHwJnZkOKqzDzzWbXOekY0vh8YRe4YRLZErYlZWfsabxNQluCyJ6lTaxJxwiH
pa9ZBzlELy3mVz1grWtccjs4ZMbONWl56fmGUqZaXHREarbB/igrYuCNGxy9bnosME9vZsFLkEfW
VkuXeEcMG2Ba4IbzSNK85ZN2ig3zxjWg1GldrShnenlYTDLyA/H91Ww1EWhO62Db6U0isydNJ6Os
YWtir2Flb5xxv5QmHwnac812WMBhWeXaFdN3IkVf4AxdugpOgW19n4hY1Z37VeTxV7L17rq30kNU
1l914e8tKNOjb56sTCOJiwKqF8nJbMeXuCxYA8y3IF+OWIRIskMqCXr9vrLVQ1xztjzrk/Dfsftj
7FYNQn9/DD1U81/cQdXXfA7dhkPKhkMoN8aPMZkT6efQbdCoQCiHZ7j+G3/k9zuo9x/bxfrquR4I
nYDH6O9Dt6VAzWgtvzU3oOD8I/HG/XPXArpyYKk/A/lIapEspRT+QQ6lRxtg3OD112XuJlshCsCO
orT95RZ7gLr8pz91AJvGO1SBfMjHjWP0psE+Z1LfG9pzahWnxk+b+cIdDWAPnN7RabkkTW5D4N0p
EmuHFacs6ASyixR/mxZlg7nWokBU3xZaW+wbT8qgrdYeMX9o444zdhNBgSbrXryFgOjCnk6qVA+n
qR0C9oIhaXdZVwfnpNGBG8JGwXo+2o+NwFbqsww3UkA9sfOsXBvNOJxg2s9b00+ra6/I5R2WwvFV
rxyn5lyZxK+D3U7bAkzfVermYoN7JrrONOpfOF0le8LWqLb+aM23xCwoR5BiPOeVN0JjHvp1G9Xv
YvQ7hdI32xdS+F1Y9LYpwyRyOPs4Wf9gjk1Jk3blfPeXItgNSTFeARRZRVwZdoVmw6hbdHiDVgxO
V+rMs75Bzt7pe43bpT5ft1x1tznWra1dGzDhuo5z5soysCUvQ79vIp1d2kCIWwdBYn6zlnq5SZYl
I+tqSvM1t+nQkA2I3znPuq8W9lDyfCYmsDqI14tfyouU+Xe+pdWBGcy4N2jXLYDjYXOwxzSglVok
1zPu2XU8O+m1Q7pqF4C92GRL4F8zMTp7VoEsDGYsx4kVz98ZMYsrzhvdk2QgJiiZQZHUUhPfv1Es
Kzfp8u0cUG7EcOzeGjgdt2njdDdWatXrXurihFOAoukuPzKALzhZNJqJnHl6H+2k2Pt1GR8nkZJj
InSjnVPas7CWdTi0xMxM2fcUNTUznVt1DCHC5m68mpyWcqiFRr1j0WruE4eZL9zNzSsTlenCHz+i
rhz/USdMlV9o9cu8JLhxsKoe4rTi2MQ19mx39XyXtETMhm5sNnMqp008LNG247gfr/99sn48WRU6
7e+frDfFy/e39r8PGuqrPp+tqsYGTcj5jXKPJPT7s5VbB4K5bVtIRQ5EwF80JstA98ZhSQkqHhC+
6lMY54FsGFAKleOGGhtgUf8gRMBzmmfnLwcNFHZVTuwFPicXhKZfn63DPA52b3vjpZ8G8Jl9/kUM
uOzU0bII4ktpNNl3oQ6a6Ww9WL2FYcrSonsYo+9awm3ABW++qINo7DcbiqVQQDyGt7SNXlt1Pp0K
j1o3Wd3ZJFt2eiCi3ThEZ1+dXVnbX6WV3rvD8iVRh1lWL8nl1g4nkbAWevXRUmfcUh10UXC3S2He
83utx54YUDvKZG2qM3DmE6xECD73efAIHpGzXh7/yDqeCtyQdXu6JDjYhIfYNHBlNnG+bG1UH9AM
w81kYo/GG++uPHWepsA7jGJ1XG1Cq5HZQVdn7LEm1aYO24E6cefq2C3n2tpYebRz1SEc7FGwj2r7
oQ3ITs/BWlrWRtYdlRjqfJ6W5DOMzA57dVonWv7kBD8oaqMAhLMp53dv6L9KfUnZiHii4mgkxDRH
bJ6DBDQ8zW+DjmhleFvPQt8L9OQpNkoSeL4GcBvZz+bsH3P+z0zvMqbetadkAdE+IWy/SjmfIEaA
2GUrwPrYICfIKL9l42Rhd9w7n+9QRAhxpYl2OxbFdYsk4SJN5NPC3qEHBuM1ukWAgFEiZGQIGqZS
NiAz29taGtQaI3tQ1PVA2p5Vf9GfMPgXSOTZaUEqqZFMaqSTWGkoHWIKutm3CXGltqB4I7b0gbvV
EV8kIkwBxW7lKF2mrak/W5RWY5LhoHzmXlcqTmMHZ/6ZrkbknUa17tjv8LE3kZJ+RjQgwBPd2rTT
e4E65GaobDp60ZLx1m8r8c2qXLwQSErVPL3YknWNH3KWyLiCYt2LK3wRPyJ+IoOWkRemx85Aq5Lu
vBdu/2PQbFUJZj04qFpxmqIJRs2NoY/9imLXie0p4DqvUfikKWFstlBc9CB/ynq+SUulcTNMCLPY
pXmHvLkJ6nI/f2htnZLdIlror+GNQSh7hm0GfsJ6LrETC6XYJTH45aW3H2EBJLfz2AaHKGfbFywF
hMRga+tytIkQGNlmVppgijhIVUMfQK5uSJFESZTNm74k3PA4OAJfpsNJsgtogcrt+yqyCKvABH5K
7UzJDeiugbOgLNqrqbKJx430L/hZRudzsJvrkXIZBKU1JfHFEaqutymHSEGvrWcxOBnF6nzcioQf
6Wqk0yqZ2hD/p6UukevYD6Z7v4b2IWDAT8nyg/vbKm1if52mzVYHj0VqlsDyRFFF5foJVokYXce7
nlj+qbAIF2KYqVNtE98h7eBDye/7Q+qjV0DALiZxU6RyWw9gv4g/0j5AyYM29Ec7qeLrIp8ec9u9
57tr7GB7XXdZezM18lEts63FrSqOxtfOtZ8osvla6l6xMqMmzDj2rZpmWdhNwJonE70OS5mEvmVg
ph6CVTVaiH1JcaWPdFFaBtAj4M2rpneeASfXyFyU8Fr5+7w0j3XmPdVNei5a+7XtFhHqnD/dPji6
Up0jmgTGRTOyqfWxpvy1r2gkd75ZXfGPx6aULdwVcu+xHIaRT4jVh87oJxuwy2uyoDZ+8QDcTN6s
Rc+HaeajB6rlukvMQxcPA1iz/i6TPAVM44gB8RTJ/ip3ihbPtEe7iNLxo6EMOGIib0rP5xoBE2oT
5f2bliw98l6TbXvJcbmucUVFgUbxjpz3JtBuErov2lxeJfnyqM0Wm/U0f9eGJruf62mCIUPLQoe2
U85Bvvbi5jvcEgzzrV6HoqweU989JXX9PV0IRcWmXj5MVbvXKhPbvSzDqOZfo/Ci7SxJafuRz2Nj
PHhlHa0jV+7rjLdD3X8PzNHmtlDwswYff3Toj4hpKG11Y8YGX8QVx0Tw3l3Ud8E3s+x67/zvRPRz
1/yfE9GZ/t3qvwciZez7fSAy/4OhDygqRAVSIuqXPpdNE4VHbXku4DX8J6qX99N04/8HUhdLoI1h
0MFDyJjyORBhLzRUYa5uOa7Necb4JwMRIZf/Goh8SJz0h9jqT8F/8NeBCHANs5wG/MUqk6fGovar
AKWLUYN7qbFQN9a4OwMHiTPTJDMFT6XAvq9L9IgycB8yH31a9IcyyzbN4Efd2vPKKtikyVg/FiJg
JTX121ijC6/nWBbgT8i0V7MQYFEqAyb5yeOTN4WOCry7aEz7jlP8ppSZvNUrQhFCuvdjTjrdH+YL
jh9uspW1rhPu6s0kHuZZe6K769ESjlzp5gL6ph0PrjZjDvCPqNrrOem+t4tFRA72Qoyzo85Mjlba
kzl0jGQ9wbGoz89DTZxDRtX73LKz4YPb0vwVrwnjWxvHnC49laxNkWH2GCzcuCL50Yzlsu71qAsD
+Oqx3tN3JGjLA2HksUBp9nwYJ6GFyRifDOldLEw0mJxPi/RC3YD1M5QJe5Y5nNqh/pLowbNme2Ll
F1SGMXT1TvmUp+xHbbY89oD6B2nUVH+Mm7IW76ZurIc2vQtkPaxAulzVcUnieoaVQBGrGN711pnX
MDI8AhAWtWcpj0FNI+RtFTlQBK3mEOyGICXMdWTqEmZ94lNxXM/hMjd5CMenWOEcCvuAiUPAY1+V
+qxt/DxfwGgh3YNH/57M8bGyjHmHq1NfdZNBUtA8BK61R0+4REVbhRYd8xwE2gZiuuvKctc7hXoT
F+XB6tuw65xzPyGbWAJ1LKmGra1Hrzk1zcD4tZWNCJZV00vsAhJVGgV5kGotmFtxFvCStbQXvY2z
sB3QMIwc00MXvM157p8JHw4bsHhya8rExXBl8bCs2vuERrdrsydbbpgxV1oPA9VC0Usy4OTs3MKm
RdJb+2VpcKGkdqjg5x96gb/zNPugNd2T7jh7XZpP48A9P046fd13pnFt1WZ2VVcoWTGb+iZxaGKN
hgz5bmIMtmwt2s2GoV/Xk2Xepqbw9ilH0MCuYQvGxzIn4js15gvYN3oIqjm9eBS6IDna29kvt7Lv
qCqaIf05Y/U6d+Dyh5T7o8YpqM83Mb4o3tdzcbFtVQJQ7v6w5v1F3uFXYx6mNhjuFoEwleJmcVLr
2R8PUrXFrlTAE7gUJZPED2ItY3n4x78FaHJ2QPYLQwdz8+tvMeMx7pBvCHd3rzK/meuH6jek+7/m
UIN/r7/f2q9e8re/eEXxNb+8oli6cVzynvp42fzxFYUDwXCICyqLJ++hz1dU8B/8mqbqlecXIXHz
H/x8Rfn/cTmHEhvx2OqJT/6znV05TP+0s7sOgCNusgZpzODP8RAcVLjdm8q55EMRn7SYLpn7aUJ/
3tNxku9GTg7UmbABkiZe47opDnbrjKh/mrPP6Qc/lLNZnkfiWjmYFph0EyBeuslolbZK48p3iEaN
WUrTEHWgGuvY2WPLwdiub90yJo6BbTRY/DcnGyio4fO6jiJ7KamOjWm0GE8ZmV7tI9yrYr790B3M
geBvoSLAnQoDj0a2K0gHL1a9G834rlGxYV0FiDuToFJFprhfjOuAh5cXSSgB/mVp/INJBjn1tZ1G
JllT4eQqEqeGtHKrYsuk8L8WPd518syl6TzGqfLD++xjNiZ4boXxM7e6AxvZJtOjZ4t0tMR8vZoH
YGO5ik53Kv+Y2oj3KlbdtoijHknrRkWu89Y85V1x3RS0kXhZfG5IZ7ektHv8hMQNqdbpITSKcUSS
rzGBE+0uqSFyyHrrM7uzCn8HC4y1nDy4VxMMt7z5uJAU91u1zhEdT/rsIFWYvFGx8mAGpqeC5rT1
uWFG9pz77HNOFp0rpAgdq1229DoRK6yT70DU6OmrCbFXvH7w3h4LFW+nnvWaWhP0PxV9h3b6VEeJ
vbHadxZafe+qmHwUk7nnDEBxkPGuqSg9rQmXRoXrFxWzH8jb+yp4r5HAxy97W3BMCQai+fYgQmwA
Xuio3XlSAf6ZIiSfRL/H7ZaaWkL+Bml/m9S/E9sU2iy3ja89DK3xPFLQgtqavJN4nbdE+/CxdRnV
KPM+V1CB9gMvAGdgUsABjXYdbB7xNoNFMCdACdAJth6UgpkRU0CyVe7J1O1eqTwzr7jOJ7Ct5YQr
h5QV7gka3Xb8/d19ORtTReVNKgF1lS2kmd73SODR2MS/lMlyiweaL87Vd3ypeDenETGnqk9R4nl5
r6IcBkVVJ8l+HvTLwofhdqbdfZdrPtY3TtgQKs2jZWVWaNO8ajV8zZLW2iWLY2vlTbqABMXa1sLw
ggZuzPqGe890KD2Nu0cj0qPvT8vOG5xxI2gBXM1MTCt9GLZjX3736bVrBsKzPKTOFsBI3tjB7dwx
m3VFdt24NXER4wsix3zfGlr+XAF3Z/XEFmeBKzKiFjdSzw9k61q4Z1RPj41bd2K25FBPIN/XfX5u
TMgTXkVo0xjlcF3aNolKge1cm885g0SObwZaJdYhlHiQFmn32kptZ/DWZ/pqD5Ur6Wp1/CPeBedo
xGjDosZQZ/pV+830GoqRK3+k6IahxQb6oTBcBYjwtqZ/qihJiSz698Ywv2ZlGW0DmBx0pI3+rlrI
peZ54exEifuwgz6/G/JGMDaqf9/ILVeLHUEGSnbFOF6z52aUYstjFrS3ycjfWkdaNGKGndnapSXo
EhHQKJktLQf/wA+nxKt5Zkj+hRida47/fZbM27IqbxMntfHOg3cTvnOCyQQeqdZ3qZM/60O7k1p3
v+QMlUXBKS4hBloZ+bmTbcyqypUg9dpdVNd7V3bvsRUla4eXxxpHLR/YnAPD2Z/Kh7LLiitMCTcV
39GVsPF2lgKHesz5B4Hmy+xWxJ3rk4z8t0mY1EWK8tjn1AzFxrSj3eb+3y325xbLxPa/JoSue/ur
NZav+pwRjABcsasTG7FMPmoqIPL7jICHUf3PeBXd33DFv80IMBIYKZDCcDDSAfSBOvycEQKq6/E7
ki35tDf+g7u+ghz+aUaApMwKS96NWdUmlvfr/DjIYKIP2R0vpKI6b5MMUQZtzQtmpLGUPnkzOvVL
HlubORuG/MmQhqavDd1P+0O9pAqz6YLD6uZgpHdtMvuFUAPjPLb8ipEc2X/0CCHUsFPgn7Q84tA3
95NrxMH7T+sPndBdu+1Tz+Y0A7E0WBe1GF1ACFqkLZvGjc0Fy1A+ctFdhIGVyPuwFZVmjMXIVsDC
VeR/qGw5HqQPO1I7xLbzWBiENTiEt5B8DR44lWv3+xqTxn6ysD29j5Y/beMMrXITxxlJPwIznE/z
KT5qkV+8ptBwaMkeDXCp9TxstAJlFv4O72f6HrDAcaUdEIdfBwe5dFlKa9ez63GHb2J758zJuztq
UBoq/51Jh3tkGdPBUPNrZK1Vn5tsd0Tyx1MSE2Dx1UM1Ttnvix4mL5Je9QpGI+cp3eftusT0wtFS
o2/OAUzITqPv4dIyh0Rj9WL4SoRcRHysW624sWeYyYAWgx0ev7fcW5ydVdDaUCeDvetET7cfeFPG
NhittiOLG4hqVKsF9gGamknlYjNufI0gR+xbbwlVv3unJckmVXlCGdvNphVc3DnEv9Y50SJ3Kegb
DAQ+MCouvDGiRgN7Jh5rBr/12GJNL3royEKUHdXaerY2tSQ782dGjADcdMzHIUyh1q+ZmXnke+N8
SyGesxsDUW46daMWqrrAam2fyz25vmpp+WP61teiyjG8NbRUtArSGylfiyA/z/F3gGEprEyd5Zvb
mNTQaorH/tZLmUgWqtbwIs1zDjbXLLaLHlDBBud21dlTvZkMj3r3En97NFX53ijwmACyKvf/PjY/
Hpvm/8wLUwn+F0YT9TW/PzS51WGbpszGVNqmChB/PjR5nrrkhnXbMXgIfjzPPhcrpXhy/aOn63d7
yudDU3lQTAcbtvsTG/+PUsKscH9+aEJRwyRumLhhPGY99et/MJp0C/OddKR7HVsgLbEY4MBiBk8a
G1oz6jn8vkiaHI5IwBZrv488cUa+6eRGphRLJr2jF2dfpjqAcbgprheHHU8OexNp0s6CDZQSk/jF
Qp3GtBr7TMZfRllqtEHpsa1SOp4W1ODOWqSTYADCcSszgh4ezWvx1sPJHMqp+sJ5KuWCYu37irKI
rht6XJg6sJCUyUPGWreNpP6QVea5rVzslXBjqZG544gC08NQsgVW7VqUp6qJroxxesLQDFbdExHn
/HIn6wOEt2iFb52khZulYe5hAikmaiVTn3lYRrA/OQ99Kb0A6Yswh2IWarLLVzVzJHqXV3MQ8Y9t
Nf8wp35ap3L42k8OJ6m4OJWp7qy5mt50ooLO7tKU6MoAuNnQ9PBvlmmNqbNgaaqwUyiPDunyje5I
HL7SaLAXDj8wnoLowGsoVW6xjIwf01QLUHUdtRjNPnUaGDBGcYU7ryaS0z5JZy7DrBmvOplLMk8D
5cXCuqeQZNt40txGeYSruSTyjU/mYCc5HZa2uM5MccczM4y8+gSmPkwmrCqDT42Xh6VCFq84Yxnk
kwHXm74ainwNM4SzcB0foV0DYSVhpnr5Vshb2Qobew7dxtO2+KfPEFS5jRZtdsV6uDPi+AsuP9oa
RZCCAKciDpDnzeQRRbGDPkTAOw4Aq7HItl9iwSS75M5pno37Hl46JhbEbDIDeZXdxdVwlTrWOvdS
CW5/STeRg5uz5uS2b/MooeYouNEd4W38xnoThdHtjVp0nJzFtWNU/S6xym1l5Y+e4z6pfgFRNxcN
TQZ1iIeyjT4bEkckSF0+0cSzVu8kqVvPOu32ay9zdsNY3E+5Q3a8IQYaUfSd+IkTzl028INuJqe6
btl+A0iByTh+qTyY5JnZU0AwPhl292B33D8ZAnZYyy9Z52DxJnjl9K+TF3FAqMYxlB4u0CY31gK4
/9rq5T39sDmV5QYZnjk+xJ0d75u+uZPu8ox2+A3PToocx5kjyNKGzRSEjq3LxyHVwZDndroWbnIk
s3jUveClWvwW0biBhS+Me6AnNHzbD6j5O80SNyMdtqspte5Vj+TaT3SutZN2HSf2OfVqnI55up3S
4guXBEo7jfmljJdpz+K+l0NrK/BaEFZaTudUWYgtectnrOv4tLsUJNIE+ynAwb4ODPIb+tIqs9e2
HCHnRibXWJ/TE9laGrm7+QJg+a0tuE6ItrmuPQ9pOEqOnOiLjWtMb4T+7jKbucaFPYXtfpqJpszv
4wA8nZ6LihJzMvzMsb7CWRm7whtFGBXy3o1gQLs4AllPaX0RNejjZhZOaItkn8fTi5v0FXy9qtpM
bnCWTnM2NPst7ycEiomRqM1nfqB6b7to+ns72qdYpPt5Ec+VB3jQTZqDZ+XoA5Nx0tuG8Aj5frwc
7p0Nh/EQM1GtcIUpNSA7G3l5xOG0Axd8gj52m4GeKovskPTNfZTg4p4obqxGmKoiurha/VD7yi4y
zw226dg9BTwXeTZS4sWYgydZjrssF18qAefIGxEhC27NDrCuzRi7fZgO41PQ4UORgqFsqLCBcwR4
nvC+8HGcsLfBzmREEcgcJp22c/LFHN/GFoIEB7R0U832KXHL54mcxs4I5H0x9uYmGsTTx/JodSgt
tvOWxD3CbO7puGcUmk+gWdoYDfX3weCHoa7ch5oe7NVoG9baKcgDG7TEb5vSuxkyLtwWNl4tJg5T
FMO1o+V3/FXXOGIuoKnor7cBYMWDho+l8K48Xu7rhOwbfsMUUcefDvbo3Jt1BCgqWHZtkb6VIwjC
yB6hdo9Lte/y4dGqVCDFm5bV+NPR+O+U9HNKYmz4++XyLH6I7/99fzb5ot/HJLVb+mYAMwVfTeDw
S59jkvKMOTwQGYZYsz4mqP/fLREM7ICySQ7MFkG3z/Pzx9aJ5srFOvhIx/0jhVSduH+9PisSAW5h
A+slPYJ/xs42orExXGTJDe4oh3zbxwbneBeD1aBF7vlY7/Kfu56smcDX3ccSOPdTD93tZy7kY1HE
jrpnHbKilzovM30zjlWhnfhLd9HRoHzK2MSLpsU3hOXSMsH3k9RDaEhzkvgjnaWAJdcFkVpIKk8V
bc0un19wGwEVbrSXe1gg2rRJ9tTjdThWM0fjQe21zr6JW15iVUlgyW3Gor0QhOXcKS3885vY1wU7
FG3Z+tJL7c1BUvqpH/2rvJj/865y/VK//MVP/h+uKiZ8SaqeHduDJfuTq/z7T76JSd2FI4To8Ztv
4P8XBD4pGAc+wcpoZZ8Lgk+1JscPLOoONA/lsfwHVxUUnj//7HuQoCF84BBg50AD/HVBaJuutJ3B
XC51jS/RMHtedQE3g9qZH42s2UWJ/93GbbWOavmqy+hb6lK+iFP61DlRwcSiPQZDs9ad+ews8Oac
Hr5WVPQMG+nFTYvtHPlES2OS4Pycb5pR3wFOPY+WcyVKsfPjYC8z85LpdNr5HGjCNkar6d3x3nWw
LyPev2luxc0hwGI+2PHZc3Okd7Z5GJPOZjZ56TSavisJaejwh8Pa9J8QI246s7g4AVYz2VZgg+HQ
P+W0AEUTEczZCW6LLL6P6VevIF8DTs7AVxSUV869Te9QnJ2XRdYvVc/vMzvDbtGouLRkHGqusSfC
CkJjMto1hTjJpqfEvqdjqD5KPc5VSo6cuOkF65yarLRwtkFTvJIJWfcABFf1AAijIaAdCgpEob1P
W08nAzDm+1ZNH3Ef4GdM1q1dGAdzFidLL9KjoTnHqJoDYLzYiqLcuxpzwQt7dO8bI6UFym/7UKso
YqJZw774hXuoRl7r0EfcldM5xYHb3rWLfm5VFVWFffSti/2HTPPpzdOsvT1Hb5zdMDGRt4QUg8sI
o90K1MiEz8GmpyrqqPor9Qdg+5QkTc6BQqdpbcf1nWEU+4lFN0xoqwpjqEuhSLvo4I6DvjJ0zjF1
FmzTiqVySdIZMYJ5yonz761RIcY0CiutLeZd0Bg+T8Ecad0n2ISDYq31BgD8D1mvUApf7kYVBVSo
fjzTxnDU/PxQIwlOShsclEpIuXtGZyfgmD2UTYGvd/S1o+EmP2JNIBREeXBc6oRChKI9tE380Olc
8PTe3NsaxBk8u5sukc5m8Ks1xYTiVPmt8rO+C1xbUEjGkz4NX+sOlYVF5EmaDb2N7OXhENVfh87X
NyhdV7KarspSt8PWz26X3h9oj0W4GZ0zgzgfCe2pByAZ4o7H34pO4cb2hR5HCCnG1klZyTo7F0TR
uh3b8lUBUZkdtP+2kDEjxvgYQLck4hEdYrNhO5l7VkGDAq42E902TaqXQM/PCT67qYghagfBuSqC
fe+gboF+/ZFG6aPQ5iaMtRjGsqn/sNL6iUaYtRZzkGp903gZWmejGdozWkrCYu+frYkhziDWe+vm
9jeOVqfO8H54S3eanfp6MZiIU2pVO+FcJiHMc9WWKKJNsQFycbLwSrYtDhLNTO5Iq5HNTWdkk4dc
29izf6pTtKgByGOUpABia+0hHTxokHlx66eextLS4jjE4ufKiE2DjAW9LaFrUfMwRusSermmuful
G8UKo0qDRagLQkZ27JrBGTnpgK5Ghy24HZt/dXPsToOHkpaXy7fAHfptT3rC5c3vUOhSaFmMD7i5
kuNyCOr01XRq7nWGgWdkDFZ1mt33hfMakLyG/ck9tWq8J+pYq9AoIz7EAiCQlfSbsuFZiEAKt6ar
zLm8/nfY/DlsEob6+2Hz+m14+fFX71y+6nPa/Ego4EbFaGJa6Bm/KhlErhTuCsyV/UFj+Hzn4nYA
9MwcyBCoLBLMqJ/vXABZOgQsjDEEtuDt/aNX7ke4608BBfZoB8cq2gh8B/7kf7zJRZKuZSdK50ta
3VgzplA6kVm/++BxWsxxpc8mfliMsUSW7vzZfoX/q4UexxUsUZy157TTVx7G2i5XXSKsbZPmvnLo
PxcyeMLl/2iN1buU8bZRHt008J6LuqxXfucCzMHIq5vllVDOXrhzASgtixoYcpvInvYKQvGTG7vL
1hIojwYmYZO3Odho52te8GM+L68oDhVvoGA/NvKR4MBNi+E49SODLIR/X2JFFmKCb4k5WYxE2aDd
nQw/gzyM96vEyGzhisgwNgPnO0iMziRCohU979sq0b5IrNBQSVeOGVwXWKQXO0nXlUehcFR1+Kcx
UnPu2Da+CudisQZU+IMD0+X/2Duv3TiydEu/SuPcRyPMDgfMmYvMSJ/JpBXNTYCkyPDex9PPt6lW
lcSuUk/NOQPMAH1TKKGKSqbb+zdrfatJNIulRDXBgs+8qAf1o5UNAZNIss3YiLi4BaU8evWVq5iP
2ZzQtQ++vRoxXBE/E7ke6mQU4JDhGRziCJbicAFlwEUu7gzuzDKZOcJUFniJzS/0+IjoAqYoNy5r
ntZl2yEF6KMFG+FOGwbQOb1jVqxFYQGxnoJoWF+MEyQXFkZBKjw8aKiv++joWKyfm2mjpiMR4T2I
rSYgJzoINmQ29csPpYpvanfCplnIbPFWol9JVWTuPaTpWVCtWQ0fnNDv7to8f4rSt9o39xXU7IUp
mh1U3sNY2zGUoBxYrqqswqTEKGjDE1MBAyaTcQhD9X4S1j4rkcxn5vRcaWZ1B6fqOsgENzyZF+WA
unrcjHHsM48kslCJ/C3RDKTlVcYB9TIpyUpp7yZlopnJnC9KXzt0I8p6cPWNGvVMdpkHOf6wm11g
GGpRsioPcs+Vova+KjdRFLKrsWeWxT6mfVL+8K2xLum+zGl6n5r6e2HwmnHAP6hOccz95G6yw8cg
Q+weMgcYW4d54fzQ1NJgzmDHH2N7mRJHlI/tPutsPs3x/NDDjwAW8NxO0YqYyQPzM8J4y0dIJK3n
G2QCJWpOd1Wnt1wXd7gb+kXZEaeo2skhGQkHkUaA1n6sXPb8dWed0NVck8yzAaJ1r03KuFGnaZl1
3ZPpBNdIYdc2IGMDntVYqiC3rFlnkMuUubLyIyv2C90I1kn+NZFwib4Fezb4myIaVBJABBNBc7qM
EA06RAIu3KFLeOzmYe4wa/qW/kx8eY6rO2mXaiP2YEwQLPTTLejFYjEWRCoYtX2b58HBqdTH2QlP
qTteGTraBjXJF27lfvUlwMQFfWLZ1a7vMj6A/m0K3mPlxzqaKDz0Ua/d8jF+sFuaU0hy4Netq8Y1
vrrzhBlRATjpDwlxQpqQZiPbC/0cjboVgrtAWIs2d0wvp8S9ThLOlXAqq53fh+oK7cqwzi33ZfTb
5yStLn0NFD25lL7XDMCus6lyKWvMQ+k04nI2nA2C1hDnh5Tfl7n26ktBPnDTu7kojsYcvGgo9kFa
TsS6I+JvE/0iBD66aMqwWU+pk69dNP8FMd6rzg4Tr05KZDVtxcUOPGGBpRgQiDQO+KI+YuKGAKPt
I5wFIQ6DWloN1AHIKt6DEQ8C+n5cKbgSyhaegSmNClMQeOTmdUvHFv82JSL3I4lZQon+/Mq/TLvs
ufnnNlv+1I9XPpZqZkIfFsJP4gVmSFzeqs6qjov9N4EjKCV0BDYCBgSOgugIbuLfr3xyEaEfmLpk
AMvh019ps+3Phm/6f+yNVBdyBOaggf35zhdhkDMVmrSzyfA02aLV1rn/quQU++lSzM0VYS/3PmNb
vWrTzUCEshKFzSKDzWLSObg+YasRV2vdlqA3ClKCiCNxYQ51frC0snFnjI03d2hqlMciCPBdYSQK
zlrskjQQNc4SLKDr2do8gtGzhgXKxK/cbsCVOo5i4TuPqBpSXINKuxZD+zgX2XbgWPIMs7/kXDRW
FWJp/rt6mHuGuEjOT4CrLAQY6ZdcIdw2q9W3qGzeh1n/6igl64cuCZe4AW8yZ8RFNIrHYVLu6xn9
MpmsVADgTfoZkKA1TQdS0q8taWWBDYJh2MeThWmBf2neTR8GZD+j8e81zNPI2clpjxYINHUvC2s0
fYXxqiYPnJJhY80L/OqROdT45FwZ1N7WHrXOJIhSVscMWZZB11AyF9vVjdG6z1okWNNHY51tEaeH
zMDZo7M1rbiy4Qq2csuu+sjz0K2yededdM3pDv5d72s08nJHP8ltffixt5/T+qqXu3xU+9UCaw8v
VUOqQiN3/qHc/mdSB5BV8CWkMoDTfFgJqRaA/ZKsWqkgGKWWwJeqAkvqC/hswuWTmoMY8QHBbBAA
pR4Bi1t08qVGgezIZh/CE9iMUsGQM/prvErqGpTQIOgm6d51qXkgM6JbVlIHARbypW95+3THJTJK
qiU0fNiLSCoooMC+uVJT0WHuX+VSZ0GJt0tVlBeFGaeXjsGYQ/vQZSjcoa6Wi42Qqo2kb8wNy+U3
aF8uuhL2aJVUedhS78Erx/hSakAcKEALfUIX4qsSoiW1IrlUjRgfAhJNakkyqSoppxyRREMR0Ejh
Cjnj9WGQOpRgQJHihhL9KcV9JetVuFmhWPiN+c6WSiwEohY2OMZGrquRwEjNS+yWWBkdR7yoGaUa
7ldaW6mSoYKAZFCKHumoFNHEUk8T56xD+c4F+5oWeTvMKCZX4YcIZ5R6HNbZdfyesvfdgmfWrwo8
lx6rp+bQ+rNaHwwq2Vodb1NFI5BLJQIkN9xkXaTVl0khdkqdfVIb3aFg4IA9pm8ewafcpwRsoBJy
h1UI8nbVZwVSUBVlkj3FX7S8IKKsiZ4mdyYqiSiH4wQQcyFK6IAzsuK8dUjpY4xc5Fzlbme9hWn/
1Kn+eggcAgxd5X2IW7kZjR4NJd6nIn2QwqcNSxxQWlktDxH3xEux6xL3veB7qnRyHpc5t6jALyst
3CPJJUa7Li5sVbzqlnvfpwoyzHq8bGeyEZ263hZzc9PM7l0VWv5Kbem7q65e9fFEHjmNz8aAQLjE
9UFhneWHIWiYk4TXgcpq3A78EgmmUR1M0EkUm1KfpW8hG+4TG3C1MZyUEWYwkDmHbwqLMAjdSJ6j
NId55EYvsUMJbCVtvA2MPlrYAt3miGBob1kuNlULxJIgU8xtTM4stctXllFdFoNyQ+Eu92hJtA/y
DgkO7JdVMg0OvxL16aS0RGqOnEl+MQRXGUk/lLONcvUhNZpVH+ezfNC2hI0U+5G7UdEgXKdBXXqO
TnInJ0y3aWJAaYo5uptSaNNqjvFOo5lIOWHsaSNF6ysfHqkXISGG0B6zGK3N92YKZi8R846F4ZnS
9AC+/Gh2o4zZVPWNMbAdNUhBW4ObiNYhcrxNChTHE2qBxBq4sBdT70chymo/ivSNbowc9RAnt2HG
t1YfGJukuQEFPITgMJWcUmpFPzfkPFOzJvkF7wxZ7rFmbYDZMjIi3wqWKNJ0+CLgKFlHLP493fhW
6lB+/Hmpcx31b3UTfX37g2qHH/xe7ZBNIAwiN/EOfiNA/rZNI5rAYoJBRfMRPC3H/d/nG+LvLPpt
5JvM+gXbA7yI34sd4+8CzZED4ps81Q8A+F8odly5MvhxvgF83KLUYWdnWdQBsHJ+mm+EOllBfWcg
1imqqrSPSqpMyM+pVpoMypeIk7Pb6UZCeKIP9SCSDncN4YeNNzgymV2r6bkrKoWzeVR2ppkbpw4C
ojfoTX6gqs9usPkP524U5VFmdb+2AZn0ejYkN0Ib6oMoYjdftiNxy3rE6FoQaqjFtclWrWqLJ1gJ
NGFKz568Hkq0KOkm0TXycNMcgWRvYRkwovlab6yoW7phDtJ60siTctzFXFqVR1o1IfBqnC1pV5PL
LOv8W51a47r7SEFQYzMhEiH9yEdg0ozNpP4WnACNJyBGQQAIJlShZ3JBxAIHDHkLpq32V3VNEhEj
exnJAPuBdAYLxusqM6MqvlNimd9Q9QlZDqNuVTU0aZnxYMq4Bzb4xk7ICIiZKtQD3rOoy2nvtCUO
z9wMPfTcrnnoS6N+9vFgUYDQgjFSJkBvoVS9NS2nKDcMDGxNvJtCKB1eMYtrGJ+9vdV7kybUjl9b
EpD3peUb88mMq3bnVE7UX88xQ+sJRBcJ0CEfzOGUuemUK5t/nwjfToRfbhhlZMm6fs5fo+b1D7SI
xs+rRqaTNsBY0wa+98mHzI6R7uNDvv2h7f5+LNhEuLJl573+7ae+HwucJWzYTUxZ/wdaRJSQP50K
2KMZumLzkkYvVklyEfmDEtFMYRrFfj2f5/a+cvxFx4f0h6Py8tsJ87e8yy4L6pjmP/9D/g2/nzvf
PIwqgX1sTl2dh5C/wQ+PwHLEKsfS0M7NqCBAXmNDpW782vffxLB/GrH38zP558f5tDItFK1kf2fS
y8nlfX0c7K+/fiIMlH/9TD5NiANqcTytPBN9tHGz3NmUYsq0dBUOzn5Fk7ts+sey23bRZYvGUYve
SFMJgku9uGpztppMp6qDBbbfQV4WiKsuvhmy0Bvdf+iC//SlkIy1X77mn0T5RqT44DLka2GsyFmh
iL7vYLCjfj8P8Dt8H7PR9G4j26n4V8eKlr9+qT6cgZ/fdI18CotTG6XtR47XD286dh+t7VV7OhMX
EGlou2sgiazWqdhKUZUycTDvdjGc+XokWK0brjVoENSUBQtDVZkJn61oRkoO5TVZifvBbWkt0uxB
z4w9kPAGqaMSa3ejkZHylbgI93wHdw9u+NqqdyWdr95Xa62dPOaKEIbPvYW7nVxieYMh1tvUiBMz
/dKfY1SsDw3T9KC5Zfl6IjcPWZnl9Tm/AP57/LkMeynA4tJLzFtEihV0G3RjHPYRoXSd1iF8ylYD
juLqoYkzRutM0Yf8oLXiKo5PMbbgnniIO+hvi9Igcq1wb1theQJkRixLODMKhIc9CV+YQ4VZJOlj
qxAxlc31wjXx9gNQP/76HZJTmR8+IgCmf/7ii09fFyhmTdyOzXxWN8bW383H9t7YOLv6DFDuCEJt
Wa/QBi6ntbHc13tI+974qOzwKW3UjUVAV/wNZPGnn1n55fn8ifnxmPhUnog07exMfmSLZIfnPB+8
mtX2ulL/xXEkP/q/epxPB54TZeTthTyOki/S2/FrFeAcWDK0IIjo1y+x9vNL/O1E+vFLQKn448nn
8nvVhhvp59BYxpcJ8ZBgSXBzNeQJLYMzRcWvH/CPTkAE7CyXHGRdDMl+fryMgZNtp4Z+HljZ5vNL
r1z++gH+6AD88QE+vXZqLmOYAl0/N70nB1SDsmzG5F88i3/1IJ9OWXd0rXmCIXZ2+8NcEc5yq1tP
v34ef3Ql/fg8Ph2PE3d1XWemfsZAwDKeIZJ17cYXLivijwf679ZfnaLXumiK9/Z/yL/5tSinOgrC
9n/+/Mfm25+Dt8J7bp9/+sMKV2g7XXVv9XT91nQpP/rtiyf/z//d//i3t4+/5XYq3/7zP56/ZlFO
ZHlbR6+t/gd9D2/LnzdMsjzaF89V90eQFrl5/d4ysRN2qYlYuNIcfRv1/qbD0vC5W5TYqK1sAZrz
954JSAs1mg5pX1MJB3f5Yv1eHAkwCd/+Mua6f3E+LA+d3w8LDkmKLFdYFnYRNFqUYz9/o2xEhOMo
pvo8KXQgkJUwBqAsIJ0GuUuYnyPBURja4YVl4rqcLfOqYpsCYV29NnxxndRg1VWwuOMY7rC/HUJb
Rit1xwTmhtLP+zTHBZ9r3qyzb+7FyFLZOJLTmi6MLrug0Vz7gX1sQmVdTMqVFYd39pTfg8FfEjX6
5jCfpDlZUNbvEjTxIRpGhgXGDl7+l3oiv1CoV1OSXnRT5GFXvhihvy1cazxazrwxa20JGebOrLCS
8YxWaT28uFF78hmHtbXxZATppm/bfe5bCL7cQy+qCz8ML9yCKdssYHCUFx0mdaOoTvWo39uCiYSG
m36aFkpSnGMtvqAqW2ER9CqyhUO1f3Sj5jIMuxMxtMue2acYsMCm1kWtM9Vx35va1VdZTB5uSGYp
LM1nDFl4Q8R9HPfQ6QGnmw0K5JmBR0zCOp61sr6ZmgmJyhidA9MG5gewI7buzCbbzlNznTntS66P
F4qTX9D1HXsr237kLtfTtqvQTAUlwPQSRwJWDd/dGYG4tkObxbxSbls7Z36VwjftbAXPXHWgXno2
CnHtltYyjMhY59o6d0p7DPTMm4N+V5OO29jKdeyOO031v4hsusMhv7LySFtUISYJZu4MOdVqaWfV
KXLSAc5XNV6lU+d7RWQ9271bb8oKFHlpdstgLO91nQlpNowvOVW8dKoFarX6Zpn0G6eOt3TW4a4t
0PKcxTyPxOEIKzc2fZ0j4NEG3v2x2ZlKoW6KqoMwD5A6Kdpyn1t1v2wqeG9aqhmn0Zx70PTEJ6Uj
O2GXxpjN6xxf65pON65SqbXBNiYpGiCr66x4SkBp9HlewlWwyeDBrdI6aoxtYhBbv89Nr7Gmm0hM
lccajyQgA4/B3MHbpoxizB40dyjk1FViUbDFKYAWBwT8jLWSIHv21vqtovuvBFZ4KC7OM1ESok4u
qiYZPGn5E6n/hrrpxNDsXmFUEJ/qroU+MwkG6iUbWcMKVlFWXOkFFpKObAFkfi2efAvvXigSBnDi
JcAstVCxEC3KpiLPS7gXbA8A1IzxV1dBAdwLeGB9j64o0Z23oCR1edLvoLa88fsz/i7UZjlNRuoZ
JYQmZnelB9gCrWZCqd0DdCzT2jOc6NyH2R6x0hcxTu+drWIWd/YYHTBxKN2KC+FLRFaOm6XVxUQi
JPB9BvV6p1inIvVvAAGANkd7RvBRb3idANUzaPnDwASCELLsq1JIAOE41J7NWmsdJ+POV9JNTFrY
0p17dkeo09J2PEeq/cLk8GUUPX6FMeNza1tbw+pNfjJFwlcr7Lv0tVMymawMfeMX+kNbMZDnmEIE
iTQxII6ks6KHKUDC4SriNfIrsN0srtyufVG6Gr4G04vRV70q9+/h+GI7QaA46x3yOnhMRqfoQEBr
AEl1eUtuWeap8TTh8uB9H33/wWCvsfBL3+bzZazRsyK+cQe+olEyodrja4lNH8upYbxnKvqH3g+k
1oOSPME0M2TVLopmi9+t37OjPo8ZI+lp7phsG7shVNk+91Dw1X07OORkKSTdRcAUF8CGj0mo3gxB
ezDz8FabME705CrkddwvHDEYnjUqxwhFIPOn5A4gCCPcrLS91C4xtIQh2en10AThUimIBMJqpmIr
6sOdgOvA1F8schWyiDqzVJty7HB5kxVwUXR0Q9NVKZXitjamV1FBv/Z/pRjZvBUXz9lb83Px8f9y
LSI96X9eizx2L8//XL/In/mtCNEQknHNM6RgDPtZmEZgLAZ6hN2k/thUQt8nNPhIDRePhK1iCrU+
5jrfixCHogbuost/+lhT/0Ux+M99hGzVbJjolkCsjgVM+0yBSluOyLEY1XMbFw/EsLCBTAz8C0qH
e9PRyiuTpMFtR9b6xZj4DeByWu4W1UkNoY2eeiQQFMnUsa75Aggn6RfNYG36AcuQM5anelaWZY/K
rHVeCUrHRJ0NHAfcRjPIQxf0IW4z1SsjhLCyT86hWmNoEncDwESBrvW2CgIuqrJ8JYz0UHTlXa2J
cikQfyOhrV5TSWAsJIuRzeV2lHTGgNMov6KR2QCrFZeKYR18a3BX7Ye6ZFB8mJ8oTlKkJxMSFKRc
r37mDGso65jtpU6FBBPmGoVy3cKlvXSlmiWTupbUYF3lT7bt+dQNaGmx6+U+S+hREDONNKZBIhOa
1YUjNTNlmDxEunHbFm7pKchqysREXzMHd3Wfr6Kq2XUksSyyWdv6SHJUqc2JIbIkiHVyNT4h3nvM
EPHA/b7VuP8Qm6DvqXX1trSZR8+8CW2IgJnFT75EFP88SX1Qg1DIYceM/EUWBSBxBqFeOlJVFPrR
VeT2eK6ywRn206SC28lLsHLlXrXyC2eODv1UBDsjbq47y60Xo4kld66zZmlb6SK2UmXBUcS0OSE0
RVGwm+TA9RkkkOibbJ2izlaIvp2zq5fTJoUbt+iteKfllXsKmvpNx+KLPNYOrpQuwTQWmRjGei7d
SX9P0TxZAF0Q5IexVAKGyO+JjEjYepuB15pZss5T+LIB5V8IZIUcBuc8KAV5UsSjLoKpeCcSyFg0
WrHvav2iLMp82RmMOdpIYBruMM9pprKJxx5xgdY9WWX4JUmw0tZQdCo9zCmVQ143covZjeEOcJr5
iw0VAvHTC2biTacZYi9y5UpzyncRTqsuHBH2j84yTyzCSSlsdxbI29LK9mNrrkRgnCctOQuD5txN
XWuhFvG9Ovh3ZqY0W0DPxTJUbBQe8KgaTT/6pd5QQHXIxCrsjZ2qXmdTu1cJFq2S+DqKgpXVpY+D
Wr+Ybl0stYRqaWr6C6dOOq+W0UKFmp9MhxfXFMqeJb/YWCrI586dEi+n3lcr7dXRZ8Nr2um+NPSO
rURJ+AX+3qJl9zuN/S5hmU18iHoxpMNLyGvNwrREhG2RyFjo5YORlycXmqHlkLMXGs3CoZBq1WFt
11W2UNKhWqKnLJZJjApxSiquZ4DU+WR+lXL4oSJULHPiY+XX+jIqs2RJy7KJw+bJiVl0wk/VkvmL
pjRX/H4pLBywVINLG5BTBumdF8z9gLM0OTnVSBDrrF6jSnuaWrfEAhWmS3KWx72STMquyKhYcvSW
4HVuBDaosEyuHSs3l2UmMpboht/sfJu/Za5DsPq2WNU+dVpsKOkuy7Bpqljd0faQS0OeIWhpG6lk
wYd4ctIe/4d9Rn7PnmsoUg/eElrQYLxCOoB43FQJINDif9+z/9CDMSf583tW9vzHLmr+dn6JmvKP
liL8+PcrFwoD0ivE267Ohg44/U/OQ2KSVTp8SKtSGfb7lWuSEcLPYD0GSceAi5/6fuWKvztMCdCQ
Q3P9yFj+K8Kwnwdpsu3n/uYfBDOrMPD1T4O7WpeJEEAVzkGKDkY/RGBSfnhpLr+NEH5cigCD/2m0
QH6960CgBSXLiMEmf/nTDCoj59Qt02m8CBJ7l4edux51Pa7XdjaeRgP1B1isqdlQJ8YrzMY4ILTW
wUsLlLqACOFaJ7u23Qbzu1+dulpxKqSthlWdJFR2XImmmwJPLTUUlUg2V0U5qOU2CTNoAYwFNiMZ
8hsoLDqMPEvbUMfSURYDw3QLW0XeW5cxe9ENfknV64qg3kSYUPRVUBexssmzYS5u8noO3zME1GtD
i5ijLx0kQyuWjEIn+SLlTyuthOe8CkWmGjdwx5N4SV9bXbVoJDBMzri2NXOhjOGDUWqHcAyx/BDL
tEhchFx9telt6zh0lrawW+WiC/svZmLcVm5zUyfzEfzAF8vM+O5bcLmSSByrWqyAyxzDkPssCJId
JUTkBaN1GNgUM8uRUUoFmudRXaj0ZnMx7WtTfSzjeKLUsOXZX51rUBRb+uljN6ovoZVMYKKB2QvI
gzBiNaQ7HCST6xKNZCHBYb7LLgeSQTuO5gY14XyopvLQ+8pmzJJtCz1ik6Vm7UUGBL25xGsXnbJB
LmbIl10wRNnMc73z6+iaqoR+LTcJFFQSBgnskAIQ+nkzUrmE2U1Rt4fQQOOhTKr1OvUJfWcdDEsK
1PVY8lEdtWglBAwNhh0elPTdWFanQRB/pcU0f0lLwh4RWTE4XvPGFBNZ1aPotk2OXBa4NsI9n+RT
dWpPldUrSzxruz4Zp02Rqm/C6r5qxMli4rayg+FmCpzaxIyuytwhVmYUkcldhznB1pS9m8TaBtfV
a6KEu9lSLlrNvmtDZZOGvkU6MoljicPFrx1RpF/1OfLfGAFh7a8aTVlmFq67IdU3Do52rzJ44c3c
3jZqf6/J8qqk1sA99MQy/kSkGAGF9bhnk3k585f2Wn7KZOa0AOZUKs96g1VRGXeFmI+GT2yk/WX0
nwpn3tsZpi+TiMraNu8qfByyKe6pyrrWIZ8rS46mPl0GfqyRKZWgMErcR2TcAB0J8KsH7UhyLClk
4ozzd8pEuAxnRE3mXK3hqNw6Y3Mnkh7nIIN/M8Rc3IM5QcGIvqmPDi1rDmafXJ299qVUwlvHye4A
acHu545mJqXb475ylf0IyxCYpbWvYneTWiktrN14RqF1O9GJ9loMMTiJ8WDG6hNdNdJRgwWrW9Th
WjdKOIdiTLajkumPpPLYD41TYOUap8m/y1o/uR59u2E8SdY4ERY15oE29ColYTQiEZdhS+RxpUPs
GvhaHHvCsy86IZMr07oHwEyCn/yGIT0rFpUrRy+V77wQ1hx4IVAPhSnAqm8sxoYlTpG07BFuug0f
ZoCEPVyTAzE25Efo5nWrqvXCqIbKC/rSWWhafOgLQrTLZFjEQ0GgRtmgxnfFg2XdxLzzHhHZs2eP
Tb53mCCefNhUq3Gmo06s4kUEUMgs8gv4yrm8R+atGpTUjfGUEFYaHGMw81AR/KukLV660V3GaFud
GIuPr6g36PcfDaN8AuICviXe9nH7btfDmfjGeB34FKDYER71uFujyXhiNLsgQx1iiUZp5Q+g+Nsm
R0FmT8fGN71pimAE26u40r9mVjsy20P6lfePRLRvTNGWFNndU0PKYlnzNid0Ob59r+XNF2IUic0s
sKuN8c2YTsfcHbZtBb5LGeL7gBTAaOArOo6n3s82QcZambzz67adz2ZjPY6heVEAQXZEfz/MNS6j
Yh/Zc7/uBVPEkc6Cd2OVW8kTiUVEa8TWhpUkSteUkXDrRNBNCIANwTMsY9O60WbetSbVgHjm9i0W
mX1LkPySaKRHbgImo6ztFMxTDF7abREH9+ZUYXNQ660pWd5iQrQ4noycZ5+F9tHpbDAxwV5rzUe3
7NHWFMvSSUiQxi6SIeNrfBIz9ORZcRTPHKJtlxJGUHX+s9ome15rL5oBbCKjIOB9umpKlV9TNPtY
Vba1aT35KnFWTNJF29+AFPdQRs3rBhUv0XPhJWEt7746gMaY8ydVxOyTCdOFc76p/Oo2y1ukfXmx
7YO+2jpuNh018Bixrh+7OnqywMGqNQM4XS9awjlVbVEIMVwyDoBrWQO7S5z6IYcKslZU56xSe9KG
V5X0ZmJiDMdsjYz6NUrxRFUEBjwMpcXnZdbS1YRgcGGQpv11BGnn6cDh6Q4n/TQA0H7/dRHyadNG
CYLiDHs5VQiyTIjBP283tMTUqOR95SKO7zCYJe6LMDf/tYeQldYPOoCJT7GVdDyEKhE9TMrL8xj/
i63kp23eP54GrENqQ8MyjU9PQ9c7YnTdKDiroNMdGyXLcRxvFcX79VNh3/TDLkgWbEx7KFpRKVhw
u9RPe8mgiCfDTvrg3BG/VTHfbXSp0rrrxOVAv241DBjN/cdj/nfvD///G9nJTdovW4n2+W+L5/rl
uf6D2Z384R8aCfhpAnEjlhFpEP2hkVARXeqqC7gNohu6vR8bCb6uOElIYPgeRPi9kUB0iUwSebrB
uk/nr/0vNRIYVQjQQl4HNQKV16ePphFqytBSG1yE2dPcXIzj4w8vyx+1EZ80BrQq2GGEwRKUaC3X
NO1PrUrnN6L1zbG76GZzxZ7oHX3NRerH14S7vTMUgyRbR14m0GZrSr6Df7CtqxiTFal5lmIVGyyn
m9yut0oDyq0j6bQpvyqpBtzXPTJPZ1jVcgXPpIRqvWYmEBvayjgHGc0CbKqejCmdvN+QsG7MqdPc
LAbV3I3ysBpMFditPL8QkNoeEaDp10pPYWDLg07g2UAOxuEXy2PQTcQroxrKaHlEYp6sDnC24SZo
ztkubWWVcqK68mgl0IO5nTxu43HQFoY8gjV5GE91fiCa4YlJBZWb7rny2B7kAU6S6Ra+wuwxObj1
OeMNznonBCY3c/or8hqAC8poSjkDeQL3mxG+0wnHC8r2xkbRo3CXGJX7lHC35GW3b+VlAynuakyc
PY485Fxz7WGT2Fe2/exrPak5RGoEwI27JHpu5VXWSPsDd1saxGeFu85E4hL6+mPDHehyF2JMPwp5
OdZ6f0oNIrS4NesS1rq8RgvhfonlxTon6WUtr9qGO7fl7mWRJnXw8V4o4raV1zOjIyqUWdxE8uoO
5SXecZtP8lo35QXvc9Or8sovuPs7agCmVZgioA4g8evXrI/2I/WCS90gCgKIqSMs6omGuoI+6zqU
hUZHxWGL/gSBeFdg2wnG+D7sWYBl1ChpPxxDPb2xZPGCPvVep5rRqGosv1sXVDnObK6VsX6CqAqb
tXXhnTWPBU8eRz7B1Nig8DWvsJEu8cx6RjIeyyF2sL4EKHUnfKTtR8Fl0yFRgfEtWMdR/Bj4frwY
CTJZK13Hx6Z6J75262DdFFRzXa0+KlR3jQ2xK6HeI1VlqZrpyyzrQFkQhlSGSVwnILAoFoVi34ZU
j2wSKSMj3IpqhkNBy9iXy2LTmW0TmjIFaASzz1NKrfcok2Jq1E4Wq4peE0wlC9g5Hm5UKloG9g6r
NYpcsxoptjXzepQFcCdLYfgL0qdsNLTQFMrkivmrgdo5aCmiI6ppVZbVriywa1lqhx9Vd/9RgWcf
1Xg2KSyk46iPLkZZrlelhbCbl2JhJGWwrL+V9UXoiZB5cNop6qqdMdDmshEoHEtvIZmrh9IChRhO
+qKt6kPLwrAUJXMGhN0LzcB1oulVs6WPjFdB1B0BLLFPSMp8o0GJ9cfZJU0LYnQn0nJVtFWBqjlK
zzby8WRJdPvV3POMfb98NefpS+0bz3ZSbTnfTnGoZUtX4+Imm/nos2+WW2mTet4cly0E6ptCJgvQ
YfrpfZfk10NfDxjhrbOIHLqUdFnHAti91nmMlQ92RTQ6+xn+/+Eq7+A2lWz1OaP2QUUSuyHhfMwj
qBZwlG1CMzypqXqfsBA3Oik49NNNPiZPZFEz+I1aeJC+haRPZYstIvulHNhgYutv4CaSSHObaBlR
MZGxMXCtL0n9JiXcmekfoqg+zU5yYejMX9zmSqssElEbuq6syxcgOj2OvJ2u+R2wNbSL6dTfSbpc
Rtp7h/M49Zq6C1fT0GYuZ063H1SreMpFq3D+Ku9AacDjdITH83CAw0uiPAojrdGOJ3ZP6xIS+YwI
YcPRH977FY+gd+ltznIG257q7rupxnEUBxc5y6dlilUBk5EeLkRh30KJp9ARMR14RjSeNwnfX5tJ
dWv5062Tm/PD7OfQsToAJ2YXMKgZxnVLU7cp1T7fECdXLFN+cIFbpXuoo9RZj84Uzcs0GkJupbDd
ClQCi2Qo14aT1d6UFY9WX0LJYStuM71virM62fukmu7UMF71EcTMogzvulS/dbrKZXjNNLxQ4tor
/HRalh18nFJVHw30zh7jjeqhs0rNA0M6L5KQDzq0SkhFvvGgj2574+vm/2LvTJrbRra0/Vdu9B4O
zMOiO6IJcNJAjbZsbxC0xcJATMQM/PrvScmyaYkl1W1q4S/islZligkgkcPJc96hn9mNxAmwkYfp
69vziwBbEwVFQg3E0hyMNkVIuRf9qmkK8DuIs1WNl7nRj0vD7K66spq9fpnnwGQdFTauQy3SoEzJ
tH8eBNTWiBdtmK3SJBElqY+sSpd2mn5luYSRMDi8gCFZtH2Brc52UanhWQh90FazU1aqMxCmk9jZ
XqFUcG3u5KkWNm6DvSSpxQ02UBSqmQL6aK9MOSBc+xnXHQhgDvYQ5BZLwQCLQiv11f0eMtImj2pn
m606lBiD4VbwN8L8DazrM+9REbpbjycdAGFIB1jP3gPH+AKzXvwFCnyDJkhOLMmf6OQAd+wbbYul
o9R+xg8gv8ocxqAjL6m9ARUe0HTyNflqjNNZKI3NFehv5yZjV2rydoUUEqdLSq+ugX6BIASvIvww
eh8UQqcyb8yUA8mAt+G1oSTrbZ2gbhRE87Ejy1Ap5jTEkGm6rbXvUqnODIhoLquSORl0R3HzHcTI
kMoaWxGhTWgud6O6gUO57i0ooIYshHST82G02ollDdJCVrr4XA4LjAl6rDzBX0de6OBcqUTBJ79R
0ttdR97MUYIzIy0QcTCLemEq3bTN2eIU1I6G2NpOC1m9QN4s8/oRYLKiJWe+vG70WWNYS9bFL7aE
E6TVKYsh1r9Qaw1hokKNLJDP0EgT4dTOJsY0w3EPRBp5p0VZpwbOl/0JWO71NlLD7wO2CrIJYMRK
wnM1B1utVbtZpCGdgZTFdWqaycqB66eYY3+KRckbSGOQSC+OctQRHAr6WIcD8BNKNPujztekPOO7
emUp6lpzKhAwRZusTGymJqynX4MKcCsaGq5i9h4G2sJ2NTmnV+CAhluoN0F1jjbWBFL1uZHbnzU9
C2dVauxmTSOjgW5QsgsikqGt3dpTOdfThcqm7nVKtPOA1xCPsBDJaZ7Bid7dBGmEwXdYkfzrANZA
DxIucFjgjMBGzbUjUKqtkltumaofTXUgdia3r9WKB20SoDaqnKBhzM9wt5edr94jpYlCcscy4CQL
M+tvfSc+s/Bt2SFFDOOcEQKZc1BvjLY938bhzS4yrtFYnptD/RmjMX1C3ChPzV1DLLhrEVAHa2UL
qq8WS54MfcuDqbyWGBNu4WhfFE36rITtztvVgNtDC22wUUKgrM+nil7OZTleOthFqzkQMSSM9S2Y
GNvuTi0czjqlBXCeFC6g1lutK1YOoqEV3Cs4lN93EKMyy5zi0QoCL/MwXL9Ax+nMysxZl+teaEWx
G2VYrTnR1bYgaT7Y4zSvhqmZoD9VENDkZsC5hMnYSs5Vt6v/QrfKh7ULDKnBWrJutq6JrJsaIH2s
mGdmhV2HBsLfVtDa14OR3CER6rYJzyQsQrdKd5fnNdqT0aUR6mTvMQTbSqfk872wC2AcJ19IVM7Q
38+cpa57isKumfjdrGZ7R3ur8BqM3L1kS40brMQYbyeWExUgucjjV4iJAZFSZjGgTnw2L31bWQRZ
Da96d5bZEM3qOpEukkJQDRLrRA+6U9zPdi4ay7wbsARuJ8MeLSDjVpwSEtx8tHSaNxbKQN2laUwt
tHA7e5X2MxMrHCB6VntXyBKoKPkcCGs57X39LA473JZ83z9FgtxyK2ydXQvu9bxr8bwkbljkQ01N
2yR/1xKFWDmCP7gJTlu/VN7Y2t6YqQ8shv0dNHQG6OHbBo08pMCr8zTr3b4VWdaLbXmucGJ5fT8S
SZxfgN/HnWJvZRCqFPsrgxqGGacLVoY836Cj1vbXiBRmwWfgjK9fSPA6X1wJ2VVdRejCAhordsa9
J+sqtMxiue3RaBswVoj6yo189dZAHW8Z5rA/tn2LgHUE8xDfburotjEx4xwf4HhEwZR2XWolf6H2
cIUxI5UtrfkkRflFLls3CeEbpx4wQOpNTxLXy+pghr/v1yzW76QwKa6DhtKEgXjKPDUaUTvAikqZ
DvgLU+jy51mtWXdkVm+KMfHIpJw0Gq63mno6BsPSKJyLbhuclmzbloT2jpoxmSShN+32hXKXFuU0
SvxlV+CYnfT2BFzIepQHw0264Muud8o7NcARR6204I1e/b1w+/j69jtVpAr3OnVrUusqfbtf2f3X
cPw22I/5uL8lqbzV/rONQ5YSYuRgOyCsdYN64mSnfXxjWLw+Kh6qxnsPAIVjK2/VYFgZ6mWkC4fM
qRwO7usXeZkwhXGoA2cjJFUExv73XuqtimSyzlM46I7X3+suJSb5GPXWG29D2NHvjXGRnDI0YfvO
VouZKpHp7xca4giq+lioK8KY72xq3m0yA9k1hXbv3k2yyd3SdNuzb9eRG37qp2uy39+Y0dVCW77+
wELjeO9GXkzrhxvd61anjZzCCVhG6lnrya487W+aOVZLM2fquEk5U+b080xxqT9PwqnjFe1UX2Xf
X78L49Bd7I/OZxnkxK8SW0X+cPW5X6pT/MBmzqU1uaiAg3vzO8M9M7107qzCWb/IbozFre+hNbZg
3ZuMczyxKo/Umed40lmzyObVRYjX9STwPuWTZiW7w9xYOsv8tFuUH9PZzeu3LgwzXnTg/q0/i6Al
tYqSQooYlxPqr7NqAx7pVvEwq/Z8D8O3aTZLT/L55fezabM0XA7s8Qlg4JN4BUDM9afmdnLvu59e
v6sHFuHz1XrvrkwBnNx7rREg2dIyuatw6UxCd1ykc/82kyeIuOYTCrYTsHOTZG6vdgv1K4m06evX
F8P35eV/zaNnqw1LjYSjBRAOecynVtedjtJ21TZy/samJFaV167zbNWxsRtv2zEZVsTUk7b7LveL
zvw2IP4j16SiZq8/1eFX/fOpnh8mJWpfmrGLmxU0ek5+10VwddwFnp35tB4ZXBOE1gpjCTUmD+hY
3utXeOPFWGIi7o0LKS3szBqYaHmxqsAkFiq6bPYbb+Wtfnq2uFVKgs+EFderXrwVXNwo0rrHPcez
AdYg2NKADx9WXdu7kblCxdEd0zfKZ2+MLuvZqmT6gTSQnGM36E0cGbPpNqkvNK1xLawV4k5dtUH0
RtcdfD/GA/ELaSrnudSmrVmaX0R1s9LTv8p4ttVCknzz1/vu4OvZu8azSYMrZSXtQr1fIZRH/v4q
Td/IKrx1gWdL4rhNey3Od+1KZtGm+r/Vkje66WF/fG3iPxvHYUTRx08Yx5wNJugCn7SL7TlHBBi5
bjilEjlJT1/vtWeWr08R1M/Zb4qn3ps6Cvk/pVZD9qjPJIYzVlVQwRPUftZgdZbt5HLEwoOt25im
rjKxr6TJdT0Vu/rll92ldsKpHR2a6VBPFpkbzt+6vYMb+X7o8myw2lHZyYrPpFMuxEYuTZD00JeZ
4k62c927yyYn4D5P/wK4hWD6x+EUKsgbq5cqlqfXXsqz995KlRnunIFYwsNmxsMhRzUnzmniXTsr
80ybN94XLFQmGRnbGTyuue1Kb6zQb93Cg6zd3kuS0DjUs66oV0gdTnqPzGZ8j92kZ502m35RTNMz
a4577V/BF83t59sLpA83b4wTsbW+0gvWs3GyxfpcrzKGZjnrZ/gUTSIR1S237m277JdLiE+TcYXQ
8p0MczydFXPrspmUXjMNl0iifk3eWCkfDmYv7ufXdDeehQK25FAbylhSdlPg1HN8nfoZ+MKz6FSZ
fA+WiDC59rJYkNQ7613r4xS9AF5RPd/ObiJPBAk/goP/lO51JsTPFK/gF//gDQvS0H//Fyhg/gU4
/viScyN++VS3x18EF2vFQPiIAj142726vfpBUyxwsSB9WIj2OTfWBxX9QZHPfTQfYVF/qtubH2wO
HAi5KQiccSL+txzayKD9Nr5pCdUlDf0KE0EnaL7PDRgcXyJzZNvFRQYTEh0ks6Qum6hegi9ahHLQ
FKyuAgSkpKi1tYDxGfVyZyh/tTkuTXmadiddAjIxDcn813KzCPJgSiKFWmaZA+PPSD4JgbHYir91
folgcktxts1SQdGDeWKBtCS0G5xLKusfjdIuJ7tOGxBsHc8IbD5CWsxdObrzY+02hcl9YSm+5Oa9
0k2ayAqmMlDQkzSh4KMjCrjFudfGNGkCz2yjSGUzC1Spu4XyscBP/DQu+mEm99lUqvrrndKhFF8k
S4C4qxZxfRC1c0Ou0E02UM+3yhuUd+ENDvl5ZeB8EtTafCs7Ifqy1fcBQugEoct2aiFA62qRP0f8
+UZ3hhn8GzgCkDyqsoyWbWJ9VZTQcru+I8AQCn0js7SnaoaA2iKEweT1ZN28pOTIQwbdD5RhYUgK
XdNE7WkSQetJjWCFEvyJYyP1GifJdKyl+zhO4PLtKJljBTXvxi7CeZFyp9SS11RCTECbUZs1iX2p
BRmZ51qh5iUge7V2DYHnOq/uVTv/y6K5BicZmkJ6OVSqdQjByq18i3qfVXtxrqmk3GIACKY6yRNy
UkOiR645VHBsnGtg2/nlLlXOd33cT2F0FNRw88rDPESdIwd1q5O5xzrD8WzJ+FjgIXGya2PYy6Tt
zZ2/QqaOnKu/nflRclrl9WXn516dICHXZbO8dxpPMaI7R690qpSq4/oVSjJOspuNkXU+7IbPUF5n
etZ+1buhWKZae91WZKyVsdtw5X7aa8kGw23lIstTbbJTBtAUiH/72/DcaST/DHPlb0rpc0gtFRXC
Z2Z+DaXUmuJi5+DvkWFtKY+UAg0OWXFbrIJWsk6KIK+u+ipXhS6iEN/WCtRWgMDf24XdnbSGhs60
NSuLflFr/mwwtM7T/PKLo3ehS1l/oW8LLkGiGfLuouwIQBuDLrYh9khpOH7UilyZ6CrUdq2wbuyd
eVorwyYJd1sPNNt14mMMb47tdExRbw4hgjsx8axJ+ZJs/n08Fg4saesemYxgotlj5Rktnl65Ul1R
qKaLy3N/i+8IWM/iJLdw/CNbjL8GsHJ0txjhdjNR+oFf9Fh6kNsYSNX6fyWFf0nBtfH0tJZh+TZ4
IDQoivhjcrpTIayNVDsWQQNGAIgA3nInXaxWHum+LzH6kHjn1fUZfn7AZRDt2ciyv73NZb0ARmGD
LVWSECDMw6L8n91J6Ni8sjtFFQ4WeXNgb+J3e3sTklgCISbsfhDK2dubNDxCMbcyqB4DIBPh8w8+
qI6jkEwpRjZJuWJaJeBmP/YmBI1x8aEM5egIej2oXDzpc1w+xjBIe/xtDlJ5OL7+inXYm3Q2TIuT
E/A0k1sREepe+AdSgIomLLzLvpStWdbqHVKjOgGX3i1AdnAaHdB6b+RO5hxnyKdykioYUEXWdpng
OfUZP/LqnP23n1SatruJG1NfACGrVt3WL+6LWiB7EhhZYWINLKNYBVPmkTp2M0XqL6syrS92MeU/
STaBXlFBtymTKok3Zn622kKQv7el8HroE+MiUGADqEHYzUfbTD/W9mB8SVo2kU41mvO6Ci2UK4Tb
s9VI25liDPknqoz1BMaaugHukXzG6TRbBAbSD1nhV+tWc+RpKNtoxJdON7dilAVhhhRXHTM9aaJ6
BlKn8NpO0duLUMr09nsOG1s/VfDHHAAn5NsGpEoN0UwPnDhchQ+OXDu/ysoLKyygXwdKH96EsUNZ
hHIcQsa1NlrdykZ8F4YI9LVeRy4WMD0CQi0wEM9QgyQ6NaUMXHzUJMO3uFV36VTtHDyG/P6L2SXa
epAsI6cmhrN6EJrGydCgjFB3+bhGYEqUG9VIptCDjGcUoNLrF23wDeHIyJWzcVz7VThuzKj/XEq7
WRZEJ5LFZpIqZut2RlkspKIDfWErzTDfAr84pfw7nG3zHikCyuts/GkOXyPqgog6Za0VSBbiPVFs
d3e6FbHXO8pHbQuPoZDA6YZy104MhBkQa67MG5ui8rKWMMIo5J256p2d7KVqDp9TrY381q9k2ORt
4nyTrE460ZLamhR9eoH+oOSVdQs3XyKwmHbJbld7vR+htyHl+B8Ufoa4tI0whTyaXwNU3b3RseKP
vb+lXBnrsGuplX0BNoY/zijA9FuMHceml04ZvGgIWMhNxkHpf7bHtPuYxSVbdt5HN1LUF5dhi1p8
BnIC43tdp8hYVTpaJChC1tOqNyovQCHFcgMkNZBSVDcOOAfUkk+svtOuCPds1FZzU9lAUR1nuwjt
C6eozAl6AcZ/1uJHvqDO0fiVtbip6015YCXmV/srMSupAKjj2QyQd28lVj44SP1QyBAAGxQWf67E
msP5QSy3BPCOgo0babOnUwIWz6yZiNJB2Ofowdni2cr72kqMRc3zUwKVOzBk4IuJ26DrcH/7K3Gr
Zmq9k5zhgv2imlEeyqaVLldbkkEI9JwihdLjg9YakuQaPozcrmtu5NSYw/4FNCfo+FEoG2e9oOi3
MTzWBsI4e4jsJoNWzVSlJqcgyP09RhxXqg6gEMQk9eYhMFAtzj87gr4qwWPNdiiZK+F4lUZgQ31B
dpXANEw0+K+jDRE2E5TYoIAcG+UdgaAN+rUhrkMrWL1CTiBZtikuLqlvTOUSoq0kKLeGIN8iVA6b
xRGU3AhuLqaNmw6uLgIVZ4Ug75ayKS1jQegNnCRxR0HylRvzK5qnmIfRig8PGOpm5+kwgytBEfbh
CsucB1AXSeDjtlcybOIU4QAHdjEK+19lCfiLoB1HY6e6qBOd6YbY0+Amj4V9PwqyMnLvO9dW29NB
EJnxfNu5UkPKITTRJ4LtvBW0ZwP+sw8P2pJ25xm86DjiiGUJqnQkSNOdMXwbI3WlYN487eziOsIE
xpVjbWdfVpotDXOEtlGGgTfsQhdp3V0J+1KBj1fkIOr6GdyOuSrXp43igEIeN6PN1mRY7WnWG6UL
RRN7lWpAM6qphCIC8KbSpnzvBMCMO1W/K5rkvJFQ9N/pxbTtVbRcho0P5gEst7AgCtbDgG2QFWB5
vIUZWOsjx1G5xv47Qb2whI9vgdlaFHFxFZbj2t7hVqDUQCzhKZpuqVdQ+8x82ar1pzjOrxo5lQk4
cZMW1spw1QzkxV04PjDnzau+C+7gaTqTOq1Og7JOvFZKQbqaDFcbZ0HUVYLaswYcla0ki7D8pniV
i2JutHM+FT4qd2mwQyMGOYfOBkq1o/hcG9Ea62nh3pWvrV4rEY2TIq+S/HHh18A4sF4AeBToESDD
BmqmMhZer6PViJT1jeVbjClOWwvgdOe1n/duk6GxBdJU4nAmgA+6jkl3d2UqIba/GnmdPrWnEKDO
UlNdoIiMtFbgXPRZVXmJpKLmGCpLOWBFBxhYA7RAcoY69UWOrHGZ19A4uu33Jm7u4lRD6x6cud6g
pB6kGxYplKqCVGjPrFrw7VMULEvAXDhhO0N1qRXaPT7IBboO4UIjEOhiJDnU7CbKkthNjfFLsqvl
SSUZwcw24nhWBERrtQ+0Ot9dESah3xBvN/EIZn1Q/fnYsEOpiWROKl1Q2IPoJg+DjkkdJVPMFu+y
Lr9DrhhqTauvSzn+mplARpUaiEqB+fokyhFpzu1PcSmdgtM9gckkkxswpmZYnPi4BgBkw6acxAQA
QOlLvRuIqPIzNCKSSUeZGEsk63M9gqPZBpqzaAsUiKsUvdKOjAhQKUe/ULc5/KydMUb3/78cUX6c
og5q5/3cH8S3D5K3t/kLgb1/9EdPG8/hhv5ejG9/xzQM5/ke+3BPD0qArzWRrBEMbO5J2Gnk1Awk
7hyONQ8fNlLcDIIfX0sKVH1ki4Gp6AoUKD77r/Hwzb/UIPy7nvq/dgJHnke1wuX9f//XY7QhsuS/
RRv/pCf4zW9dgcqfY5JifHxSTne/dQVqhSLkIMWoP3UVV9wbLv+3x/wn3fX3L/NFVwim2jt0BSL2
NtlW7bErKLT83hXqBxXmEaL2f+hwELHYkcPB/iAjUMFBHzK5+LwYDuoH1GRs8NZ88wcOBIPbP7oT
zA/k5zVA08bh5UG4Opr0AqvDH9oJ2vELg/0BFXZHyJI8joQXswG3dEf8p/3JCwPjgQrykZPC+EB1
Hi37h1MUQ+LAdiFmDUcyOunPnBSPN/ZLIPff3ygw7TBUKJ06+6/4PF8ZFPsDrExNF8Uo8aGT/siu
EMj3I8cDCVGSndTpxLZzqCssCnOAPDiH/6GdIGp7R3aCSlYYZskDk+C3bRLjF3j1yPuQLH74/Kl9
8B4RA5uAZTlPT/pijSRiIE3DKvmnDgTj+I3C/KAhSo1s1N8H0yp2xTaF7z90JPx4O8esjhadoDMQ
UPZ6+DxfHan9iy4A/P448/60ABq17+O3CBsvKISAODg97ABCmOC3lUF9WDMQ9bSBzvyRm4N+/OaA
VY2OfrthouYmPkyw3ztBKK+KnVLU2P7ITjAe384x00EHtIKehPx3xwgO2CrsUBnRiT+1E47fIW20
OCzWfnEsez4E+MKCXPVvbAv/YMX4mYNBhj25f0jRRJtqzyLhzT94yk28bGAv9/CQgfntL4V/wmPb
jxkK8f//87udwkPKYO/bpxTCw5V+/P7HI768+G8Xe3qup39cRJtyXX5H1/TBy+HHjT5Cs/43AaF1
v36eOXlMF/y6m5feDz+Do9dbL6Js87xxcWh8+rfDxhL/rPF0fZ+XTw39yvmImPLoO0fPrT504yxW
R7ftrpN1yyupntrau3d2hOPbzzGNffFK6XWWrXdoPKtLwHx5VR+6BDP56Et4m+RfK3QLD/U/Zbuj
258m//LyksHz1NZe/7PHH93+rNxU2aHGWcqPbnyebLLsqZ29GydWP7rtRZN+y5P7+qmpX80r7zFh
l2mxKaN1cqD595iyy2w40OnKe8zY0015oM9F4uToPj+NsuDAQqC8x1w9W28PzCHBKDj6ts/WVbU5
1CfvMUHP8upf/5sFm2RzqGfeY4qer+9ZgJ/6YW+cv8cUPV+XhyyORC706H4XbRf5odVdEOGOb36T
3effo0OrlxA8fof2y++b+6eGfvW7qNMc33jOvT+1s9f2e0zT8/xgn7zHLKVpMC+b4cCdv8dMXa2L
AwNdfY95utq065exo4H23tOzHBHeXSDjEBxYvkR68uihcpmsvx/CGQkS8Ds03qSHgjshVHB049dv
2E6/Ytf2j6Lqm/X3kiNBVh/YS0XR5OgHEJLwk40we35q7NdUFVqI73SBMluX9wcXMsFjfpeLeNEm
OPQQ7zFrRS+95SV8/Kt+y5DvPa7wtvz/e1zlfF1vDr2L95jPj/Sl15VH3+EZBEUqOaxt+h5b75sk
rKMfIVwfPBPq7zKpyWEcCtiEScTxk/l1BsDRHZMn60PRg/4ee/ANgUl6YIMX2erjO6ZeZ1GVrJvq
qbFfa7XIBB9/gdfwvsf2++0mXB/qGsEDPfrOb4nxsVd9aulXvxjvMVlvG1aCA8GPqEYdf+sNCaL0
UF5OFKCObv4TLTSH5qpImx/d+pc8ObDOC6rm8U3/vSnc60PxUFr2JwTsZbL2Cdp16Ge/56LFX3xP
Nuvyf/4fAAAA//8=</cx:binary>
              </cx:geoCache>
            </cx:geography>
          </cx:layoutPr>
          <cx:valueColors>
            <cx:minColor>
              <a:schemeClr val="accent6">
                <a:lumMod val="40000"/>
                <a:lumOff val="60000"/>
              </a:schemeClr>
            </cx:minColor>
            <cx:maxColor>
              <a:schemeClr val="accent6">
                <a:lumMod val="75000"/>
              </a:schemeClr>
            </cx:maxColor>
          </cx:valueColors>
        </cx:series>
      </cx:plotAreaRegion>
    </cx:plotArea>
    <cx:legend pos="t" align="ctr" overlay="0"/>
  </cx:chart>
  <cx:spPr>
    <a:solidFill>
      <a:schemeClr val="tx2">
        <a:lumMod val="10000"/>
        <a:lumOff val="9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1">
                <a:lumMod val="85000"/>
              </a:schemeClr>
            </a:solidFill>
            <a:ln>
              <a:noFill/>
            </a:ln>
          </cx:spPr>
        </cx:plotSurface>
        <cx:series layoutId="regionMap" uniqueId="{0938B8FF-60DA-4947-9BB0-760961870E9A}">
          <cx:tx>
            <cx:txData>
              <cx:f>_xlchart.v5.2</cx:f>
              <cx:v>Quantity</cx:v>
            </cx:txData>
          </cx:tx>
          <cx:spPr>
            <a:ln>
              <a:solidFill>
                <a:schemeClr val="tx1"/>
              </a:solidFill>
            </a:ln>
          </cx:spPr>
          <cx:dataId val="0"/>
          <cx:layoutPr>
            <cx:geography projectionType="mercator" cultureLanguage="en-US" cultureRegion="IN" attribution="Powered by Bing">
              <cx:geoCache provider="{E9337A44-BEBE-4D9F-B70C-5C5E7DAFC167}">
                <cx:binary>7Hxpc9w4su1fcfjzo5pYSAAT0xMxXKq0WIstWbb6C0O2ZAAkwQ0gQfLX3yx5GUmW3faLccS7jlfT
PR0SC2QCBziZeTKpf76f//G+vr0ens2mbuw/3s9/PlfOdf/44w/7Xt2aa7tn9Puhte0Ht/e+NX+0
Hz7o97d/3AzXXjfyDxwi+sd7dT242/n5v/4Jd5O37Yv2/bXTbfNyvB2WV7d2rJ39zrUnLz27vjG6
ybR1g37v0J/P0+taf2iHRl8/f3gN//n8qq3bZ2k7Nm55/uy2cdotF0t3++fzBzfBz5/98fhZX9n1
rAbT3XgDgwnfixmjgobR82d128hPvw8QRntwgSEUo8/PO7k2MORHDbkz4/rmZri1FmZz999Hox+Y
DtP/999M+/1u+rvllrDyfz5/3Wh3e/Ps3F27W/v8mbbt3foMS9ru5vb6/G4x/ngI2L/++egXsDyP
fnMP08dr+XeXHsL2N5D+u4YFvbn+BaiyPR5SjnlMxN2HPQYX72GGKYthv3zcSx+x/QmLnob38Q1+
AOHHQ34zkF+09tm/G3lb39pfADTdCyOMCafRR6D5I6AR38OUEDjHLNx9Hp3lnzTuacyfuskP4P7U
sN8M+/Pr5lmmb+WvIG68x1DEIoG/gpztoZhwxMmnPfHwiP+UTU8D/vUtfgDurwf9ZmCnLfimHZlb
9ysone+FiAtBCHv6pGO8hwjlEUOwIe5z+s/a9TTmT97lB2B/ctxvhvzR7dD8Am6P9ggjEJjR+I66
d9z9IEJD4m5LIILBvd9H/EfteRrpB6N/AOEH3//NkD2+vrm9O9MQd/5Xw+54T8SYRJhFT2OLw70w
huNMkXiI7Y9b9DS6j8b/AL6PRvxuCN8O7yGHSP/riRXbI2EsYh4Dae8+j900IEw5EhCY0bst8Cgy
O/5hu76B88PxP4LzwxG/Gc6nwzUE4b8AZ7LHBKKcx/RpnBHkYhEJRfw49v5xi55G+NH4H0D40Yjf
DOHz6/cD5NON+xXRNt+LWCyAkMOPKH+VUKM9EFHgf+Cwd59Hp/nnbHsa7yfu8QOYPzHqt8O9eXYM
CtCvgJ0BR1PGxOdU6ivYQUfBHAHwXwH+E0Z9C+/Ht/ghuB8P+v3Q3qVX9fUvCcvAaYNWIkj4LaeN
9jgHvCMKcun9kBuy258x65uIf3WTH8P8q2G/G+pt0xqA/b8epfE9SkQsGP4oj4XkUY4FWTXILDEF
GngE+A9b9A2sH47/EZgfjvjdEHbXjbb19fgrVFK2F9OQkSgmd845BNX7QSYNtY4w3Omk7JF2AqWF
n7DqG0h/fY8fQfvrUb8Z4hcjkPiviMhjIPEQ4TAUH9F+QjfBYkfjEZz2+yT+4xY9jfSj8T+A8qMR
vxnCl7C44y/x03QP85CT8FtiKEhjWBAUxuGjA/0TJj2N8eMb/ADIj4f8L0D5+yY+mPOuxvnvz+fo
iYr0zxak2R4GxTMW6NunN0bgrxFIY3efz8/+WMG8X0L/eLafsulpbO+PfTDHj1P8/qL8murztyvT
X6r62bW7zu/6Ae4Vp79/9W760MTwaOgnMnxiwb6UiQ9u/nyOwpDsZMt7yO5u9IBK/113urn9DM3D
UbfX1v35PEBwSCOKSRyHmHGCd7GXv/14aSd/MhzBZ4cy3omgTTs4ddewADUQIPiIRMDhMQPTbDt+
ukRwzBkUxaDsTWGDfOnWOGvrRbbNl1X59POzZjRnrW6chVlFQBXdx+/t7I3CiGPMBBgInoJitKuV
d++vX0FLyO7r/0cOzJcl4fVpgPoraJzwyTrW79ASHdTINEkZr6kdxpxFJgkntlmJfCGW/sRzI5PC
m/7A6N4kowzSgY14I6NwE7bk3OsJ55y1YzrJ5UXoiiwO2i7RyF1qjru0RvULFfV1OgXDfl3ZaxPP
MhkRvSmwtmkXGJnKaD6a+XRTjahPeRUuWUhIHi9TlKClWfNwDOpsMNGcYT66lI1iTOkSxqlrm2XT
tMsZXqIow7I+GueIJIt0b8ns5sw2y00bxocgXHZZPzddIidbJUaSJFLrmDRMnK0CvZmKVSYl11Wi
VOCTmjn4MS51usoOJ8bIImHFAZFus7C2SPre6gT7+XJV8tix5qgruiMFc0raRQ+JwfiV11U2SWny
qsHHBcIXxVK7zVSPJgFhZkqcnVzSVQFPKCX7hiw6LXj3hkdDkMbhIkeZRlOv5bnDZfdX2PvLZaX+
yHF72hFntzXydVL2w1+znA50U21N5+OEjlGbUL+0yUgKnKiCHyuJL0lvSTJqfxrENM6ralwzHK0y
X4XmiRxEsA3a8RUJ1E1UF+3WVzJFY1UdtfG1m687sWxoF1/bhbTbcQi39WhlPnTetJcCqea8Duuu
utVyvfGzerWS0OVs7FqWVIPi/HpA5UkB+/sgdE24PzvcnuKhEKfUFPZwEUVKxZg3nsX70CxTJqEK
daqoWE5IuTKd6Nb4bR2xN77xGdNGHZO5ve3XCe+HrRR9MsRcrcn95pkH5+d92y2DlupTw9OXH/91
0Rr4566b5j+/3PVL/een7W2742n7+Es7nvvyrf905Ox45Ut7ziO2+th09Q0q++7Fb/PcfcKKoHz+
PYq77y0+epo72rgb9YXiKBRloTkjjDGwGY/ghl8oju5BbS8MITPh4O12AtIniqMY6noMCgfhR/Lj
QEyfKQ7vRQRuyCD64ZCtiJ+jOHjGQ4YTMfR5QY2CQShF8U7UuM9wbiVt14/jfNJ4IvLJF6pLWlKy
Kq2Yn17GQbQclvPUVHkYVu7KtXR6XVE794kVTf/m3uo9Rbggpj22hoYCM2g72zUv7frO7ltDm6Wr
hBqnE9w36ERWa1MkI2tjlc6Ta0UyeTpesakLdDIY7vq0L4cKqHa1jKZcsOZGOBeewj3UmOG6Rq/X
KOBou8RRcYuWAM2b71uMQQP4yuKYQYUHi4iFHINLfGCxZgqwXdwJmSMps3he69cTFZxsHFvaKJmW
GZWZZgVPVhYvOlmqkGzNNCwoG6bW3ajZWpTqoIsyC92GwHJGhVPChqiSuWxLdVaN4tBYoWwGCoa4
tKo/qmofzbm2QXysBzWZ7fdn9TUMjJIQHB90h0Ejyd2k77k9tgTSB11tTxpXiMtWcoQTWmHYGl0z
zmd+HsR5V6D67fcfu9tr970tFMKgdYERcLjh7v92Zt17bBTOknZWNicNX9EJqtR40tgh1bxQl99/
0mO/vnuSCHHIKI/Bj/FH+6xr6LL2g2pPeBfS6963Q70tHF9wUnUqD/uxXlMSLrxNSxJ583ebZrcp
Hk4UNgqOQG6AMBfY4dHjGSNaycboE9ZX0bUpx+i6qnc2RKuxeTy0bbKEAP3W173HSV+17NbVwh54
sdAXc0yGMCW+bKu0ZI15TYYOk0zxZbntgqnLwmA1LI1ES4f9iMTgs7+/euhroDjb0QaJBXQQQu/o
Q6DCeIyaKCqCYzQW5loPzsoEBZVraEKWpZGHXunqneSiezGvvdrELZ11itHEPji2rm26KMlS2pbT
rR4Iu5miTrHD7xtJvwreoHOCwCaKIUUAeT5iEFze307xwHU4KEeOS9p3heCZE2rdQohDxMZN45gO
cx++nMwSjRDCKJYOqNlaPHTbmnY4rerevOrqyMwJq71840vTHizWQQgS9d3r2FY8K/qmSMe2LMHl
OlL6pChtc+K7wJ72wUpyKZEok2AtGpPiSZn9KHb1K1zKM7k0ZE7qkfUnrugvHDYByeIJw0LqBQM3
0HFdk9Dz8kWtIn5VhCM9VBCnvljlPInUh4qaFDadPgj4sJjEL3zNkI+CbC3n953t3fkYBkwl3ji2
KWw/HtAC44teIV9tCxYgnayqKt6BFD5MiW764K/RMJN1ncUHVdt0B6gX9Y2euhjOPTHVuRbFzJKp
p/JwKIYxXWAdtohicdp7M+fUD/0GoRlNOYQeSKaTl7xPJ6yK3FgyZGMnTlURyDBDqHX74GqwT5uw
jBPuWP12NqE6woPoziPiou0oygBvbGzWax63Q27DuVw3U8XlJpjn8Brb2n+wsuuidMUuhMBU4klu
Zle2cDi8zxc5jXwztIXKakfMfgNfTURMhxYW2kwsKW1ZBikrPEtYG81rQl1dpMQFjdkOcZVLOi7h
S08QhQbuIYTYEXaS2xDnhd3OhM0v4mpd6+Ll6HtnTLLoemmGG1UojNcr64OZGZWIAai8fY8XUzoy
JKMbxy48cZUz1XwodL9uJzG64sAMWndJiev2PGQBOSgXQsZ0BAyKZOlDMQNchvOsKQrwh66ufJ/H
lZdhOtQOFaeqD2PW7lcL8ypb5lq4F7F1BHaUL1pkfTqCL9zEgSqL0wmOTizTnnccNhyprNk0tR5E
UvfgvIp8nnScBgVk6FGyFGFDoeWtMCZVYvTFxtesNrktICrYRI00a8rXCBizwRUdU6OGoE4mu0h7
ZnVgTN5KzT8E48R0mIUtdltN+chPoqCQxWFDmGNRmTaz7ddl30JPzKDyTipm8sJOa78Rg230Zqlj
s+yH1poujfBS65TN0VJvB93rIAVY8ZugMyvKCIkrk8G/YXBal2FgYcmb5k1pjDAHZBCuzivl4lfr
6AjZlEGL0ZHyyrImYQorty2GqWvOwRmTw1KuuNqMHViQt66Wa87RvIqUl0vnjw1fYGsHcFSGrEBo
PBxIFNWZLIgcM9ZMAKdmFuKTZi3JeltXUIfIOBhgMrIY1R+gUNN9qVkVp7iqepLpVhfZOhZVlAR+
6MRZWfiSpkT35ZqYrlyDo7Co6QZ1hYzAXEjRcrSotT1QGnmZV4Iqn+y+lyChRQPbR5I+nb0O1sTN
OvhraJZ2CRIN5wifoLXRq074RANysdQejycxZC5t1ojeHUdjAy5JWlbBAGEgI98UWqHmakV1ow77
xdTzxvpo1UfISXdBSxxdR3NhioQj2LybsZkZyW28ajB+RKXJatJXNuW+yDXS/VXtPUQWpSyncxvF
/l03KLI/MS+LnFdRiJOGF3CfqG7LedMMEzpZ547Ql9ZF6AK5AL7h48Dy1KGFzfmETan3hxljf9Aw
afGpDpi4bMJ+tznLsrdbVltlz+aFOp5CggjYKN+AYa0F0j0CDyYuCQ9hdxtgySGD7p25PXBWFPis
HCC9e4V5I+jBTEs/HrvZ7YJPtcxnURXEc956A49u23Wdkhkbt27Diu0mvzPdAz+BXZ1BJzRqYBZj
H8FSqaqt1lRUExydrpaVftkMDI78MEJUIOEacCp2jTrtEV2GJiGdCgFuP8zjsQlUZxMdjv28mUMW
knyZerwjDThMKcwICGQWaBcnu8ZcFpiIQz5pSGC5iirYF4uMr31DwIx5KJdXxM2hPZIQ5pZHbddU
5TkHb7G1TYhOeiH7KxriuE8UVRoftlyK8ahQrZyyZWA9aCNsIdsOw7KmIeuX91VdRWfzaMN2vw+X
qXrjYyPtvikC82FZxY5DdF+rDPIATnKNF2U3XWzEmyAszMb4TvYJo0Bzy+DVK906eyRMVUZZhAcs
gfYiCu5IYXE5lMEk8xo3cEzWoCDigDYt6m8NEPJyyBFsqdzvGDsvowBWdJ7WKQcn4/sjNIw4TgtR
uwk8LZlCCL378q9BTOIiWCBMP1yFG9CNA13EJgYhBtqBx3Cr2SC1ptTLWB50AItPg0rEm7WdJnc8
L6w+LyfbJ5zZfWrmKdpffQzgVCGy67arq7Y9buKZvghcSNtc9Y2ZjuTiO5XyyBp1AZGIvQlFAzQC
1GmnpFLW20T4iffgBZb+vJY90m9RuxI+JStEYMvrzpFAwM1sMeSKBZU8DIrOv1MyDKa0ZjauDrQI
0cvZBsW6HUZQZXK9jrBJNXYlOZureo1OTNzVddJ3UxgfU6TonC4Q3djcqw5Q87zRMhlWZoA7rK1z
NJN5yKYa82G7cpAZkorOkmVLsYQ2LTob9298tKCLUg2w18DTiUvY68aeNaJBQLC4E+WGGxX7ZB6v
QLDyHCVVNbHXEW56n/lIOnpMi5pPr/rCigGcO+zovNME0ITEYZlfaOKq9gUbOkXO8BzW8UExtwLm
Nc+BPK6GoPOZsQVwBkRjozuu6wLsH0QlN1bxSmV+DsODpadw7pc4BhWFFood30WlnzTas49B/keN
8b6WcV/a+BGN5Pjzy2iPRZIHN/p/XEkBsfQ/oshHxRhBDP7l5bSvFONdG/HTY76IKVDGhbfRRBQz
zlAoIBv/IqaEe2in+EaQWcXkThT+rBdH0J+369BBoJiA0LGTkj+LKXRvp6DwkEVRjCJM6M/oxXcZ
xf28LoJmT1CqBSgX4e7VjEdiAEOdDIET3AmzzCbVpAcJTIvrjPVUbNnEr20h/abvIgVuey1pAIk9
HxcBGh0urzSGfAoi5HbsD6i2nUnLsfRh3gXRyM46Ogz+rPHdSUcqfREMHotEkZVtSrval7xW5V+k
jtaXQHly24UFRrkUvi2WpGlrnWG6qo3rrZVZH83DLh0ITElyBLG3vYKzV85dMtcrnteMjLHVdoOb
WaNDY/zanst1qYKt7osS566Vw1YQCOQ1a+QWtJk4G1pfboGB+tz3BdpOVYyAciG6Dat4uFwnkHr3
K7HEa07suMhswWKd83okcX/csSJY84ZC3nQQdmt8PC5WtVmH2/hcx/FQgujclXkMDLxFnarceUXq
QeQx7erTGccKb3sGP0PI2b5dPYWcq+tlVQ7JrFp20NeIhPkvOcj/247oroP1e0f005t6j0/px2Gf
Tyn0UtBd1zOHqJtTwkA++HJK8e6NBk6hFgHVHoTh0udTyvZECM2TICfAKQa1FC59PqXQgxdRAppD
DJ1ZVGD8M6cUPPIj+SWC92dwDE17DLKCEIrED4UBPstejFyNp6V23SGvBT0emvmIN3WfRuNwGRuT
9aWr9puW1eutam0fvByXBdKwVaeQAdQvheqaxFXLSyfpYWtNu+lrqG+gdQHprkJwUOqJJrRTG1lN
6gDywzCVXUET8OBSpWLqm41hXT2eL7K7EgqqD0HMIKSHIL1MO2zp4TQH62HUNbMq0oUv+nCsKzg1
RbDvguGDFM0KqmFYbBfUgn6BKnFQj3K67KDv4QjruDrmpIH0XJ93I1Fdzs0SbjrEdTYNQZixSTRZ
S1aS1bXGCY4FeHQkjio2uLyXKI0cdpto7k54pKZkIq2ASsw6J0HhIOpXjd8fvD1B1orUNf3V4OWL
BflcQSEKW3wcUnnkV6cSV3ZjoiFagVoRT/1ooW4BCCeyCKDkMTj5ofBt/Bew4VRs+qhXCcgWkFEq
i/bFML5SFTnnZdiMB12sAvdSo6bfj/oubXoV7/fRYpvz2IViSNRYsCkhrKBbgvxUJlERfaiK0R/o
pR23Y1NV2Wqas6W0J8Ach02tTvoQH3EXbFrrDwMTZ+0K0UDfJGG5ppHubnyDX2knrv4/edxVhNF3
K8L7o3nX1jfuMXtE4W7cF/YgUBWJQxLvpLuI7EKGL+wBBRMUQdNOBLUKxAQc7M8Fkx3lQHVl1xES
gp57jz0oFJKhF4hCSQHeorqrwHyuGD2I16AY/unn+zVhYKEH0i1UJQh0hu7CCdilkP895A43Lr4H
scifjeGhLFNImlq7vceoTzyChjsC+k8cAbPAIQQPVMCJh2r2XZPSfeUSBQMpy8p2Z8SLMrQJjWwF
ZVaCG3KmwqGfsr6N5+rl2uqYn+y0y7eDZLh6ycNoSVVoZnyI4y61kLz2CkLjos5jovNVoyUZV5Iu
S31WgFRYtwFImmI/6NtzF3YyWRTK1569mrXdhzNrEmUg89YOZRHtDyGEPg149a5equugKEDQ6w7K
uny7TCVKV61OpbM5x/UBU5D4oHn4MIwMUh3ts7qnDKIHSHIDg+oEUq/9fuqqdGTla8b3e2JTmN5b
GYcHkPKUCUHdIRSfb2sofCTFTJNuMbdFF7YJN51L2nDmSW+HDVDoi8Ixn/FmIAnERFXSsfDdbJtD
QgOTIdpcTEgegvT5ephVnWDt3lRmsala/Hsb08OFDs2mL7vjRs0+Ez0jWaSLKC3a4XzQzQApaOty
uZBjI5shdZa8rL2Q6TqNb4OSbFYPuSC85mUSjt2HkkHZnmvcJqxvz5qWHjE/0LyjvU7qqi/3Y6hy
JJClyXQuxybXHe4SNPEKnMX6BoHETADOpB2DV5EPGqiL1xfeiC4RvLoK+oFCDb07gJy+PKmdR6kK
qkMbQIoYop4miMsX0r0nZbsRY5xq43FK596mom7eFOtE06LnwPsSHQ58HDI3se3Kovednj0oyMPR
yOh7Dslnxkv9gRs2pZKCrtw7cSH7+APVHmQTfav7yKfIlvsKDypDM09bac4mbN+hsgRBkrogIVVz
UGuQ4ujkNpqDZjmSckqpdT6nQSjSqBnPRhG8nuRo06B2B4qoIUdUncvZ9VnL5Jg2BclrCHzzSbJ8
bQE/wctzTKYU3CqILGJ6U4VrnOgl/lCW4q8IVS1IOphsyFwV4KxUddyYekhlqbsUeOW1hLy5oVF3
CI7lVNaMZaoFzQzN819TWcPu8f2Ycw/rwdh6VcXFRTyFZTKVzS1FPt5MQ/i6kvVrqxuczMHOn0p3
bFjwwQX8KuALTeJKpYwg22dzARlozta4haCZLNVBh2H3554OfbHfwWoI6KToLyLp16SIK9jloq5e
Q4VQHETrXJ7FxF/0Pd4P1u7W2OZAV12d1G13A5pO7xKmZT46rjeVd0fjoMs3lLqsjos6tfFlI/J5
u6ilfGF2zSVB8GoYSwGVgrLudVYY0MEnz48CNrcZqO5tausoSlbYv5J027klx9RGJmUDtDow6DqB
s5lAJHFiW/ZW8ehWh1AFBlrrE7qijam7dFLLEQR/18E8HnmnD000XsmRljvOeTU0KC879KpF5MCj
4NWyMGh7kZe4iq8sj7IWhUfCyzOofJ+BOnq8WrdZxwqkmeVmnEBSVqzMKuuqHASktOpxwuzgIKqI
NkM3nTDW5kNf1QlZ10zpyCetgISm5EFSBMHp4oZLo0WVF9hCB5La4H5+E9jbaISdOMVsQ2jJTFo0
vjaJKOCvwkDytQRBHk4Lu2Rymrd9P+C0lDNOI9657qQi5K1paXAONa6cTQ0o8XUJvJVULe2WxEQr
2bqlHVJeg5jAibmsersZnH/rfX0JMeVVaAbyMhyj9QwcXr8Z6v66x+hADeRmLvgp6OEnohYyawzX
SVSBuK37iadBWeuNWY24oCBBH0ujzrWU70oMfTC+GuujYV1Y3hlHYD7hklKnrhoMKHp1oXVbZoIE
h+Nk344gHZ3zgJhNEVgLrTW9TSYNvgf0SOAA6CCKMzt262ngeHARl2TJlkX4XA5t1MApt28KYceM
OgaVrWbkWV+7jMbTtD8h57cFHqAUY9pl65tQpVPdiUS6SsNh19G+rwXat9UE2ql7ZalK+xhty4lO
SRsU7zU0ISRrjC66qH07oPlcRkN8IOj4toWcNqFyLU6+73YfZgV3TpcLeHsePC7m8FLuI88e12OH
Oe7Hs5b7PEanJb+IweoIKkslffP9Zz2MInbPQqBEIILgfX14d5DtugruVbqtbaGlx1t/xou8qC77
ZaOCvylx/90jdtfvPQIqx3Xtx9qfdXAwl4AlavqLduf/F/OA8ipoy/ByIzS4PHyIVVU1l433Z2S4
6NsXc3ASTAfff8TXsMBS3XtE/PARbgSdGdHZn1F+bvrNalwOUUjDrsvlb570sCngEyj3nrSz5N6K
1WqKTOxgMv2yJqiJU4UPR3Psp3wyh6v51C4FCt3TkeTO8IdBHvwxB+gCgE4LQgR0Mj58nJPlvA4O
+bO6f4scFJnjC6mOFvOxqeK/rTj+bxMqonDX1/1tLXEDf3Oqab/ONO66wa8/dZ/yPRJDRgDyH4gS
IQXAv2Qa4R7IgvD3kb7kDJ8zDcL2IIeAJhVEIgY9ofdbsyKQMKCRi0UMREh4I/jn1MRdH+u9HQLd
p6BSgKQYgdQZiSgijxipMjWUn1zBTorZHkrXT82x83iJ09JMXQdVOj2uW+6thZqrkfNlK3bZdyua
Th25Ul3NxJ5DmXHJlG2q1Ltx23uZVasEoSJsMHjcOgYvWb6DuEgnpIl0vgQQtTRQAUAidmlcB1dQ
03rVGKjdjC2qXjrWqfOq0vvCzyDKFWNaQ4FVhjo4qYqG+6Sf+nwwgbxaOqfOikLp+EzVCzuLGm4V
VEuKlSQx/Cm1NosKEzYXMdS6N8UglM/tjAoHjRNW6cuRGgt9BJV/U2GhSGardl+rslz2cTgcQ1H0
0I/Rq0jSJStYcxmu9cVINUla1b3HXEPHqBrfQQVOp4Mrc4rIO7UrDg0BPYlH/Cae58sRogToFAhe
BFOQBYY2idSg4dCuQxlfPEpsw+guHn2DC8JTE1d/YRmdV9yfliW0ay2BvsGCXZiR3oa01Lk1sCgR
dy8ZqaBrdp76fQ/3T7Dsqr/+h70zW47cxrr1E8EBkiAI3nLIOVNTSSrphqGhRIITOAPg05+Vdvh3
2e5uR1+fDkdUhEslpTKT3Nh7rW/ttB7crErLHV1DnfR90UdNLb5Bm3Q3qq3aqAV4EJnS3RUAadtl
GZJGS0wDOAf9BiMBbME1GmnVpm7Zw8Om9uB17l3mzk28egXMUubuVGWd2BWVjkNr3L1dHDjJM/2k
KkzEPDYw9f0srYJx27ThW16oI5Jxx9ELr5gVQdO+hg9BVqMxhRdnMvLph+umpmYPWveSDyBBlmxI
umHlu6aFujNm3dekyBBxqatoJs2HLkKTLLb9jkt6itxwCXacTdUGl9cdc9C0TkJdJr8k6BqzW1AK
d36uZJQXzn3WERLPNZgVagY/Lv1ljHG9JQVagBndTaTy6TDhHZzGeQOlSG6Nz9aI016la8v2zWJv
TO8/O+N0CSf5rZxASEk6PjV5cX81LZOOzlsn52Rf8smDdTjc2yD7RjW9W3u0mtqRXQIVK49CKW3i
DNntnK07W2dk7xnyMfSkSCjrqq31MwrHLayhaEEtzP1xKzDRY9y060F1wU0Jm32jBMakbm69uFnq
KeqZPvmV8wnF7SBnATx7lGdedgMs3OAIjcrZ0hC+m817sMQMk5NTvg200xsbTjfhwL4vpKAxbvUl
Km2DA2r2vho7r6DW1P28dvE0B7v1qqEFwRVnadUaT9Xy6Oq13RGGqzPLOx2NtfxRW3fdzkHw3df+
g+vgHV4UOrN6cPcCUk/iCXEqFuJGnPWwyhvGNrovb2TO0bRX9029XPIC17YuAgcTRZXKJrx187bf
cKxJ3OpOe0k/GBv1Lf+mnX6J6UC/Mpe9Uq/+QLpg32uPRjKffPTn7g82kqexDMK4aZqnRk9u6oYQ
R+3kbCVvXpRlR58o6y8RoAuoowEz/M4rRReAzUGPa4v+3dMYbV0fdDMJumj2+zMnZkrXSm39ZX0f
PPelF6G3C2lrMGkFt+u8tImYCpGwgXM8Va+NoMV+ZDaDERFMD0U7YZrvaL0DjwfpJKhK1FrvtePs
YWrAEGg4hxu4NjoBHVAmZde1cSvpZQHLnVa+92NZ4e60Pj+XpbskS6aCXVW1GDkIwywLuidqqPYi
zfQHWXAnOyPQdppp/yKNL4HR9CYRxC0Sz+3vdctBf4tgSh3415VsDd4nuZlyNObSL9Gdl0WHWVTv
bZO9Nq0xSUNYkwK4zSNgb3XcDeUHD9og6rJyTf022+TMszveDv1edWxTFa5MioDXGyHWJkI9XLdt
2b8OmLJaDIK5zrZI6BZ3BQEh5CsZRnbUNAqnJtwY0qqI+za7463bbYLe2QM/OZUYUzdTU4rt2C95
okE2x9li7aGY58+qp+WmgB5ycDuvjP1undPK5O2uaNv1cdUN3httycYXOSRy2EBRDsoj8qdlD2xh
iBxHrHHtwzmvw0MWrkci1wbcRjdssmq9g92cACXCkBPw0zr2gBfmFRLzYm+7ufjWuqvFgejUm84b
ZDQXZADxOX3wvlmiBu7G1ogJ5reTT7FwoX47dXE7Sfe2zVaaVEou265bj96UnbLaS6p+vV2GsUq9
sqeJmyFdIIPhEvrlh2ib93rMDK6hMIs4uOqkJv5BecKmGc+hs2DwjijVT0gRvKmK3NaDfKhyomKo
hTwtB4dHA+t+1GvwlTeUbSaPjckgGX6kdNtE1/SlA24VLbO8ZOGsNgjHLYnuhyxWWXVsRUN3pSnz
p76oE6mzFw7DP3Jx64Lm+hqa6cX3CCIe06VbcCmzqfnIfDdMARJVwH/qJ3TiMlJSLpFLyN1KO5pg
kDs7nZ9FSlXHekAnwnCm+mRBAXOcH0aMu2DOTiKzzZZKe6izNkz6ikSl3z43driY1m0jbgHPDeCc
8IYe+tE5+nXzSTrxpQ2ZI67VHnDiLhvLH4Ism3FW03YE+DR2+KpW5ImWFFTksSkLUDPBvhurt3Au
30FLxN1CaFQOwX6W2fWqETmUkeGwjnpTA7uKZAOUvOzGo1lxPUtMrBvXZT88pHQi1w8eZJnjH6OA
L41zkkPtRAwBihhMr9yic3tFB7aXBu4POp3Im/hh9VUTz5284b2IslA/Ox5+eGcUKLzyWGlebL1m
+mB5+JwHWRt3TX+hQXN7bWIcDwdeCEPVL5wmscK7mEo+DloXUTci4EG6/raT4QkmUJjAN72fYQJH
QelDfGXNdlZwbhcXPqmjG0D8nYhGxHA2MsOt064eisVgH5qlx1MT7ZIW6DsjUcuUtN61exj2gVcc
tC2/CseXm1yLG+uUW7Vux7BCimg72BZa30mQ6ltRL1VEGBBUKvxtWS5dZAM0Mt767gm94Tp/F1ye
mDsPaDlogTerf1PKvXJRGgRPR5fhiNvnW24h0shJPDldEBkOeXccUrHz8nrnqnq/TFWSCa+7a/nQ
2Ji2kutUMt8hz8WiFI2NC0T8UBk8ZS+SQGOWjaoXYu+A/L+21JckYZnKo3wNtAR8Vx2UpvgtKghK
lABXCfM5GhTZkKDskrYieiOZSlhTzUm2qO+ZcOBMi6UHyZ87QIxK4Nbtg2YcLpjHvhBAeGYSzl2D
xotkctqEfrgvAvYG5+7WSACURQCdu5BTg0gF7pCqYn3k68WJiFUGxwkEtIriYBtxpOH9u7536M3n
0EZ5WJz6ARGpumOJmYLLMsmbcA5ODjIHUTuWb05okzFkJxiP6G5U946zxUZoIuKqFdAoJTtMM/2x
gtXcriXlkV3Eji3zbc9X2JBXHhqjRIS+Ric8az8H3ew8+GyQPdS66Ud+Yj2A5WpJ2wlisN8ovUPd
PYXa2wYWIlDrj+MO8hzYWBcP6A9FXLF6jEZnQXsDZXbtSjBh6HZDp3qtehmz4qbqKlQAGwHJ2vsD
clahWC5kbPuo7aabxi8/ET+qotyxsbbyonJ68RGoqtvlwtwbPjVAqvtkGEh+WKh6BgS7nwr5MgXT
YxeqISpXmgJFMjx4MPkYo++92N59lR0sxZGgMjb5HhLZui/n+hW/4GMhCU8C9IJpMXXyiKrwyhq1
PDfrkkeqL48GmF4yLkCLbbNCErDuVa763i30zZTVndbtW9WJIV7GCVdC+FL7CkBS8dyAhP//Mmb1
L+AgD3/37wf6P7YY/X2ov37n/9mHWORwjYAiPBpgZKaQXf5vqMfqFo6I0+9fgbP4O3wgfgm8awzL
BR3MUNihLfwOH/y6dRNuo+cLLwTOIP4b+MBlfwsMBUCXrr+dTxmDYvYX2QcWSDuuyugbU6MPYrPs
Nt5SlOnVDWgCM21GUuGOwGSzvCBycOxGE24Rcg8iWEgIPIJxSTBpO/d5zlMikDxtbBsg/yjBBk/r
m5+56wVA+Q/N+zENShCqXZ09eDPh53apC1QASM0dhtMLBMq0zIunCbO3RmndyFAcmsk9sMH5qox9
0kWDRru66eshCRx3F2ICj8ISULtsvC4payePVuvViaFsjIGDFrAq+Y8yYI/gcl+rhfzQS9EnAc5/
QMgWkoFqPvvG5qh45DLRZcaQ1aIQVLqNlpC/24JVCfAvB6wiwp7LPMlktuqpaNSdy/MUQYAqCixs
xH6eFgjR2zk/53LPO+8e1ers1dmPFQq+bW+5A+DPG6pLe4UyTfnc4ODL3OyjaP1vi4/zmpZfFomj
RNbuHTIUNhIzCseSj4+KTG5k56nDOFrUyBTUJupDDzWH4wTFzJLAcmS7UdAy9mq4VuATgmhVbI0b
6SAUnJVhSiY+oo3Kd1XBQI4SbzvPpLz3ndpNDDB/zHCwRhzpL4mviHeGeyERRNDwttC/HlYywFs2
dcSIotvZjHv46DIZvElu2Fz6uxnOSPXU5iTIz+64Ns/l6BMg/E3f4eVb1th44CkXI3Xa+uILRurO
FMtNMQ0VVPlxCs5TBrT5dQDB/dnUKiBJ6NThTjIn2/gjJPCAShOPK5LDuWvbTce0OjerKx+FFk/D
JA3OivC1kqZB8BY9jwYCnpBuRhNlxbew1ejR/W03ZPO2RpO9GxznkcyZk8yYeVKTre12ARZ937Cm
h5vjtjfjtT+keC29cTkbYDHfcAUEcccCRLH62twCX4fFPOsOfuTyPqI1PgaVu8S8LH50TmHQCVma
ytC5EKGyKaKzwUuPDikIp3k3zNmwcwdeP/S8r28WFbTfKtdOSedIGBSs+6bElEwTJwh6rxMEIX9n
eAtlIyMw+71ZRZOyN3pCApd4A07vSoWpL12kjAExb6zM+GGyOBSyLu4L/QQ7ELYjTBhoF12Z5Ijo
Rq5hZE9IqF+rUmt0Zn2WSDG1W9Op6qPy/HFXI1ECJ04cKl2Y3bJOIh2mcGXJsHaYHvxwuNOek52K
3BNnsdjLyIMQxz6xcaCgYUAgHECEC5NM6I/ORKwKJ3JFowoxl/TXMvw/gfn6eQj//jz6eavx30+k
6/f+dCL5wFUg8mPm8cCM/HQiub+AdoOOjOWQeIc4FN4/TiSHei5SpdhAgJDwzydSgIVUAtlkqMOO
x688638BtECZ/qvMDJDm1zWkaBrx3zWG/LPvETbBGraLv9zUi0RWKx56RQ+1cdihXRFti0vePNoy
h99qyEm0iBqWPsZjXfKkaDFegUX4ZvLpWAnzsFBzspkD/rJAhwqMGzy+XBFzmp50Yy9Bg4ZP8ghl
WkX9NZdvzIF3M48NliXItdZRAyNSZ3kYZUFotoPnfXkC07f+lcqSlY3BfLvpUBHcIIJt5rIUMath
0oVj8WI5yvpYM5uGk20SOnTfGJ/niM0Eri0i+l630tjqCQYiJKmhzZ7hQuIm4TbG9ArwQ7/zGc1p
1jeJ7wQfPcQL2MPyO0ekIkIQGDqgQL5CBhGCQ995zqD7dWucaW9TiAEC6tjsXL74yaLEbjTQBi1b
IPAt5t2qDIq0uaEK3TBMzxdJQxk3rNrCRdsLJEI3jtEDYsEEY1DefeaU+Ylx2u+d8kHEFIuXZDjY
+fWEHyv7JjF5H2cf9XHwXaA614bg2hm4YzAkDLm3WF4TEjhEwq3W1dHx++VFhAtAmVkN0wb5S5TL
QKYsC9Smth4M7Gt9EEVBMXugZszX6mGvdaS6VhRxrS3ZtcpM13oDpaNIiUQ2z1KZpS0d0TpTVW9F
qKcHF5rbkwb4myiKPEs11vRseYMtGbqqXtSwuAcZBPz7giH1fhyc/rbgrtwLZzCnPsw8iMi1AsbU
D/N10ixPmW67a9zKnOZhrd1obWj2boQkAvkA0u9bl96hHDtpUejukVq88NsMqPYrKcP8i4l6Tpsr
eagnC40JMKJtXMTYr3wiKiyumwFBJqCLk13xqusUZskJM8kLMmdhTPr5Mlypx+zKPwZ0gexyZSKD
Kx3JgEmyCbxk31BEcq8EJVBK5PTQ51zpyvbKWfIrcbmyyoHvAmokuPKY6lc005UPwW+sJqhNdeU3
qyvJGSLtt+eqBt155TyJAPE5Av00VwYUYbDEXKnQ/xXz38hEmHv/vpj/9EEUf6/lV37491qOVb4c
AwT2iyBZ/GfLEJ+zEWJJIO4ooIuo8j9NF+wXDBYYSuD3Ij326w6I36cLLBcETAgXElJaIHyH/ze1
/Gq3/2Ep45BAkoGCHAREjQ+FwLHx50peImokdBuWl7lJVz9ANG3L/mlHA5iHf/Eo2FsONBM7cfAR
E3/xyftM1ogZ+OVlUqWsEyVoe025WhFnnlulpYfMvkL47BTkAgnErijjes2OiAeV97Qr7moptq5f
yJOmdE6oQ/zYETO4JkfSmOagpd1mPy/FWS7hrpudE131HfJ5535VRzN4N4hVHGhZAbHBtpiopD1u
Q4vJJpuhKUg3/HQMiC4kQPHFqULKup6/JCIPMPQ4ryK0oyGOF3y/CdAvY0EDmjaNzPw20yZIJjLa
qAzdAlGkVUGbwQaWeHDZE2JlAQKEvvfqNjA9CXz9raRVwdNi7rs6VbavnpVyIMNf9/Hs8hAi+97x
oJyAnxYXbkdrtgF8AghdqLHR5HWeeFrdngOPdBFlJSv3t47SAIrizsEQ2cez30w2gyHmkxvRu+SM
n98lo1RRdaWsFGm3QjGZcHS28C6QNRkCIXdezarDbHoubvF4o/fq2zwYj65Vi0rAMt4rLJgwt4VT
QvzJbXgMBx4cQOLlL5Q77HkJCkRXars+sKmd2V6oyh9ijLN63YliyXhM9Rg+KiXg5iK4kcJkZInb
mSKuZ7iPfZ7b/YIjAKPoHKQTXvMTNPPxbSzyo7FQVawRbhT2iK8DiUsR9oEHWC/6HljloaS2TkPl
hPe59R0g5LDuhA2LjepQYE3FcLo6CNXIZ9H4ywlv3ZLwXq5okmFrjy5ANVMbeeDrXKQB6vl2mmon
bsOMXcZicReQ/OOWe8tOsxYAoHHHO7TnTipIc5ZtfYaIDz5/kHdM+TiZ5zLJeL3DGqkqyT16O4b6
YUIQ8BFYmPgCi4pTpEq4NvxLyTnxmzGpst75Rsm8yfm0Ia6q0pA0m0qMUWmQuR559zmO049WDj9s
aZ/6kmCyWw6haTYoIGBO1y0zODDFknjhtEN26bQCtcyH5Z3687lvyKbWTuoNcLtm+9HCBMzVB7YE
OInmtbc1yL8mlb+8+Fy+1ytnKRYWjIcJmXxEi9eT27jYzeSe0Xwleq5esAcjQVq8TloRpNnCN7kr
djNdX0w2pnmDxUg97SMP/mHkIA+6h+hcJo4tEj8IbvEc7/15bhMj1zyRQwYfYKHyXDAO5TNz7yZ8
KNsZIYhj7hpczDD16t5gGsngSyGYcAxxE1EsP3LDAaeaOInOOzGjnsk6xRVk+NnN79q+OwX4/8UN
T8283BWhPNRul7oZrPc8N5FrKycqcfbHMzZoxPlALxWpXlXlvHZVc5AjljPV4lDOzt2qnQRp0UTV
9dlnZdzXvT2uQbDDZpkCkS370VfBbg79JBw6GRXGRHbVB6FWu+/Xtj3AxP5sbIYusGjrxOZ1m/jG
q7Z92G2zEXTjakm/+elIuv2tjv+MngMw+Xvlve4NAaokKL4q/lLfC+s0o+U1FNG+ctOlDi24Q1sl
Dezl09R42PWEEEWuimbfdOsPp+vHu76v6DexijpSxtzPQ3miJkuqMHimZtoiQ/GFnG+OrQ+AbPMS
rja/9iUrruk6k3CO/DHWJdp41i9uEohpB9n9HSjCHMtyfHKDok8B+3mxQ0He1m2se2Dne6ergmjK
2q1TDluXLbe1q7ZjE3zaunkA831Axv24jvWhn91T0KmTGN1wO2ELVzJauXNN4cfjImOeQa4tWLnF
6rQgGel4z+zsxJguDrQIcV8jhAb+2wEHOpjHUiJ0E/K5x7Xg3jC5tlBp0dobWZ2Xbr0UY7mvtL/1
AadC9en3WVthShGw/prrWgmQIn7enZBMRYqnRXy81kdsH9vhXAMG3sFNV3ZE2zzcVGV9D7IvjxZo
aglvicRoQaNsGG4lpIukwUgVDUP5yCzU/tzItxAWP3ZpyMjgAhXDukHg/+p+bp2u8SPmvJSNTRqP
xzxkO4065I3qU4XBifbwK/KQfGYOXyPEqyM+jwaNZePsSXetZdNJoo92ab2hiFlH8Gde0No6cTna
KmVFfuOtvpO0sHYj1pViBwN1flKep49S9sO5BuLzDyjdX0VONCIcnC4AKvjpgl2DGj+PlOU6YEfQ
ggU32SwTrzwM7j/toLmyT3+0OviRiJVhpBbQAvHJC792Wz8/ArbaQNMK8/xScyxY4TdyljvZ3Q+6
xJVQx5Jjb0SZ/sMN6P55cc/fH/Uv3ObcVVPHPELO1LYP109li7DuBpOO/p4z9B4FkgvxJPxnnnn7
BYGjeME6EtwV+uriShW3w/pdkeAkJ0bjsSk2daidd1GwIGlo+chFo5O8ssegZi88w34Qp/b4jKup
Vem8Bm0qOtInTgcIOGit3c9YsPCu2nLasLVBhF7KjxrXaopVIEWCCmyTSXAaL3P4MLN63aIePmK0
cPfY5ndb2OkTxMUOh9K3cRg2fES63PXLnUcLkpYUHUqt23Zr15nGPdzwZNA+0BJp7t2iBX0ml7j3
ch7Bmzniov/qRywrGju5HxjZWc2+mRVEOq0O/gRTBou6cgTBvDouJwnTd/b31VoeXQ3gzGZu4tUU
fHlWocrS5wXr/CJZNmdRmG076BTbBnEF07SacqwhgfisykZE3VqKZKizcwdIJfeDnaOwklHk5gFx
VjRwHYF+CBbL85C/W4NpSzqgYc6s3njenwfa3PVI2Q5Y5AB57AANhESL7+2CVqAiQqxsLTTTDBjF
MsyXjuOMBPi1Hwb2Q0CljDNsUuh9ts07dgp0Hf/D5fZP1/i1Ef8JSNUwJRZ3xdVWntrb/EI2/bF/
0tt17+/4SeDoiT9cHfkH59y+6uN/fvDrZ8j9ixss8DxsvcSq1Wss9OcHR8xWtJVg5NwlftSe3Ljb
QEp1juQ52NCUPt6Q+PS8pCWI8Tf8UV+wyDI6yE128bqo+Yff5s8H32/3nUevbgl2hQqcf3/+ZSzV
DXOcsrgU9LbzavBSz8Oy+8/P+M816++P8RcZbB2amRQFMoGq/5EPu9De/eef/y+fQ0BD+D9YrgMh
8M/PoTF8JRTLai6K3PaIKw4+es7fKtT/tFgf78a/H9+/IYcl//h0rj92zV6/7ffRHXv8GT5HzWGM
YiUVrqKfZFjvF+56vodo4a+54z9ChZBX8YZhhxW228D8+8MVDH/B34NBhnDqY+iGPPtfaLDBXxJ/
QH2BLIRXHBwrlaAV+H85WLBxyvC+H5vb1ukYO4/unEkYUJKiN/DsNelvzLIIbFntPvqleV3VWmzB
Wz0wRJyQeX23i8bWpDnfDVid0mMzLzhL7CKaWXBBu90jM4IJW3UI0iGSBMMpt4jAdBzaUofKQjIc
VUsxxWWmbkacC4Sjavqh/kQmH7tJFEz0ENvdQAAdDVsRsgnL8xVHGahCcgdbCC5YqbQkU4avBXb4
JGpSGEyG9wVExNpUdktd8U6Msyn05EBJzndBMF3atcKAXRVZ5Pf6RQvyWE8WB0TlPHj+9D1HWmMb
CiK2aAX4TY4cL1DecALbVyEpZvM3ZLTQV/oLuh54IlK6NwrAQlSs7gMWbF5pL3lnXHpoqP8DRNPW
G/TbyOSRYViIB+CmmEKP2AmFfx3uGjp8nz25V2bmQEHy72rk3694tFYJZd7HGIYfgzveDKt89pX5
qJhoEuwyXBPh81t4sS5uar1rQBNAeEB4byVzvrGVfBild5k7clm9PotLCknQujX26fai2ZcIikW+
AwFSU3ZLfF0fsb0lj3yClXS5cY5lwfNtSWa+6fP6XPQz4IbRPPKRHHB4YuoPJpyZyDvTsLnpLAtj
W/ViP3Stu7WI4QhgCwDF5iLubC22VVAMSUmbJeVLhuTi7ELCr/HVwLq7IddPmQg2tZxvOZ2hVbdY
a0PCfjuwFrCNi923VbV3/byKzIRZkunVRpwOe5hsA2QSkm1xo2WxVssRqRGEU1fE5KbhvYSdCV38
FgvL9nkZmJi75ZaV6rGZ2C50TBtVK3+cyj6iTf40Kujc1EXOa0WU0p85w945CABwaL+DR+yS3O0O
WdA9k3kek3rUjySEW4tvrdO1Jn3qLdWDJa5NocthZHXUVzOSJpaqOzMb3lQM/cUERDoSSp9ms+jU
CKNuAo3VyqQcRFIq6cZZFe7Azc9RBbPvbcogutKxy2Arj9eAY/k8V0lQy0dvQqZVhBJKh9MnDIBN
LECjbNtxasH6DN3OOC5Wyyl6vC4OYy1ZE+yq8hKc7ndIzxapbfs1CdzmglhhG1liQKN53hCbfL3u
sXmrzJUo9OgD8w7EflUU2VySwyEOxtSzpkyQGk0FU09YAvdFHSQWu4B9DSt9CcfwRHV96ax9wKal
IPJHUmBRdIGZtunvi3l8q9E9IkIJlWc9sBmYKAJXcACwuRQ4FosHYb/ccXjNCWJ9arqrO3KelrLa
YK12slbm7IWLwQAIJMxv0QKWM5zGOSxgsEzTV4cVcFFttJvUJnjDwPEKeZVGoyJV5CpECI0WME1n
rDGGfy2QoWPfUXUx5tgBzUXNPyZHINoKcyBBQT5CAjfYSjbPm2JdDlOGLKg75Pe8MG+l9EE7sApw
ZI+1RF0+OfHI+h1Hsh+4OGDowjxMfo+tWGWb1lAJASNKN21bf8BNp3BLCH4GeFmmymQXVXstCI3M
xAHJH7KM3agufICItPMM1E7eYiffbGtw62Djc6ff5JOov2MtAjANDVkKEAj4geuN7ZfPAfemiC8a
K/NCzWCoF++mVTxCamEDE/yAgn5vmVp2PeLb0LDmu44tbiSxo3tBhGWLDc/YqAjkLPK5+paJ9lBk
nCEHWZ8gad3B6WkBczZRhvkTFMHgpG1e43uX5cHnGPrWdn4fVQmfDH585LZuAc+8J+BOyRf26uC8
KAYJ54bcwWJ/R/A0j/o6gLfWCBLXBr079Lv2ArGVgZdDZEk0GWYdW4M/MXD0XKTyCsgWiULNxtoK
uiklnTYIerzPoXxWHS4knbUbO+WgdvGWI77dDLH2vAqb6Wi+Qd4erykWD+4xme7CnIHiAA2Cm8av
8Sotj4UFaIUzMZ5KofDCjAA6Az9HAsXichNBlczY6AjVcpGnjqw6qVh5tsRTWMUe6DinMNtJxR/9
yW4BnXz6yr8t8+6HcfDjRlZ+53ySkR7gLPK5PcF67S+Bv55x/iOdFbQ76jj7qe4G7FF3rw4SVd/7
uqz349o/ei5u/Lr1nollN5OcPnVfb8KsfMRhT4+SjyDLRbgfZX4TyP5buFY7j4ygNws4SfWMFR6W
wVzyPQgP2DOmFoZA9gA0xA2CDxCmJEFeFxsbVbdurBL3Ttb0qe8XDPyAadOuwy4rbErP9nSwb5zg
YpggdEJkEN9MG1SRyMgBIdG3oQwwYRLMRmW3Vb3C9wfdraqAI6qQ5ilxkAYvDYzVSWLdG3zOsue3
dOZPivFt1tVmt+beV0l1gBrrzJGLBHgqTIstrwGsKjAvVQRWHpdfCVUGy0zDqF+dFz5CCmYVdhB0
eGMHgqpdIBKTlIHVMSflGwJJ50pqbLYEqRtjNwDUEuS22TRgAAXvM3tYEjnTalfmILKlQCyGTkj7
9y4oWkgy2HAQis8iJyB1RD5sFuz8if8fe+exHDeybt1XuS8ARcID00JZVhU9RVITBEUDIOG9efp/
JXXVR+3OHx132oNzBlIXWRQLmZ/Ze+0yHwbWj3MAR0+dqs4jcx59FUX4+/Nau4+b8aHxfeSxiR+U
Y3bqWwwzUe91ASihGmZSfMeqs96E2NN75VPPhf9gYVyPYAAEpvKy58iQGTPxPJkY3acI7L6B9V2j
cuKBxA0/YouvsMdPBve58ssLjPO1I8ZgwUo/VgPCXufDEdq9ZuK1d5XrPvXTD5cBARBr43XAmA9i
ekRia7+2WPZr5d0vMPGHhVmsfeXrn5z0McrzNqgnXMoeG3XJvDkKvwuQABQG1operqT1lReV3TBB
Y3F+yUjiECqmgAdcINJsGrdR3uuNV6wqAARu7jsrAySBhY55oubCVLVUq64qi02tCAaQc6NVrqgG
teIbeIp0UII88EAfeB5Mm1TREHjuPhwDPgKfmWkTpeZWgE6oBh7duNFvMkVV4LNwNp2kQ6kkYaSm
1Z2jGAxgZE3KS7gMdVOcJ0VqaEA26F73yrisDXRgDrWiOuS9eFiw1Uxzdm8o7sMIAKJ0xfdhWPjw
wzjEogAlgm3qqQIbUSh+hJhRa/qKKdE58t2nNo4HB6012IklRySuOBRRsxwMo3hKpETzJR8qBa1o
qfKgYlJnKqBF7I/uDsIWbxLaBdalD0fhL9xyejZzaj4Fx0igZPRucQihZsRp8RJC0ZBdf2VZ9UWu
8BoRnA1EutyUZr2fFYEDEsdkqxwJ2BwTjI7K8g8+zA4ME9dg24NZwTxmM97E0D2SZjg10D6QE7LD
F+zWW4l6tv6kgmTF4jzNn6yQWrOH9Cazuwpoo+ewXqq0f1fIP+B1Ssr59z3oXfLeNC9/3h6rV/3W
gn6iaExaPHoBxKl0p79oUwVpI2rewlb1d0og/wsyCI98FJuUC9NW0Luf22P/C1/EYM6KIdXAjPrP
lEDqrf0y81FdKNJY1tv0nwxbAD//fkSBizCPjTIRV2yxk1WYL8pL8K2M3oS/Wmw60sYpTok3AHQa
feM0Vvx5Y7hXjl5csQLdOl50m/X9t7ZdAkENu0Mg8lQ09q6u3Fuz8M4VXNlV6z7rjlVRE+LNctNj
ZwPLi2jiMEr2Dzx99+CeagpIkQV1rXdrkVTPLHnWjm0c7VnCZq1flhiPtlyeeNjrIJ+6i9guNv4k
XTqGZN/2lMeyWJ70yN2PMcY2K+2uJzdmyl48LF558mX9ZDmoZlLb+NDG4hGZyddUzwHd9wAlfG27
uMs1wAh3xU+2g0/ZByMCDi/pKHZ4fAk3GQ8A+9nDzjRFhbVza23btDTpc+59hduOx6yb3QMMCxxy
oXWUIkPEOGp7Z0yoZ1mT7Xtt3sFGP4BGX42VcztW/e3c5c1DZs8vWcVRg43kIorFI4OAIwVHHlRi
OkcpJOsxcrWNLYt9N6BNnPr+aFntwfGBx9ehfTHrb21RfIvC/mHGhkh5kcYophAdilZxns1z5mJ0
cbl+fFt/cJawVg0ol5EVbgG6s6EdB7Zy07xnj7DzgCJUFFZ9y79ZFGXWepwj6TSrVHZDc8kEVY83
oSvLXWezaz92ZTKvFqsS3aH0vGjTuTgVdBxHcoW8rHE3RmKFw6Ztzc5/yYZ6PMjONjq4zWLK8aqN
M3YgowTFmVmsPeOajbjln/O+rtkUmq9FzOZTCy3mxhbVjGHgmTBHsR6X9tUJewuCRf1BW47jIZTr
ucC+7+osRyI7vXWXihG76V5qMSVnZ1R8DYETWoufssl6LrxpZHA/3FU9IBefkfHaqu03XEIfxjy9
LySuAGTNvkYEwzBZNs+IgWb0TQwS2ANt5NiZG8seuO+pb0w/3Vtx8wzPGHI4pr+NHXrPs6pcKovV
heOOb63HGLfIsGfOeYdbMIFoLNAsnbNIu4yes4G7ProoJvlmTWjUcj4vBVE36XJ0GM/LsroZTFrI
OJ0eKgsUkFNGu4yZCuD+Bm+28xhWOdkC/Imnj48YzW4AQgWzpbWnsX2G5N+uwlkrIcG4i1rX0BkK
qmkNHwhOtWylaXGLMxTXaT/yG5cxzqO5jA5pHB8Xp7hcmuqCnKAPNldNkCF3E9t6TpvXz+P039mm
ziTy7++V88vb+1/dK+pVP+8VYrQ4rzm1dcP2Xcf+1fMgSNiy0SWhRjEMw+GvfipMkZGiE/KYRpve
jyCZ3+4V5wvtKMNNXmDCXia05h9MN63P2Jb/LOu4VzwLzwN4VUwPLlk3vIlfdwma0OfW6PToKvTz
ravcfl1rF6sMA6DZZY9EOlF08clfsAgqr8CuyPnwl73quN4t5SYcfZutz9gGEBmPU4mFcmECWcQD
WQKMUNQuCmU2/kQPoyKyypQ+2Pc3PA2ves/UpvP6y458qEEfnh3sjjq2R44biQE5/ub42VpDGPGV
NaXYF2ymo3wMCQZQ7Venl9seS2WpvJWRbjxjUC/WtfJd0oy365F8KAwC4ccwtu9mZuN4Un5Nr5RV
gILkrkzjG/ysLwvWTm1mNukrt2dpo1ZJMYDaygnaqyetwnnM3Vh+97CLxthGczKFVs3Ij9grT2lb
6dcaJlOZRWe6wCMDqmEnG1ugBjKubSmvhYqUSJIMtaxyrWZsTndctNAb2/EV+yQPsd4nYKS9bLvE
9rzOhLwfsMLiYmSILDrUkGbmnuCN3bUYZ/Ncv2mLsdnKDDO6hrk2xmQbd9OxKmMRkDMAmg4jbqRX
FMol3lwKgBJ2GTkDGofYGh7F8gC5odj7pd2DqnIlFEy8vqgy5dZPpzdN+YCjIdax9olo3SqXsMkc
mNmNeXJqDMSWV23nPgxvZuUujiGRbeeITSH4cGhCyoVcKD9y6Wi7UpGqEpcFff1thiO7ayOTgrqK
Ed5ELv44DM6ucjpz8yjPM/dcVIPnUn5odv6v5INgwFZe6Uy5pjPln54wUmcYqp2oqc7gt7DbKbc1
iAnmG/ivBUbsJNS7zaC82YZR3yJqiZnkDdNaKge317v2pVCu7sbABRP1yyt5YCaOzh7pgXKBS+UH
75UzPFEe8WX2zm5uwWuYnPemGsBa4WYoxq4IzI6PMnqVaR0NCZ7liCmUrjl3BZb0QXnTE/Qhq9Zz
s32HcyRoo/FOU152GPWvrnK3j3norNKo8NZCed9rTPDEO9AyW5m113L72ZfGd5QcO1c5540J70Cu
4bnWPChf2OsXbPazb2EzGN3aXRet79yIeenoyRYqW8bwNmqcqZnzlTkCGYgfp4hn3kiJ0qEyFLSw
03Y2O/OaSeszgl7MTF6ir8K261mlzl8ntESoPsZmMzFF90acp2XZzbgmy0ev7MfdmBEpkJQFWgti
43REz0eAiDVNP94kHIn3SxleNU7FUNdv131ZfCRdDTEuRh/sHQcP1EMnjwvrEwNRUKzFZyHJuCtR
uK+sDKlb3li3omSZofN1tzUDeM9E0YbQ5QCSziBzgzfuR/t2tI5CEx8O8SqosdXRRPcb5vNFqc0v
hlpgU7zaq5o5OcPVwblIlm4LfHaCmiLdrnss0KCX2ymusA3hPC/vzLFvvyLTGVFdGXgkHdEOzd5M
PPtblJb2RddWWXSdRVnkHbpas76FkWOEZ2knZNn5abfu/fARXLuzsScqGz1kGh7yedlbDHg2o1zA
VfC529jI7ld8Cp97q98vKUUvEsh9TA3I8qYW+zGJGFeV4Y23LFdT0XcB+KMl0BhiZE6EhIDYVeYe
CPmbNDM2fSQ/osa9aRxI/9poY4Npqz2QyCxwVeHvd2ilhq+1jaWUp3jnhQChlVmsFsu1zzamT2c7
qCrxok+c46wcriTUGX3Us6DrwnZfZ1rCZy28IjzLCOYOGKYGPonEl1FPD4WyFbdm8eKWQ8y8H8ux
i/c4SeV3Ay8y2RHfJ7zJRT1XFMD2LrSwLaM1pITHyYxhoUATmad7tS8rlh1Kkp02eFeRMkEPuKEd
XNFgpxALYZNm2r/RWUavdGWhpnBlYJePd7myV8fKaN0oy3WhzNfAK2hCjARcNsbsGYe2OQg9yMdy
hLdb3ybS9tdZ455CFmmlMnjXyurNvouQHuPSUiZwOwJ90DTYwvGHpw4EU/ziGk7doKSuk97wKkcs
5eOUHUdlMkdvcgwBSbJZYk6TXM3Kjm7gS6+UQb2XFR4/gUPeA8OBhR2fe8T0rdRXPf72wkzMwKZI
LuZsjWvlzvVTcwVa9R3terMdlUXe9LqjVKb5XNnni3liINNcWMpY3ydxukrw2sM15Xw2dQjooEm0
5A7S/guzkYNR82fdfBow7acmv2rhQQtSfn4XY3+uR+/S9/c2hv9S429DEADsGd4qkAC5Ee/+rSd/
SN3/664c5d97k7xkf55U6L8sy3ULni7Vmq8jTCdIi0nBz0mF7nzh8dZdD+3371MLTci9BKgLtjO8
8Ied6eekwgDc70GyQrj1Awv+TyrKv1BCUuyir4ITQ4UKHk5NMn6RxnAYQ+zW6vk8meCatljbPBeM
vFmFH2JBGoZiuxMd2EsTtM6yL51UOUzDSYL2c6z0NjTY/XhFCMVaH9x5ZTrGa4TRI6C0fGn09C4N
0/x6ZjXN9NoxtkgHIvop0Z5Lx/mIKw8UZU4nrBdtsoVjYm7cNmk2nUOWFKgI+7RgOj9oRUZNpQN8
QYPogL+SMmouK7SdYBb9ExCi9Og7SbFuq3HeNrbPcLVOKVlyQfHo62CVQIBdWsN8kdrJySu78Jgn
WbpNNR97vI8NYUUpxfgzteft5FN4EOGCNR34aaCnn/mtoCIZFxcssLXnDE9n5UzFhRv397oTCyig
wA6AKlS4d2ftspHO61jgn61LV9/hOvpYpPwGOaHNV9ag54cxdMNTZcn5AWBIyFQ2Pketydwxlu8d
YUnPzLe5Ydn6bAcnw/nbZqgOZ+V4gljuHwct1DfOKLQLq5rEyWaDuEtig5l70zunxnXJMYjkHZDU
wxjP96QiFqvSYrgivPLGdSC/+GFTBJ6wMJ+VDDyXFIiFJUZ9NZFPcNJjwmIRIMT281ARyxIKkwFT
OOvdLsq1mUnx0nBgXcX87gYyl5LzTBARjKyIy7IOJF+JdCdf664qz68Z4BuuZh+Y4xj3mtFnycEY
0uWiGQr/Khnmql6VDJPARfGPEF75gCYAPaT+x6D76cmAuaWTjnVHR6xP639Pr8/TC7j/f+uG35vX
97c/n13qVT+7YZUcTQoIwDz2ouR98Fc/zy6SCQwiH0kD9F1dSXt+7YZpdQ3SQHydxEA1Sv21G7bw
1DB8NWFyCw6bf9AN00L/ccpKeCsYAvCCKiiEZNjfn12mZozge9P0Shdsty4glVUiSIbc0qhwU5eN
0ifrpK9lfaOrrSZ2GNRp++lwEKHcFaoNUlt2oClET5HNB0ZFN63mKKasjJ9CVRk5HablmUlzQOQN
ZRNAH1vm3b4ybMSxFFeA4q4mLRtQjxgvIbSCwG7SY0VBRiYRIk9KNORFO+iry7b3SG0W45tDMVeZ
JV/AXKp9NNnboffKvdX6xCDIj6FsjE0uc2fVqfqwGrv0IaRk1CyTzbuYkfJP+hWu7Jsxl4r6Q6UZ
qZpzarz94FSERqesQB3jmbNhguyDTW9QNWtZ1sPGV3VsZeYYQ3C4gJ4KKUHr+KlP6w7AFky2iDMb
3IjQtyaifHorU5Pkg3XxPkZPI4gzAvKw4oGecYdo2R6XY7VhR2zvWl3PjqLGie527vToDOS2lC4j
w3ZK7KuEMUkQ6Yl+iaUQKLllXMdFybHZQm5xamQeCAbabVySB8Xhz7c2pAcZt+72mGWp/OIGkfag
T+y5U+KbJciDG4yc5tGrGvh1uT+3Ee+hqJMLy9Uc/eCnQCC2BkQ94MOp/l2vTWsNPGDl1lKeY+bv
fcgN1HFVxAUiDWi4W2HnN5b0m5FUr3JaAT54Z4LyWLfpqRS01lDBdhmVc0AUzpn59rnFlQLePVnb
Vca2qbiojObZ0NKTHJlq10Z+b0J420BHe7UoUI3IvUSlRi8Qd27KvGFGOGGaTB4ZVMRyOeu2IDch
HTdpJakTrSE8pHN86HPAS3CwC0xPhrfJl+h1IY9uFQoG1ZWPWq3MG6U1K6BDNvYrKMpmxX4iRW3U
tWsznjY9OwDskg8R2Z3ruSvsdTIMEoh9BdABSw+3LsgvYdN8RKzB2XjSPPJfSr5urPsbdyZTC8QO
EyfbTwkrxBg6x8mwFpNgw0/CTtrQqZM93F4I0R2dZBqCzqazSTJ0PiI3vjmTzkhpLu9YYSYrf+aW
CIvWJZqVgp3+bKWyTZjeuO95GL1lpZcFPF0oFWacCZq8JjCVETyp7zpwA4A0M6mIusq1KUd/6/HR
R7cI51mQh7EO7Q5CpxaVC32jdMv0AhlRef/v/fHj/viv09Sr5qWI3v/i/vh1mkrcDPJcvhpKXcpY
Lomf9wceTx2/PtG9DgZ861e/von7k9GrZ0NG/DEy/e3+ML+YzDz5H18W7yh31T+4Pzi5/3B/sCNU
a0BfkJRtMZ6lbP+19oU7NCejK0KeYnYu5pKlfqDT+R81NGLHwm0VmkvM/TdLxhckrzwjeViCypWv
5oAPhAZ9hMkZZygAa1NIEpfqajPJREYBUUrlVzxmeGao8Un1LWKaZk0mDrbpymxeLExB7xClQhAf
hY37qx1wNQCQL6itKYQTWW+6DC8P+wKL6UkjfediVjZLH79l++m8TJMKF6ZUhsypaT405PrY4dl0
E7swrGL8m0C3EBUqS6dmSn+bKZsneaIYLHB+Zj1FLE7Q1hbnBWeobi6QKn1MOtrJAhmm4yCdkpD8
Fqeh3FP20rIFNGPAGKd0dXai0q7lUMvbKvSOnbKnOsqoGvktLXALr93QxnQzO6yqmkqT+Az7q6lr
r7QUzcAYoV2bLVIyypK0m4gMk1XmdFrFpTg3H6nZ3SWZuKOBym2I511xrdXpcjatdAuXZRsRYvPE
4DZwgUeGZKqeByuLVmYZI/cgT8So3GhjlB7bz37tz2Z+pzn2uK089qZuvRhAr5iO18oYC7uXExKk
J7nia0MnIXKAzogJBo0XDJFtN2nlrTOqyNsxAJHZINrtEXYYqBESopsXkxKdEOC5r6yHFgqCy550
1SAR3YqMAyjDGYEDtuFKdatnO+xRQ+ian4hVYQDVaudG/ujI/5aI/RcKebXKJkydcGnWBH8ojHCc
jCL1W3QpIoaKRB7pCx4VIJtzisP43/Pv8/xT5eTfb5Pu3+OX/OXP55961W/1s/7F5JDieOPIwsnF
0fjz/DPML8JBd4u3S/zvWOCnVl6Q0YUSgU2Px2cec/h/6mcEDL5roZYnUF6Fcv8jrTyUjT+cf7wx
x1aqBw9FINgU6vtfz78iY9eV8TauBj9O27U0zQfcgXtZFKQaZNFG75inwqCcV+HQH8BO6asyN5yN
PvgXnU3WboUIYxvJ+d7TynrXyzxbFXqCPN7JN7KvXiNj0vXV0vVTuHOcstfWptZ/bakbbglxHndO
44DesWbnIPGLO7VhcroOzdk2rH5lo+zcTq7+ncHlh6DM21djcdkYUsfNWLLHSab+dtanG3eQjrIf
EbeRjszjswIQoefQ/fuEzkQ9w4DZJzEh5115U7qVUa/tdQmjTubI8rw+edMLY+rB0qHM6Ao57B2l
G48qSurOhPsFkVu/Cg1Zrqa+4M+wp+1dHYZlxbdfkgyHIk4FvgsV14L9YdWYJIv65og0ILySZcxW
19h3DXAmfNUvHdKkoxOFDMu7wQYELW9L3KFMJWnrBapQB4Brktfzbok5V5oekGNfx0ETO+FGoO2v
lvbOb5o9CbbewYaV2ozpDMjSfzRr97VsysuaqSMxZDEKL/va7sL7aODUGYGiDHTVTWUdRO+fbYxq
HOeaE+gFqUJVVj7JMbtwiuR5kl0bzL72MUUegTMsiwhi+2YX/ntVuAQuA4EOZNF5q8Lhn2XI8CqZ
cRSfEm7UVUoY6jejQLs2y6+pQLE25hSpWWFPkNbIvcjLAp5N29IhtM+eMwWlZYD5jRLUmxEAqSqr
8VX6HPUis1eT57DREtN9ya8+y4zBpMsTSNwWHV5VBtk1svrrqmXcItxRbpqlp9LunoY4fSNqyNqG
pv5WhSn36hR3FwUe7FDzzG1UuMPWmRDZL3VL5jMf110vEOyI0MpBzeg1fE3LPGhgDnaRl4MoY3Ny
mErvY4bZY6Xtd7NSg2ZksRtdtnSYTvvBLoawD8GKime/Ckj/zbbJ4iL5C30icX0/AD+XMUIrCfcu
44XE6xr2GRjtcR520eD469ibrswh3Bt2cR1PxZWTenCukm2P3zBfh+PZ52u2VndX1SNLntm9TnPn
0cW1kBYsRkcTgnEop12qsw5EGtkW3ZObMaUiLQP4t6z8TetCKi/9zgcKUGzLtDobRr9D2f/QRv0h
rSNs0FW+1402SIz52siGvdXTR7lod1bNNF3lmbFckPD8HLfJpe2Q4ocQ0z3I2j0ZPur7rtplGkpt
D+AEqtEUvDiqYAQoOrkrNIGHXiYno09Oel49ZzrydW9sgdTq4YPl2o9saq+MPLV28CL99SR1IMkx
FJ+m6KheIoS4Ws8oysrZrzjLFGhzfjs64eMS8v7qqm/BJZkcPbwuIl6buJRsXcn0EC7Ne01o9MZY
MogNvrEX9AfIJqmkfP5Zg6H7xNTfdKNJOZH0M61za63ToXH2uIw/sB8drYStiEqXmjJgqVlRr0We
PC+OeR8qQF/DCjKou0xD06Pf4q591kME5ZFZ3BgaeUj64iHx6HfdQgddE829Mdrhpon7XVgY90Pc
IoTRmJJW3kXSMPAL3fwmq4ECuIl2EY/ZQ2J3zCE7iE+zB2Yvm2mIGTzAdcsQ01NzZXj+14sg+6cA
LW6H5bTWmuyDrJf7moXwataRzZhJTDpRLN+ayr6KSpTrwhuXNdI2IyhgPB7HSFv2HWtjdpTwCWsS
UVGUb7QBg0jqR3cTSWi9oe39sDr6fj5sraq5oLCPuQViJNZ1PrODdog2cEp7y0LvKUfR0kXipWYe
sJuMGHfHOJAjkD9AuDgtbslL2fNYg7VtZLQB/XRMqgbdVNjtFz5Ewbg4BPhYYje7+uuiV2c74sye
fHODTRVYUPPeyYQ8cXRtU7RxkUFT7/YB1f9zSV5XmKI3m0hND1OxdztO0wjH78CHQHAemdwUbpJ5
azstaDtn977qk/Ni2e9px0GZmE4JK8Dd83AzglggNpsjpXfrXzX+EuHOH79mfG4RzoMjdEcIroPB
qAE/FfrzAYUSFiu2mS/cnc2mTGJwTDFGLKEsWZ4yZ2lIP3ZN2zwl+LbIAWJis/gPuts9S2XtajgX
Vm3HRwP3GqteTGALZjBEdPC92Cvx/r43skaEDVShVQ4yX0KPZam9XMImsNdqP8addx6V82xU4RbK
i4bsDM897jQ/798IzyICza3fGP2QzuCTOq08bd0QwqfG5WYpv5uvnG8MEfDAKTccT1kdhJ59GbuC
p0x55oBZwWSK9jMMfSb6303lriOG7W5WfrtEk98Yqr/SPwVIJeHFhEydJGkx8HXvdBvsIptoF3Kj
y8gYgAqHeArI0nIDoJAziza9vVIUv2jOP1K27AF+76uJvIVVq6HSNpM8wMX04WlFtGGe8AzcWt9o
NR7AqHBe0ph4rirSnkTdhzeItM+c5kTTn60h3sVAkfFp9LF3EF3q15hXGAayoE0EzZMkN2rZCFw1
8enfOvqzjlbwjb+vo+9eiv9ZJ+/RXyTMqBf+LKXZlbENA9jCOFrFUsKE+llKQ5KysY6yDrN9z2FT
859RtPkFyRT1NQZT/8e8+bdRgvHFpoA2af4pwZVd9f86SrAAWXks7SzisV2hRg2/rNEQtcdtzB1+
hueQk3XFLBXWXu/YKar0fKyMQB8Wl/GlJSqDBXcBEKgvFVK/iE5mL10+lEqWUuOuqb9JN9P161Fv
CZKUn9uRVi1K8rJbLiJTbU9qtUgxP3cqeivA5flq1ZKHZniRzg61ESsZqd8lrp9ZxyVasvYVHroz
nhuzwi+tZIyDU2Tv4UCCXUn+TRb0ltfLnZCevvVrLxluu3ruDlZGfbhC5ZEum1DNQhbLhevn1rE4
GmpW0tS19IOiwDUbT34N9BBqWy/m5Ig9yDqF4QIWTvqh/9K3ReyvrDocl51rgRegGe2v2Vm9wH74
5qbRq3RQC7H5RJzr2O9Vl7+jwsX8MuS19TZ2RAaLIjDqaDwUi7C3Xar130YHcMJgCJC+RLbp7Jwg
V+Ab8h510hzXfjqGr1PiDHuEDcYh5hw6aamR71O9cS+ZSEyHparqHTrTMmjA1zE7L6aAYDqcPQ0w
IJ+Tj19utXZooKmXw7XX5Uev98vADhv3PNv2coDUDcrX8GHM+vEOXxLOnEhdsbMnGZowLXAhHrEJ
e/esWMNIuuzZR16ZzIN2cwhFUWtz9pAhDhLg5U9WbEGWAfm3YlC2A9+EyAQdGsaykbC8qQtASkxE
UdrTusG5tZHgS64EftI7ZlLmLXCu4l0Kq7nI66R4lANqUgAlbwUGyR88gX+1pCq17u9PrV32XhR/
bv7Vi36eWGzIUEVbOvAagrZ/3/wbXzitaN+ZgH6KAv5zYvlfPMGFxODGwDnwKRf4ufjHouAZfC3+
TxccWOY/OrGcPw4/WfvTfzCZoP+3gEn/sfmfW5ee1/OpspFhS1tfKiChZVTcmBqEm40ds/D6xma8
uQEyWjgX+UCU4zL4J0f6p6Zg/l/l6fe0Li+UGHMwOhzalkUFB1cCjnFjLodiMutNP/g3RD19oF1J
ArfxiJQwqHTYBLW0A3a9E1G18woyGiptryXZd7uZzAAB/CmS401qJGi7uwZgl7N3BZUakVEsZcYg
8UuNsf68oyK/NEgRSQxBjEVsZ1uOn/2sQwstNP27zFlp1wO0Ec99gn/MCnB8JVPgjNE9szchP9uz
37AEovRZsaZ7B8C3TjNJ3AXsU/jaZX2Fu3g7YaYIjEHf1x19ekq009jhDk5NrSEiEksSQiB+2oJM
8LZcHkndOnuLrlJCW+zsqdWg1DdXsWXswB9H2ybF96WTNozOXX/x0uaYkuG4Jt0XMV7ZP+dT+A1r
2R0bsitKUfYYeWhv89YgsFsUhzFxXRYm8It01IZrMaq4x9wrd5Wim/ZYhQO2s6dKzje5nR7aqI6Y
CMu3OcdXITzKvqYMv1Kp6iszml8Kox+ZF+gfnaFd6Ex7RtRFslHyXx9x79Di2vTHfjzhh8UFYJFw
NTndaUmz91wrxid+n9hPvi25c7aSlnltRhqfvBBOeDe2sgsYUMh2rX/WTZoBZG1TJApjU/0orvTP
SmsCPHPIWvx1ULCpEj2vgTkd1f6Ziy6+cNNy2Bn0g7SOshIbTJXVLg49/y4knJxBOcMger+SSK3B
ni1w2baVrbN+inY6wgl4CkUDIwuIIethxyMLNhVP/xZxP4q4/3ocqiLu/NK9/1UR9+uRaKgijqGj
41pKWMJf/SziYIrYho7qHnEAB5P4hfmJup44AddDjS8QwCOh/62IcxFQgcsXAKwQG4h/xvz804GI
ZIGzkJUUx4hrfJJFfinh2n7E6+TMI6iG6yayNjMG31/uiL/gzvFOf3GFAdsRUFAcSlJ+QnjUFpXq
r0UikqbU7N2+v8IjDbL3qyaufPumtfZ6eE0b3Oqb//79uC/+P99RvaNffiZjgsgGL76/kthQCfyK
mPfMbYlmp4zK9mZsSu9i6Ozq0knJHmqdrSPnelOHU2hviOXibKJf+jYZvnFAvMnyva6IZmvJ9DG9
+GSX2dfCM7gIGvE2aOmHP2lPxZJfl0gdsW3SBSPTmgNUkMBXjBj2eob2P4+SaG+lzq6d0VTZuOjY
5iTlLpynIkgmznu36U3s2KIhZiChpvECGvFbbxiOzMsJBE9gAtQhvyWJfDL0mOOMxOXOzDWc8SYM
gV+HmrmHIHo9xCqjxzkUQun1ZXQEawxvWHtoNHRoQ/FtWExlZ9sP7tIy8G53EMV2FpMXMg2nVeyU
41armnaH8Ptc9u5y53bCV8yhuS3uSqh/e6euAonmACdyrHU3S2XxB32OifQqi6xTBz6Fff9iI+/o
gFX0Zv0dkd3JoRhHHH+q3OQwpRTmfnipifRyXpxHwgNw9UMLQfxpbhsjeUX88sag096MtnWeKosY
drjOaXXqwnHT9/NhNpNrAe20COt1Ms0nMiJO8PjKdQfdGaLXeGwH8Vj3xoY7Gq8xmWA2MAK8iXN6
mfTFdZF2u96jvlzSC4F6BuYX9M+0a4iinPAxswwVKwucKOFyD7Qf2Jc0YANGXvWHvh+7XUYg9I2X
1PMpmxn34MU6kj7la+OVFXu3bd8g9aVFWsVxs9Wr/CLMkmtuy7txKLaxxq+lnLKNlzAjzbs3dHXY
Eh15Y0Tjxu9z8DqTvgbkvkYyd0OWLXMdDHfOaO3GZtgK6uXO8Va5zoyzLO8IMbzOQ6xu49TiZ8nS
4Xaa41sn1A/N2K+9ynuyUjAsrt3cV0IzA5k0H4VJVFnoM7ICOLMwS4B/hPhveBdjdCwg2dTECAac
YAe4fwgzmH45GtO8MLpGA3G2AL7Vdr6bhL3B2RKw9DiST7xn9rNql44Nr3bp+/7aGDVKBedm9qIO
c41oVyZGQUIxvlrIkw2ekKBOETkUdjbvgSxmhyYjMiIhXsmctYu0Xe5ROcarOesuE7TuEl8LuVF8
rMnKCHrPoMCSL9L1ziVQBfAEI2OzlhovbEfiJUJyi/699D4vPQvB2d/3AHdl9vJXwbjqVb80ATb6
bBRy7Pr+4FOGoiUc/GJsB//XNPbTT+Yxm0AvTP3vIZ3QVVfxswkgQ8dkvICw1fpcAf4jBR0xyb+7
H7iJGI2wZuS+NegAyJ7+/f0Adkk2Vm/MVx4wkWuXLMzbhPywpzKzjItZ4eVnHVeG1w3iPM4kZgwK
Q489ZfnqKjR9LIDUL4ueHGnUw42rdQ2FHSM/rxb/j73zaI7cSrPoX5mYPRR4MA/AYjYJpGUaMum5
QbCqWPDe49fPATWlLkmtntBeveroarrMxHufuffcc5qGzqlf0jWIYKCLwNu16vGNoMCayeFQgWjt
2AYdRm3GL9WGwHlLPfka4aPZkoXte/hhKErLZnzLwjA4cNpCT4Ut6mlLDkhj2+Rx19OTo1VumOrv
k59Zh25JDyFIdbjJWRysaxjQLo443x1T9cL1C4o/Yo7syCpZccSTu6K1ADt09iJqPLdgjOL4oyS6
1Lhr88yr5jn4bsXlazgG/prppIt16RAzll3IN/CbyKB1W0bmt4EIXtRkIo9UrxmE53dmUZGforbK
tpXBfJiDTj+glLPWqZ7eCKVq9lw1jkcrb2yTNDfWvab5Oymoz6HvJIcqI2HUL/q7uUbkV6bNosQz
55Vi0vBjA8Lk7ZxjHZhEP/HqKED3rhHaEo/gHHFpGs32Jmso91XYHDotfsM6TjWNkGK5EOO1CMpD
iGurJUKSN0wZRE2QYqJufCl2saEA+agDdzT7bdYmPtTernzviyA+Mfb9UJJChZ+ASwNvHakBjMu5
XO+lbt1lFvuFZBy3Wp8+aXh4naOBMhN7OzExlbgtNPtJDRrLTQGElYrKGqAF01zRiZX8HLjiGNp7
Izg1jVkC58xuGl18mGbRbRo53LPTA2+EeBgdGk1MlqkXK3B2eVZse908xqNzKgd1GwpuujkNBBYo
eYtzeUNY8yWbI9BBbbZxDFQyszmdTBjguCYfsW6m3jwaN1ie+ZeO0E+thlcGi8ZBtzdaBSLu6bFy
kKkRSQPArUTJzTJ3ys5VYoJ103TJ1tGeazINzTrcsHMh3G0JWrCyKDkKiS9+gRwVB7R6OilQpDNg
Oor2/xzGvx7G6CD+w2H8nrfv/+Wm7//O4WvwpT+dyChiSBaX5g9nxU89iIYigykuNt9fhcs/TmSE
bDbn9OK//SF3/nEiy18YPeuAJvBQLDDKv6XJMMQizfm9wxeDhaMyHTJNftqinv65YrdEINK0NouL
ZiO6QpbE5HiYpvU4gjTRxkDgHEg2qT7t84xs2BVqz9fMsZbpzMZ2WvApxdnqKrDiClMLFlwGaY8p
4sdjGlnFhTrnaVLhgkFr8VjNEtWlYLmckgdZo1Qg92xVJkGCnDK2cNvqc7Cq56XZTlEZFeD50HgK
xJ7zovpkA9PTgIc8/CYVYq62BKUgE51j9KIiAFOAgHT2C3Sei6a0W9SlkAbO46I3naYZvZjTmFDj
UaP2vfoI/trjDloPi161BXK0hLGhYUXMKhdVa7noW0k0yTZdT+qX+ql+zeOvDnFr62lRxnYZzinM
knsKQH+fLvpZIGDrgqHMFthBemOaynD0I+bQPgJjdLLxI8NalskphDP6iQuBZe4iyV0NM/Az2T3U
USXdNKkepRVcykoMkAoGmOpRtYFB2OGtyjsvV9LSHQy1cp0l/iypulNZ4ltOpgKHcK8ss4iDmWtP
WdxfnZiVpU945wp6+s7SK+yWSfQNztIpyOfzrGW922EyxWVWv6St4voL1Qqx35GlFDg62JcoXTpX
mZkEF4tWGxwZPtg21mGxo6Vp5V3iTxiRh2bwtDlYV0Zmbwal+FppmEg0tTlr7HGNCqevmh2zLLrQ
I97oOodXZjQ3cDEnfmhzW0WSBX7CS6P2aMgNB7wXwIQm7rYV3AsiW5JNyxiObV1cMFHPvaRUtnWs
3CZj0ZxgUra8e1FNVSqvmtRODhKTdT31o2tkLPPAOzHLK2Y0ckbbcKup+IfZzjZB8zA6Y7jp4/wU
GP7bVPWkVrIhxR4iPbNVn4yKNQlqF0+kzKOqVgIUCe6wMR7FmHlzMJ6rxvlWy6H0sr7hNWzkPqgw
yJIMcWy75hIVTaXcFdjg549pTJOdhbTCScqnZPGvUOfcENlsnHIQSoe4dV6LRL22Zv3NLkk4qriQ
5wABifTKZsB5ALBE1aDih+eoKA5j3JzzIr3t8yTxqobFfup3WJ998/sslY62eNAN/JG+xUIo72dw
gvMpqGgzBfSjDWFpqPZ1yc9lipXW22FpTie61IFutTZfm6V5zTrnMadtSulqa62mE25NvD76olu6
7WZt5/cRUmmzu+Oww/7eepoGmEqJkCT6dM8wt46IcOGu4EQs6K8tYS2piPdziaBULi14uDTjWo1h
2mDAuXUCQTe6NO063TvSxmAxlHIsLa19sTT5SscnJy9R0ufLCCBjFmAzE7CM/HvBjCBbhgVIS59m
tl6mwBM5LgMFcxktqDUhAFRaX+xOIRY1IbVktDkmVPU2K1BZdKRgXwY9/dBn4FckmXx0jYLmX45X
GCflXs/7N1GAbDXUlymyTnYKuHwBf2WML1zbaIzt2AXP+YgeFAsbStBpS4q4p5b1rRPhWsBIPy89
pVn5Z1zFcO1lsivyyTngXHq0O2CVM0Ax3TEeBLaZbcit782VKNflGI/rStFOI4/BrVU4V6YDuzE1
IjdPe2xUZCxppGKsogLjq2m1Hn8rSrMEkp8TVe9hBZ+mnZCgyjRdA9H7HjhfIzwi5EhcE14T7gHh
kgmf0srat1mrbQCL8y72iUH+OAPjfh5Yf/XxFryLxVA8ZczTKt/Il1lDJKs800TuawbnMGYpJbuo
vzEUAeaHYNidqY3XkewFdDjwYYqIUEGbYe8ICJwBQoDcaUQD4CW2fhOygAXEaL2pzUzxhkYqGA12
6sa4UUK84REyv3mq3SCUHc4BwfYsaL4mGloxpdG37KrmVV9VON3Mmk9Ned+Z4xEvYEwGIPpB1Hpm
Up6Hokz3pRgu8OmuKgIJxdenjSmtm6JydopQhodwnrrN0GkfiQNLG7fAXRZaMQUfOK9/6qnPespk
xPrX9dRDB8Atyz/+vONavu5HMQUuRSAxpoXVBMytZWr7WzGl/iLRrkrL0gycXkhVf8Ol2Iu5ldZW
aJ/yVo01/49iilCoP3jH/obAX5p8p5+KqWXgaqisuBBBEyiFu5U68OdiSvRmnSlFll1mMzzQpmO9
LJATJuAX8hhjJfs7EurSk1FiBUUvsFM7sY1ITg47ZZ9zsTiDdpcLxe10cRia8j3pjFe/WTKh29M4
i2NAxMQcgvJJlGJyQyt4ZaZ51yNnWcssI6pCSmKacTf5aVe6swBJnE2cBmkC8cPO2vy50MObrits
POOclWGCZgd85Gq2FLd2ki9ATTa6L1ABFhdqCG5/J34ZRA9kKUc0BIHV0zqGdYkYoksni2+yKKB5
InN059ACfdsnYm9O9rFtrb3uY0UCvDQZ86kxnC+p3zygOSwWEsq2kN2NNGcdYqa8mIV1SFv09E5o
PhLT4M1F+zaEcgNGoWdPBNlzcOxbsEjM+Kgqh+QcD/GmVITvdiZnEQoGZSVq5dlZarZiLj3VjI9h
PY+o4Ak5gLGwZ8BVsW2fQVlL0BaEy72NBLibfXc0sMOdy+qOmm2TwbpE7XWxTGfT6SOSX1LHYya/
ei3edUHJmSovveE/I1nbkFEImLUfaOzT7Es0gUFTVFpi2GErMcbnqeelq5LujuwW4LCJzJ4qY0+g
lN2usN4XK0qK/hyo9sYf0OdmJpL/qevvQ2hp/HeSfWWTem2VP3X8Gj7jATeJIGUS6Lo1I/JFaltA
FJiooXgf4lgB+6naZHtNNm4H4qIiu7gZBv8bQ2KYOVI+GIW8KkjEXVJuj05W+DC5rdANS5aqqP+u
iunvTQoBpu0AcMcqfrD9/CtYOZwiGcde8i3O66fAYfeJDx06K3/UrvTFAHDLtxkgjIGLom+jG9wv
keW7aREljBM7b3aynTknW9Xod4mmp+u8GyekiN0Hlp3SMyTBjqpVvhRFtnZEmR5Dk1e7SqHyflqq
8lEwu2zY0Sk23uF5nArkm0554gp4rGa84WUH9laFQwnzh9tvtG3m36iz07q4URn3ov1MMEU2L5G0
jmxNrgAk2BFHCEAUMc/bLMeCkfv1sHEmwJPcnm9lXt3bPW+8OQTeZM5ntfO/+b0iPDw5V6e0rx3e
jUHnLhG+v7cSxV6ZfOhXtrQ3I+k9IJmZG2hB0qzKgeF2XNWg2ubpnWancRnSwsHlFV21Sn0ACOep
CYL3CSSPSKmTURltIyr09ZRcMUWK0IenHczvCimSbS8fgrF/SFKu0NG+TTSqnSGYwfVqQFb1SHma
UKRxh1vrEIJJ+IkyiaoBGTkjkM4kzCuHeML7Oh2MxlwXcHaozpj0a4rxsTBkUlU5jWqbryN7ytfM
x94pnndT2WLNkZReqhUhdh9YDU81PYNWAdSwyEypGpKifAZGy5iC36cnZmkA58TYTXzXUqhrk7lE
SxqLHj5VrhVR903GR8KQWQT+03os6+rcpNRpmjA+IIxcLGXYNDHAYkVLjXU+AAaRAoW1OtdHXzDW
yQ3ebV7xmyrnj0aYTFfT5q8GAckbkNW5F0S2AywfzUs6BTvfkOOuENN7JdkFORyNQG43FXHbLhOy
E7mSlyaFQsTykMFWpN+T6T1QehS3VaOCbzIeypmzshD3IqhQHM82E73Ceg+Yc+EVOmj8cd4QqaSs
qN2jImfhgkKs1mkM8L02+VAnjf/ay/m1boF5N0awC1JlR9lG2iUHHICm7r60QYnUJE+yQqIbXmQI
g+XnqyCDy05aDhYgtwidCwfdNqhCSmOjeUDg85Ro7XNd2TRoSfdsOLOKsproLFXVIL81cU9uMUFN
2OqXzVw1EeGn7+smvs+lvp3LrkC5Kl6HZFxwTfHGTJ0YoVOirfRSkhioPfXybmgOs/8ygOQP9TvQ
7hCE5BPs2sdIz3hr4APIvDhrJbOqMhUNQgr5ITjo6eedW2jRPNpkIOwUExyrJeeIJQZy/MgwvMIZ
jgBzrj1qaWvE6jxG03qexH1uypuwQLbJcuLZaidIwlV7qNozvrdVa7JyC6zglsVc5KWFE201bGwu
DeGzIEmOMQdxLArHPwHdJwdv24YmM9kAXohXMzkFbHiAW5t+th7K4ID4T3Eb4v7YCxUBVPOp07Ud
OucPO8rC05ATRYtcLjOt57jIhi2p2kuNXc3TWYD8dsOG99liu7YL7JaAH98tOL8Ofjs7F6HXxUWd
UTuDTzL2ZPadU8S29ntnTJgwRoYwYYm4g8sjRhwXbDJTnDQCbDiNDpJ0r8Q2aLFaYPRKbehPkVVy
QvRILoxG2cG2PRtGE+yI3fnQJ/WDJusLVw5tP5nUkwqR2rZAHav86fyOjDsLLxlTVGsJzPsAvpIa
a2SAoUdHwvcSjhmuW7KC1wNz24ptLKX0vJE90Vk4im4CXuzyS6sehOEvDK2dogwamyLropej70YA
atwkVR95+bnFRfpB+3LocSVvymq8qxu5je0lwVe38k0+Yh+eanWJdidxS1TDS96OwPTTe9OYPJma
j5lT3U5VzFx1TvaDITd1ROPLc8JUYtyItnxgEfyVw/W2ZRzqkvGOt0VWV6HUpBCWYjsYDEYdQce8
5GpZs9jlkjm8E2cXpNMMU/ywI4c8mdb1CDKUcz/1ICyF2GSadTYivCslsfBRob3PDcj/dBhQ4OE5
RIp5psh9qevyOFqpBcRaWQuC2M3BfuVq2fSDdq2r/oYnd2dpbDurIVy8Nexzo/Q0CK7aRBwjHxJQ
WjyjSn5h9sYdkVvPjTaeipF2cIgcMioUwSTODJ6Ios0BiaX7OTrURn2C9r4pBw1jSGTfhSZKSKnI
x67sTzNsADWPvqSGeagSgXBZB+cz2t2OlQbWllGeMshIrsw4CJVwq5L27FWmsUsKeLHqfNPVus5e
l5GNZGMM5im71X0SNEDnKytlqDWvD/HEk1i1TKYI2DIz4CllA1uLIfWuwXDj1Wr8xRqoYeyxu7VK
WjSn7ostBs7mmFVs7iuizRge2hxKPksKX9k6gK2pOf2Wh8tMcXI9yFY5yMjKtlhe9w7VFvP7Uo/B
9/UgWf5xG/4fExlz3l+3Y/dFXvw7t6HBV/1oxpDQ6Ia1qPrsxRu9TI5/a8Z0Noq0XJJcCwMCMn3S
j8m2jUoRkgeWa7GMnJdv+KMZY9cIDJnvRXtHos7fExwan27qf022P5sxBy2kZqPf1gm0o1n8uRlj
1JeWiRqrF/ib7EfMZVWC86H7WsfgKQziZdXMT3aKz7gpFs6T3/Yk0eJ/YXphfWmz9B4+mMP0UvO6
tiUisIy+dIq6b/rqmCh4rmsTDgD6fCJG4ccnuniDMQAPQhuam6yq9lVPbPkcXfRW2WesJmHN0aIQ
Sc3inInfREy31di7nNCKeVA8S2+9dpCFWyjzbUIsrMts7qrp7SvxJCjUkvwOUI5gEwRvPmTI6WMU
WuHtAhYveWpe0mh6I6QF9bMZX5saQWFdQVqHP5ypVbqOZxLhikI7qaVxIVPDWKkCrTZinD7vbuzG
/1Y6BAsSu61hTroz0DC6Qe5j3qAPCDTldajNNSoL8V5PxbQaEtubm/oJFeS3wCKzjVVghTsufRwt
5RvFJX9ISkZdYp+mNAjXgr/BV5NTNJfvTVw0m96n0RpArbmhVpnbnL7DH3Ef1Xb2yOr3gkDqLZOk
ESWWdhztatsaBFU6GQ4sjvuNDXoDXPIl0RjuL+m23SBIiJ+dp1jSuA3maUDTp7Z27zZ2fJdniCv6
fCSvcj4Oja2u6bdeotDUMc0wEWfT9lQ1E51t0r6Y83AzsEBbtU32vbDrkyb04BgmwdkJgRrnrVzj
HWtd0Wq7xkee01TBg5bWOPIZPdlW6xwG2ZFwKsNveWDdB/60JVx3xIeYHaZC+5QEfYxGuVB40UC1
z/xvu7xgSmX0NrNNLWpWYdze5k2cHomWfZDHQiy9upV5kufJC3UfVmXXfAepvSO4fCtZqrptVwcb
/o8n0VXrsoCopCYYgXqluUeduo3N5NWYBHNVdo6lbd4grXHcFvC/l+fZXReH0wbsyMZoYbewe15P
IX2IgcEUNncNAzwlBDfzEftP+lYLipvENAhCRDmTsG83kuEQh21MNsB0rpGlI5K5aWcTsbkdWdPX
Lijq5zBvdS8MHCIAZZFbV61UbeoMm7nJnQpk/AotAK8AOMFNq6vgsnDCdJr/PQnGD990VDeEYpOr
eHWsfHxqZP2lTbpqVRZApgJnq4TJHZ3j3rYx8es4G8vRcmPdot5N1Xpjm+1ZkLDMH1euK8siCmiM
d0U7GrD4ye1wUmt2477BDxBlXks9ocvpHfyJV43jm+0jInCmR95oomZjZT9FyjGvsPAkTG/YVchE
uEGcejTCO1IONomdB5hJ6ZCM+aCX7bOoag98a+BphAb0JFrQpMVH5PuMYymundHaDiixMELyhjy1
+PSnsaNhhWqddftIwSScEHs8EVMcRs5LFsfsYurw2JdQAMikcDZjJrvVnDBPRRCht87XBsWSCoZz
Gq2FmeN4ejmdjC7eDzgzVpmm1jfaMPDemmjYul3X1FBO+0s82l4TGw9k12RQU2qUt5ZcGaDaDYCe
CHrBq43CWfht92bnf1SMKZiDZPvWCbAtWP0OgDsuyQoZGoMmCoX+JqSiI+gH8hkYhdDoToOV38Aq
yhnKpK4R2K+pvuSQ2LtukQtP6taxulusFM+qVu59hr6yR85Agivn35gD3pXFVe+c1o3m+mKogM+D
eJdyAAJWOvtyfqgWpLrW3vlad6DwgvmDNmqEZz7PdI+yXuuK2BdAJlBQ5zOnsL5xzPZGzeeNnUNU
h6yGt1NdBlcUxFr3BtETEifKm72g0RD5hK0ruMNfeXTsqXfnGdOsnAd0yOB6CjJRkjIAe69EDpnN
Zrd1wvFWT5VNkmJxdezvOoV0npVeI9t1U9vKBtsESbxYa6a2vG0t+3Fc4r8y0yT5KDMdaB9a+pLo
/uQFZf89brqbcFRxAeZs4Ypj6KA+6+royjrG05CYkRaHWk+UZ4KQN1U8PyZCm1ckSTxxAq+b3Lyr
Fb8ANe68KrJ+HqvxZsjCctV0GU65Esa6CG+0BDjaiGUTWZrRLvtBYyJ9xEElIvxqMnayaZKnPgW+
4QklFxvCnwdKPHudqnDXTAQU5ZDN3liE34xe7zxGgMzCmKY5UEpFTf4p5UJAMpjYjGx/V75efbda
JBdOm5xoqzgukWqCjSONKNYgaWpX1HQDbmZjNYbNV0bFHipJ9ibTpZEYbPDaurVFxk1u5o/jpDxB
2HxII3YR5Il4ZcpazkZ42yeYgozZRr6HjCXt4u6uxs65NlML8mquog5hazu6mdD78P8JxtT+BBOz
JJ54VYOIAPZAW2qkn8uTpkK5PDk6zeB9tnqByHVbuayXXOf94Qqs8BCtC7fdRUdzO3jhjizlgxns
YEht/9k3fO4bBNrkvy5wb6I8aP68bFi+6Ed9y7JhKW8dAzmdhiiOf/qtvlV/gYlMhbqAg5hy/qu8
lQg3+A8qNwLHzE+B9I/y1vyFSnnZT2DC4b2HfvE3dg3Wn5R0iED4fip+QolQxPhDdSt8vZ2SEkJ1
OCt6/ag5jHJylM+ZIFBO6RirYQOJTo2d6C9lIUdsL0N6t0hPHZVRtVdHI/62FhoRQQu2bKp9VtQz
Ci5UTYwGmxhYc+MfWIAi/UTkMSd3RZY88yBfpQjfRjQTLryj8yRxoxu5ST7UAthiCPWlsLi0NWKh
PHij6EZVwhpbzr48TtxMAxwx6M19KPyX0snxBBfo4CCah1kwPiUp06IMqvmWVUpSFl7Id5Vu0QEP
OxnKJHdTGO8iI/I3GrLrNaNJ1pJ5X37R4vktAMzhtpJ4M1Hmm2aMBlpwRLKxsuNcbfHX5V9UnVs1
ZcPnzQajqkD5qp3KHK21kXijzljcSefE9VP/QVT2XVaoawdKQjzfiVY+Dj0ECTQmBixy5/TPg/ir
kIpV3F8/iPftO7EYKWbMPz+Ni2Hhx9MIG3KB2kBdhBsL3ObnblPw0EGTMVAPLM5aHoV/dZuqhYcd
1y0rBx5V/unH44iXY3l8HcpXCSqRaIO/8Thi5P3d6g9lq61C1lkefrF4TVR+9Z+Pc8VW9KQG43jp
aJ7mU8y0Lj4LlhHauqWXvKXI61s3S82zWVa3CGu+Ggukr4bW1wvERZnIjpVWv6JlP6RNfo3g+7UL
6E+P/RP7kRNXWOLmsAADvQ88cgWOoTo8z3H+8enKKnqtGdxEFncmTEFA1zFZqig4/TDxNOg2AD/i
U4spY5Q2eeB6n4svGhuFkfiEdDMEtFR72vM6YnAt2wCUh8I0R/0cqWSf4xX/c9Qi+3JvLdOXynIO
8nMgo38OZ/zPQY3jBKFxrOOoeY0JDfS6Xs80aJPgIOlO4hurgd/ipo7ZDGurNhXPaew63lHVYnOv
6kCt1uzAHIgDw/ilw9q8GtL82Sqpf9pwSUR16i348vfSx8xsDQwQYzsdNuhsT+h4K1djnrqiCVtX
s68S664Ddu8fNdV/UsgDay3l2luZm/fD3phyr1fa4ziYF2eZH9uldOtUu05N9A6d4Cbt6A+KtjsR
/4WfVil39tIOwW679qxrWQKvMT+c7aD8run1KlOGHalmNH7ZLvArVrX5OdPGc1fUX8gru3JA77RY
PiagDEICz31SNWTY08Gn5X1aknKTL4NUdTuYzbVubU8fidaRxnNG4a062Bjt5pDGAwiLTNfWsfM9
F4TqpvKsD916KGxcJLMrkEH5UXPLvvO1bsik62yPLek6Z8Q8F9nFRi3msMXKcQE1o/Y8D8Wp1wBR
ZvmZ4Zpbxuy+wvBMnPC50Z2bWTc3TD8OjBS2+DPeSJnfkKR0KvX2S1DY8XqZywWW82DU0MkysQWu
cxQ98WykQJ07LUQrFZ9rqd1VxAUCIHk0Q32fxss7zJahTLJ9I5aOwIZqU304Bl6+PH1mnvBYqOG1
DZWNX5pH3bA3Wped1bhPV3ISx8EYv/T8Eq6TCy/JxdHvocNYaOrC9hhY1KARpewY7osGCJI91R+1
pbFQGK/1lDgrP+jNO8ust5EcwrP0DWzVWnapydXY04xUi7m60BmyknLBdru6qKi4BsFHqnOMfboI
vKpF6lWi+ZrQfqlowIxMp5UL7sZFHDaSPYQp0fJ0dGPAJPn4ISQrS3/LWGXaKLr/NtfMfBfRmZ11
D7jGaUZ0xg8GwjRtkaiJT7HaIltTwnp0y17J11ooTlDwr0bN/Ac3D4zKRfjWx85tjBKuIe2jXKRx
JS0pEhgr3tClnVr0c6jMXJMeVWVwsebTwbuloUR3FtUdXiM3R4cH83QJ9GvYsUcXw0+OOoo9gXIv
I1CzXKR8Q5V9JQaSN2NWMJYg94sX4R/RWncMZ/fFIgmsF3FgvsgE/UUwSH41C2okUVqInCBGVQgI
G3khfQQxUS/tIjycFgmiks3nDk3iiDZRLiJFxUZTVuYIKCISIsBkXSWKxhYuoUIpbCtdukmnnOzg
aDghviXbaRFEZos00llEktoilxyistrE3XQsFiml1KNLgrayl+Qs4ml/CKTJ5x3oVY4Os7eTC3mR
wg0XiSaFwiMdbY5kasEILELOeZF0hibN3T93/6+in/9YhD995Eyk3v988S8p6j8ufsidQDbItINo
Jn4PtaNCx/2EGdPEpU4dzJ384+I3fnFUoNDIcJzPaTJKnB8Xv/4LK2ONQlxfvJyLSOdvXPy/V/xw
7VM6mGIRI1mC8ZOxlAU/GR5HVQn6us6780ws+aK4R2q2iuzs1zXEXwIWsZn+sb5wqGNsAxApzh5N
Nf7QLoq07SsZGyX6A9N5TMIKiFpmpdO8oyQhwFtvcyJQKNnnezR3AV42YRAzgUKoLGL7UAeTcyOs
DOg01+54S2znVZ8KtDhyCqwGf3nc6G/9WEn7dvCrvt/EgrFgb/QRYy0lvQxxil80KstCW5O32vWu
rQQAgqPGJ2MzmZz1MmDHip5/NVNjOFtonC5Gp5YpxTjjjk3h47JPexhEaUOOBqikQr+ovTCTY5/G
l7pNBgZfoDBC51YX6ofZlN9yVp9+oz5YfbXLB31rKrJgO8lfQbYbQwN/42QkpmR7f5oqT0+omRgr
eOlUfQ/t8DqXxllo5fdO7+9TgO5rVn/xK7buxnMQNJ8Uq6yR7ZrykEbYOBwQ1QyGGs4CRf9uxE2+
M/xQPectmNWsJ2YP5Y+51gb7xGTt3OQcf/CQIBOh0Ni2ufU4CeUl1dggFHHILLdtA40UQpyofCxY
K7OqiNa2sXwLJJUikfVjbbTkj0g7D69N0CvrDp8GaYgqTA7G+byKWkHuYkJqrKHUkxeb87UCDEL8
jRDnn+ru2183I/+Vd7hhYfM3//PfGg/ZT+q1z8+yQXIEhD6Dh4OP9e8/y9VUV0GAg/fMmvN9QM9y
j/t0xQSMOUROvbJCrrnOttYaz9XKPBgbfc0B7Sb/z2fdXErlnxY3BE0sLjEAOuYiqGNr+vvfA7zs
0AVNWJwRkBxgyY5uElQ+MyR23raVOOuq9xeXqkSD7NvqKbBq/yB4j2RSZe5kTWcHcgz5CvNbS+LY
ptFQ8LdtufHt+c0yfRMNHsmD3E7P1F4WguOKWCQ6Xg9SF4k6Iew0E3r1pDvbQbAcAklLmhXJZaaz
IyyJ60rbgrgQq6olyzByWCxk+S4eUS7oBuIj6OTDEBw1H/NOkiNw7Zl8ZhlAAh7i8wA9bFsFy+hW
Dx6DodgJPTsh4FG58cqtmvBBs5yKIGc1vv/Pb/HvDxHbcFiISZWZBTR8XerOHw4RZ9YGp8z8+qz2
WbzlIMDxUbNBVqJwbRZkWxpVwHH9Wzf37z5VtFi/fzf/8DP/8G4qYw+GKAmacxXowGjZ5bMIYHNk
7YyswzJKTRVINHsW7lkzpXA0jXw6zjUpQ7ZiHovIflEjUnmpub77BMSX6Hm1Qt6p/vzVDKq3bIgq
r8qr8h/SzK+bXxPyym/voPeOjYlrOGqn83v28T///dDhafr4N1cyX/XblWz94gDHYsPLIfErMfbH
ZOzzSiaAkJyGBYD1swyXaEKDgwWmAk813AMe+x9X8jIaw4DK0IxqjwjZv3Ulc2r+7iPHXA76Fq01
v4Pg+MDr8/sDhO6LSICs4FJGe0j12L3VE1MsNnsWHW3qTXX6bApkNFPhn6LaHjxTkFBY5/1t1hR7
y/GVVWNqqFH7ymuU6Cbs4tNkYQ5lMXevqsm3XmU6rRQ9aksFk7M/aKdiBsLkqzIguKG8IGR5hh34
Brv6BQEPp1HowAVdlhOOMm9SgCZr1B/kn8LSsgIF+mcZP+Fqeiun4rEPI43WE2GIL+VTXaFdHfPn
1lGe/Xy6CSXSGj069Ul4JK31rSmoNyIC4Wrd/Jqyf1ln/GH4tYE9Ea966ETxilBkWhuxPvNtl0ol
HXaAqx4nrazXQTtsDAPHuBbrg2sMwEJRMX6rwt707FQemzZ9GHKmYnZgrs3EvhaR861qnFtsIxOa
P/LS1CBu1/4wnO2yx5Waf/Xb4tWvtAt7la/s+9l5J3UArAaAeYPmNiidXYQk2YiDt1Rr+3WZ2qU3
SFacQ1l8HYRzSpSp9bIJxWRJXwICJgMJW4EOxGZ3bBv8qoZ/zNHmzBAbNxPcBLUeDgExVIFmXqe5
/x4Z8YeV1Q96FGx9fX7JgjnzALaewbsyBa1J4h3Yf6J2qnC6VfJO9s0pdMbvtKcI4LBwFaqvul3N
mj1TtWcjMK9GOwHkipIHI9C+d5rsWQIuX2523cbQu5eMHVpTsEFhGEXj3EUeIOEYGHH6Cp6CaIiy
O9MIqasosQhJXnSYKt5XtEwb1UIfKW11W7UhK5n/Ze88luNIsij7RVEWwkMtJ7VEZiIBQmzCABIM
rXV8/RxHTVWDKDZpNevesa0aCIR0f+/de25M/GNbcNewX/Rz7NSLVsDzKSdnZYU1gIi62IdeWpJw
FtMPog6TU/BbO2FgkFG0l6JktoEi14/xtAHvZOaB8o8xB0+cafcKcQo8xGPNPUz1wl/21XTNfeTW
beYgKehWntpeJ8fYhT3GGVuHOlyXHmOaBINI18ZfmY8+OhkOV9sqXlUtB3+Ue/OqlxEgaginolLQ
MgQbNYPFrtjwD1Q1X1vM9TQ1bCGbK+6Gpg4ZTp3zlkblwRnyblbUUUFwYkNw40hcI2GHSz8d7vPS
hEHBis/TmFLHNa+1VBqplcZYcsKBlDKm3YsMneeA293fJrTEjQXpUQ86sKNuWSl1EH7hMnjNSW9s
MA9WaBory0vV7M5uCT5aiKZAjw6licAnzUntM/C20EJtFgZnoxz8p5CZfp3wCM0kMe2mqJmH49kD
KoqYhJo0sKGUBiUNb981h4uaKDvMXaGxRLkl2+pOwhTsvdnevjfey/cmPKZ8GvL1aOC8THCIvTfr
I0N/jHvgwMckK2jnR0mgLQbL/qr6bRvR6BsrYk56L3fh5MXCLJEY6rZ/pzZ2Uj/pXueTV29MNGBK
NbW8Z2KoULWqOoN2ONUDutH3VeJ/YDZp8vjvy+UTo4+fLJb8zF+LJVw2FjxXWmtZi4TJ/uivxRIF
laCWM0FCsivjn/+pX50/XDjuKKcYDuLu+lEmZWiGJDk4YNuQS/0rAzBW+0+LJb9AtTDIEFFv61iB
+SM+VrBN1UdZokfDqWhY9goHS6xX3TU6VMlI5xM8aVl+F9Kj5q1J02vdetWGXGCkApOnEV8B6hgU
QzMrhXEDfEIlRYKR6WhHGOcs0ljI1N0HZffqtn1xl4+MneMyGc4uOuk5Wh577pKgeiegl1Uqz3mT
uYsuDPITHC7koj3RPigJsnXLsG3pd562IPPnPgUytEmQC6wjNtN0h7eQD+/8sq1Wg4j0BV3q8JSE
YOFYe54V1eqhiTlfskkP70u8E8dAH7MVUlxcrRK/qHEJTqHmeCvU7u4G3YAcd+sEIqWYFvrCdheJ
b5DdkAFs9H2AFSBR0P9GAOjb9NCW4zp2UUjRKiDNuJ2TmovwOCh2aiuWse2rS93vdnGl7EEMf+Fq
HvMcuwdBd8AgwBHTLwuezU6gNYG9mPf5g1/GD5WZJcsi8MEy+OG1EUgsEA8QXZ7hnLR8fxNPFMaK
lb4R+JPMBqB5FvAeUMF4HlwzilYNnbJV4PVEP5jTEzc6gkRRXHPFuxHJ+Oog5jc8uNSiML55Y31W
6qw7xA5S9qqZVHYozo0xQZmcvOnGzLmlTTEs6OTC/zZe6XrTP46/Kl5B0RMEuzgZTlYPeBdacIMh
G9QMUuAtACwTwC0J6L3vnkzHaeZ6KlUDiJqGFLWTbXgzrB5PhT9dhBB7mN4EiAyTAjCJZi3PxzC3
nDJ2TqiZI+NVDtXHrc0mYGkH/h6L9wT/T6v8RWJWCKds801BxhS2jphpyogig5LKcyMTznWy6/Ck
z2wTPL1OdKZh05VMSCVi76ZR4JqEa45mvHRK2tIYPlHsmmZHa5DwOuHHOJrxSJBBNC7DFItyTsoJ
G0IW7njiItMN2SpjDVXVRAvU84LPVZ5Uwy9uk4zQ4S4U28FxsYLEqXqXBR4B7gIeV06SL24r2iKu
laJ27eeTIJTJGL23cdQ3oeKY29g076rGg3OfMXqNQRba7g22DQL3wC3O0r5VcX5aW8WpxAlxPOEB
TtXMCy20kFWIaxfn+dxrzAP9UjqkGE3nKjnWVdKGO3h1+1IkpDbnmBb8Brid8Vhr3knpfeJDif5l
W7huSgB9cxxWkLSgZkBmXjhl8hok5srJC151XpOigPqhp+lzAQZkkDyQWLGdBZIL7RRIWognuSEY
Ifwdho2YNdG76UolB35ooStzJ/Dm9PgNKmoUl8Nl1GpMxRhWd+U4ka4imSWI/hEV17lYj74H0USy
TYoy2/uSdjJK7kktCShlpClrIakoeVlcLAVi9QQwBYrUY6GkxlmP0Gbz9Yu3SijceYDxWmED7Evy
igWCpbQj/3sNlIU07FZcbEAt0zuyJXMlvuV/6+d7C1injfTf18/jW/Yt/xr+jGskf/DvRVT/A2Ep
AU36n+Jg/tPfi6j4g4YoSgJKUVXoH5IBhfqHqrK8uq7xLsWQxehfFafzh20iu5FoZ+Qb/6YBbH1q
V7G4m4CPeZURfNDrkKjojwuonTRENei+ckKHP2+bEHiBmN68Hox4bJL106JjNHEqVe/KRhiS1a0r
5Y663SlIH20pg/TfFZHMMEBp1lr1QLQ2iklTwSVIjIN0vMOXjACBgqJxsPrUPf+i9b1mcZdhTL2z
Rs4xLLtCcVeVpj9mSJ+/+mUC20sfilUe2AkGrAa0MYEPLFH8fw27FLM21qtn0BEaDjVA9BM1367P
7F0UVeRDGNUWLKuOHExZt3r7irVdxVCN/JGoE1ylerd0lPE4+rlLrLC5pMbtbpwMtn0qcfpgRzBh
jwyIGNMYMEkHVjspehxdPrA+SjTdq4rlZECNaIb6TMeVydHYJE+dY45XTXsIRc2OX4EYV/rBAsDo
hReQ76KuHVkJciIcwhMTnq81FAML3CCmKYhvTmcyXXaGad2QgLrL8NPjyQuHLWHf6rI2SyOeVbj8
Zs6g5lwzR59xW5STKEOKKN9lU58b8yYU1Ji082PkapfJiew1U9P4MnTqKS+CYOPGePcoE/mheJrC
FbbVzMvnRpYQkhXR16tAlcwm3c7Q7Q2408h3p9CPAkQtcFQK70pkXrHu3uGiPNjZNqs68Ed1Hu48
S3GOoejhrQKTOsbw4p3sqEl+vNYGT4kkygeg5f0qpYwlq3WpgZ2PtcZfeoDoVWTSc8D9h8TDFOZE
4ymR1PoAfH0wmYvS8FEYpqTBp5JxLyqHz3rG1EDprG0lSfiQG7R5F43XQFLy+Z6vheTmuxXh5IPZ
OjMx9ro7oyDq+QOQRoIYqfC3iGNnFspuNGxG0UZinE2zJvS7IoaA3QCVGRN6ylU2Ts0BDY26gDli
nLq8x8dTmqTUCPIZlRz6USWTMp2pXRtB8px0Ngq/QZuPylDv+kGmYHS+tjKF59zEtHeV1P2mKzWs
4PSSt+09PMZjXdg6nkSluBmVcNzSL45mGElxnPUE7xITeKdGngew4K1Rhn2Y2PtQ2IcxAOPF/Hld
Yk61CNHknBmbZweTRQ20yt7UwkMaEJsdtqZ3zJyiXqRWYazagNpvHHwAWCD0CPWJS24SmoFd0YO1
UAgAmumx8+K3PW+gFZ6GjnJ3yJCPK02X4q8r55qVbN3GXDpV9ZJWDlGabCOIf7HskE9LuqomXFNx
CR6lzle+rt5CA1kERbS1O7F3e5YzTcaVNERikCx+78AgQ/xxj27W4SF1c+vk0bfb0Qj/Dlrm1pza
rVQIGGm6tBrmM2ow7E0lRgPdvQRYAS0K55qdOpYC51zH2a2T69/cmHc4TYy3xh1vhTJYCwLSjmM5
rZQYBQH3OI3acC7YA/rMdbtJxaHjpV+ncbxjd0j2chxt6e+ep5xYF/YArLNI/3OIKPmcDynJC6Z6
SbPhZqQxr0+gh7x2wbYGRYuyxlm9oZyap0XEFhIQhKkOfInCr5ZD8AcqDdJz5nHARqDITxny8mVG
1wGlPsPn1j/r5LKEnb8ZcHWmuXLomMbTKXuBVAkVZ5iXvCI66asecySB3txrkrcqecu99nagfRg5
Kg46axb22aNZ2ot6MhYIgpZZU82Fp58s4VzrxloJememP9yKwb1LItS4boJ4PocUlgJHh07PE0i5
hUAUilL6nRYD/fFgBdl6XgcOA6HBZWYUbA2AGcNUPapas5tM52pZxaMT1Ld+N17aFMJ68VaqajBP
aO/YhrSLF6sadXAMUDZQx7lvBBeDrOe8M24Zg3zXlEa2/JEB2IB91I3idhunVuB7JNfIzA+Nqd3T
/yBGlk2qZRZLTwFMo7YrXsWb2nVWmlHvkB9zwHLpF1ywIasXdPGzmRD6177NH/lVYjUgsBtrAVAt
YhxmB7jas/6Fkdk8c5Q9zZbtpNgwXNjod1UMj5NFIig8eEbByKbQstd0BR8wbz83jH7Gwt4yM6IW
Etgom2qTsR9Gc5HLkcxai7rHvlIf8opcKwXfMUrx0KMkBA3lZw25KyZPp42ksLtAydkXUzbvlPYK
oGrjDN6J3uA2E+mO4vKIxpiIqTZcpSi0CaHe8oIxeXIuUeUeDG14KizZP1bbOfLte6+yLjXBQVlt
3oJ9VmeOVl9b02TgAxyqmqQAOTkAQtklAAqRMvnHSn6opvxxjJu9XpnrgoTTFrm0bL3Wvdz0ZHtE
D/dVMe40Pd8rughOiqd6r/4YJte6FsN80ptdpQJt6DEGNDELT/Qt8K37qEntLbNF+Fd28yQHVDqq
xignairUvll0fhhlPsZVsFV17cT3NlyqVbym9703p5D3MrHj+aRqTwHD15VrxHdp1SQI/eM17qYz
EMBoGZNZQ/apsaKXsPHIZOt1JV2GUz7v6mpOWw3I+KhLnjlE9+w8+Ng7vYE8svFboRRLpY5eGjqv
UvrJG0BFG3U2EnV/WQUKgyh2CHHTopNjkRhIPetoRHcddNdQJarKXoXqsMxy6bvFCw4NZsLxkO3H
BiRRY97lJgDxirSgjIFRQ62iBL2yyyADFQTFaAjaKi3fJkpznJT+qa6KrxBnln6EJ8tLBhIdW4BU
0lzyYUv7kxmYnDd8GGi+7xDBjMjhBsJFV0b2fdwhNn1VVW2YKSc13YTM/XK8/HDDfn2QT7O9/3cQ
S2MuI9javuvNPygRQiVFoyQ05TQ4r1W/7tunAa4PKApcbb8+0s82vExp/j6S/Es+HCn38lGj96OA
jLsJBBYIm1DNaZvj/m6fw9z6s7P4X7UPP716vE2mIHpbI3j7x8PpTk6NmOT+uVOem3Zf+l+z5Ou/
PyN2y2yWOYyBoPrHQ3iWPWDsKYJzJ+bEBLbjuEwCRrY+7AXaBM1vJu0/OSO6gRQtCFmFrklV6scL
2GVWrY9qE54Rqc9Co5y1/rqIf3NOP07zHfk8/HAQ+d8/3KXaUxrT8jhIVKFEqA6RGyx+fdV+dxry
v384QtdMJDkxWjxXxREx3DzO78BM/eYgP+pq/3kan25NEdNp6NI6PA8KfDATMdYZ4D8fuCeTWEYy
29r6N0f82WnRlJSWDHhBaI9+PK0Y9U6YEfp4tssLyFHgBVvb+/7vLx1CHkswhNcJ6/h06TzTUCyn
qyIMfgHquoWd5XNy1n59kJ9dOlRTgN9pGEsA/I8ngv3ItsNwiLg/T5mFXJjag4+B612jdi86uqve
5ddHlM/Upw8dn7j/HPHTzSKm0q0KbYzO6kDvrn4w2ED9+gjaj3eHVjnhSbYgyRlpF8MwWe5/fOho
+gQxaO70HB2qbbNl8TwSjLM0L8GtOYdTsiLtb/XrY/54yD8fwY9n9emQQQfSsUFWee6smjIZoKHL
RyHf/PooP792qNFVVk5ooZ/uljXBtmpSNTrjrJrr2l62SX99BHn1P98docmnDey3VPj8eOkK/CDa
WJNpblP6jo7ObvM5FISdRdFvzuVnV+zjkT594KiI80qzreismW+BczG9azn95vP280NgvtFcmzfJ
/vSohXDSHTH58TnLTiZDiIGJud5av1nqfvYK8bD9fZRPt565YdCMPkcJ46/AWUiqXlZiZQLDjJuz
Eq8T8zf36B+nhbQPjYRQMRzhJBCftgq664HysEE5Nt26rJ57CyH77a8fg388aJ8OQS/t4xuUdT4X
NCiTcz9h4FOgGkEG/f85BGBbG4mlS5/tx0NEw4AKl0rrXCdflWkLx+o3B/jHo8w5gDgxeU9ovOnv
ErIPSw+fThtlFrRH9nlpa86DaBsylSYt9v1E/jfV1Lklv+jKvlQhXJ6Xf0425c/91ZRF64OEFlSY
Y2GUQ3TzoSmLWwdh0J9gCD5n/xlsIh1C0wcPmdun8y3nzv7Vk8WRI4edhKIYCIX+rSNH03/43CFn
RO+GlhBxMIhMtlmfH8JKiXWbAfgpVSfhMfEjL2jQVHIWzSrL/DPMdnM3taX1bAWirzauksFo7wcq
A9os9Res/vnVdUMTS7jR9vnKyOzmoTZazWsllHJpBXQgBZStQeK2BgneSiSCSx+ss+MwsvS1U9vB
6ErGF7BcL7qEd4XDrVU76dID7KVLnb3+zvoC+jV0HjlK1S6wAJhZkguGGKMmn298iSUzrOz5bLck
uM9qSRRjGpIwzHNWzEsgomVAU8zW3Qqf7V4HkqxIrVu6ELdpaOGQMOxvozfcAKnyFy44MwRz1wK8
GYBfOGeSeJZJ9hk92WlNJkY6RxrM/kqYtxGotA5kmg46LSbC75ACU2uDuJ2VHsh3UWPPFZWPAabH
L1yAYevKgiHrVBwN4C6zKSPyicxLBlzpWM/IjYKxL5luCF8Dugd+coBFgnuweDQkAa7WoP+0avUG
XGKk3JQhHXW7SWqyApnFanGzKGyMDaPizoVkzDnA5tq8waMswTGlJNHhZjI3Yca/RDdQhLv5lwxw
ne3GFwd+g1MkX7U4uLMk4a5pIlIDgU/QAb5gFiBaTPLwPEnG81vr4EtTIPkEt4EFPK9K6SGaNtjD
bD+hoS4kZ494lQTDPhS0QlL4cn/Yo/qcN2oPbjfP1okk9tGHwwIFxK8F5hdJqh+JLOEK0sHSKhqJ
turnimQAkrG9EpIK2Eo+oP2OCqzEtpHsQLAGRPCBE5w62vimEdxkkjRYSuZgBHywGqNXT9IIrQAt
ugmgkAC0B0t3Hm38HzqW64Q0nNkg/wy1u1VGZ1V60ymBxFGH+sr1zjys+Y0AiZi48XkaredQshIz
SU2sYFDPhCQpqsW4byweOw3IYg7Yx5HUxUBxHhQ7UGaNJDJqEfAnpQpXMbBGs0hPBvBGdKnnrnYo
ziXX0bcFTpjyGTEclij9PpUESAsUZAEScgx7hgFAIhXXW/ldmS9oF9zRhX+1lOFYWe0b/ay7Gswk
O41DJLmTagCBsknIkDUllZIM5G+J5FSCpMYPOyTtogBiycnTf+2Dx1LyLTU1PekAL0EdrWCAvCqK
N3dyiJi2ZGOmsAsIf5G0zGBPTkz2ADqygh8HU1NRs2SvSM6m+U7cVGFvwnR+6SWNswHLqdXeIxk6
I9QZnd4l6E7XmQ4JKM9Wo8fZiie8Yi8NqM/J5KCgPyNcQ4nnbgOQoOiM1sIQG0OyQkOgoa2khzIz
zVYjIiehx+aMD+1sBDXqto2xD7Uqu9RD7DF37bSBD0RGvozUzrluSdZF5DxAYE1ogaca9IYwqldl
ojbMG+CF+hl992IQ+nkYBSPSULsJeLHm3HPzlNlIjcyu4uY09vAwlYgyKk1L9pGIzHXDJVj2iZJs
QLzQDSg0GyY0gfaMiqwm2DSKgc9QDzj0WKg4syKsQf9bpt+HpzIU7L8v0/8nffmWV/9cpOVP/bVI
45tljWar9J/19u/JqcbklIX7naQrx6B/u2eYjmIsN1QNbw1eW4cO0F+LtIN7xubDgZLHJVeN+utf
DE8NuX34UJOwSDOAxZxr4+yRubji0zY+LwCCmqNXn9TEuMOYcdVrcEWivsQDasi+E8GO56hPNbGJ
xjFapHHsrbyOb2UztN5MLYuSTyQRS/mo3DJ3JVmddhSrDOS2etIujVrqfLP4XRlh38AXC23r+pWO
RzS5VjYikCnLHQh/w1EpVWy4GRR9glBxzw0mDtMGynMiU7Wrpi9v1Cy9sy3bPOJWzQ6RjoEut3Te
Hq/2l3pir0WNsdFhnDW3SJCZTVV2F2SSwqjgWVGrelsWBJMTfrOsIXHMbJG+TWXwpUIpyAzD3OSG
ciUmkKztEpz9NHU0uGH3uQDOS7MFBJ/3y6zaRlDnfeNbF7xUzCldn+gxhJl9xwyjnFqJHYxZkJIB
6y90uWUxRi/9lBezoam+0WzeaQ3qJVflhKrO2wIeOY94YZjSLpXp0DbajmnlsxlZW7z5AvyLqS6w
Jx1Y5c9hirwTSBGQ3UE7YWHhg6K2S81RuSWGXc8a36+3diXUGZaXW+K0xMVVgq+Dzscpc1rQdkZC
akOgrfQyZ7RsdxqUnapdYultlklMMqYX92wZVOegh8F2bPElAPBaRE52O8RQDNWp1ZalAaHkPVCC
9WlYUiEyjyib7uo3qjH3NPfBV+RazIC1VKNdHdt3YDBfqHeyNRFks4bMYroh7iIn4XFWMCOZFaLY
9Gqnz62m3Bka5zJV5do1UuSWnpap50I02dXxSg6MzKiI89Mkqq8hcq2t3ilnHvAXNw/zGbPvbBfE
2iPMmWMVAIBXHBEtWNDehr596+xxXNXNQLZE7XgQLs1XQPXqDDYXwBgo8Kuwb6/oz8GIOSp6peip
mLDiltrEwhas8145lOMIpQVLOvH2OHNIZWBXVdc3TTTx+nR3ge+9loENXcxAUAaV8+pNBjhfvX0o
DXtLUAIOShPKCIERs3y0UnhaGZJb874K1GDXNZlFfN105Xf2B8JMu/ng5vmy8a1qnoW4U+n8xSuN
reTKGAxAsMTeLDRPPBANUTHyg4pc11m2q/WWEZHC1igY2T0QKgQoeqjzR1/1JKAyqM4RsgqkBuWC
GQFYr5Zdjk7X1W+CFXx7DcUDIv7CKLKll0Buq8OYBOmx0bd1SCpbHlnBotLbrTo56rZ0gq2tecna
4m+ZlZYxzihDUASk9bmOGtTvJaauBmSWYjEYQcwXRRCrikSBJ2wK3KqqzsopAhuHGHYdoeH85h+K
MM8RwgBQQfdgnfdm1e5yA6ORqK6djaltqtM1Wc8EmaTehJpPu2HjeR/mJnzIMTinor3Efv/FiYdj
nU6PtSew+nboOdI8+mJ1+k4MDBbr+q4h92RWthkjupzYQzcZDnFdLm21ylfp6NCAqoajVxmXmJTD
5dBrS1svdnpL5PNYt9+F6T2H1B0ij26UrjiXkV3Ona5+9TyTUOd4ekyC2sDnA2Usi9LnOrX1mTei
2Wt05JmBAMhUoIlAIgwB1B3jL4SFs5cWVgasEbTfMsiHnWuG+Z9d1/9V2nJd/e9L+DHPmrfqbfzn
Ii5/7sMijvqJRheNOxWoDC2dD4u4C9+QKDWLpE9i3P6zilt/uNDymYsaNGX5bX8t4e8gGpcVXhbZ
7/iaf7GE21LA/OMSTuAc6mFqd4O2FUyNH5s9aZEIBkKwT1Nj6laF6mGDU+0nG05KbrcPOtyUeLp4
UFT0UlvqUFXaxr/3JGYFmYgxL5hRlhBY2MRDYzH6+D6VeBYYueDPILZYDbKlsffJf4g2qp/1c/jE
KKoqbx5I4Iuuas+KRMBoEgaDnLVfRhIQM0GK6UNSnD2/2hEXD3zMCB5ShtxIH58mBuFJ4VQAVcuX
MYovuAVeKkt7HLpRrgDDETZuDiE5Zl9cRjDzUReZad49jKrzHDZFuCd3xFtqPc4MtYju4zZ5VjEJ
bYn62nq1kiNImjZTqT93dXrjZtV8tOwr+AqEosvSxS2B3vO+DcInJ1RYd/KHulL8HW8zTAwxT7Pu
RovUFQ1e8ovCG1k94tDEVB8G33LqA7/JSr5w/Y0rC6U81LciXyER40OLikK/+uWxQizSxE8ljtQZ
f+K6ricqH61bJIIRf8OiSoqazhhbeLPcrOtNR+wRZiaDka1ysNK8h40Hc9YLJWAiQmxiHUhlmlbC
CpQ5eAOE0sm3iiHrotFrCsBKXVeQcklTbs+j44J8Riqhel22DjLkIiGKqiTjeAkqBzAlTHFgY0wj
rl2V+YQzLXLGw4PluTOntQ8Msk9J4d6kRLZYkUkG2hgdel+G8tkL25zIQxOITxLV7GaZLMF8BCVz
qyeaMokFi41d1+TQA5gMbQJPxhDGXZNOZ7exXxApbX0lbFZtjdZDpW5BYnfpbaue2xqNj9L4OupQ
OkUZ3WZaGi0C7pxSGPcm3uUyTaolLWnnUMKPS5z8WETDM6SwL0FdvxYlhjIytLzFZFk5CxR2jbGC
4x1HzbYb8Zl0aLvbkIp5Qo8/D4P04tXCmMfdsEm1Jl9VvkEi6Gj1M7KnDQLJiTdAA5TmewDGJwHM
NKZ7ZGoJKhjkNEWHgG1MjCuEz+eEbMRG67Gj6Wwem2wHYfqgpuxQUjiNiVpsnc55jWp/6wb+2hI6
PA2nvuvr8Fq0CiuWtVUzPGOVeMstaxur/olC9zmrk3vstVzUiTAqo9pL4krbxQ3boOGSQIgevJAY
BWuRTf2mcPOtJhvlo9gga9n5AglQNRr7IgGsWatnNRCkpk/VwvObx94G816LaRVWzalosfeMk72r
XP3WDIt9HHaE944tZwgDMep0SH/V0S9sxD0dwj+QnUgJr3VeP/hZufeG6NgGAsbkeJupCc0ZXvo4
CVY0Wx782F6bfr5JrdDZjmYGNRNGX2g3RyNzJbjTuOBI20IUuKRKR/9HJemxrbadqz6S/pXMHTUB
76i3t8S+H+AkssW3kbDQiX6kBN/Y2OILPBM62vU5qTZHI7GeJwcbsdIvwVGvkrB7yiosYqb6fapJ
WMW0s5zoE4TUYtQDk5KxZ8asOU+cPtGRVYPPHAfD2AH7mJaVleyBdxJwGG+HpoWsqbn7IAhOokv2
nj+SLpD7x94TKDLc7LULG2emVAk5v+66zN0b9mxw3PthlZYqZn5T+xJq7WGAFGDEyo3mRddJ3kL6
uq+FNvA2+ktD7/earzwManci0eRGjQdo2LZM1epfdLD287DwEXuVxaJsuBeVZq6y1g/XpYMG3DCO
o5sSdRFWgKSjNUiTHtih9gUF164EVhgEkQyqvcCDJ3FI3Nk+7O1weo0S+wo61D9kZllsVd+7LdLs
qEgmnwfLVkzms1ZYa1v3ZsKg34UNS+BgG/RNPJC2oPtv8UiOPHNVdY8j/EBHGse9RvWlhsbaLnHn
81AU9GqRlVm+uqnT9rHuw2uZTYex9e+8qt4Ai4ffKX0jiN855zt/TB4afJHbQZxjorYitZvD9IE9
nw5rU+SnvvHvQnWqF47VbZQEAerkbEGcX6ZE21S+y6XRTkpZZbMAARf12hXiGVRR4pwXDpn1s07r
L4VhHeuE9X6Z1IQdLNu+DL+Yadjw8SeUSM/QWqZO0q2CEtl/iZg0dDrezulQohqeWRWnRHmwqYZx
bfuZe6ZrSFRxg5MOPiVmxa6E2dPRvuva9LXzZeoCdHJWGDSldOgXhZ6wZ4cXkzcbj+CnxZA0LDGd
2+2iZEhpN47fM4pZk7d4Fo9ZPDci0patEOSjmSQPxHbqhKlaFcIv2lVaUENSIsIYk0bqg9Fp8Mdi
fXyMNJsGLEhxRTJOSSbHZYpSakIr3CfCochIhbYs+gmTp6YckCPv8PWc8fOtxBCx8Z2+pKV365fV
vi2x69pGRp6x0y4zrXz0eiw40uZXadj0unhYtyBtlkbTvHYgabTYeRKecex6tLG03dK2WzWgAUKj
JqFZHReOHbzwZf0CMG6DmPukmhBoI2OfTlwmF8IUD1I+rxXwepO5t8MU7lJizC0IvREdO4XE6a5l
ia5GBJZ/hh2apDHkt9hWwM6n07bwrYM5hButmqTdc5u6/czM1XgR2hA3rci4uH16BWGw6HKskGmW
3WUJSPtUifd4OLaqqhyhF87ZCq3xr27Zr6+VONj6drn3oc3i+tonmbarcP3i1AZHW3z1oonYO/8y
eOwURvR9kxcsK7rxZtm8Aak+gGOd1zx0w9DuWzf5CnvQn9VuRisgvK30aEmE6NwVEa7N1NoEg3qt
Y9J5GpgZMGZpR9pEMDJOwIC4cL1IApPqVRNpm7TVHxnZEnaiDStTQSdNt5CtBQCFjFyeMYkf8XPN
fc30Z32lwyhiqtv6yVbBGO263tpwpjPVOT7uRrsbewrPqHjINUtFvorpSenCb16VU6jCyFo2gXHT
m+qN5xvPWLqsJePBpfBs/GLh1g1Vd+X7HtST6a0YzZum0GQthSbZ0nlY/Lw3572DzTMYC23pjZZz
yrUcwwqGH4IpF0GjXrBwH5JmmOaKb6zqGmG3Zwa0LWpEXsFoPZk96mmXLw1auOEwQNpfKPi6BnO6
FIr1pOuRtyrC8lGluJ6pVruK6w60cc1ZO562ceWnp0Ro2+VusPErnFtmER8LtM6xr0wnRa/2Bckj
Cx0R7KKs0u/0fGu2iCW9Yf7XCGdR68qrHw7FOpnSLYEpBEA0LWgFuWqb4nHQeNEi1cE9PKBHheR6
o8XhDf36uYgEhXQw1YcCjSNDK+MBf4C/6yvv4tbJE7p1sZGvuwUZFS07qzmzcuPJCZhkFOKi9UN4
cI0MAmSx9Qv1jjC52ZSb+J77du2T7Kmm8aH01XVrQ8zwzfQ7CUwkoEM28w3nLm5oTTTRPu4s9pmA
s2u9eRy18paYOII/C/sm0vyblDFQYotxnw3RlzJxn8Rg3NJkzPemEWXL1rfyld6Ipyl1t25NrFak
htk66/jFSqkByg6ZJcH53UQJ/fwaz0Q090WqGtdBi3TKiKpSMBolo9BpARmWstS10CNG9EPFd/5T
gfERvEIp9qGAklQOCISkYWus8VhV1E8FlB6q6qDrWXiKCkbY2bEmtMoV118f5NPE/P8dBOiPRZKJ
1Ez8WKXF3lAZSl2HJ3XcKtlRBYCiiLumv/v1YT6JC/48jM1cUEjTqvqZ3eLhhKUKUNm469/7/F4x
fiOl/Mnvp5utQVqUGgnz87Wq3ZHAMStNTlnPg7ZxPGbYf1ffP7kXP/v9dMq5Qlwo6RD68TLhNKVP
ZpaA8qg7zLPpHn79+z9pJ/9xfT7da2HFWqDwKT2JdK2k85ipmr0QTOTeSH/714eidW9JoYT5f9k7
j+W4kayNvsq8ABQJJOy2vCFZLHpygyAlCt57PP1/kppWSxpNT/S/7tXERIsslktz77nnowXv/VJa
T91AzFR9k5OId3CtJBiUGflFJHwstfJ/8Bjqz/4BLVJP66e3RX3Ef+AxhB5lvWOn6alEoEqWC/eu
lqRUMmk2f/9J/fj+//Kkcgc1Q+d+eyBSfnJKmuGGfURtxeX/+Kz95nvJOBc8rcvuqBRkPz8paeVG
wcabnxqJueO1H9eW//mvn87vPm4/PMSvH7e5ISYhsER+yt3X2H82tf/HxxkJCniGB/hlfdRufnhf
4iq1WlMz8lPMCohdMJ3+H4sXI3SokKn+kOWlZth/fOeJ2uJ8b+uUwp3XwbnqwLpF+z/Wrt98aRw+
xA5xIdAczNH//BheiBdscmf8jBz8piXtY90698wclyt8DX/9jvzmsZiHN4AyHXSR1J9+fqwQoZRk
Ujg/hepOvY7U0NTaqRYFZ6ybj4f6p+Qp+BB8X3T/wzC06Nr2/T/rneqHvtc76Uw6tq3IMb53igT6
s95p8J/oFTJpCaam4s//6Foy7km/kq3U+9aZVDrAP0qe3ifwV8dDl0CMFIiR+be6lh8fuD+XO9W1
VCsruLga/IRD/WUV6suxsfIglKdmNAX9jH4/TGa10mPJlKNdbQgO7OgYTo9cUeSqCczPtSQSk3L6
yhKc4EAjzG1bh8d2KJgaF9xsY+hcbj7damz6q7G2G6aPaiJUiu5t8vLnMArWU5beJGa8ZULyYEjj
pmJukzhBSiNeaTTcvI2LPIMKCDTnvmHYC81u1u7mwb+fi/iRYC+HFtNMhWzMTlYgTzp0oVcVByet
GC6f5X7u0XMxEeou+3DcBsmMsa78apbhTTcE1iEnk6mc6jeXgUevmR/GhgGcxGA+VBrM+Nk4ZEmX
8JdixIDglOHDoHcvyQhTD7K7MzpGYoiDAhQK0eW2tJgoHcirJKsOlOu48tX116rnCD1qBU2i1D1F
UCUEGlan2OrLw5gx6tJFNDqZE0sWSVgri0/gXzV2IajPdRQ3wY6+ukafXPWm83mOeHE5MIdnw5+Q
ATf1Owd37zIu0r3lafQ9jHKiMtm4pwZVxNpxBt41ikeLOgAnSrKRekrAFkMXyt5G/Qj/UPcEWoxO
cBaB1LdzGQeLKkCYlOWM8sqBsdwok8FaTGm8kxJ2SaPCs43DdCYKyFxIe2QujM7OLvNRWegjMpyU
GdcNBTKfGXsSEGt8P1vmT7N1LuMLCgPHuY1PKG73kKjzKsrcrxxB7UXsZCbjNBFzVh1hobrv4KDg
vrQWcQgGZeosW0xYbtvYDhbxWCNgNyi4ZEFNNmqkRze4mNxtV1rhGiiPyrrw/VXfp8TgSamdU05I
5GnzTKvR5gYAzL5xAySp8TS4i6kImOXJOh2pVhIdqB3jpTbCu8lorrtO5GtYoAnVVPlWpFyootC2
GOL3zEPp0X0KdPLup1m9RJGRvwyNFd/nIaEMDQT5bupyBiVH2KfUz3V8ETTSw3L2uYU4vMY1hiV3
wDocDiZ9f6eLvuB9ROzFfOW6DzJtJ9p401np2vdzGovMZi4yyu8LuiSMwppQblo8uKu6zNKlTQPh
POtYpMfuxh6yhIsG6D8cX3qV0LrZWUn1tc3nN6rm4YZrIlmiXlpfRjrDklIVn+vKJs518C9szem3
RKWaN4bWPURe0ZLl2Xajvw2NEU6HUdnPA38VNT7qOCHmkMYNqy2TqXckTJN8wQQXc53eIc8M4oWG
SUc/1u3TrlETNoANwFHrKM81SoFiF0l539PRXDZBeJdV8cGJ8+vBaZaa5lw21ovvGMeusHvmzNL3
wUZzDWS1yGs9XrlDN1x0jUNGjEeJLMLpQPlBXBg8WoiPv+/Nr7g2jKU+p5diEPqi95yHmUAUgr5R
MJCJ9KVxmmDhZ9m+iKczuPlFZ0Uwg2EvV3nmFlvmzRht7UNrRUgrdaaIBnDNP88bg5HABqn0NPEW
6hy0Oy24TUf/RRTdc2myPLii7FdOUh+jQX8dE8pgTSIDxsuKYKOTl6wrC1Zi1mvir1TJlOS/FHtM
4w6PHS2ylaOZ1yTpkCFHhvzetSz+ZStimp8p1dkWeDEWu9TtGQJEIBqLojpFHlOzcUq1Qhu9FYGD
741vJyBP6LtCw35O/C4jHjUfL3Oj/VyYzj7vrCdmWq09zutFXM9vUGX1oivGHU863YSG6BaZPq9S
2yEEnVXGKzRatxjaPVwXfaHvtIowg6FaxdT3F1o0nJVIJjUa4IUofWvpnji5vNKDcquZ1TYYwhXv
KUGIOv/feg3dKFo2Ufe1iZzrtBraNTWifZuZ4bpDLKYxp+6rAdNAYyhWTsewTc+Zp630KLxjtm4d
2jnValJZuywiGaVddoaNv8tvnEWGU9Z3ySFU5W7mzxvPWAL2vPsdcTfsY9q0JQWscUFBiO0J7PxG
RHW9/udsJIRkKosD5X8/Gy1fuUe816/Nb85H/OD385H4JBgkBMAyJY1fkwPx936w+MSEoUW3mMrX
r2EIFmJET9ieUmnYBJB8Px85n7jggHTRSaaTa4q/GYbw8yFaodeMseB/tD+MHJ7zy4E9D1w2kt4t
TkKkwa7k3BAG5CLXpDt2Tj8th85oLsbOKLZSzHAFY3edxyZbZJ691SoostGaHdyEtfYkqZDBYFOo
MsNqyeY8K+WiQQnORZxY2SSgogO4rgLvMVThlL2KqRzJq3R9eVGTXwnMyZZLomU1lXg1gmI5V+7l
rEIvnSLpd5jfDgH2uQUStcNMtit3ZOfSNsz7wCqJoyJI0xucZJXXETRZ/WrgJ126ZG/2mVWiFw+D
Za6COZN+vrRJ6hxVZCc1mCePDE977I8emZ6DQ2aVlV22LnNyNamfee2z2OjZLveHozObN+DXG/os
zwZOmgDtMeCas2RC9aJ0iiesXlcyBD0OrXHbj0AlfChe2xQcJFeBpJpDwqyKKNVH+lOyHsl0IZkJ
tUFO1CEj7oqFPdXDaJDoKneFCj6FRLoalI85mAd9ayXtJrYrAKueQmOC9VYzZgI+7c8GiapJN20G
l4VWBoz0krk6hdk+Mmjs+E5zbXfOfYgZcF2a0xNuwogiH3nenOKhXPMIcD6amlVuOBx553M95g4t
gfQwEgUbzsrO3xr38Mq4+1PDX9qFd4p7x7hKiZId3eC2uqIWaUO1icE92lMcLzGCbiIHthxhxzpq
Z1IISLLd1p37BKQdKMIaOUkRbXVq5oskKz4TXkbqvAoMhkHYpMTfToIDdTvtogn1E27et7qW745l
vHMiJ4mZCN3ADvajytSdsOWu4yk1H6SVCBobtFsd7KEFYbyEVexTS7+0unBTuwFIVBrV62kcDUwG
9rR1u7JwmALv2vXQK758+OLNyVAvUX/ESwFfNuMYWTgQZ6ZGjHQFg+bZimsykGvnLuok03R3hsLW
inp8TTyTBhMdgSYj/EYsAz66qgv4WMhe4q0HgOPohwzQC0bEYx1B236Ii0Mhc23KfUFa6Y1Hbd42
fEn6XEhwnU14QqMTwgZ6lyqRp+Ok3doFldxIhehRvBQbTWF7Ipq74wTJhz/5s1RoXwvjh29KLEZb
1gzL81zClrF0bYbUMqnoUoQ6YVPDIKHAQRmW1z4kYZgJsSoVXGhDGaa5/dJCHTbFOTJNOsUAiST4
+fvRLq5GgI5FD7ToGcUXFGhQc+CMmZmVaydpkpU2asmqVNTjYCnWs7ICUoO0LVAakUCGwiQZfo33
SMe5zSOUqHw+Bn3mv06KrzSm6tJXxGUOejlS1c4p0HFWDR+0IHmnB8FYWc4EfUnrsPFISVIkpyfJ
SId/uKty/6uncM9g5HMnFQFa5OQDjXOFohy8rA+q/EIzRutShx3Voqy6AjDR+MwDljre7K9GBZt2
PuKYoAZADYf+EiMC7jEFp6ZedBvWfJotM9D3NAFCmhi846PPrSuZ5jMWOXuhKyl1k/UzzWftRlZ1
xwmfL1Y4407QFCybK2wW9iBG1dCau5D3S6G1ycTv6mR1zlSrCPoW3+mdr+Au3eixhIB7yXkm1qkp
6jo+laNePyWeym6xP3JcGhJdum/ZLh85L5GKfKlU+Iv7kQPzz5ng40wg//JMcPua/2vxjkf1N6JJ
9ZM/HAoo8jK+zqgvv1YVLb4fCvRPNrOEBpOFH1pmypB/BCUAiWHVMgSZCO7PmJj9SRVTIMdsSqAW
R4m/VTNxfi4Rcyag+KILsggMExcCpqyfC2tNN+HRS1ztyrEAatNi30cwq3lq089R0EviTDtNYTAx
PIxQYEyvEJkBVoaQ2GKVQs/MCqMpFVDDqYgYcgXZVAq3QYj7NsDfFHA4paguyWrfzwrQ4ZJXr02Y
HR92J4DhIWcpJrM6vRkV3mPB+djc9yheN0tfirOnUKDBpRFcx/WjGJ2vbHfjJh7K28yI7x09w3WQ
8O3uNGdek0X+ZHYUbSK9BE3Xhk0clIAQhbZhlqxjurLeDqQnLOg0g7h02QH10xCtLL+AHKFBra38
0Xwp016bzvHQu/0GkcuA3aho2uKuq2JRMmSjm/RSS4zQxeBtSh2NUd9MxAngy6ThJ9e9RRgikcTX
XTwR6ZKny6xgOAx//JfWcd59YivAxlxrIdurtL83GrYkfxq85eB1NE6n4tYZ9WShZ8YLKQ9ERHn0
X2nmMoxV9Efbb5pDJfI3OLK4BisPCUWzpl6nHJKZBPskAdhr6FirYUruRNh/23eYRBGrUZhPuVk8
cEEvTuU8FhdkkE9LzfFIJPJOeBH3eUrSkN5sM7Cm1HMOYPdPjifI3knkhFSCu3xuir3eJRnQRDPR
wWdz9W32FpHOcsnf8+gGbXTgkskyzcuHhcUnpHKQ2Ylq7l2qUIms5LoJLHk0PzgKYP7oIfmgK+oP
0kIn1GGGABPNnNCNbbiXKTCjLsWtUu34CtmYMVVxztxoUCYVTIcVO3swxm3Sd6yoQB899EfrZqfR
g3UcDYxL8CFmxjs/AMfFWErNjEIcIAmzCNsBsCRThIkHaoIU/w656EUNglKDokStvtMVm4L3twRH
g1eZAVdGZrs2QrEsI1CLregW3nLW8C5+J38AKpu/TZvwdEtFxbDJL8bZ2UpwGaNm6FDxM22XXs4A
NZkiaybF2EjNvI264S3XmnXW3NWdri+9yjsHwDklNaO8nA+gkQ/Ciwn8AeNpwHmiKWb6AcAnapKX
TBE/mmPDG8IASWCgUFFBuuKD0IW+ej5ZVSIjL8Oer2DsTwy5PRqgRUWjrQpQI0ZF32QpQCkVhBSE
pwEoqaqHixBIKVW0kjAIJ1b8UgSq5AM0xURWdYpwomj01ivmSVKG8RQFJcGh0pR/Bh41KE5qqLO9
CzhF0fHIv5zBG2CqHEVXJR+gFa3giWB7hV+FXKuY7rKD5xg4K7coGNUK1+JKAov23IBxDR7ZyGBd
sXRfWjCvrDNRXQN+SZ2cMkCwOiifJkWGGRnY6GDaFy7QmKtXWGjgDJYcNp8iwLIBZ06qSLPCNc8S
9AyY92woFg2B+aWl6DRO+1s/r909aoVdCMAWuckjES8XCNXuHQRXC+oWBGWZK6NML0PqhYnoHpPM
vK0VG5cByZkZXzWguQh4blQUXTBRyIoB61KjOlaAdnxIDoUi70IQvMYXm14xeWztT5lRYQWkv9+D
7RXge5qnHzUJz1cN2t4E8BOAfm3NyQjwb0B7xfn2YvRa5sLmMyGu6MGz6lKCDI4lH1mXc0kGTOgD
FSbM5nFe27fAho1ZHkLgQ12GDz0wogWUiBEmXSAx2fQWNALYYgK+qCuOcQZoxAZ+QSzkAakv3zCQ
x7BIjhEI5AgK6aHr5WyH0wj/5zIGlzT7aJODT8LwHiPH/frP2eRbvYKzwl/UKwrqj6+/KVbwU9/P
JfonQpoUGc75gyIrxYLv5xKD4AeLzdyCyjAxofx5LiF8VTf5T0rs6QoKE38WK5Qbm9YPNDy/9CMK
8m/w64Yqe/zQu/5o5pB5Y+ofYVEuw3A/H0zIfAkSjQi4UzKXzrSf7SKTb30oW/9k2EvUeDRnNAPU
QNXVuvB2MgNzkdhmyZW2E0Qg2+SipVWyJonaXDVWJnZiSKizjpJuSl+86tMcLCmQvs4VqE4mw2YF
EkjIWlBxGYmv48p7oEbSrsusYQl3G0KCppkar0cXKGHcnI0r6ReDlvVrvp8p/GV7pNHqLXQneux1
+xxJUNY0q5fkKuf9vI2qljuTyKBf4+I8M3hS2MWeyxl8W4qgyUANyQrfUFOv51cvrs+2XYldR+WZ
iRPj2hAt86bmXGzcxMrxEacFR6zqq/SDV1KSybFE3tZO7xQUrNWEe77XJPJlCM3RMB/LPGA2iUrH
zmxymD+p3EAlM6eyoAgEDlsv9X48yjmK10Y9v6N3YoC7P+resNVRDTdlsW1ks67rYkU1Hod4Cr4N
XoRw0FiSlAfOJhZ01gD5IeytgYylwGfC1iHCjXKmq+qaaVruCEZYj0V8l1L4bNv8XNbiGFIQ9bMo
WNZWdu55SztVMxVjVOfbVtPdjWuXB93K3jDzMKfm+BfU5C/yPkL/TD/CPlBIq8/6SL/mJa7TwFg3
sgjyM5nXU8npkhppIBLxNM2QCgu7Tz6TFk5xn9n9yOg+e0244fwegJfxn9l037muN8u4wfeXwX+3
U3hl5gTNU9Viv2vDrwPB3GgHp2cEDHftPJ71Xn+RNWrxYn6OSP5b2lYj105gfomM8TCIYHpJQ0wG
zCig9gSJxJbRLyzB0JNVnzEP7pgJ1y46p7qbIp5WmXag84F78kc4QDecGSKyVl0IbmoltrduSWzY
zc5XPS7MdaS3D32bhiugfGOVusZVEmBgt7ToUPvzdix1a1VnpHRoRfg5SKqZOeeJNPWBscp4CrY4
Op9J/toVfG1QAWIFcDH/lU4zM1sGO6DbkM0Dlj+31q4nX3uqW3HArqlTJ4/vLT8M1uAIDrOFTHZ5
LueGeoe1Dh06xFjOzXQBLLDsKg67oZ18bUKI8sx87RsaNClTZckUX7mGOJaS/Y1S0zEfUhKgpOyX
MSNZdRiF2F/7YVuNGUelkIu14aWvObToDPRMfuteNMGzTGR5O2s2pbfQVfpJ697RwtuRQVHhDU9V
aEb7MvT28wiRHrjl0S+aJ5tekO46txpcfSjdk+Y151DY76U5X2WZAqT5bM72NK9KnfjC3ghu+p5e
iih2QRdt6zj01glSvAXfHvul6Zt9aMTdje+C4MFQbuhXHm0lRf9na/u2tdG2/+9b2+o9/ddVUf8W
VeAHv+9u8hNCKorquut62D3Z+L7vbibUASAJe54Hh6uq9P++dZtADEKw8zGdhUSUia7vu5upk3PM
QLQH9SAt9HB/Kyb8Z4RJ2bKAfhTLhimLsTE1GP4jndP6Xdykc25c53SmRBJdOAGwdj99+4j8V0Wf
8bFJ/klE8EyUh4mRcPoOGM2sXyv+GmsejdpkwPfLN7gNhGuuscseMnKMqWVyQ9QGh/ZTW5y8qbuo
kvLeMepuWTIHuxwyio5JrSfHvra8lUS/sJQTGkvNwvToD/XT0JSkRbghi7wiDMImvS15wCVH3mto
Or4SpOcu3IrDqqv1AWxxprrX7rEii8KDrVjmOmm46N7oyif5xrf7jWFa7aqbPX3VJCNLkPmouQ5A
decteJpPnHlxWo7WLbW+Gy0brzQNUDgSwLpK52u73r72+qvBzwjF8/R7vubcSMHqV4ZaRLq+PVsk
PQ1m9+i59bsROC9BNqGW4QCcdA471BRdW7V/hBiPNqRY72zPx6wf1rxDdX1f2MEucs1gmYbhEaLl
jRG2ZNNn2FHsfqJFXYzlSiNLbcH8HZB9O7/oGbrd2YxPpltv3Cm1qEHKVWUnL52D1rUJLslb6BaF
Pt04VbelYrOjyI2vg2oyf6hkKqDNoTUM61abCG7M2spdOt6L11JsJqawqxgkazozWfCBYMQByTNp
PVvKzF9dUpO5N1uXWt+xROagIBUHDZ0wPoPI4nHiZDOQs7pJ9PS6SsN4wwV1O2fmJRx2wFCaufV6
XttwIDNPs62eoTvvJYe2AJq5KXIS4uXcPDAlMi+DBgWHbJGhDt2e/MieOGvxWaTctIJhekijyNqO
cj4ZBGKAFMQ9Jtb6i54aXwxmapbJqO+K1NtjOdA5TQxbmJlzlrir0SnsC0dih7XT/PMcl0+hQxJQ
Zhd37OPxCilLshs6xkccApmkv6El7tVrPmJQiOYQrvUxrF5zRnAIGnA1LpSWPRKjKEi07QkNrINm
Zw7w2cIZNro7qP53PR7S1GKqd0Ib71PiNeWXQXh7ZnM2/UzFHylx2T8k6Mvp0g86anUrUtvzqEcM
lBl7SclaB3hpVT/DrV45jd7oifZOFA1eGHaYgk8jXEZ/NwZNyxT3sCoGXClaZkGYDP2FW3O4gwzm
95LQ1Dd9BHMQDM927DTrMSgvg0j4wJUjJ2BKyiZIeJxQ6mh2w9A+zT5V6tGLcYULTJMFpnK+sjJP
rtkTj6mm7ec0NBdhEIbreZxAn8D07YGLWTxgHho7/SZs7e1YtO8J51TCAaEU7BKf7xrVwj4062PS
ajtGJ1/HWLzMFuFlTopHaEIKTqbF0MCLdIeSelqq3OqMWRoEcoADmUxCznI9oFDpDeIidUK1orns
t9KJW2ooEEtBb74oOxEjFgN5X3W9MIdy2+n5iTixZ3KMIVcm86FthXtZarFZ3RVxvwxcs/Z3hZHB
t/6wwfwGPv7FhqFWUbYLk4OcmsoVugq5/3G5bppGmkwbTNcDgZQLc+sfxtvick+hRXvNH8t1socO
WPhHzlLdKt7K/V8/vsLWfl7EeXjPYd8BH0Ot9gv8XPud1Wt2N1/3DgHre09QTBxftOJ/pdn+7nGY
yoXjAxw1udz9/DQRnFt6NPbzNSb1cGwWafpOYNfQNYu/fj4/737fXk5eT/ZA0HpE9qpN/QP9WtFM
szo9FNe2daxt2GTaK+bjXz/Gh5Hv1xftxyfzy4N0oRCNkagXbdM8MFC77nfii4tjalFckiIdLG7q
NczbxtjdX5GDsrjqL6PNQ7P21+f4MCx29aq+aFf8wxVG91Wxfvjrv8/4ue7+7UUwDUSZ0oJqt35V
5aXdTILTJPRrwMAr/yzW4lJ/DA5kytF2Wk2Lw7O+HZdX1WbYWdYyO3JNO0NMbYZFuvz4U/7hXdXx
7b8fJL/1b+r8tf7y25wT9dN/nCZ185MuVSdGeYg/ei7fT5M6jIag0a/UO2gVFUfyRw/H4r/QqPHA
Uol1ddSy8Qf4Kj+5TGG4HB9sGkNM+/+dJg7I+E8rBOdVksekheGGDg7H1l/Pk95oaSWHo/BKAxBb
WX3Wrl00aHtOJNUL6AXrelu1LKQ2QhlnCUJqEYo5VE18z4x9vPaIBCNQuTbMFYmtwSgWtiP6MzOW
xfTacYTG8xKMOGyMxZj2sUGVkVAYjh7yI8MpcfRqZu7NYyvdtqWWhrduS6mjtlrVLdewJCzmYI7v
soI+h9kGsbFMEzHdhsT54W2N43BTlqQ8F23KxhFGBBNYnfOQ6/jgFxS0+4cy87jQSaucp6WZEzO2
1JoqZ/qndK9l0pfPEtrumYMpHKhH3AaXsdQ/OUIP3EXqxtHl3FQEEWAByYKlG9k+WWDGPg9Etsxk
3DF442RXjp33NxRbGL0DtzUpM+SAKJpv4RWsXBKeMubKvNYrZir6nT0uHDeynGWMoP2GGkUxL+c2
i3Zp7cyfM0OTTDubU5MvJ0GjABueZ8WlGoztmB93e9lurZo3pFlFo9Y/M4ur6+uk93sCQfUuzNeo
of3ZXlNHnXssQAM9X29Hjij/bCrrYOuIdj43dR+/SC9vzp7TOJs4tXUP8M4M7xD/XXmyKQeUirya
1zmZ6GIdNKLIloFfdBX3VL3zT25kxM9J2hh3o9dxxljYHcFZQy6idCdk3pI17ZZ+vK/ocI2HzInM
4d0e3OCdK4ez7VpOXCnJcCpxmSlAEKFpkWmMzyRu1DxxUy/rU6VhBbTn9ttG8s/Kpbbe/75yrdN/
rYoax9hvCrz84PdFy2ORAfWiuMuZ33BZNL5fgfVPOpsPY22GjeJLicT+WLS8T9x+Te7MjHJxAf45
nInFheReC2sUINPfo9FQnf2yaFkuv4czlaDx7Jj83l+OAYHPsqX3OMboRA5KMtRjG9K4tJM80tTX
2qxURBzznyyzbJeexThq62h4BTJo+Ubr88McQNknM6dL9CaPYCcOiavutCxZQjezCZieKSkS1zkG
rcyuWFe+h7FTyZNiLEqd0inJ0Q0pZTn3HqYlzsM5uXTYsxwsTOziwa7Gy0SG06M/UFbq4/K2LkKm
ubXI2+kC6T1Wp1GKI9T1VUFOi6p56gtRx/pmsuiWllihUubUJ6WJKvBFQSw9+61xaO2yOYYYpQSj
3pugsnFmD0iGQNHf7DrRdq1SUdWjNW28Yny3C/udtOZ4BYzdrRoMVt4onxiFyg+4GYqFxHJl9OE5
VNor/szPXp6dEvqTruwdAheYz3sYKfXRnta3ie4XW6u0X+lRbYICBpV5ckxL2bud6uuRMWe9SMut
qYVfnHq4IQA42AmPCI6st0itGOZ5FUeave608USIiFxEgfEQ+e5lL31YH0MnKJf1kA7lABGfI2Tu
h72025eMKFX2jrbZdm5zmmdzOLpienBT0O/rsSGdvWR2F3KYw7x3EWrl17kLLbrifbxu4s6kkk7D
2JzTcZtFMIHoEj0y5ibSVBLjHooWJdVEydxwQ3acRD7PAvtntvC87q6z0+CKenN5mEVWe7Dwya60
ivVAn06HheJ65LJbAcXRII4eFCwHEE6mktQAdGRA27C0yVm0CsQ3mlZcB8QULeyG6qkt7hwNGdwQ
I3LrKOmk9sHscl7iKVv58fhYWtEXR2YXvkbOBGPwSN7rNls4WvdqZg1IlCmfcQq8UBiwSGh0tpNn
Fsjw4p0hQO2colmNHUE+BgYSFTXMcP9qjB26/smF7TuXeqdRZ5mm22zOvwrVIu87116QxwhbnQTW
otfiz7qtPVkGjHc43qRhezH12h0E5kvLQZ/yhreoOu1YjfWVkP79mMfHach4t3zjIcioV4e1f+eP
zrGNeYVKIzA3suTGnTCSSZTHs+8M97bQkZmQRIyngGKAE4k34tBuhjq+CkiDNnyl4XN61UW+kRPP
JfOjc93oe9u1l4STHwIEeJ09HEvNIlilfVCFliC3mBuxTmE072SNV0UwnJ4005PVue4WOVG2SNh6
lixzhB9WnBg8Bbf7Yw9AEtVPdZMdpNdfJtLYwwM8dDmDGD0uo2Ulh31ZE1jAB5aRFC29YW7jrZQZ
kHeS0tq33a3RxnINie0S4EVIKrLgbEO47242gTVj3Ef73CmXY4MizWAwRa24rFK01ROzvy46aidG
1YpNB60QCORwOgV/wUvAmnSWk30Zd95nUB9VbLfvDdu8lGYVL2XHnEFP9MWqUEtcHc6rPhC3hpcz
WR2CS5ZNtmgYEiK+Pd1lMIZ62sKMMvOHoWB87ObgVhfmm5PRcwkM9zLpQ38bBJq2ofJ4gwq0ZkCG
EKvJcN4MxAZrolZJD7PL9SQ1cuIiwllYSTcJLDuZo2QTVAxYc0S5y6M+X3S0uD6XoXZlF32/LhrW
iCh6HML+VDMWj9fiK1AJbhUwWoZEBEM7FcFlUWNpdMeaOXvMmIYKQDsCJB12X6yxvR8tt77zlPOs
VvazeS5eijnywFd7uWhRpPk99jOnb1BPadVy7moiJ9KrEK2aRK82olnTlW9N5vUhnY01WUtIOlrr
jF7tsvM0gpOUrS1G2+Yy+i+0mqkwZXSzBqBfEMo7iewt8sUhRf4WKwtcYrtqQGJ+8pQgrpoeMgsP
yBBf83ngRRi7+wyl3GwB7rVq3KgX6KWVd45G+22OiE63m4NATGeK8T4nmM03rWsbcV3pmTl+HL7V
ymlHPCgFJeW58+zIYJwD910ujHbBGrsiR2+Xo8erlSfPyRqWHRtRgHLoWcqmh1IPrx5ZY7My7WnJ
sM8/3HvKwsdImrFnkCQi5wpHXyGx9SWipjGqDH7BSIFTOf3+uU9+NCbMv+YBw9emff3PI5n6qT+O
ZAZdBOg90nK4p1HRoQLz/UgmOXiBz3FOoj3g/jhAyWGNMVsCeG3XFHTB+IX/vkcyWwmBw2wACiRB
N8H5e5mZH3PNfxZN6LkzksxvwcxsMXdAjPXPRzL6CwKvMRkEInVi4FZKP7o5PIDhBdu20k5lyDhk
M0eXSYqPsZ7cXTUxcebOOpTV6L4XXXTpWd6dmQC7sc25q0kSTNXgFCtcuXPTbmO3/jqj1DsM/C/K
FNU/X6FGeG6sdmlHA3WOMVw3Y/UaOvElYox3osrWgyfXNMcxZejlZTWanzmeboPJQyzXFORJRVm3
i8t6V3vesSHismCbm7GiaEogqls9ApHi3hnoCxhhh/bLjLbhbLymtdgYQjyF2D42jo9AvqyyaVvr
KX14GicsiM3BGtt+4/rlsTW0nSfJ2grjW78nzgpYaVj3pOHmoIC01ssN5miBxsoUR5JfjOXsDgxC
5Ngqtcw5eTL9gjq13E6GRR+Y4wmQn39HofdrWnbjSuQDVdYmvkxM5DIcqZI1/rxUqXOtpTMW08KZ
3HWiTYfQalnWSaZBFqcdMmrXaDrOYU0fIHe9A9dmrDtWe0ka6F0Vdmxi4zkaI23dzXCUUzZs0XIS
OseGxRT6eQzzbMGd4DmO9ZupKTU2/cLh0iuz5WTLuzmLnhNUSEMKAgnnBEoWYRWD4oor8VXp63bx
PEI6Rd20Dgn5hb6Q6ATDxzDm7w8mhrZmIh6XNlXxzsZ4W+bShGnr3ouYmF+k60NAlVfNKEytzrwd
s2REilFO9umrFnn45E/ZDWnJI6mLJcgfCePEfVNJz5kQaydGSQaGQRmpar2VniXmNis6+Hb3kSWS
973hlqCP1f+xdybLcVvZFv0iVKBvponsk8lkL1ETBCmR6HHRXXRf/9alTD/LZVeE556WipZEMYFz
zt577ZVe1s+GTK/6LL1qU5AzGmMqckCfAu6u8C90QAZLzYI/2te7yBLXFeydhiWfdrKuAp+dXtNv
+txkTQqlG+sjvDie4UgTI3/QccClaBTDvjH0G9PsKF0cyz3D9qmN5QGQyaPUhp3oKjxRAlof5gLu
H3QJdEMA7GnkPlMkKDj68HVp0rcO5q2WTTveAPM6q0DgVy7ZnZm/1ezdCNJlxNaGez8vtqjxzXLd
D+dIS7czQkU8VRfDqW7MIdoXDlwa6QbrQcEeFTNKAp6QgqHCVKuOC2eFH9CUkIeWRKgTLt9y/qMV
SZrQd80yRC2jTVIf3pMceDE1n97GrNVHNe9ep4x3FF2YHlnNg9AYXiIZ0P5XOYfEALOzYOxrEVKQ
sfwqmHaaNsUbZ7JoDGR12AaajwpQm7yNkv4oojzbloP9Qzq9TXVn/oMAxVcOT98x6GYMGnjhYmu8
maUyLqQU2c+9i0hJ5a0VOrKCvgMQpz+pERsycQ2Da2qIH1Rlf3AqWFdbS9au8zjoObMjMoYBfmqu
+Sw1FQlnb2qXjS/jydj4lWZPqwaNwt9zymZyay3a+K6xIs7yPtAhAt6PQatZJ8YAcRrphE++tkyF
wyXv672IeyOs2fU2ws7tLdoXiWQd0HEb33W4jsM+n462Xcltq7XTztfck+NNWJB9m/bfwv1O1z17
SO9iy8vsrzihfLCaZGKQmtyjJfhhzis6Ovm/64wO4lsd2S/4gM1172cEghbysUEyhBau4JVdjVTp
6oMq4WunkD7N80w96pQG2TavtbNdtbdaJMEai29DOuKptEJ8Lhn2PU6Bce3AhbSmYzIfHH1kmfLq
lxRilquc4r2pkspcGWhsGO91M7uOOnBV2UwZrvm+EGHm8e+850P5xEVprS1Hc54Q7Yh/AgC9yyce
PboKPkzgzE5F4p31vIBrPQlVzoEhA7fWRJlp2OAhXPHDeO16+bIGTkycW6OumTfmegQ7yRVNnhd9
PgUODQd8F2qSmlCJOgFM37IHnu14w7wg9QBhzXyWIu2hz9eAvL+YLe5qIsjRmp0Qh1gejPzmLYtE
HuwtpOhwmWhhtkb8SaM/iUs51TQZi/GqJiS18v0BidPwLrSPnmkgKcOpji4ByndXdnhE+hc3GOcN
+ff7udCaDSdIUtABLxBMrI+RpCpNjtUXUYhjpuX8GeXyVTZBAvqNaoG8X8SKw4wGZbx/64LgkQf0
Vq+Lq7xMaA0lOGZl4rEZcPqm3hSyJxya0bqBBX4XOOI15UWHDq9f23p/sh0+d0NlR7toMVTaqQW3
SQ5t7sd4RTqAKFueHwJnZkOKqzDzzWbXOekY0vh8YRe4YRLZErYlZWfsabxNQluCyJ6lTaxJxwiH
pa9ZBzlELy3mVz1grWtccjs4ZMbONWl56fmGUqZaXHREarbB/igrYuCNGxy9bnosME9vZsFLkEfW
VkuXeEcMG2Ba4IbzSNK85ZN2ig3zxjWg1GldrShnenlYTDLyA/H91Ww1EWhO62Db6U0isydNJ6Os
YWtir2Flb5xxv5QmHwnac812WMBhWeXaFdN3IkVf4AxdugpOgW19n4hY1Z37VeTxV7L17rq30kNU
1l914e8tKNOjb56sTCOJiwKqF8nJbMeXuCxYA8y3IF+OWIRIskMqCXr9vrLVQ1xztjzrk/Dfsftj
7FYNQn9/DD1U81/cQdXXfA7dhkPKhkMoN8aPMZkT6efQbdCoQCiHZ7j+G3/k9zuo9x/bxfrquR4I
nYDH6O9Dt6VAzWgtvzU3oOD8I/HG/XPXArpyYKk/A/lIapEspRT+QQ6lRxtg3OD112XuJlshCsCO
orT95RZ7gLr8pz91AJvGO1SBfMjHjWP0psE+Z1LfG9pzahWnxk+b+cIdDWAPnN7RabkkTW5D4N0p
EmuHFacs6ASyixR/mxZlg7nWokBU3xZaW+wbT8qgrdYeMX9o444zdhNBgSbrXryFgOjCnk6qVA+n
qR0C9oIhaXdZVwfnpNGBG8JGwXo+2o+NwFbqsww3UkA9sfOsXBvNOJxg2s9b00+ra6/I5R2WwvFV
rxyn5lyZxK+D3U7bAkzfVermYoN7JrrONOpfOF0le8LWqLb+aM23xCwoR5BiPOeVN0JjHvp1G9Xv
YvQ7hdI32xdS+F1Y9LYpwyRyOPs4Wf9gjk1Jk3blfPeXItgNSTFeARRZRVwZdoVmw6hbdHiDVgxO
V+rMs75Bzt7pe43bpT5ft1x1tznWra1dGzDhuo5z5soysCUvQ79vIp1d2kCIWwdBYn6zlnq5SZYl
I+tqSvM1t+nQkA2I3znPuq8W9lDyfCYmsDqI14tfyouU+Xe+pdWBGcy4N2jXLYDjYXOwxzSglVok
1zPu2XU8O+m1Q7pqF4C92GRL4F8zMTp7VoEsDGYsx4kVz98ZMYsrzhvdk2QgJiiZQZHUUhPfv1Es
Kzfp8u0cUG7EcOzeGjgdt2njdDdWatXrXurihFOAoukuPzKALzhZNJqJnHl6H+2k2Pt1GR8nkZJj
InSjnVPas7CWdTi0xMxM2fcUNTUznVt1DCHC5m68mpyWcqiFRr1j0WruE4eZL9zNzSsTlenCHz+i
rhz/USdMlV9o9cu8JLhxsKoe4rTi2MQ19mx39XyXtETMhm5sNnMqp008LNG247gfr/99sn48WRU6
7e+frDfFy/e39r8PGuqrPp+tqsYGTcj5jXKPJPT7s5VbB4K5bVtIRQ5EwF80JstA98ZhSQkqHhC+
6lMY54FsGFAKleOGGhtgUf8gRMBzmmfnLwcNFHZVTuwFPicXhKZfn63DPA52b3vjpZ8G8Jl9/kUM
uOzU0bII4ktpNNl3oQ6a6Ww9WL2FYcrSonsYo+9awm3ABW++qINo7DcbiqVQQDyGt7SNXlt1Pp0K
j1o3Wd3ZJFt2eiCi3ThEZ1+dXVnbX6WV3rvD8iVRh1lWL8nl1g4nkbAWevXRUmfcUh10UXC3S2He
83utx54YUDvKZG2qM3DmE6xECD73efAIHpGzXh7/yDqeCtyQdXu6JDjYhIfYNHBlNnG+bG1UH9AM
w81kYo/GG++uPHWepsA7jGJ1XG1Cq5HZQVdn7LEm1aYO24E6cefq2C3n2tpYebRz1SEc7FGwj2r7
oQ3ITs/BWlrWRtYdlRjqfJ6W5DOMzA57dVonWv7kBD8oaqMAhLMp53dv6L9KfUnZiHii4mgkxDRH
bJ6DBDQ8zW+DjmhleFvPQt8L9OQpNkoSeL4GcBvZz+bsH3P+z0zvMqbetadkAdE+IWy/SjmfIEaA
2GUrwPrYICfIKL9l42Rhd9w7n+9QRAhxpYl2OxbFdYsk4SJN5NPC3qEHBuM1ukWAgFEiZGQIGqZS
NiAz29taGtQaI3tQ1PVA2p5Vf9GfMPgXSOTZaUEqqZFMaqSTWGkoHWIKutm3CXGltqB4I7b0gbvV
EV8kIkwBxW7lKF2mrak/W5RWY5LhoHzmXlcqTmMHZ/6ZrkbknUa17tjv8LE3kZJ+RjQgwBPd2rTT
e4E65GaobDp60ZLx1m8r8c2qXLwQSErVPL3YknWNH3KWyLiCYt2LK3wRPyJ+IoOWkRemx85Aq5Lu
vBdu/2PQbFUJZj04qFpxmqIJRs2NoY/9imLXie0p4DqvUfikKWFstlBc9CB/ynq+SUulcTNMCLPY
pXmHvLkJ6nI/f2htnZLdIlror+GNQSh7hm0GfsJ6LrETC6XYJTH45aW3H2EBJLfz2AaHKGfbFywF
hMRga+tytIkQGNlmVppgijhIVUMfQK5uSJFESZTNm74k3PA4OAJfpsNJsgtogcrt+yqyCKvABH5K
7UzJDeiugbOgLNqrqbKJx430L/hZRudzsJvrkXIZBKU1JfHFEaqutymHSEGvrWcxOBnF6nzcioQf
6Wqk0yqZ2hD/p6UukevYD6Z7v4b2IWDAT8nyg/vbKm1if52mzVYHj0VqlsDyRFFF5foJVokYXce7
nlj+qbAIF2KYqVNtE98h7eBDye/7Q+qjV0DALiZxU6RyWw9gv4g/0j5AyYM29Ec7qeLrIp8ec9u9
57tr7GB7XXdZezM18lEts63FrSqOxtfOtZ8osvla6l6xMqMmzDj2rZpmWdhNwJonE70OS5mEvmVg
ph6CVTVaiH1JcaWPdFFaBtAj4M2rpneeASfXyFyU8Fr5+7w0j3XmPdVNei5a+7XtFhHqnD/dPji6
Up0jmgTGRTOyqfWxpvy1r2gkd75ZXfGPx6aULdwVcu+xHIaRT4jVh87oJxuwy2uyoDZ+8QDcTN6s
Rc+HaeajB6rlukvMQxcPA1iz/i6TPAVM44gB8RTJ/ip3ihbPtEe7iNLxo6EMOGIib0rP5xoBE2oT
5f2bliw98l6TbXvJcbmucUVFgUbxjpz3JtBuErov2lxeJfnyqM0Wm/U0f9eGJruf62mCIUPLQoe2
U85Bvvbi5jvcEgzzrV6HoqweU989JXX9PV0IRcWmXj5MVbvXKhPbvSzDqOZfo/Ci7SxJafuRz2Nj
PHhlHa0jV+7rjLdD3X8PzNHmtlDwswYff3Toj4hpKG11Y8YGX8QVx0Tw3l3Ud8E3s+x67/zvRPRz
1/yfE9GZ/t3qvwciZez7fSAy/4OhDygqRAVSIuqXPpdNE4VHbXku4DX8J6qX99N04/8HUhdLoI1h
0MFDyJjyORBhLzRUYa5uOa7Necb4JwMRIZf/Goh8SJz0h9jqT8F/8NeBCHANs5wG/MUqk6fGovar
AKWLUYN7qbFQN9a4OwMHiTPTJDMFT6XAvq9L9IgycB8yH31a9IcyyzbN4Efd2vPKKtikyVg/FiJg
JTX121ijC6/nWBbgT8i0V7MQYFEqAyb5yeOTN4WOCry7aEz7jlP8ppSZvNUrQhFCuvdjTjrdH+YL
jh9uspW1rhPu6s0kHuZZe6K769ESjlzp5gL6ph0PrjZjDvCPqNrrOem+t4tFRA72Qoyzo85Mjlba
kzl0jGQ9wbGoz89DTZxDRtX73LKz4YPb0vwVrwnjWxvHnC49laxNkWH2GCzcuCL50Yzlsu71qAsD
+Oqx3tN3JGjLA2HksUBp9nwYJ6GFyRifDOldLEw0mJxPi/RC3YD1M5QJe5Y5nNqh/pLowbNme2Ll
F1SGMXT1TvmUp+xHbbY89oD6B2nUVH+Mm7IW76ZurIc2vQtkPaxAulzVcUnieoaVQBGrGN711pnX
MDI8AhAWtWcpj0FNI+RtFTlQBK3mEOyGICXMdWTqEmZ94lNxXM/hMjd5CMenWOEcCvuAiUPAY1+V
+qxt/DxfwGgh3YNH/57M8bGyjHmHq1NfdZNBUtA8BK61R0+4REVbhRYd8xwE2gZiuuvKctc7hXoT
F+XB6tuw65xzPyGbWAJ1LKmGra1Hrzk1zcD4tZWNCJZV00vsAhJVGgV5kGotmFtxFvCStbQXvY2z
sB3QMIwc00MXvM157p8JHw4bsHhya8rExXBl8bCs2vuERrdrsydbbpgxV1oPA9VC0Usy4OTs3MKm
RdJb+2VpcKGkdqjg5x96gb/zNPugNd2T7jh7XZpP48A9P046fd13pnFt1WZ2VVcoWTGb+iZxaGKN
hgz5bmIMtmwt2s2GoV/Xk2Xepqbw9ilH0MCuYQvGxzIn4js15gvYN3oIqjm9eBS6IDna29kvt7Lv
qCqaIf05Y/U6d+Dyh5T7o8YpqM83Mb4o3tdzcbFtVQJQ7v6w5v1F3uFXYx6mNhjuFoEwleJmcVLr
2R8PUrXFrlTAE7gUJZPED2ItY3n4x78FaHJ2QPYLQwdz8+tvMeMx7pBvCHd3rzK/meuH6jek+7/m
UIN/r7/f2q9e8re/eEXxNb+8oli6cVzynvp42fzxFYUDwXCICyqLJ++hz1dU8B/8mqbqlecXIXHz
H/x8Rfn/cTmHEhvx2OqJT/6znV05TP+0s7sOgCNusgZpzODP8RAcVLjdm8q55EMRn7SYLpn7aUJ/
3tNxku9GTg7UmbABkiZe47opDnbrjKh/mrPP6Qc/lLNZnkfiWjmYFph0EyBeuslolbZK48p3iEaN
WUrTEHWgGuvY2WPLwdiub90yJo6BbTRY/DcnGyio4fO6jiJ7KamOjWm0GE8ZmV7tI9yrYr790B3M
geBvoSLAnQoDj0a2K0gHL1a9G834rlGxYV0FiDuToFJFprhfjOuAh5cXSSgB/mVp/INJBjn1tZ1G
JllT4eQqEqeGtHKrYsuk8L8WPd518syl6TzGqfLD++xjNiZ4boXxM7e6AxvZJtOjZ4t0tMR8vZoH
YGO5ik53Kv+Y2oj3KlbdtoijHknrRkWu89Y85V1x3RS0kXhZfG5IZ7ektHv8hMQNqdbpITSKcUSS
rzGBE+0uqSFyyHrrM7uzCn8HC4y1nDy4VxMMt7z5uJAU91u1zhEdT/rsIFWYvFGx8mAGpqeC5rT1
uWFG9pz77HNOFp0rpAgdq1229DoRK6yT70DU6OmrCbFXvH7w3h4LFW+nnvWaWhP0PxV9h3b6VEeJ
vbHadxZafe+qmHwUk7nnDEBxkPGuqSg9rQmXRoXrFxWzH8jb+yp4r5HAxy97W3BMCQai+fYgQmwA
Xuio3XlSAf6ZIiSfRL/H7ZaaWkL+Bml/m9S/E9sU2iy3ja89DK3xPFLQgtqavJN4nbdE+/CxdRnV
KPM+V1CB9gMvAGdgUsABjXYdbB7xNoNFMCdACdAJth6UgpkRU0CyVe7J1O1eqTwzr7jOJ7Ct5YQr
h5QV7gka3Xb8/d19ORtTReVNKgF1lS2kmd73SODR2MS/lMlyiweaL87Vd3ypeDenETGnqk9R4nl5
r6IcBkVVJ8l+HvTLwofhdqbdfZdrPtY3TtgQKs2jZWVWaNO8ajV8zZLW2iWLY2vlTbqABMXa1sLw
ggZuzPqGe890KD2Nu0cj0qPvT8vOG5xxI2gBXM1MTCt9GLZjX3736bVrBsKzPKTOFsBI3tjB7dwx
m3VFdt24NXER4wsix3zfGlr+XAF3Z/XEFmeBKzKiFjdSzw9k61q4Z1RPj41bd2K25FBPIN/XfX5u
TMgTXkVo0xjlcF3aNolKge1cm885g0SObwZaJdYhlHiQFmn32kptZ/DWZ/pqD5Ur6Wp1/CPeBedo
xGjDosZQZ/pV+830GoqRK3+k6IahxQb6oTBcBYjwtqZ/qihJiSz698Ywv2ZlGW0DmBx0pI3+rlrI
peZ54exEifuwgz6/G/JGMDaqf9/ILVeLHUEGSnbFOF6z52aUYstjFrS3ycjfWkdaNGKGndnapSXo
EhHQKJktLQf/wA+nxKt5Zkj+hRida47/fZbM27IqbxMntfHOg3cTvnOCyQQeqdZ3qZM/60O7k1p3
v+QMlUXBKS4hBloZ+bmTbcyqypUg9dpdVNd7V3bvsRUla4eXxxpHLR/YnAPD2Z/Kh7LLiitMCTcV
39GVsPF2lgKHesz5B4Hmy+xWxJ3rk4z8t0mY1EWK8tjn1AzFxrSj3eb+3y325xbLxPa/JoSue/ur
NZav+pwRjABcsasTG7FMPmoqIPL7jICHUf3PeBXd33DFv80IMBIYKZDCcDDSAfSBOvycEQKq6/E7
ki35tDf+g7u+ghz+aUaApMwKS96NWdUmlvfr/DjIYKIP2R0vpKI6b5MMUQZtzQtmpLGUPnkzOvVL
HlubORuG/MmQhqavDd1P+0O9pAqz6YLD6uZgpHdtMvuFUAPjPLb8ipEc2X/0CCHUsFPgn7Q84tA3
95NrxMH7T+sPndBdu+1Tz+Y0A7E0WBe1GF1ACFqkLZvGjc0Fy1A+ctFdhIGVyPuwFZVmjMXIVsDC
VeR/qGw5HqQPO1I7xLbzWBiENTiEt5B8DR44lWv3+xqTxn6ysD29j5Y/beMMrXITxxlJPwIznE/z
KT5qkV+8ptBwaMkeDXCp9TxstAJlFv4O72f6HrDAcaUdEIdfBwe5dFlKa9ez63GHb2J758zJuztq
UBoq/51Jh3tkGdPBUPNrZK1Vn5tsd0Tyx1MSE2Dx1UM1Ttnvix4mL5Je9QpGI+cp3eftusT0wtFS
o2/OAUzITqPv4dIyh0Rj9WL4SoRcRHysW624sWeYyYAWgx0ev7fcW5ydVdDaUCeDvetET7cfeFPG
NhittiOLG4hqVKsF9gGamknlYjNufI0gR+xbbwlVv3unJckmVXlCGdvNphVc3DnEv9Y50SJ3Kegb
DAQ+MCouvDGiRgN7Jh5rBr/12GJNL3royEKUHdXaerY2tSQ782dGjADcdMzHIUyh1q+ZmXnke+N8
SyGesxsDUW46daMWqrrAam2fyz25vmpp+WP61teiyjG8NbRUtArSGylfiyA/z/F3gGEprEyd5Zvb
mNTQaorH/tZLmUgWqtbwIs1zDjbXLLaLHlDBBud21dlTvZkMj3r3En97NFX53ijwmACyKvf/PjY/
Hpvm/8wLUwn+F0YT9TW/PzS51WGbpszGVNqmChB/PjR5nrrkhnXbMXgIfjzPPhcrpXhy/aOn63d7
yudDU3lQTAcbtvsTG/+PUsKscH9+aEJRwyRumLhhPGY99et/MJp0C/OddKR7HVsgLbEY4MBiBk8a
G1oz6jn8vkiaHI5IwBZrv488cUa+6eRGphRLJr2jF2dfpjqAcbgprheHHU8OexNp0s6CDZQSk/jF
Qp3GtBr7TMZfRllqtEHpsa1SOp4W1ODOWqSTYADCcSszgh4ezWvx1sPJHMqp+sJ5KuWCYu37irKI
rht6XJg6sJCUyUPGWreNpP6QVea5rVzslXBjqZG544gC08NQsgVW7VqUp6qJroxxesLQDFbdExHn
/HIn6wOEt2iFb52khZulYe5hAikmaiVTn3lYRrA/OQ99Kb0A6Yswh2IWarLLVzVzJHqXV3MQ8Y9t
Nf8wp35ap3L42k8OJ6m4OJWp7qy5mt50ooLO7tKU6MoAuNnQ9PBvlmmNqbNgaaqwUyiPDunyje5I
HL7SaLAXDj8wnoLowGsoVW6xjIwf01QLUHUdtRjNPnUaGDBGcYU7ryaS0z5JZy7DrBmvOplLMk8D
5cXCuqeQZNt40txGeYSruSTyjU/mYCc5HZa2uM5MccczM4y8+gSmPkwmrCqDT42Xh6VCFq84Yxnk
kwHXm74ainwNM4SzcB0foV0DYSVhpnr5Vshb2Qobew7dxtO2+KfPEFS5jRZtdsV6uDPi+AsuP9oa
RZCCAKciDpDnzeQRRbGDPkTAOw4Aq7HItl9iwSS75M5pno37Hl46JhbEbDIDeZXdxdVwlTrWOvdS
CW5/STeRg5uz5uS2b/MooeYouNEd4W38xnoThdHtjVp0nJzFtWNU/S6xym1l5Y+e4z6pfgFRNxcN
TQZ1iIeyjT4bEkckSF0+0cSzVu8kqVvPOu32ay9zdsNY3E+5Q3a8IQYaUfSd+IkTzl028INuJqe6
btl+A0iByTh+qTyY5JnZU0AwPhl292B33D8ZAnZYyy9Z52DxJnjl9K+TF3FAqMYxlB4u0CY31gK4
/9rq5T39sDmV5QYZnjk+xJ0d75u+uZPu8ox2+A3PToocx5kjyNKGzRSEjq3LxyHVwZDndroWbnIk
s3jUveClWvwW0biBhS+Me6AnNHzbD6j5O80SNyMdtqspte5Vj+TaT3SutZN2HSf2OfVqnI55up3S
4guXBEo7jfmljJdpz+K+l0NrK/BaEFZaTudUWYgtectnrOv4tLsUJNIE+ynAwb4ODPIb+tIqs9e2
HCHnRibXWJ/TE9laGrm7+QJg+a0tuE6ItrmuPQ9pOEqOnOiLjWtMb4T+7jKbucaFPYXtfpqJpszv
4wA8nZ6LihJzMvzMsb7CWRm7whtFGBXy3o1gQLs4AllPaX0RNejjZhZOaItkn8fTi5v0FXy9qtpM
bnCWTnM2NPst7ycEiomRqM1nfqB6b7to+ns72qdYpPt5Ec+VB3jQTZqDZ+XoA5Nx0tuG8Aj5frwc
7p0Nh/EQM1GtcIUpNSA7G3l5xOG0Axd8gj52m4GeKovskPTNfZTg4p4obqxGmKoiurha/VD7yi4y
zw226dg9BTwXeTZS4sWYgydZjrssF18qAefIGxEhC27NDrCuzRi7fZgO41PQ4UORgqFsqLCBcwR4
nvC+8HGcsLfBzmREEcgcJp22c/LFHN/GFoIEB7R0U832KXHL54mcxs4I5H0x9uYmGsTTx/JodSgt
tvOWxD3CbO7puGcUmk+gWdoYDfX3weCHoa7ch5oe7NVoG9baKcgDG7TEb5vSuxkyLtwWNl4tJg5T
FMO1o+V3/FXXOGIuoKnor7cBYMWDho+l8K48Xu7rhOwbfsMUUcefDvbo3Jt1BCgqWHZtkb6VIwjC
yB6hdo9Lte/y4dGqVCDFm5bV+NPR+O+U9HNKYmz4++XyLH6I7/99fzb5ot/HJLVb+mYAMwVfTeDw
S59jkvKMOTwQGYZYsz4mqP/fLREM7ICySQ7MFkG3z/Pzx9aJ5srFOvhIx/0jhVSduH+9PisSAW5h
A+slPYJ/xs42orExXGTJDe4oh3zbxwbneBeD1aBF7vlY7/Kfu56smcDX3ccSOPdTD93tZy7kY1HE
jrpnHbKilzovM30zjlWhnfhLd9HRoHzK2MSLpsU3hOXSMsH3k9RDaEhzkvgjnaWAJdcFkVpIKk8V
bc0un19wGwEVbrSXe1gg2rRJ9tTjdThWM0fjQe21zr6JW15iVUlgyW3Gor0QhOXcKS3885vY1wU7
FG3Z+tJL7c1BUvqpH/2rvJj/865y/VK//MVP/h+uKiZ8SaqeHduDJfuTq/z7T76JSd2FI4To8Ztv
4P8XBD4pGAc+wcpoZZ8Lgk+1JscPLOoONA/lsfwHVxUUnj//7HuQoCF84BBg50AD/HVBaJuutJ3B
XC51jS/RMHtedQE3g9qZH42s2UWJ/93GbbWOavmqy+hb6lK+iFP61DlRwcSiPQZDs9ad+ews8Oac
Hr5WVPQMG+nFTYvtHPlES2OS4Pycb5pR3wFOPY+WcyVKsfPjYC8z85LpdNr5HGjCNkar6d3x3nWw
LyPev2luxc0hwGI+2PHZc3Okd7Z5GJPOZjZ56TSavisJaejwh8Pa9J8QI246s7g4AVYz2VZgg+HQ
P+W0AEUTEczZCW6LLL6P6VevIF8DTs7AVxSUV869Te9QnJ2XRdYvVc/vMzvDbtGouLRkHGqusSfC
CkJjMto1hTjJpqfEvqdjqD5KPc5VSo6cuOkF65yarLRwtkFTvJIJWfcABFf1AAijIaAdCgpEob1P
W08nAzDm+1ZNH3Ef4GdM1q1dGAdzFidLL9KjoTnHqJoDYLzYiqLcuxpzwQt7dO8bI6UFym/7UKso
YqJZw774hXuoRl7r0EfcldM5xYHb3rWLfm5VFVWFffSti/2HTPPpzdOsvT1Hb5zdMDGRt4QUg8sI
o90K1MiEz8GmpyrqqPor9Qdg+5QkTc6BQqdpbcf1nWEU+4lFN0xoqwpjqEuhSLvo4I6DvjJ0zjF1
FmzTiqVySdIZMYJ5yonz761RIcY0CiutLeZd0Bg+T8Ecad0n2ISDYq31BgD8D1mvUApf7kYVBVSo
fjzTxnDU/PxQIwlOShsclEpIuXtGZyfgmD2UTYGvd/S1o+EmP2JNIBREeXBc6oRChKI9tE380Olc
8PTe3NsaxBk8u5sukc5m8Ks1xYTiVPmt8rO+C1xbUEjGkz4NX+sOlYVF5EmaDb2N7OXhENVfh87X
NyhdV7KarspSt8PWz26X3h9oj0W4GZ0zgzgfCe2pByAZ4o7H34pO4cb2hR5HCCnG1klZyTo7F0TR
uh3b8lUBUZkdtP+2kDEjxvgYQLck4hEdYrNhO5l7VkGDAq42E902TaqXQM/PCT67qYghagfBuSqC
fe+gboF+/ZFG6aPQ5iaMtRjGsqn/sNL6iUaYtRZzkGp903gZWmejGdozWkrCYu+frYkhziDWe+vm
9jeOVqfO8H54S3eanfp6MZiIU2pVO+FcJiHMc9WWKKJNsQFycbLwSrYtDhLNTO5Iq5HNTWdkk4dc
29izf6pTtKgByGOUpABia+0hHTxokHlx66eextLS4jjE4ufKiE2DjAW9LaFrUfMwRusSermmuful
G8UKo0qDRagLQkZ27JrBGTnpgK5Ghy24HZt/dXPsToOHkpaXy7fAHfptT3rC5c3vUOhSaFmMD7i5
kuNyCOr01XRq7nWGgWdkDFZ1mt33hfMakLyG/ck9tWq8J+pYq9AoIz7EAiCQlfSbsuFZiEAKt6ar
zLm8/nfY/DlsEob6+2Hz+m14+fFX71y+6nPa/Ego4EbFaGJa6Bm/KhlErhTuCsyV/UFj+Hzn4nYA
9MwcyBCoLBLMqJ/vXABZOgQsjDEEtuDt/aNX7ke4608BBfZoB8cq2gh8B/7kf7zJRZKuZSdK50ta
3VgzplA6kVm/++BxWsxxpc8mfliMsUSW7vzZfoX/q4UexxUsUZy157TTVx7G2i5XXSKsbZPmvnLo
PxcyeMLl/2iN1buU8bZRHt008J6LuqxXfucCzMHIq5vllVDOXrhzASgtixoYcpvInvYKQvGTG7vL
1hIojwYmYZO3Odho52te8GM+L68oDhVvoGA/NvKR4MBNi+E49SODLIR/X2JFFmKCb4k5WYxE2aDd
nQw/gzyM96vEyGzhisgwNgPnO0iMziRCohU979sq0b5IrNBQSVeOGVwXWKQXO0nXlUehcFR1+Kcx
UnPu2Da+CudisQZU+IMD0+X/2Duv3TiydEu/SuPcRyPMDgfMmYvMSJ/JpBXNTYCkyPDex9PPt6lW
lcSuUk/NOQPMAH1TKKGKSqbb+zdrfatJNIulRDXBgs+8qAf1o5UNAZNIss3YiLi4BaU8evWVq5iP
2ZzQtQ++vRoxXBE/E7ke6mQU4JDhGRziCJbicAFlwEUu7gzuzDKZOcJUFniJzS/0+IjoAqYoNy5r
ntZl2yEF6KMFG+FOGwbQOb1jVqxFYQGxnoJoWF+MEyQXFkZBKjw8aKiv++joWKyfm2mjpiMR4T2I
rSYgJzoINmQ29csPpYpvanfCplnIbPFWol9JVWTuPaTpWVCtWQ0fnNDv7to8f4rSt9o39xXU7IUp
mh1U3sNY2zGUoBxYrqqswqTEKGjDE1MBAyaTcQhD9X4S1j4rkcxn5vRcaWZ1B6fqOsgENzyZF+WA
unrcjHHsM48kslCJ/C3RDKTlVcYB9TIpyUpp7yZlopnJnC9KXzt0I8p6cPWNGvVMdpkHOf6wm11g
GGpRsioPcs+Vova+KjdRFLKrsWeWxT6mfVL+8K2xLum+zGl6n5r6e2HwmnHAP6hOccz95G6yw8cg
Q+weMgcYW4d54fzQ1NJgzmDHH2N7mRJHlI/tPutsPs3x/NDDjwAW8NxO0YqYyQPzM8J4y0dIJK3n
G2QCJWpOd1Wnt1wXd7gb+kXZEaeo2skhGQkHkUaA1n6sXPb8dWed0NVck8yzAaJ1r03KuFGnaZl1
3ZPpBNdIYdc2IGMDntVYqiC3rFlnkMuUubLyIyv2C90I1kn+NZFwib4Fezb4myIaVBJABBNBc7qM
EA06RAIu3KFLeOzmYe4wa/qW/kx8eY6rO2mXaiP2YEwQLPTTLejFYjEWRCoYtX2b58HBqdTH2QlP
qTteGTraBjXJF27lfvUlwMQFfWLZ1a7vMj6A/m0K3mPlxzqaKDz0Ua/d8jF+sFuaU0hy4Netq8Y1
vrrzhBlRATjpDwlxQpqQZiPbC/0cjboVgrtAWIs2d0wvp8S9ThLOlXAqq53fh+oK7cqwzi33ZfTb
5yStLn0NFD25lL7XDMCus6lyKWvMQ+k04nI2nA2C1hDnh5Tfl7n26ktBPnDTu7kojsYcvGgo9kFa
TsS6I+JvE/0iBD66aMqwWU+pk69dNP8FMd6rzg4Tr05KZDVtxcUOPGGBpRgQiDQO+KI+YuKGAKPt
I5wFIQ6DWloN1AHIKt6DEQ8C+n5cKbgSyhaegSmNClMQeOTmdUvHFv82JSL3I4lZQon+/Mq/TLvs
ufnnNlv+1I9XPpZqZkIfFsJP4gVmSFzeqs6qjov9N4EjKCV0BDYCBgSOgugIbuLfr3xyEaEfmLpk
AMvh019ps+3Phm/6f+yNVBdyBOaggf35zhdhkDMVmrSzyfA02aLV1rn/quQU++lSzM0VYS/3PmNb
vWrTzUCEshKFzSKDzWLSObg+YasRV2vdlqA3ClKCiCNxYQ51frC0snFnjI03d2hqlMciCPBdYSQK
zlrskjQQNc4SLKDr2do8gtGzhgXKxK/cbsCVOo5i4TuPqBpSXINKuxZD+zgX2XbgWPIMs7/kXDRW
FWJp/rt6mHuGuEjOT4CrLAQY6ZdcIdw2q9W3qGzeh1n/6igl64cuCZe4AW8yZ8RFNIrHYVLu6xn9
MpmsVADgTfoZkKA1TQdS0q8taWWBDYJh2MeThWmBf2neTR8GZD+j8e81zNPI2clpjxYINHUvC2s0
fYXxqiYPnJJhY80L/OqROdT45FwZ1N7WHrXOJIhSVscMWZZB11AyF9vVjdG6z1okWNNHY51tEaeH
zMDZo7M1rbiy4Qq2csuu+sjz0K2yededdM3pDv5d72s08nJHP8ltffixt5/T+qqXu3xU+9UCaw8v
VUOqQiN3/qHc/mdSB5BV8CWkMoDTfFgJqRaA/ZKsWqkgGKWWwJeqAkvqC/hswuWTmoMY8QHBbBAA
pR4Bi1t08qVGgezIZh/CE9iMUsGQM/prvErqGpTQIOgm6d51qXkgM6JbVlIHARbypW95+3THJTJK
qiU0fNiLSCoooMC+uVJT0WHuX+VSZ0GJt0tVlBeFGaeXjsGYQ/vQZSjcoa6Wi42Qqo2kb8wNy+U3
aF8uuhL2aJVUedhS78Erx/hSakAcKEALfUIX4qsSoiW1IrlUjRgfAhJNakkyqSoppxyRREMR0Ejh
Cjnj9WGQOpRgQJHihhL9KcV9JetVuFmhWPiN+c6WSiwEohY2OMZGrquRwEjNS+yWWBkdR7yoGaUa
7ldaW6mSoYKAZFCKHumoFNHEUk8T56xD+c4F+5oWeTvMKCZX4YcIZ5R6HNbZdfyesvfdgmfWrwo8
lx6rp+bQ+rNaHwwq2Vodb1NFI5BLJQIkN9xkXaTVl0khdkqdfVIb3aFg4IA9pm8ewafcpwRsoBJy
h1UI8nbVZwVSUBVlkj3FX7S8IKKsiZ4mdyYqiSiH4wQQcyFK6IAzsuK8dUjpY4xc5Fzlbme9hWn/
1Kn+eggcAgxd5X2IW7kZjR4NJd6nIn2QwqcNSxxQWlktDxH3xEux6xL3veB7qnRyHpc5t6jALyst
3CPJJUa7Li5sVbzqlnvfpwoyzHq8bGeyEZ263hZzc9PM7l0VWv5Kbem7q65e9fFEHjmNz8aAQLjE
9UFhneWHIWiYk4TXgcpq3A78EgmmUR1M0EkUm1KfpW8hG+4TG3C1MZyUEWYwkDmHbwqLMAjdSJ6j
NId55EYvsUMJbCVtvA2MPlrYAt3miGBob1kuNlULxJIgU8xtTM4stctXllFdFoNyQ+Eu92hJtA/y
DgkO7JdVMg0OvxL16aS0RGqOnEl+MQRXGUk/lLONcvUhNZpVH+ezfNC2hI0U+5G7UdEgXKdBXXqO
TnInJ0y3aWJAaYo5uptSaNNqjvFOo5lIOWHsaSNF6ysfHqkXISGG0B6zGK3N92YKZi8R846F4ZnS
9AC+/Gh2o4zZVPWNMbAdNUhBW4ObiNYhcrxNChTHE2qBxBq4sBdT70chymo/ivSNbowc9RAnt2HG
t1YfGJukuQEFPITgMJWcUmpFPzfkPFOzJvkF7wxZ7rFmbYDZMjIi3wqWKNJ0+CLgKFlHLP493fhW
6lB+/Hmpcx31b3UTfX37g2qHH/xe7ZBNIAwiN/EOfiNA/rZNI5rAYoJBRfMRPC3H/d/nG+LvLPpt
5JvM+gXbA7yI34sd4+8CzZED4ps81Q8A+F8odly5MvhxvgF83KLUYWdnWdQBsHJ+mm+EOllBfWcg
1imqqrSPSqpMyM+pVpoMypeIk7Pb6UZCeKIP9SCSDncN4YeNNzgymV2r6bkrKoWzeVR2ppkbpw4C
ojfoTX6gqs9usPkP524U5VFmdb+2AZn0ejYkN0Ib6oMoYjdftiNxy3rE6FoQaqjFtclWrWqLJ1gJ
NGFKz568Hkq0KOkm0TXycNMcgWRvYRkwovlab6yoW7phDtJ60siTctzFXFqVR1o1IfBqnC1pV5PL
LOv8W51a47r7SEFQYzMhEiH9yEdg0ozNpP4WnACNJyBGQQAIJlShZ3JBxAIHDHkLpq32V3VNEhEj
exnJAPuBdAYLxusqM6MqvlNimd9Q9QlZDqNuVTU0aZnxYMq4Bzb4xk7ICIiZKtQD3rOoy2nvtCUO
z9wMPfTcrnnoS6N+9vFgUYDQgjFSJkBvoVS9NS2nKDcMDGxNvJtCKB1eMYtrGJ+9vdV7kybUjl9b
EpD3peUb88mMq3bnVE7UX88xQ+sJRBcJ0CEfzOGUuemUK5t/nwjfToRfbhhlZMm6fs5fo+b1D7SI
xs+rRqaTNsBY0wa+98mHzI6R7uNDvv2h7f5+LNhEuLJl573+7ae+HwucJWzYTUxZ/wdaRJSQP50K
2KMZumLzkkYvVklyEfmDEtFMYRrFfj2f5/a+cvxFx4f0h6Py8tsJ87e8yy4L6pjmP/9D/g2/nzvf
PIwqgX1sTl2dh5C/wQ+PwHLEKsfS0M7NqCBAXmNDpW782vffxLB/GrH38zP558f5tDItFK1kf2fS
y8nlfX0c7K+/fiIMlH/9TD5NiANqcTytPBN9tHGz3NmUYsq0dBUOzn5Fk7ts+sey23bRZYvGUYve
SFMJgku9uGpztppMp6qDBbbfQV4WiKsuvhmy0Bvdf+iC//SlkIy1X77mn0T5RqT44DLka2GsyFmh
iL7vYLCjfj8P8Dt8H7PR9G4j26n4V8eKlr9+qT6cgZ/fdI18CotTG6XtR47XD286dh+t7VV7OhMX
EGlou2sgiazWqdhKUZUycTDvdjGc+XokWK0brjVoENSUBQtDVZkJn61oRkoO5TVZifvBbWkt0uxB
z4w9kPAGqaMSa3ejkZHylbgI93wHdw9u+NqqdyWdr95Xa62dPOaKEIbPvYW7nVxieYMh1tvUiBMz
/dKfY1SsDw3T9KC5Zfl6IjcPWZnl9Tm/AP57/LkMeynA4tJLzFtEihV0G3RjHPYRoXSd1iF8ylYD
juLqoYkzRutM0Yf8oLXiKo5PMbbgnniIO+hvi9Igcq1wb1theQJkRixLODMKhIc9CV+YQ4VZJOlj
qxAxlc31wjXx9gNQP/76HZJTmR8+IgCmf/7ii09fFyhmTdyOzXxWN8bW383H9t7YOLv6DFDuCEJt
Wa/QBi6ntbHc13tI+974qOzwKW3UjUVAV/wNZPGnn1n55fn8ifnxmPhUnog07exMfmSLZIfnPB+8
mtX2ulL/xXEkP/q/epxPB54TZeTthTyOki/S2/FrFeAcWDK0IIjo1y+x9vNL/O1E+vFLQKn448nn
8nvVhhvp59BYxpcJ8ZBgSXBzNeQJLYMzRcWvH/CPTkAE7CyXHGRdDMl+fryMgZNtp4Z+HljZ5vNL
r1z++gH+6AD88QE+vXZqLmOYAl0/N70nB1SDsmzG5F88i3/1IJ9OWXd0rXmCIXZ2+8NcEc5yq1tP
v34ef3Ql/fg8Ph2PE3d1XWemfsZAwDKeIZJ17cYXLivijwf679ZfnaLXumiK9/Z/yL/5tSinOgrC
9n/+/Mfm25+Dt8J7bp9/+sMKV2g7XXVv9XT91nQpP/rtiyf/z//d//i3t4+/5XYq3/7zP56/ZlFO
ZHlbR6+t/gd9D2/LnzdMsjzaF89V90eQFrl5/d4ysRN2qYlYuNIcfRv1/qbD0vC5W5TYqK1sAZrz
954JSAs1mg5pX1MJB3f5Yv1eHAkwCd/+Mua6f3E+LA+d3w8LDkmKLFdYFnYRNFqUYz9/o2xEhOMo
pvo8KXQgkJUwBqAsIJ0GuUuYnyPBURja4YVl4rqcLfOqYpsCYV29NnxxndRg1VWwuOMY7rC/HUJb
Rit1xwTmhtLP+zTHBZ9r3qyzb+7FyFLZOJLTmi6MLrug0Vz7gX1sQmVdTMqVFYd39pTfg8FfEjX6
5jCfpDlZUNbvEjTxIRpGhgXGDl7+l3oiv1CoV1OSXnRT5GFXvhihvy1cazxazrwxa20JGebOrLCS
8YxWaT28uFF78hmHtbXxZATppm/bfe5bCL7cQy+qCz8ML9yCKdssYHCUFx0mdaOoTvWo39uCiYSG
m36aFkpSnGMtvqAqW2ER9CqyhUO1f3Sj5jIMuxMxtMue2acYsMCm1kWtM9Vx35va1VdZTB5uSGYp
LM1nDFl4Q8R9HPfQ6QGnmw0K5JmBR0zCOp61sr6ZmgmJyhidA9MG5gewI7buzCbbzlNznTntS66P
F4qTX9D1HXsr237kLtfTtqvQTAUlwPQSRwJWDd/dGYG4tkObxbxSbls7Z36VwjftbAXPXHWgXno2
CnHtltYyjMhY59o6d0p7DPTMm4N+V5OO29jKdeyOO031v4hsusMhv7LySFtUISYJZu4MOdVqaWfV
KXLSAc5XNV6lU+d7RWQ9271bb8oKFHlpdstgLO91nQlpNowvOVW8dKoFarX6Zpn0G6eOt3TW4a4t
0PKcxTyPxOEIKzc2fZ0j4NEG3v2x2ZlKoW6KqoMwD5A6Kdpyn1t1v2wqeG9aqhmn0Zx70PTEJ6Uj
O2GXxpjN6xxf65pON65SqbXBNiYpGiCr66x4SkBp9HlewlWwyeDBrdI6aoxtYhBbv89Nr7Gmm0hM
lccajyQgA4/B3MHbpoxizB40dyjk1FViUbDFKYAWBwT8jLWSIHv21vqtovuvBFZ4KC7OM1ESok4u
qiYZPGn5E6n/hrrpxNDsXmFUEJ/qroU+MwkG6iUbWcMKVlFWXOkFFpKObAFkfi2efAvvXigSBnDi
JcAstVCxEC3KpiLPS7gXbA8A1IzxV1dBAdwLeGB9j64o0Z23oCR1edLvoLa88fsz/i7UZjlNRuoZ
JYQmZnelB9gCrWZCqd0DdCzT2jOc6NyH2R6x0hcxTu+drWIWd/YYHTBxKN2KC+FLRFaOm6XVxUQi
JPB9BvV6p1inIvVvAAGANkd7RvBRb3idANUzaPnDwASCELLsq1JIAOE41J7NWmsdJ+POV9JNTFrY
0p17dkeo09J2PEeq/cLk8GUUPX6FMeNza1tbw+pNfjJFwlcr7Lv0tVMymawMfeMX+kNbMZDnmEIE
iTQxII6ks6KHKUDC4SriNfIrsN0srtyufVG6Gr4G04vRV70q9+/h+GI7QaA46x3yOnhMRqfoQEBr
AEl1eUtuWeap8TTh8uB9H33/wWCvsfBL3+bzZazRsyK+cQe+olEyodrja4lNH8upYbxnKvqH3g+k
1oOSPME0M2TVLopmi9+t37OjPo8ZI+lp7phsG7shVNk+91Dw1X07OORkKSTdRcAUF8CGj0mo3gxB
ezDz8FabME705CrkddwvHDEYnjUqxwhFIPOn5A4gCCPcrLS91C4xtIQh2en10AThUimIBMJqpmIr
6sOdgOvA1F8schWyiDqzVJty7HB5kxVwUXR0Q9NVKZXitjamV1FBv/Z/pRjZvBUXz9lb83Px8f9y
LSI96X9eizx2L8//XL/In/mtCNEQknHNM6RgDPtZmEZgLAZ6hN2k/thUQt8nNPhIDRePhK1iCrU+
5jrfixCHogbuost/+lhT/0Ux+M99hGzVbJjolkCsjgVM+0yBSluOyLEY1XMbFw/EsLCBTAz8C0qH
e9PRyiuTpMFtR9b6xZj4DeByWu4W1UkNoY2eeiQQFMnUsa75Aggn6RfNYG36AcuQM5anelaWZY/K
rHVeCUrHRJ0NHAfcRjPIQxf0IW4z1SsjhLCyT86hWmNoEncDwESBrvW2CgIuqrJ8JYz0UHTlXa2J
cikQfyOhrV5TSWAsJIuRzeV2lHTGgNMov6KR2QCrFZeKYR18a3BX7Ye6ZFB8mJ8oTlKkJxMSFKRc
r37mDGso65jtpU6FBBPmGoVy3cKlvXSlmiWTupbUYF3lT7bt+dQNaGmx6+U+S+hREDONNKZBIhOa
1YUjNTNlmDxEunHbFm7pKchqysREXzMHd3Wfr6Kq2XUksSyyWdv6SHJUqc2JIbIkiHVyNT4h3nvM
EPHA/b7VuP8Qm6DvqXX1trSZR8+8CW2IgJnFT75EFP88SX1Qg1DIYceM/EUWBSBxBqFeOlJVFPrR
VeT2eK6ywRn206SC28lLsHLlXrXyC2eODv1UBDsjbq47y60Xo4kld66zZmlb6SK2UmXBUcS0OSE0
RVGwm+TA9RkkkOibbJ2izlaIvp2zq5fTJoUbt+iteKfllXsKmvpNx+KLPNYOrpQuwTQWmRjGei7d
SX9P0TxZAF0Q5IexVAKGyO+JjEjYepuB15pZss5T+LIB5V8IZIUcBuc8KAV5UsSjLoKpeCcSyFg0
WrHvav2iLMp82RmMOdpIYBruMM9pprKJxx5xgdY9WWX4JUmw0tZQdCo9zCmVQ143covZjeEOcJr5
iw0VAvHTC2biTacZYi9y5UpzyncRTqsuHBH2j84yTyzCSSlsdxbI29LK9mNrrkRgnCctOQuD5txN
XWuhFvG9Ovh3ZqY0W0DPxTJUbBQe8KgaTT/6pd5QQHXIxCrsjZ2qXmdTu1cJFq2S+DqKgpXVpY+D
Wr+Ybl0stYRqaWr6C6dOOq+W0UKFmp9MhxfXFMqeJb/YWCrI586dEi+n3lcr7dXRZ8Nr2um+NPSO
rURJ+AX+3qJl9zuN/S5hmU18iHoxpMNLyGvNwrREhG2RyFjo5YORlycXmqHlkLMXGs3CoZBq1WFt
11W2UNKhWqKnLJZJjApxSiquZ4DU+WR+lXL4oSJULHPiY+XX+jIqs2RJy7KJw+bJiVl0wk/VkvmL
pjRX/H4pLBywVINLG5BTBumdF8z9gLM0OTnVSBDrrF6jSnuaWrfEAhWmS3KWx72STMquyKhYcvSW
4HVuBDaosEyuHSs3l2UmMpboht/sfJu/Za5DsPq2WNU+dVpsKOkuy7Bpqljd0faQS0OeIWhpG6lk
wYd4ctIe/4d9Rn7PnmsoUg/eElrQYLxCOoB43FQJINDif9+z/9CDMSf583tW9vzHLmr+dn6JmvKP
liL8+PcrFwoD0ivE267Ohg44/U/OQ2KSVTp8SKtSGfb7lWuSEcLPYD0GSceAi5/6fuWKvztMCdCQ
Q3P9yFj+K8Kwnwdpsu3n/uYfBDOrMPD1T4O7WpeJEEAVzkGKDkY/RGBSfnhpLr+NEH5cigCD/2m0
QH6960CgBSXLiMEmf/nTDCoj59Qt02m8CBJ7l4edux51Pa7XdjaeRgP1B1isqdlQJ8YrzMY4ILTW
wUsLlLqACOFaJ7u23Qbzu1+dulpxKqSthlWdJFR2XImmmwJPLTUUlUg2V0U5qOU2CTNoAYwFNiMZ
8hsoLDqMPEvbUMfSURYDw3QLW0XeW5cxe9ENfknV64qg3kSYUPRVUBexssmzYS5u8noO3zME1GtD
i5ijLx0kQyuWjEIn+SLlTyuthOe8CkWmGjdwx5N4SV9bXbVoJDBMzri2NXOhjOGDUWqHcAyx/BDL
tEhchFx9telt6zh0lrawW+WiC/svZmLcVm5zUyfzEfzAF8vM+O5bcLmSSByrWqyAyxzDkPssCJId
JUTkBaN1GNgUM8uRUUoFmudRXaj0ZnMx7WtTfSzjeKLUsOXZX51rUBRb+uljN6ovoZVMYKKB2QvI
gzBiNaQ7HCST6xKNZCHBYb7LLgeSQTuO5gY14XyopvLQ+8pmzJJtCz1ik6Vm7UUGBL25xGsXnbJB
LmbIl10wRNnMc73z6+iaqoR+LTcJFFQSBgnskAIQ+nkzUrmE2U1Rt4fQQOOhTKr1OvUJfWcdDEsK
1PVY8lEdtWglBAwNhh0elPTdWFanQRB/pcU0f0lLwh4RWTE4XvPGFBNZ1aPotk2OXBa4NsI9n+RT
dWpPldUrSzxruz4Zp02Rqm/C6r5qxMli4rayg+FmCpzaxIyuytwhVmYUkcldhznB1pS9m8TaBtfV
a6KEu9lSLlrNvmtDZZOGvkU6MoljicPFrx1RpF/1OfLfGAFh7a8aTVlmFq67IdU3Do52rzJ44c3c
3jZqf6/J8qqk1sA99MQy/kSkGAGF9bhnk3k585f2Wn7KZOa0AOZUKs96g1VRGXeFmI+GT2yk/WX0
nwpn3tsZpi+TiMraNu8qfByyKe6pyrrWIZ8rS46mPl0GfqyRKZWgMErcR2TcAB0J8KsH7UhyLClk
4ozzd8pEuAxnRE3mXK3hqNw6Y3Mnkh7nIIN/M8Rc3IM5QcGIvqmPDi1rDmafXJ299qVUwlvHye4A
acHu545mJqXb475ylf0IyxCYpbWvYneTWiktrN14RqF1O9GJ9loMMTiJ8WDG6hNdNdJRgwWrW9Th
WjdKOIdiTLajkumPpPLYD41TYOUap8m/y1o/uR59u2E8SdY4ERY15oE29ColYTQiEZdhS+RxpUPs
GvhaHHvCsy86IZMr07oHwEyCn/yGIT0rFpUrRy+V77wQ1hx4IVAPhSnAqm8sxoYlTpG07BFuug0f
ZoCEPVyTAzE25Efo5nWrqvXCqIbKC/rSWWhafOgLQrTLZFjEQ0GgRtmgxnfFg2XdxLzzHhHZs2eP
Tb53mCCefNhUq3Gmo06s4kUEUMgs8gv4yrm8R+atGpTUjfGUEFYaHGMw81AR/KukLV660V3GaFud
GIuPr6g36PcfDaN8AuICviXe9nH7btfDmfjGeB34FKDYER71uFujyXhiNLsgQx1iiUZp5Q+g+Nsm
R0FmT8fGN71pimAE26u40r9mVjsy20P6lfePRLRvTNGWFNndU0PKYlnzNid0Ob59r+XNF2IUic0s
sKuN8c2YTsfcHbZtBb5LGeL7gBTAaOArOo6n3s82QcZambzz67adz2ZjPY6heVEAQXZEfz/MNS6j
Yh/Zc7/uBVPEkc6Cd2OVW8kTiUVEa8TWhpUkSteUkXDrRNBNCIANwTMsY9O60WbetSbVgHjm9i0W
mX1LkPySaKRHbgImo6ztFMxTDF7abREH9+ZUYXNQ660pWd5iQrQ4noycZ5+F9tHpbDAxwV5rzUe3
7NHWFMvSSUiQxi6SIeNrfBIz9ORZcRTPHKJtlxJGUHX+s9ome15rL5oBbCKjIOB9umpKlV9TNPtY
Vba1aT35KnFWTNJF29+AFPdQRs3rBhUv0XPhJWEt7746gMaY8ydVxOyTCdOFc76p/Oo2y1ukfXmx
7YO+2jpuNh018Bixrh+7OnqywMGqNQM4XS9awjlVbVEIMVwyDoBrWQO7S5z6IYcKslZU56xSe9KG
V5X0ZmJiDMdsjYz6NUrxRFUEBjwMpcXnZdbS1YRgcGGQpv11BGnn6cDh6Q4n/TQA0H7/dRHyadNG
CYLiDHs5VQiyTIjBP283tMTUqOR95SKO7zCYJe6LMDf/tYeQldYPOoCJT7GVdDyEKhE9TMrL8xj/
i63kp23eP54GrENqQ8MyjU9PQ9c7YnTdKDiroNMdGyXLcRxvFcX79VNh3/TDLkgWbEx7KFpRKVhw
u9RPe8mgiCfDTvrg3BG/VTHfbXSp0rrrxOVAv241DBjN/cdj/nfvD///G9nJTdovW4n2+W+L5/rl
uf6D2Z384R8aCfhpAnEjlhFpEP2hkVARXeqqC7gNohu6vR8bCb6uOElIYPgeRPi9kUB0iUwSebrB
uk/nr/0vNRIYVQjQQl4HNQKV16ePphFqytBSG1yE2dPcXIzj4w8vyx+1EZ80BrQq2GGEwRKUaC3X
NO1PrUrnN6L1zbG76GZzxZ7oHX3NRerH14S7vTMUgyRbR14m0GZrSr6Df7CtqxiTFal5lmIVGyyn
m9yut0oDyq0j6bQpvyqpBtzXPTJPZ1jVcgXPpIRqvWYmEBvayjgHGc0CbKqejCmdvN+QsG7MqdPc
LAbV3I3ysBpMFditPL8QkNoeEaDp10pPYWDLg07g2UAOxuEXy2PQTcQroxrKaHlEYp6sDnC24SZo
ztkubWWVcqK68mgl0IO5nTxu43HQFoY8gjV5GE91fiCa4YlJBZWb7rny2B7kAU6S6Ra+wuwxObj1
OeMNznonBCY3c/or8hqAC8poSjkDeQL3mxG+0wnHC8r2xkbRo3CXGJX7lHC35GW3b+VlAynuakyc
PY485Fxz7WGT2Fe2/exrPak5RGoEwI27JHpu5VXWSPsDd1saxGeFu85E4hL6+mPDHehyF2JMPwp5
OdZ6f0oNIrS4NesS1rq8RgvhfonlxTon6WUtr9qGO7fl7mWRJnXw8V4o4raV1zOjIyqUWdxE8uoO
5SXecZtP8lo35QXvc9Or8sovuPs7agCmVZgioA4g8evXrI/2I/WCS90gCgKIqSMs6omGuoI+6zqU
hUZHxWGL/gSBeFdg2wnG+D7sWYBl1ChpPxxDPb2xZPGCPvVep5rRqGosv1sXVDnObK6VsX6CqAqb
tXXhnTWPBU8eRz7B1Nig8DWvsJEu8cx6RjIeyyF2sL4EKHUnfKTtR8Fl0yFRgfEtWMdR/Bj4frwY
CTJZK13Hx6Z6J75262DdFFRzXa0+KlR3jQ2xK6HeI1VlqZrpyyzrQFkQhlSGSVwnILAoFoVi34ZU
j2wSKSMj3IpqhkNBy9iXy2LTmW0TmjIFaASzz1NKrfcok2Jq1E4Wq4peE0wlC9g5Hm5UKloG9g6r
NYpcsxoptjXzepQFcCdLYfgL0qdsNLTQFMrkivmrgdo5aCmiI6ppVZbVriywa1lqhx9Vd/9RgWcf
1Xg2KSyk46iPLkZZrlelhbCbl2JhJGWwrL+V9UXoiZB5cNop6qqdMdDmshEoHEtvIZmrh9IChRhO
+qKt6kPLwrAUJXMGhN0LzcB1oulVs6WPjFdB1B0BLLFPSMp8o0GJ9cfZJU0LYnQn0nJVtFWBqjlK
zzby8WRJdPvV3POMfb98NefpS+0bz3ZSbTnfTnGoZUtX4+Imm/nos2+WW2mTet4cly0E6ptCJgvQ
YfrpfZfk10NfDxjhrbOIHLqUdFnHAti91nmMlQ92RTQ6+xn+/+Eq7+A2lWz1OaP2QUUSuyHhfMwj
qBZwlG1CMzypqXqfsBA3Oik49NNNPiZPZFEz+I1aeJC+haRPZYstIvulHNhgYutv4CaSSHObaBlR
MZGxMXCtL0n9JiXcmekfoqg+zU5yYejMX9zmSqssElEbuq6syxcgOj2OvJ2u+R2wNbSL6dTfSbpc
Rtp7h/M49Zq6C1fT0GYuZ063H1SreMpFq3D+Ku9AacDjdITH83CAw0uiPAojrdGOJ3ZP6xIS+YwI
YcPRH977FY+gd+ltznIG257q7rupxnEUBxc5y6dlilUBk5EeLkRh30KJp9ARMR14RjSeNwnfX5tJ
dWv5062Tm/PD7OfQsToAJ2YXMKgZxnVLU7cp1T7fECdXLFN+cIFbpXuoo9RZj84Uzcs0GkJupbDd
ClQCi2Qo14aT1d6UFY9WX0LJYStuM71virM62fukmu7UMF71EcTMogzvulS/dbrKZXjNNLxQ4tor
/HRalh18nFJVHw30zh7jjeqhs0rNA0M6L5KQDzq0SkhFvvGgj2574+vm/2LvTJrbRra0/Vdu9B4O
zMOiO6IJcNJAjbZsbxC0xcJATMQM/PrvScmyaYkl1W1q4S/islZligkgkcPJc96hn9mNxAmwkYfp
69vziwBbEwVFQg3E0hyMNkVIuRf9qmkK8DuIs1WNl7nRj0vD7K66spq9fpnnwGQdFTauQy3SoEzJ
tH8eBNTWiBdtmK3SJBElqY+sSpd2mn5luYSRMDi8gCFZtH2Brc52UanhWQh90FazU1aqMxCmk9jZ
XqFUcG3u5KkWNm6DvSSpxQ02UBSqmQL6aK9MOSBc+xnXHQhgDvYQ5BZLwQCLQiv11f0eMtImj2pn
m606lBiD4VbwN8L8DazrM+9REbpbjycdAGFIB1jP3gPH+AKzXvwFCnyDJkhOLMmf6OQAd+wbbYul
o9R+xg8gv8ocxqAjL6m9ARUe0HTyNflqjNNZKI3NFehv5yZjV2rydoUUEqdLSq+ugX6BIASvIvww
eh8UQqcyb8yUA8mAt+G1oSTrbZ2gbhRE87Ejy1Ap5jTEkGm6rbXvUqnODIhoLquSORl0R3HzHcTI
kMoaWxGhTWgud6O6gUO57i0ooIYshHST82G02ollDdJCVrr4XA4LjAl6rDzBX0de6OBcqUTBJ79R
0ttdR97MUYIzIy0QcTCLemEq3bTN2eIU1I6G2NpOC1m9QN4s8/oRYLKiJWe+vG70WWNYS9bFL7aE
E6TVKYsh1r9Qaw1hokKNLJDP0EgT4dTOJsY0w3EPRBp5p0VZpwbOl/0JWO71NlLD7wO2CrIJYMRK
wnM1B1utVbtZpCGdgZTFdWqaycqB66eYY3+KRckbSGOQSC+OctQRHAr6WIcD8BNKNPujztekPOO7
emUp6lpzKhAwRZusTGymJqynX4MKcCsaGq5i9h4G2sJ2NTmnV+CAhluoN0F1jjbWBFL1uZHbnzU9
C2dVauxmTSOjgW5QsgsikqGt3dpTOdfThcqm7nVKtPOA1xCPsBDJaZ7Bid7dBGmEwXdYkfzrANZA
DxIucFjgjMBGzbUjUKqtkltumaofTXUgdia3r9WKB20SoDaqnKBhzM9wt5edr94jpYlCcscy4CQL
M+tvfSc+s/Bt2SFFDOOcEQKZc1BvjLY938bhzS4yrtFYnptD/RmjMX1C3ChPzV1DLLhrEVAHa2UL
qq8WS54MfcuDqbyWGBNu4WhfFE36rITtztvVgNtDC22wUUKgrM+nil7OZTleOthFqzkQMSSM9S2Y
GNvuTi0czjqlBXCeFC6g1lutK1YOoqEV3Cs4lN93EKMyy5zi0QoCL/MwXL9Ax+nMysxZl+teaEWx
G2VYrTnR1bYgaT7Y4zSvhqmZoD9VENDkZsC5hMnYSs5Vt6v/QrfKh7ULDKnBWrJutq6JrJsaIH2s
mGdmhV2HBsLfVtDa14OR3CER6rYJzyQsQrdKd5fnNdqT0aUR6mTvMQTbSqfk872wC2AcJ19IVM7Q
38+cpa57isKumfjdrGZ7R3ur8BqM3L1kS40brMQYbyeWExUgucjjV4iJAZFSZjGgTnw2L31bWQRZ
Da96d5bZEM3qOpEukkJQDRLrRA+6U9zPdi4ay7wbsARuJ8MeLSDjVpwSEtx8tHSaNxbKQN2laUwt
tHA7e5X2MxMrHCB6VntXyBKoKPkcCGs57X39LA473JZ83z9FgtxyK2ydXQvu9bxr8bwkbljkQ01N
2yR/1xKFWDmCP7gJTlu/VN7Y2t6YqQ8shv0dNHQG6OHbBo08pMCr8zTr3b4VWdaLbXmucGJ5fT8S
SZxfgN/HnWJvZRCqFPsrgxqGGacLVoY836Cj1vbXiBRmwWfgjK9fSPA6X1wJ2VVdRejCAhordsa9
J+sqtMxiue3RaBswVoj6yo189dZAHW8Z5rA/tn2LgHUE8xDfburotjEx4xwf4HhEwZR2XWolf6H2
cIUxI5UtrfkkRflFLls3CeEbpx4wQOpNTxLXy+pghr/v1yzW76QwKa6DhtKEgXjKPDUaUTvAikqZ
DvgLU+jy51mtWXdkVm+KMfHIpJw0Gq63mno6BsPSKJyLbhuclmzbloT2jpoxmSShN+32hXKXFuU0
SvxlV+CYnfT2BFzIepQHw0264Muud8o7NcARR6204I1e/b1w+/j69jtVpAr3OnVrUusqfbtf2f3X
cPw22I/5uL8lqbzV/rONQ5YSYuRgOyCsdYN64mSnfXxjWLw+Kh6qxnsPAIVjK2/VYFgZ6mWkC4fM
qRwO7usXeZkwhXGoA2cjJFUExv73XuqtimSyzlM46I7X3+suJSb5GPXWG29D2NHvjXGRnDI0YfvO
VouZKpHp7xca4giq+lioK8KY72xq3m0yA9k1hXbv3k2yyd3SdNuzb9eRG37qp2uy39+Y0dVCW77+
wELjeO9GXkzrhxvd61anjZzCCVhG6lnrya487W+aOVZLM2fquEk5U+b080xxqT9PwqnjFe1UX2Xf
X78L49Bd7I/OZxnkxK8SW0X+cPW5X6pT/MBmzqU1uaiAg3vzO8M9M7107qzCWb/IbozFre+hNbZg
3ZuMczyxKo/Umed40lmzyObVRYjX9STwPuWTZiW7w9xYOsv8tFuUH9PZzeu3LgwzXnTg/q0/i6Al
tYqSQooYlxPqr7NqAx7pVvEwq/Z8D8O3aTZLT/L55fezabM0XA7s8Qlg4JN4BUDM9afmdnLvu59e
v6sHFuHz1XrvrkwBnNx7rREg2dIyuatw6UxCd1ykc/82kyeIuOYTCrYTsHOTZG6vdgv1K4m06evX
F8P35eV/zaNnqw1LjYSjBRAOecynVtedjtJ21TZy/samJFaV167zbNWxsRtv2zEZVsTUk7b7LveL
zvw2IP4j16SiZq8/1eFX/fOpnh8mJWpfmrGLmxU0ek5+10VwddwFnp35tB4ZXBOE1gpjCTUmD+hY
3utXeOPFWGIi7o0LKS3szBqYaHmxqsAkFiq6bPYbb+Wtfnq2uFVKgs+EFderXrwVXNwo0rrHPcez
AdYg2NKADx9WXdu7kblCxdEd0zfKZ2+MLuvZqmT6gTSQnGM36E0cGbPpNqkvNK1xLawV4k5dtUH0
RtcdfD/GA/ELaSrnudSmrVmaX0R1s9LTv8p4ttVCknzz1/vu4OvZu8azSYMrZSXtQr1fIZRH/v4q
Td/IKrx1gWdL4rhNey3Od+1KZtGm+r/Vkje66WF/fG3iPxvHYUTRx08Yx5wNJugCn7SL7TlHBBi5
bjilEjlJT1/vtWeWr08R1M/Zb4qn3ps6Cvk/pVZD9qjPJIYzVlVQwRPUftZgdZbt5HLEwoOt25im
rjKxr6TJdT0Vu/rll92ldsKpHR2a6VBPFpkbzt+6vYMb+X7o8myw2lHZyYrPpFMuxEYuTZD00JeZ
4k62c927yyYn4D5P/wK4hWD6x+EUKsgbq5cqlqfXXsqz995KlRnunIFYwsNmxsMhRzUnzmniXTsr
80ybN94XLFQmGRnbGTyuue1Kb6zQb93Cg6zd3kuS0DjUs66oV0gdTnqPzGZ8j92kZ502m35RTNMz
a4577V/BF83t59sLpA83b4wTsbW+0gvWs3GyxfpcrzKGZjnrZ/gUTSIR1S237m277JdLiE+TcYXQ
8p0MczydFXPrspmUXjMNl0iifk3eWCkfDmYv7ufXdDeehQK25FAbylhSdlPg1HN8nfoZ+MKz6FSZ
fA+WiDC59rJYkNQ7613r4xS9AF5RPd/ObiJPBAk/goP/lO51JsTPFK/gF//gDQvS0H//Fyhg/gU4
/viScyN++VS3x18EF2vFQPiIAj142726vfpBUyxwsSB9WIj2OTfWBxX9QZHPfTQfYVF/qtubH2wO
HAi5KQiccSL+txzayKD9Nr5pCdUlDf0KE0EnaL7PDRgcXyJzZNvFRQYTEh0ks6Qum6hegi9ahHLQ
FKyuAgSkpKi1tYDxGfVyZyh/tTkuTXmadiddAjIxDcn813KzCPJgSiKFWmaZA+PPSD4JgbHYir91
folgcktxts1SQdGDeWKBtCS0G5xLKusfjdIuJ7tOGxBsHc8IbD5CWsxdObrzY+02hcl9YSm+5Oa9
0k2ayAqmMlDQkzSh4KMjCrjFudfGNGkCz2yjSGUzC1Spu4XyscBP/DQu+mEm99lUqvrrndKhFF8k
S4C4qxZxfRC1c0Ou0E02UM+3yhuUd+ENDvl5ZeB8EtTafCs7Ifqy1fcBQugEoct2aiFA62qRP0f8
+UZ3hhn8GzgCkDyqsoyWbWJ9VZTQcru+I8AQCn0js7SnaoaA2iKEweT1ZN28pOTIQwbdD5RhYUgK
XdNE7WkSQetJjWCFEvyJYyP1GifJdKyl+zhO4PLtKJljBTXvxi7CeZFyp9SS11RCTECbUZs1iX2p
BRmZ51qh5iUge7V2DYHnOq/uVTv/y6K5BicZmkJ6OVSqdQjByq18i3qfVXtxrqmk3GIACKY6yRNy
UkOiR645VHBsnGtg2/nlLlXOd33cT2F0FNRw88rDPESdIwd1q5O5xzrD8WzJ+FjgIXGya2PYy6Tt
zZ2/QqaOnKu/nflRclrl9WXn516dICHXZbO8dxpPMaI7R690qpSq4/oVSjJOspuNkXU+7IbPUF5n
etZ+1buhWKZae91WZKyVsdtw5X7aa8kGw23lIstTbbJTBtAUiH/72/DcaST/DHPlb0rpc0gtFRXC
Z2Z+DaXUmuJi5+DvkWFtKY+UAg0OWXFbrIJWsk6KIK+u+ipXhS6iEN/WCtRWgMDf24XdnbSGhs60
NSuLflFr/mwwtM7T/PKLo3ehS1l/oW8LLkGiGfLuouwIQBuDLrYh9khpOH7UilyZ6CrUdq2wbuyd
eVorwyYJd1sPNNt14mMMb47tdExRbw4hgjsx8axJ+ZJs/n08Fg4saesemYxgotlj5Rktnl65Ul1R
qKaLy3N/i+8IWM/iJLdw/CNbjL8GsHJ0txjhdjNR+oFf9Fh6kNsYSNX6fyWFf0nBtfH0tJZh+TZ4
IDQoivhjcrpTIayNVDsWQQNGAIgA3nInXaxWHum+LzH6kHjn1fUZfn7AZRDt2ciyv73NZb0ARmGD
LVWSECDMw6L8n91J6Ni8sjtFFQ4WeXNgb+J3e3sTklgCISbsfhDK2dubNDxCMbcyqB4DIBPh8w8+
qI6jkEwpRjZJuWJaJeBmP/YmBI1x8aEM5egIej2oXDzpc1w+xjBIe/xtDlJ5OL7+inXYm3Q2TIuT
E/A0k1sREepe+AdSgIomLLzLvpStWdbqHVKjOgGX3i1AdnAaHdB6b+RO5hxnyKdykioYUEXWdpng
OfUZP/LqnP23n1SatruJG1NfACGrVt3WL+6LWiB7EhhZYWINLKNYBVPmkTp2M0XqL6syrS92MeU/
STaBXlFBtymTKok3Zn622kKQv7el8HroE+MiUGADqEHYzUfbTD/W9mB8SVo2kU41mvO6Ci2UK4Tb
s9VI25liDPknqoz1BMaaugHukXzG6TRbBAbSD1nhV+tWc+RpKNtoxJdON7dilAVhhhRXHTM9aaJ6
BlKn8NpO0duLUMr09nsOG1s/VfDHHAAn5NsGpEoN0UwPnDhchQ+OXDu/ysoLKyygXwdKH96EsUNZ
hHIcQsa1NlrdykZ8F4YI9LVeRy4WMD0CQi0wEM9QgyQ6NaUMXHzUJMO3uFV36VTtHDyG/P6L2SXa
epAsI6cmhrN6EJrGydCgjFB3+bhGYEqUG9VIptCDjGcUoNLrF23wDeHIyJWzcVz7VThuzKj/XEq7
WRZEJ5LFZpIqZut2RlkspKIDfWErzTDfAr84pfw7nG3zHikCyuts/GkOXyPqgog6Za0VSBbiPVFs
d3e6FbHXO8pHbQuPoZDA6YZy104MhBkQa67MG5ui8rKWMMIo5J256p2d7KVqDp9TrY381q9k2ORt
4nyTrE460ZLamhR9eoH+oOSVdQs3XyKwmHbJbld7vR+htyHl+B8Ufoa4tI0whTyaXwNU3b3RseKP
vb+lXBnrsGuplX0BNoY/zijA9FuMHceml04ZvGgIWMhNxkHpf7bHtPuYxSVbdt5HN1LUF5dhi1p8
BnIC43tdp8hYVTpaJChC1tOqNyovQCHFcgMkNZBSVDcOOAfUkk+svtOuCPds1FZzU9lAUR1nuwjt
C6eozAl6AcZ/1uJHvqDO0fiVtbip6015YCXmV/srMSupAKjj2QyQd28lVj44SP1QyBAAGxQWf67E
msP5QSy3BPCOgo0babOnUwIWz6yZiNJB2Ofowdni2cr72kqMRc3zUwKVOzBk4IuJ26DrcH/7K3Gr
Zmq9k5zhgv2imlEeyqaVLldbkkEI9JwihdLjg9YakuQaPozcrmtu5NSYw/4FNCfo+FEoG2e9oOi3
MTzWBsI4e4jsJoNWzVSlJqcgyP09RhxXqg6gEMQk9eYhMFAtzj87gr4qwWPNdiiZK+F4lUZgQ31B
dpXANEw0+K+jDRE2E5TYoIAcG+UdgaAN+rUhrkMrWL1CTiBZtikuLqlvTOUSoq0kKLeGIN8iVA6b
xRGU3AhuLqaNmw6uLgIVZ4Ug75ayKS1jQegNnCRxR0HylRvzK5qnmIfRig8PGOpm5+kwgytBEfbh
CsucB1AXSeDjtlcybOIU4QAHdjEK+19lCfiLoB1HY6e6qBOd6YbY0+Amj4V9PwqyMnLvO9dW29NB
EJnxfNu5UkPKITTRJ4LtvBW0ZwP+sw8P2pJ25xm86DjiiGUJqnQkSNOdMXwbI3WlYN487eziOsIE
xpVjbWdfVpotDXOEtlGGgTfsQhdp3V0J+1KBj1fkIOr6GdyOuSrXp43igEIeN6PN1mRY7WnWG6UL
RRN7lWpAM6qphCIC8KbSpnzvBMCMO1W/K5rkvJFQ9N/pxbTtVbRcho0P5gEst7AgCtbDgG2QFWB5
vIUZWOsjx1G5xv47Qb2whI9vgdlaFHFxFZbj2t7hVqDUQCzhKZpuqVdQ+8x82ar1pzjOrxo5lQk4
cZMW1spw1QzkxV04PjDnzau+C+7gaTqTOq1Og7JOvFZKQbqaDFcbZ0HUVYLaswYcla0ki7D8pniV
i2JutHM+FT4qd2mwQyMGOYfOBkq1o/hcG9Ea62nh3pWvrV4rEY2TIq+S/HHh18A4sF4AeBToESDD
BmqmMhZer6PViJT1jeVbjClOWwvgdOe1n/duk6GxBdJU4nAmgA+6jkl3d2UqIba/GnmdPrWnEKDO
UlNdoIiMtFbgXPRZVXmJpKLmGCpLOWBFBxhYA7RAcoY69UWOrHGZ19A4uu33Jm7u4lRD6x6cud6g
pB6kGxYplKqCVGjPrFrw7VMULEvAXDhhO0N1qRXaPT7IBboO4UIjEOhiJDnU7CbKkthNjfFLsqvl
SSUZwcw24nhWBERrtQ+0Ot9dESah3xBvN/EIZn1Q/fnYsEOpiWROKl1Q2IPoJg+DjkkdJVPMFu+y
Lr9DrhhqTauvSzn+mplARpUaiEqB+fokyhFpzu1PcSmdgtM9gckkkxswpmZYnPi4BgBkw6acxAQA
QOlLvRuIqPIzNCKSSUeZGEsk63M9gqPZBpqzaAsUiKsUvdKOjAhQKUe/ULc5/KydMUb3/78cUX6c
og5q5/3cH8S3D5K3t/kLgb1/9EdPG8/hhv5ejG9/xzQM5/ke+3BPD0qArzWRrBEMbO5J2Gnk1Awk
7hyONQ8fNlLcDIIfX0sKVH1ki4Gp6AoUKD77r/Hwzb/UIPy7nvq/dgJHnke1wuX9f//XY7QhsuS/
RRv/pCf4zW9dgcqfY5JifHxSTne/dQVqhSLkIMWoP3UVV9wbLv+3x/wn3fX3L/NFVwim2jt0BSL2
NtlW7bErKLT83hXqBxXmEaL2f+hwELHYkcPB/iAjUMFBHzK5+LwYDuoH1GRs8NZ88wcOBIPbP7oT
zA/k5zVA08bh5UG4Opr0AqvDH9oJ2vELg/0BFXZHyJI8joQXswG3dEf8p/3JCwPjgQrykZPC+EB1
Hi37h1MUQ+LAdiFmDUcyOunPnBSPN/ZLIPff3ygw7TBUKJ06+6/4PF8ZFPsDrExNF8Uo8aGT/siu
EMj3I8cDCVGSndTpxLZzqCssCnOAPDiH/6GdIGp7R3aCSlYYZskDk+C3bRLjF3j1yPuQLH74/Kl9
8B4RA5uAZTlPT/pijSRiIE3DKvmnDgTj+I3C/KAhSo1s1N8H0yp2xTaF7z90JPx4O8esjhadoDMQ
UPZ6+DxfHan9iy4A/P448/60ABq17+O3CBsvKISAODg97ABCmOC3lUF9WDMQ9bSBzvyRm4N+/OaA
VY2OfrthouYmPkyw3ztBKK+KnVLU2P7ITjAe384x00EHtIKehPx3xwgO2CrsUBnRiT+1E47fIW20
OCzWfnEsez4E+MKCXPVvbAv/YMX4mYNBhj25f0jRRJtqzyLhzT94yk28bGAv9/CQgfntL4V/wmPb
jxkK8f//87udwkPKYO/bpxTCw5V+/P7HI768+G8Xe3qup39cRJtyXX5H1/TBy+HHjT5Cs/43AaF1
v36eOXlMF/y6m5feDz+Do9dbL6Js87xxcWh8+rfDxhL/rPF0fZ+XTw39yvmImPLoO0fPrT504yxW
R7ftrpN1yyupntrau3d2hOPbzzGNffFK6XWWrXdoPKtLwHx5VR+6BDP56Et4m+RfK3QLD/U/Zbuj
258m//LyksHz1NZe/7PHH93+rNxU2aHGWcqPbnyebLLsqZ29GydWP7rtRZN+y5P7+qmpX80r7zFh
l2mxKaN1cqD595iyy2w40OnKe8zY0015oM9F4uToPj+NsuDAQqC8x1w9W28PzCHBKDj6ts/WVbU5
1CfvMUHP8upf/5sFm2RzqGfeY4qer+9ZgJ/6YW+cv8cUPV+XhyyORC706H4XbRf5odVdEOGOb36T
3effo0OrlxA8fof2y++b+6eGfvW7qNMc33jOvT+1s9f2e0zT8/xgn7zHLKVpMC+b4cCdv8dMXa2L
AwNdfY95utq065exo4H23tOzHBHeXSDjEBxYvkR68uihcpmsvx/CGQkS8Ds03qSHgjshVHB049dv
2E6/Ytf2j6Lqm/X3kiNBVh/YS0XR5OgHEJLwk40we35q7NdUFVqI73SBMluX9wcXMsFjfpeLeNEm
OPQQ7zFrRS+95SV8/Kt+y5DvPa7wtvz/e1zlfF1vDr2L95jPj/Sl15VH3+EZBEUqOaxt+h5b75sk
rKMfIVwfPBPq7zKpyWEcCtiEScTxk/l1BsDRHZMn60PRg/4ee/ANgUl6YIMX2erjO6ZeZ1GVrJvq
qbFfa7XIBB9/gdfwvsf2++0mXB/qGsEDPfrOb4nxsVd9aulXvxjvMVlvG1aCA8GPqEYdf+sNCaL0
UF5OFKCObv4TLTSH5qpImx/d+pc8ObDOC6rm8U3/vSnc60PxUFr2JwTsZbL2Cdp16Ge/56LFX3xP
Nuvyf/4fAAAA//8=</cx:binary>
              </cx:geoCache>
            </cx:geography>
          </cx:layoutPr>
          <cx:valueColors>
            <cx:minColor>
              <a:schemeClr val="accent6">
                <a:lumMod val="40000"/>
                <a:lumOff val="60000"/>
              </a:schemeClr>
            </cx:minColor>
            <cx:maxColor>
              <a:schemeClr val="accent6">
                <a:lumMod val="75000"/>
              </a:schemeClr>
            </cx:maxColor>
          </cx:valueColors>
        </cx:series>
      </cx:plotAreaRegion>
    </cx:plotArea>
  </cx:chart>
  <cx:spPr>
    <a:solidFill>
      <a:schemeClr val="tx2">
        <a:lumMod val="25000"/>
        <a:lumOff val="75000"/>
      </a:schemeClr>
    </a:solidFill>
    <a:ln>
      <a:noFill/>
    </a:ln>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microsoft.com/office/2014/relationships/chartEx" Target="../charts/chartEx1.xml"/><Relationship Id="rId12" Type="http://schemas.openxmlformats.org/officeDocument/2006/relationships/image" Target="../media/image3.emf"/><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microsoft.com/office/2007/relationships/hdphoto" Target="../media/hdphoto1.wdp"/><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https://chandoo.org/wp/" TargetMode="External"/><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310445</xdr:colOff>
      <xdr:row>0</xdr:row>
      <xdr:rowOff>0</xdr:rowOff>
    </xdr:from>
    <xdr:to>
      <xdr:col>42</xdr:col>
      <xdr:colOff>85232</xdr:colOff>
      <xdr:row>62</xdr:row>
      <xdr:rowOff>152400</xdr:rowOff>
    </xdr:to>
    <xdr:pic>
      <xdr:nvPicPr>
        <xdr:cNvPr id="33" name="Picture 32" descr="Deep Blue Background Stock Photos, Images and Backgrounds for Free Download">
          <a:extLst>
            <a:ext uri="{FF2B5EF4-FFF2-40B4-BE49-F238E27FC236}">
              <a16:creationId xmlns:a16="http://schemas.microsoft.com/office/drawing/2014/main" id="{1C70A072-D096-451A-AC63-ED9E0FB84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9445" y="0"/>
          <a:ext cx="26444787" cy="1117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2</xdr:col>
      <xdr:colOff>417312</xdr:colOff>
      <xdr:row>66</xdr:row>
      <xdr:rowOff>15240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rot="10800000">
          <a:off x="0" y="0"/>
          <a:ext cx="2576312" cy="11750040"/>
        </a:xfrm>
        <a:prstGeom prst="rect">
          <a:avLst/>
        </a:prstGeom>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0800000" scaled="1"/>
          <a:tileRect/>
        </a:gra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2000">
              <a:gradFill>
                <a:gsLst>
                  <a:gs pos="0">
                    <a:schemeClr val="accent1">
                      <a:tint val="66000"/>
                      <a:satMod val="160000"/>
                    </a:schemeClr>
                  </a:gs>
                  <a:gs pos="54000">
                    <a:schemeClr val="accent1">
                      <a:tint val="44500"/>
                      <a:satMod val="160000"/>
                    </a:schemeClr>
                  </a:gs>
                  <a:gs pos="100000">
                    <a:schemeClr val="accent1">
                      <a:tint val="23500"/>
                      <a:satMod val="160000"/>
                    </a:schemeClr>
                  </a:gs>
                </a:gsLst>
                <a:lin ang="5400000" scaled="0"/>
              </a:gradFill>
              <a:effectLst>
                <a:outerShdw blurRad="50800" dist="38100" algn="l" rotWithShape="0">
                  <a:prstClr val="black">
                    <a:alpha val="40000"/>
                  </a:prstClr>
                </a:outerShdw>
              </a:effectLst>
              <a:latin typeface="+mn-lt"/>
              <a:ea typeface="+mn-ea"/>
              <a:cs typeface="+mn-cs"/>
            </a:rPr>
            <a:t>   RRR</a:t>
          </a:r>
        </a:p>
      </xdr:txBody>
    </xdr:sp>
    <xdr:clientData/>
  </xdr:twoCellAnchor>
  <xdr:twoCellAnchor>
    <xdr:from>
      <xdr:col>3</xdr:col>
      <xdr:colOff>355600</xdr:colOff>
      <xdr:row>0</xdr:row>
      <xdr:rowOff>162562</xdr:rowOff>
    </xdr:from>
    <xdr:to>
      <xdr:col>10</xdr:col>
      <xdr:colOff>647700</xdr:colOff>
      <xdr:row>11</xdr:row>
      <xdr:rowOff>127000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335642</xdr:colOff>
      <xdr:row>35</xdr:row>
      <xdr:rowOff>126839</xdr:rowOff>
    </xdr:from>
    <xdr:to>
      <xdr:col>10</xdr:col>
      <xdr:colOff>183242</xdr:colOff>
      <xdr:row>49</xdr:row>
      <xdr:rowOff>168204</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12</xdr:row>
      <xdr:rowOff>116921</xdr:rowOff>
    </xdr:from>
    <xdr:to>
      <xdr:col>19</xdr:col>
      <xdr:colOff>431800</xdr:colOff>
      <xdr:row>34</xdr:row>
      <xdr:rowOff>101600</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42333</xdr:colOff>
      <xdr:row>18</xdr:row>
      <xdr:rowOff>103010</xdr:rowOff>
    </xdr:from>
    <xdr:to>
      <xdr:col>17</xdr:col>
      <xdr:colOff>112890</xdr:colOff>
      <xdr:row>32</xdr:row>
      <xdr:rowOff>159455</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635001</xdr:colOff>
      <xdr:row>35</xdr:row>
      <xdr:rowOff>105148</xdr:rowOff>
    </xdr:from>
    <xdr:to>
      <xdr:col>18</xdr:col>
      <xdr:colOff>317501</xdr:colOff>
      <xdr:row>49</xdr:row>
      <xdr:rowOff>135466</xdr:rowOff>
    </xdr:to>
    <xdr:graphicFrame macro="">
      <xdr:nvGraphicFramePr>
        <xdr:cNvPr id="31" name="Chart 30">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7902</xdr:colOff>
      <xdr:row>0</xdr:row>
      <xdr:rowOff>110069</xdr:rowOff>
    </xdr:from>
    <xdr:to>
      <xdr:col>28</xdr:col>
      <xdr:colOff>266982</xdr:colOff>
      <xdr:row>34</xdr:row>
      <xdr:rowOff>88900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723E49B3-10FB-493B-A13F-88C067E883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990602" y="110069"/>
              <a:ext cx="5623560" cy="59376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146332</xdr:colOff>
      <xdr:row>5</xdr:row>
      <xdr:rowOff>98777</xdr:rowOff>
    </xdr:from>
    <xdr:to>
      <xdr:col>27</xdr:col>
      <xdr:colOff>550333</xdr:colOff>
      <xdr:row>16</xdr:row>
      <xdr:rowOff>56443</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5457BB88-F1A6-42CF-A3E4-542B85DDAB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7532632" y="987777"/>
              <a:ext cx="1750201" cy="19134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88899</xdr:colOff>
      <xdr:row>35</xdr:row>
      <xdr:rowOff>98497</xdr:rowOff>
    </xdr:from>
    <xdr:to>
      <xdr:col>28</xdr:col>
      <xdr:colOff>280810</xdr:colOff>
      <xdr:row>49</xdr:row>
      <xdr:rowOff>135467</xdr:rowOff>
    </xdr:to>
    <xdr:graphicFrame macro="">
      <xdr:nvGraphicFramePr>
        <xdr:cNvPr id="29" name="Chart 28">
          <a:extLst>
            <a:ext uri="{FF2B5EF4-FFF2-40B4-BE49-F238E27FC236}">
              <a16:creationId xmlns:a16="http://schemas.microsoft.com/office/drawing/2014/main" id="{26060379-BA16-4F1B-B4DC-7ED25346A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304800</xdr:colOff>
      <xdr:row>10</xdr:row>
      <xdr:rowOff>139700</xdr:rowOff>
    </xdr:from>
    <xdr:to>
      <xdr:col>2</xdr:col>
      <xdr:colOff>71543</xdr:colOff>
      <xdr:row>21</xdr:row>
      <xdr:rowOff>165100</xdr:rowOff>
    </xdr:to>
    <mc:AlternateContent xmlns:mc="http://schemas.openxmlformats.org/markup-compatibility/2006" xmlns:a14="http://schemas.microsoft.com/office/drawing/2010/main">
      <mc:Choice Requires="a14">
        <xdr:graphicFrame macro="">
          <xdr:nvGraphicFramePr>
            <xdr:cNvPr id="34" name="Order Mode 1">
              <a:extLst>
                <a:ext uri="{FF2B5EF4-FFF2-40B4-BE49-F238E27FC236}">
                  <a16:creationId xmlns:a16="http://schemas.microsoft.com/office/drawing/2014/main" id="{792B6587-E9BF-4C8E-8562-9F4834989F56}"/>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304800" y="1917700"/>
              <a:ext cx="1925743"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319193</xdr:colOff>
      <xdr:row>23</xdr:row>
      <xdr:rowOff>27940</xdr:rowOff>
    </xdr:from>
    <xdr:to>
      <xdr:col>2</xdr:col>
      <xdr:colOff>85513</xdr:colOff>
      <xdr:row>34</xdr:row>
      <xdr:rowOff>56388</xdr:rowOff>
    </xdr:to>
    <mc:AlternateContent xmlns:mc="http://schemas.openxmlformats.org/markup-compatibility/2006" xmlns:a14="http://schemas.microsoft.com/office/drawing/2010/main">
      <mc:Choice Requires="a14">
        <xdr:graphicFrame macro="">
          <xdr:nvGraphicFramePr>
            <xdr:cNvPr id="36" name="Gender Value 1">
              <a:extLst>
                <a:ext uri="{FF2B5EF4-FFF2-40B4-BE49-F238E27FC236}">
                  <a16:creationId xmlns:a16="http://schemas.microsoft.com/office/drawing/2014/main" id="{E4BBB6A4-1652-4F99-8A9D-99672E0ED2A2}"/>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319193" y="4117340"/>
              <a:ext cx="1925320" cy="1984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472924</xdr:colOff>
      <xdr:row>0</xdr:row>
      <xdr:rowOff>145143</xdr:rowOff>
    </xdr:from>
    <xdr:to>
      <xdr:col>18</xdr:col>
      <xdr:colOff>647700</xdr:colOff>
      <xdr:row>11</xdr:row>
      <xdr:rowOff>127000</xdr:rowOff>
    </xdr:to>
    <xdr:sp macro="" textlink="">
      <xdr:nvSpPr>
        <xdr:cNvPr id="6" name="TextBox 5">
          <a:extLst>
            <a:ext uri="{FF2B5EF4-FFF2-40B4-BE49-F238E27FC236}">
              <a16:creationId xmlns:a16="http://schemas.microsoft.com/office/drawing/2014/main" id="{019B4F8E-E780-43D4-8C25-0DB9160A9CC5}"/>
            </a:ext>
          </a:extLst>
        </xdr:cNvPr>
        <xdr:cNvSpPr txBox="1"/>
      </xdr:nvSpPr>
      <xdr:spPr>
        <a:xfrm>
          <a:off x="8435824" y="145143"/>
          <a:ext cx="4886476" cy="1937657"/>
        </a:xfrm>
        <a:prstGeom prst="rect">
          <a:avLst/>
        </a:prstGeom>
        <a:solidFill>
          <a:schemeClr val="tx2">
            <a:lumMod val="10000"/>
            <a:lumOff val="90000"/>
          </a:schemeClr>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400" b="1"/>
        </a:p>
      </xdr:txBody>
    </xdr:sp>
    <xdr:clientData/>
  </xdr:twoCellAnchor>
  <xdr:twoCellAnchor editAs="oneCell">
    <xdr:from>
      <xdr:col>0</xdr:col>
      <xdr:colOff>147603</xdr:colOff>
      <xdr:row>1</xdr:row>
      <xdr:rowOff>76200</xdr:rowOff>
    </xdr:from>
    <xdr:to>
      <xdr:col>2</xdr:col>
      <xdr:colOff>190500</xdr:colOff>
      <xdr:row>11</xdr:row>
      <xdr:rowOff>63500</xdr:rowOff>
    </xdr:to>
    <xdr:pic>
      <xdr:nvPicPr>
        <xdr:cNvPr id="8" name="Picture 7">
          <a:extLst>
            <a:ext uri="{FF2B5EF4-FFF2-40B4-BE49-F238E27FC236}">
              <a16:creationId xmlns:a16="http://schemas.microsoft.com/office/drawing/2014/main" id="{6243137B-1247-4991-847D-436EADB0016C}"/>
            </a:ext>
          </a:extLst>
        </xdr:cNvPr>
        <xdr:cNvPicPr>
          <a:picLocks noChangeAspect="1"/>
        </xdr:cNvPicPr>
      </xdr:nvPicPr>
      <xdr:blipFill rotWithShape="1">
        <a:blip xmlns:r="http://schemas.openxmlformats.org/officeDocument/2006/relationships" r:embed="rId10">
          <a:biLevel thresh="75000"/>
          <a:extLst>
            <a:ext uri="{BEBA8EAE-BF5A-486C-A8C5-ECC9F3942E4B}">
              <a14:imgProps xmlns:a14="http://schemas.microsoft.com/office/drawing/2010/main">
                <a14:imgLayer r:embed="rId11">
                  <a14:imgEffect>
                    <a14:brightnessContrast contrast="-40000"/>
                  </a14:imgEffect>
                </a14:imgLayer>
              </a14:imgProps>
            </a:ext>
          </a:extLst>
        </a:blip>
        <a:srcRect l="16649" t="6061" r="17706"/>
        <a:stretch/>
      </xdr:blipFill>
      <xdr:spPr>
        <a:xfrm>
          <a:off x="147603" y="254000"/>
          <a:ext cx="2201897" cy="1765300"/>
        </a:xfrm>
        <a:prstGeom prst="rect">
          <a:avLst/>
        </a:prstGeom>
      </xdr:spPr>
    </xdr:pic>
    <xdr:clientData/>
  </xdr:twoCellAnchor>
  <xdr:twoCellAnchor editAs="oneCell">
    <xdr:from>
      <xdr:col>11</xdr:col>
      <xdr:colOff>612986</xdr:colOff>
      <xdr:row>2</xdr:row>
      <xdr:rowOff>101600</xdr:rowOff>
    </xdr:from>
    <xdr:to>
      <xdr:col>18</xdr:col>
      <xdr:colOff>362844</xdr:colOff>
      <xdr:row>11</xdr:row>
      <xdr:rowOff>24943</xdr:rowOff>
    </xdr:to>
    <xdr:pic>
      <xdr:nvPicPr>
        <xdr:cNvPr id="41" name="Picture 40">
          <a:extLst>
            <a:ext uri="{FF2B5EF4-FFF2-40B4-BE49-F238E27FC236}">
              <a16:creationId xmlns:a16="http://schemas.microsoft.com/office/drawing/2014/main" id="{8FFD2811-293B-45B8-8AAB-B7EBD928081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575886" y="457200"/>
          <a:ext cx="4461558" cy="1523543"/>
        </a:xfrm>
        <a:prstGeom prst="rect">
          <a:avLst/>
        </a:prstGeom>
        <a:solidFill>
          <a:schemeClr val="tx2">
            <a:lumMod val="10000"/>
            <a:lumOff val="90000"/>
          </a:schemeClr>
        </a:solidFill>
      </xdr:spPr>
    </xdr:pic>
    <xdr:clientData/>
  </xdr:twoCellAnchor>
  <xdr:twoCellAnchor>
    <xdr:from>
      <xdr:col>13</xdr:col>
      <xdr:colOff>618067</xdr:colOff>
      <xdr:row>0</xdr:row>
      <xdr:rowOff>167518</xdr:rowOff>
    </xdr:from>
    <xdr:to>
      <xdr:col>17</xdr:col>
      <xdr:colOff>138491</xdr:colOff>
      <xdr:row>2</xdr:row>
      <xdr:rowOff>47776</xdr:rowOff>
    </xdr:to>
    <xdr:sp macro="" textlink="">
      <xdr:nvSpPr>
        <xdr:cNvPr id="10" name="TextBox 9">
          <a:extLst>
            <a:ext uri="{FF2B5EF4-FFF2-40B4-BE49-F238E27FC236}">
              <a16:creationId xmlns:a16="http://schemas.microsoft.com/office/drawing/2014/main" id="{B866A70E-9463-4F67-88E3-EAED0822F6F1}"/>
            </a:ext>
          </a:extLst>
        </xdr:cNvPr>
        <xdr:cNvSpPr txBox="1"/>
      </xdr:nvSpPr>
      <xdr:spPr>
        <a:xfrm>
          <a:off x="9927167" y="167518"/>
          <a:ext cx="2212824" cy="235858"/>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What is</a:t>
          </a:r>
          <a:r>
            <a:rPr lang="en-US" sz="1200" b="1" baseline="0">
              <a:solidFill>
                <a:schemeClr val="dk1"/>
              </a:solidFill>
              <a:effectLst/>
              <a:latin typeface="+mn-lt"/>
              <a:ea typeface="+mn-ea"/>
              <a:cs typeface="+mn-cs"/>
            </a:rPr>
            <a:t> Mode of Buying?</a:t>
          </a:r>
          <a:endParaRPr lang="en-US" sz="1200">
            <a:effectLst/>
          </a:endParaRPr>
        </a:p>
        <a:p>
          <a:endParaRPr lang="en-US" sz="1100"/>
        </a:p>
      </xdr:txBody>
    </xdr:sp>
    <xdr:clientData/>
  </xdr:twoCellAnchor>
  <xdr:twoCellAnchor>
    <xdr:from>
      <xdr:col>28</xdr:col>
      <xdr:colOff>591960</xdr:colOff>
      <xdr:row>2</xdr:row>
      <xdr:rowOff>0</xdr:rowOff>
    </xdr:from>
    <xdr:to>
      <xdr:col>33</xdr:col>
      <xdr:colOff>203200</xdr:colOff>
      <xdr:row>8</xdr:row>
      <xdr:rowOff>63499</xdr:rowOff>
    </xdr:to>
    <xdr:sp macro="" textlink="">
      <xdr:nvSpPr>
        <xdr:cNvPr id="3" name="Rectangle: Rounded Corners 2">
          <a:extLst>
            <a:ext uri="{FF2B5EF4-FFF2-40B4-BE49-F238E27FC236}">
              <a16:creationId xmlns:a16="http://schemas.microsoft.com/office/drawing/2014/main" id="{8E410084-45DE-4FD1-869F-53C07F271F79}"/>
            </a:ext>
          </a:extLst>
        </xdr:cNvPr>
        <xdr:cNvSpPr/>
      </xdr:nvSpPr>
      <xdr:spPr>
        <a:xfrm>
          <a:off x="19997560" y="355600"/>
          <a:ext cx="2976740" cy="11302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538798</xdr:colOff>
      <xdr:row>4</xdr:row>
      <xdr:rowOff>139701</xdr:rowOff>
    </xdr:from>
    <xdr:to>
      <xdr:col>32</xdr:col>
      <xdr:colOff>119697</xdr:colOff>
      <xdr:row>7</xdr:row>
      <xdr:rowOff>4233</xdr:rowOff>
    </xdr:to>
    <xdr:sp macro="" textlink="Pivots!H5">
      <xdr:nvSpPr>
        <xdr:cNvPr id="30" name="TextBox 29">
          <a:extLst>
            <a:ext uri="{FF2B5EF4-FFF2-40B4-BE49-F238E27FC236}">
              <a16:creationId xmlns:a16="http://schemas.microsoft.com/office/drawing/2014/main" id="{770F925A-D76B-42F2-B9A8-4FB01DA49BB1}"/>
            </a:ext>
          </a:extLst>
        </xdr:cNvPr>
        <xdr:cNvSpPr txBox="1"/>
      </xdr:nvSpPr>
      <xdr:spPr>
        <a:xfrm>
          <a:off x="21290598" y="850901"/>
          <a:ext cx="927099" cy="39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1DEBE04-CACC-482B-9187-F37956E04192}" type="TxLink">
            <a:rPr lang="en-IN" sz="2400" b="1" i="0" u="none" strike="noStrike">
              <a:solidFill>
                <a:schemeClr val="tx1"/>
              </a:solidFill>
              <a:effectLst>
                <a:outerShdw blurRad="50800" dist="38100" algn="l" rotWithShape="0">
                  <a:prstClr val="black">
                    <a:alpha val="40000"/>
                  </a:prstClr>
                </a:outerShdw>
              </a:effectLst>
              <a:latin typeface="+mn-lt"/>
              <a:ea typeface="+mn-ea"/>
              <a:cs typeface="+mn-cs"/>
            </a:rPr>
            <a:pPr marL="0" indent="0" algn="l"/>
            <a:t>43</a:t>
          </a:fld>
          <a:endParaRPr lang="en-IN" sz="2400" b="1">
            <a:solidFill>
              <a:schemeClr val="tx1"/>
            </a:solidFill>
            <a:effectLst>
              <a:outerShdw blurRad="50800" dist="38100" algn="l" rotWithShape="0">
                <a:prstClr val="black">
                  <a:alpha val="40000"/>
                </a:prstClr>
              </a:outerShdw>
            </a:effectLst>
            <a:latin typeface="+mn-lt"/>
            <a:ea typeface="+mn-ea"/>
            <a:cs typeface="+mn-cs"/>
          </a:endParaRPr>
        </a:p>
      </xdr:txBody>
    </xdr:sp>
    <xdr:clientData/>
  </xdr:twoCellAnchor>
  <xdr:twoCellAnchor>
    <xdr:from>
      <xdr:col>29</xdr:col>
      <xdr:colOff>494100</xdr:colOff>
      <xdr:row>2</xdr:row>
      <xdr:rowOff>69145</xdr:rowOff>
    </xdr:from>
    <xdr:to>
      <xdr:col>32</xdr:col>
      <xdr:colOff>253294</xdr:colOff>
      <xdr:row>4</xdr:row>
      <xdr:rowOff>127566</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20572800" y="424745"/>
          <a:ext cx="1778494" cy="414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0" u="none" strike="noStrike">
              <a:solidFill>
                <a:schemeClr val="tx2">
                  <a:lumMod val="90000"/>
                  <a:lumOff val="10000"/>
                </a:schemeClr>
              </a:solidFill>
              <a:effectLst/>
              <a:latin typeface="+mn-lt"/>
              <a:ea typeface="+mn-ea"/>
              <a:cs typeface="+mn-cs"/>
            </a:rPr>
            <a:t>🛒</a:t>
          </a:r>
          <a:r>
            <a:rPr lang="en-US" sz="2400" b="1">
              <a:solidFill>
                <a:schemeClr val="tx2">
                  <a:lumMod val="90000"/>
                  <a:lumOff val="10000"/>
                </a:schemeClr>
              </a:solidFill>
            </a:rPr>
            <a:t> </a:t>
          </a:r>
          <a:r>
            <a:rPr lang="en-IN" sz="2400" b="1">
              <a:solidFill>
                <a:schemeClr val="tx1"/>
              </a:solidFill>
            </a:rPr>
            <a:t>Orders</a:t>
          </a:r>
        </a:p>
      </xdr:txBody>
    </xdr:sp>
    <xdr:clientData/>
  </xdr:twoCellAnchor>
  <xdr:twoCellAnchor>
    <xdr:from>
      <xdr:col>28</xdr:col>
      <xdr:colOff>579260</xdr:colOff>
      <xdr:row>10</xdr:row>
      <xdr:rowOff>165806</xdr:rowOff>
    </xdr:from>
    <xdr:to>
      <xdr:col>33</xdr:col>
      <xdr:colOff>254000</xdr:colOff>
      <xdr:row>17</xdr:row>
      <xdr:rowOff>63500</xdr:rowOff>
    </xdr:to>
    <xdr:sp macro="" textlink="">
      <xdr:nvSpPr>
        <xdr:cNvPr id="39" name="Rectangle: Rounded Corners 38">
          <a:extLst>
            <a:ext uri="{FF2B5EF4-FFF2-40B4-BE49-F238E27FC236}">
              <a16:creationId xmlns:a16="http://schemas.microsoft.com/office/drawing/2014/main" id="{57FD6BEE-6CAC-4D39-80A4-19FC4E3FCDA1}"/>
            </a:ext>
          </a:extLst>
        </xdr:cNvPr>
        <xdr:cNvSpPr/>
      </xdr:nvSpPr>
      <xdr:spPr>
        <a:xfrm>
          <a:off x="19984860" y="1943806"/>
          <a:ext cx="3040240" cy="1142294"/>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617360</xdr:colOff>
      <xdr:row>20</xdr:row>
      <xdr:rowOff>63500</xdr:rowOff>
    </xdr:from>
    <xdr:to>
      <xdr:col>33</xdr:col>
      <xdr:colOff>266700</xdr:colOff>
      <xdr:row>26</xdr:row>
      <xdr:rowOff>165099</xdr:rowOff>
    </xdr:to>
    <xdr:sp macro="" textlink="">
      <xdr:nvSpPr>
        <xdr:cNvPr id="40" name="Rectangle: Rounded Corners 39">
          <a:extLst>
            <a:ext uri="{FF2B5EF4-FFF2-40B4-BE49-F238E27FC236}">
              <a16:creationId xmlns:a16="http://schemas.microsoft.com/office/drawing/2014/main" id="{2AE45914-ECDD-4A2F-BBD6-FDDAB5022E04}"/>
            </a:ext>
          </a:extLst>
        </xdr:cNvPr>
        <xdr:cNvSpPr/>
      </xdr:nvSpPr>
      <xdr:spPr>
        <a:xfrm>
          <a:off x="20022960" y="3619500"/>
          <a:ext cx="3014840" cy="11683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617360</xdr:colOff>
      <xdr:row>30</xdr:row>
      <xdr:rowOff>24696</xdr:rowOff>
    </xdr:from>
    <xdr:to>
      <xdr:col>33</xdr:col>
      <xdr:colOff>304800</xdr:colOff>
      <xdr:row>36</xdr:row>
      <xdr:rowOff>152400</xdr:rowOff>
    </xdr:to>
    <xdr:sp macro="" textlink="">
      <xdr:nvSpPr>
        <xdr:cNvPr id="42" name="Rectangle: Rounded Corners 41">
          <a:extLst>
            <a:ext uri="{FF2B5EF4-FFF2-40B4-BE49-F238E27FC236}">
              <a16:creationId xmlns:a16="http://schemas.microsoft.com/office/drawing/2014/main" id="{18CA4A10-38DA-4F75-8484-B5AE48A1B8C3}"/>
            </a:ext>
          </a:extLst>
        </xdr:cNvPr>
        <xdr:cNvSpPr/>
      </xdr:nvSpPr>
      <xdr:spPr>
        <a:xfrm>
          <a:off x="20022960" y="5358696"/>
          <a:ext cx="3052940" cy="1194504"/>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655460</xdr:colOff>
      <xdr:row>39</xdr:row>
      <xdr:rowOff>176390</xdr:rowOff>
    </xdr:from>
    <xdr:to>
      <xdr:col>33</xdr:col>
      <xdr:colOff>330200</xdr:colOff>
      <xdr:row>46</xdr:row>
      <xdr:rowOff>88900</xdr:rowOff>
    </xdr:to>
    <xdr:sp macro="" textlink="">
      <xdr:nvSpPr>
        <xdr:cNvPr id="43" name="Rectangle: Rounded Corners 42">
          <a:extLst>
            <a:ext uri="{FF2B5EF4-FFF2-40B4-BE49-F238E27FC236}">
              <a16:creationId xmlns:a16="http://schemas.microsoft.com/office/drawing/2014/main" id="{2CE69016-344C-4250-824C-81AAF48855FA}"/>
            </a:ext>
          </a:extLst>
        </xdr:cNvPr>
        <xdr:cNvSpPr/>
      </xdr:nvSpPr>
      <xdr:spPr>
        <a:xfrm>
          <a:off x="20061060" y="7110590"/>
          <a:ext cx="3040240" cy="115711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424497</xdr:colOff>
      <xdr:row>11</xdr:row>
      <xdr:rowOff>25400</xdr:rowOff>
    </xdr:from>
    <xdr:to>
      <xdr:col>32</xdr:col>
      <xdr:colOff>221297</xdr:colOff>
      <xdr:row>13</xdr:row>
      <xdr:rowOff>84632</xdr:rowOff>
    </xdr:to>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20503197" y="1981200"/>
          <a:ext cx="1816100" cy="41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0" u="none" strike="noStrike">
              <a:solidFill>
                <a:schemeClr val="tx2">
                  <a:lumMod val="50000"/>
                  <a:lumOff val="50000"/>
                </a:schemeClr>
              </a:solidFill>
              <a:effectLst/>
              <a:latin typeface="+mn-lt"/>
              <a:ea typeface="+mn-ea"/>
              <a:cs typeface="+mn-cs"/>
            </a:rPr>
            <a:t>👕</a:t>
          </a:r>
          <a:r>
            <a:rPr lang="en-US" sz="1600" b="1">
              <a:solidFill>
                <a:schemeClr val="tx2">
                  <a:lumMod val="50000"/>
                  <a:lumOff val="50000"/>
                </a:schemeClr>
              </a:solidFill>
            </a:rPr>
            <a:t> </a:t>
          </a:r>
          <a:r>
            <a:rPr lang="en-IN" sz="2400" b="1">
              <a:solidFill>
                <a:schemeClr val="tx1"/>
              </a:solidFill>
            </a:rPr>
            <a:t>Quantity</a:t>
          </a:r>
        </a:p>
      </xdr:txBody>
    </xdr:sp>
    <xdr:clientData/>
  </xdr:twoCellAnchor>
  <xdr:twoCellAnchor>
    <xdr:from>
      <xdr:col>30</xdr:col>
      <xdr:colOff>379095</xdr:colOff>
      <xdr:row>14</xdr:row>
      <xdr:rowOff>0</xdr:rowOff>
    </xdr:from>
    <xdr:to>
      <xdr:col>32</xdr:col>
      <xdr:colOff>558800</xdr:colOff>
      <xdr:row>16</xdr:row>
      <xdr:rowOff>12700</xdr:rowOff>
    </xdr:to>
    <xdr:sp macro="" textlink="Pivots!I5">
      <xdr:nvSpPr>
        <xdr:cNvPr id="11" name="TextBox 10">
          <a:extLst>
            <a:ext uri="{FF2B5EF4-FFF2-40B4-BE49-F238E27FC236}">
              <a16:creationId xmlns:a16="http://schemas.microsoft.com/office/drawing/2014/main" id="{00000000-0008-0000-0100-00000B000000}"/>
            </a:ext>
          </a:extLst>
        </xdr:cNvPr>
        <xdr:cNvSpPr txBox="1"/>
      </xdr:nvSpPr>
      <xdr:spPr>
        <a:xfrm>
          <a:off x="21130895" y="2489200"/>
          <a:ext cx="152590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5C8E3CC-CB75-46B1-9097-D480FF4B2942}" type="TxLink">
            <a:rPr lang="en-IN" sz="2400" b="1">
              <a:solidFill>
                <a:schemeClr val="tx1"/>
              </a:solidFill>
              <a:effectLst>
                <a:outerShdw blurRad="50800" dist="38100" algn="l" rotWithShape="0">
                  <a:prstClr val="black">
                    <a:alpha val="40000"/>
                  </a:prstClr>
                </a:outerShdw>
              </a:effectLst>
              <a:latin typeface="+mn-lt"/>
              <a:ea typeface="+mn-ea"/>
              <a:cs typeface="+mn-cs"/>
            </a:rPr>
            <a:pPr marL="0" indent="0" algn="l"/>
            <a:t>241</a:t>
          </a:fld>
          <a:endParaRPr lang="en-IN" sz="2400" b="1">
            <a:solidFill>
              <a:schemeClr val="tx1"/>
            </a:solidFill>
            <a:effectLst>
              <a:outerShdw blurRad="50800" dist="38100" algn="l" rotWithShape="0">
                <a:prstClr val="black">
                  <a:alpha val="40000"/>
                </a:prstClr>
              </a:outerShdw>
            </a:effectLst>
            <a:latin typeface="+mn-lt"/>
            <a:ea typeface="+mn-ea"/>
            <a:cs typeface="+mn-cs"/>
          </a:endParaRPr>
        </a:p>
      </xdr:txBody>
    </xdr:sp>
    <xdr:clientData/>
  </xdr:twoCellAnchor>
  <xdr:twoCellAnchor>
    <xdr:from>
      <xdr:col>29</xdr:col>
      <xdr:colOff>512445</xdr:colOff>
      <xdr:row>20</xdr:row>
      <xdr:rowOff>165100</xdr:rowOff>
    </xdr:from>
    <xdr:to>
      <xdr:col>32</xdr:col>
      <xdr:colOff>463550</xdr:colOff>
      <xdr:row>22</xdr:row>
      <xdr:rowOff>156325</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20591145" y="3721100"/>
          <a:ext cx="1970405" cy="346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0" u="none" strike="noStrike">
              <a:solidFill>
                <a:srgbClr val="FFC000"/>
              </a:solidFill>
              <a:effectLst/>
              <a:latin typeface="+mn-lt"/>
              <a:ea typeface="+mn-ea"/>
              <a:cs typeface="+mn-cs"/>
            </a:rPr>
            <a:t>💰</a:t>
          </a:r>
          <a:r>
            <a:rPr lang="en-US" sz="1600" b="1">
              <a:solidFill>
                <a:srgbClr val="FFC000"/>
              </a:solidFill>
            </a:rPr>
            <a:t> </a:t>
          </a:r>
          <a:r>
            <a:rPr lang="en-IN" sz="2400" b="1">
              <a:solidFill>
                <a:schemeClr val="tx1"/>
              </a:solidFill>
            </a:rPr>
            <a:t>Amount</a:t>
          </a:r>
        </a:p>
      </xdr:txBody>
    </xdr:sp>
    <xdr:clientData/>
  </xdr:twoCellAnchor>
  <xdr:twoCellAnchor>
    <xdr:from>
      <xdr:col>30</xdr:col>
      <xdr:colOff>235585</xdr:colOff>
      <xdr:row>23</xdr:row>
      <xdr:rowOff>86246</xdr:rowOff>
    </xdr:from>
    <xdr:to>
      <xdr:col>32</xdr:col>
      <xdr:colOff>422910</xdr:colOff>
      <xdr:row>25</xdr:row>
      <xdr:rowOff>22746</xdr:rowOff>
    </xdr:to>
    <xdr:sp macro="" textlink="Pivots!J5">
      <xdr:nvSpPr>
        <xdr:cNvPr id="12" name="TextBox 11">
          <a:extLst>
            <a:ext uri="{FF2B5EF4-FFF2-40B4-BE49-F238E27FC236}">
              <a16:creationId xmlns:a16="http://schemas.microsoft.com/office/drawing/2014/main" id="{00000000-0008-0000-0100-00000C000000}"/>
            </a:ext>
          </a:extLst>
        </xdr:cNvPr>
        <xdr:cNvSpPr txBox="1"/>
      </xdr:nvSpPr>
      <xdr:spPr>
        <a:xfrm>
          <a:off x="20987385" y="4175646"/>
          <a:ext cx="1533525"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A2538F-D4F4-46C8-85C3-30EA829EBDF5}" type="TxLink">
            <a:rPr lang="en-IN" sz="2400" b="1">
              <a:solidFill>
                <a:schemeClr val="tx1"/>
              </a:solidFill>
              <a:effectLst>
                <a:outerShdw blurRad="50800" dist="38100" algn="l" rotWithShape="0">
                  <a:prstClr val="black">
                    <a:alpha val="40000"/>
                  </a:prstClr>
                </a:outerShdw>
              </a:effectLst>
              <a:latin typeface="+mn-lt"/>
              <a:ea typeface="+mn-ea"/>
              <a:cs typeface="+mn-cs"/>
            </a:rPr>
            <a:pPr marL="0" indent="0" algn="l"/>
            <a:t>$11.2k</a:t>
          </a:fld>
          <a:endParaRPr lang="en-IN" sz="2400" b="1">
            <a:solidFill>
              <a:schemeClr val="tx1"/>
            </a:solidFill>
            <a:effectLst>
              <a:outerShdw blurRad="50800" dist="38100" algn="l" rotWithShape="0">
                <a:prstClr val="black">
                  <a:alpha val="40000"/>
                </a:prstClr>
              </a:outerShdw>
            </a:effectLst>
            <a:latin typeface="+mn-lt"/>
            <a:ea typeface="+mn-ea"/>
            <a:cs typeface="+mn-cs"/>
          </a:endParaRPr>
        </a:p>
      </xdr:txBody>
    </xdr:sp>
    <xdr:clientData/>
  </xdr:twoCellAnchor>
  <xdr:twoCellAnchor>
    <xdr:from>
      <xdr:col>29</xdr:col>
      <xdr:colOff>55245</xdr:colOff>
      <xdr:row>30</xdr:row>
      <xdr:rowOff>101601</xdr:rowOff>
    </xdr:from>
    <xdr:to>
      <xdr:col>32</xdr:col>
      <xdr:colOff>615950</xdr:colOff>
      <xdr:row>32</xdr:row>
      <xdr:rowOff>138723</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20133945" y="5435601"/>
          <a:ext cx="2580005" cy="392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0" u="none" strike="noStrike">
              <a:solidFill>
                <a:srgbClr val="FFC000"/>
              </a:solidFill>
              <a:effectLst/>
              <a:latin typeface="+mn-lt"/>
              <a:ea typeface="+mn-ea"/>
              <a:cs typeface="+mn-cs"/>
            </a:rPr>
            <a:t>⭐</a:t>
          </a:r>
          <a:r>
            <a:rPr lang="en-US" sz="1600" b="1">
              <a:solidFill>
                <a:schemeClr val="bg1"/>
              </a:solidFill>
            </a:rPr>
            <a:t> </a:t>
          </a:r>
          <a:r>
            <a:rPr lang="en-IN" sz="2400" b="1">
              <a:solidFill>
                <a:schemeClr val="tx1"/>
              </a:solidFill>
            </a:rPr>
            <a:t>Average Rating</a:t>
          </a:r>
        </a:p>
      </xdr:txBody>
    </xdr:sp>
    <xdr:clientData/>
  </xdr:twoCellAnchor>
  <xdr:twoCellAnchor>
    <xdr:from>
      <xdr:col>30</xdr:col>
      <xdr:colOff>375285</xdr:colOff>
      <xdr:row>33</xdr:row>
      <xdr:rowOff>111823</xdr:rowOff>
    </xdr:from>
    <xdr:to>
      <xdr:col>32</xdr:col>
      <xdr:colOff>562610</xdr:colOff>
      <xdr:row>35</xdr:row>
      <xdr:rowOff>6254</xdr:rowOff>
    </xdr:to>
    <xdr:sp macro="" textlink="Pivots!K5">
      <xdr:nvSpPr>
        <xdr:cNvPr id="13" name="TextBox 12">
          <a:extLst>
            <a:ext uri="{FF2B5EF4-FFF2-40B4-BE49-F238E27FC236}">
              <a16:creationId xmlns:a16="http://schemas.microsoft.com/office/drawing/2014/main" id="{00000000-0008-0000-0100-00000D000000}"/>
            </a:ext>
          </a:extLst>
        </xdr:cNvPr>
        <xdr:cNvSpPr txBox="1"/>
      </xdr:nvSpPr>
      <xdr:spPr>
        <a:xfrm>
          <a:off x="21127085" y="5979223"/>
          <a:ext cx="1533525"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C5B0787-D915-46A2-A55B-ED0E322A8DAD}" type="TxLink">
            <a:rPr lang="en-IN" sz="2400" b="1">
              <a:solidFill>
                <a:schemeClr val="tx1"/>
              </a:solidFill>
              <a:effectLst>
                <a:outerShdw blurRad="50800" dist="38100" algn="l" rotWithShape="0">
                  <a:prstClr val="black">
                    <a:alpha val="40000"/>
                  </a:prstClr>
                </a:outerShdw>
              </a:effectLst>
              <a:latin typeface="+mn-lt"/>
            </a:rPr>
            <a:pPr algn="l"/>
            <a:t>4.3</a:t>
          </a:fld>
          <a:endParaRPr lang="en-IN" sz="2400" b="1">
            <a:solidFill>
              <a:schemeClr val="tx1"/>
            </a:solidFill>
            <a:effectLst>
              <a:outerShdw blurRad="50800" dist="38100" algn="l" rotWithShape="0">
                <a:prstClr val="black">
                  <a:alpha val="40000"/>
                </a:prstClr>
              </a:outerShdw>
            </a:effectLst>
            <a:latin typeface="+mn-lt"/>
          </a:endParaRPr>
        </a:p>
      </xdr:txBody>
    </xdr:sp>
    <xdr:clientData/>
  </xdr:twoCellAnchor>
  <xdr:twoCellAnchor>
    <xdr:from>
      <xdr:col>29</xdr:col>
      <xdr:colOff>245745</xdr:colOff>
      <xdr:row>40</xdr:row>
      <xdr:rowOff>38101</xdr:rowOff>
    </xdr:from>
    <xdr:to>
      <xdr:col>33</xdr:col>
      <xdr:colOff>107950</xdr:colOff>
      <xdr:row>42</xdr:row>
      <xdr:rowOff>161521</xdr:rowOff>
    </xdr:to>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20324445" y="7150101"/>
          <a:ext cx="2554605" cy="47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0" u="none" strike="noStrike">
              <a:solidFill>
                <a:schemeClr val="tx1"/>
              </a:solidFill>
              <a:effectLst/>
              <a:latin typeface="+mn-lt"/>
              <a:ea typeface="+mn-ea"/>
              <a:cs typeface="+mn-cs"/>
            </a:rPr>
            <a:t>📅</a:t>
          </a:r>
          <a:r>
            <a:rPr lang="en-US" sz="2400" b="1">
              <a:solidFill>
                <a:schemeClr val="tx1"/>
              </a:solidFill>
            </a:rPr>
            <a:t> </a:t>
          </a:r>
          <a:r>
            <a:rPr lang="en-IN" sz="2400" b="1">
              <a:solidFill>
                <a:schemeClr val="tx1"/>
              </a:solidFill>
            </a:rPr>
            <a:t>Average Days</a:t>
          </a:r>
        </a:p>
      </xdr:txBody>
    </xdr:sp>
    <xdr:clientData/>
  </xdr:twoCellAnchor>
  <xdr:twoCellAnchor>
    <xdr:from>
      <xdr:col>30</xdr:col>
      <xdr:colOff>464185</xdr:colOff>
      <xdr:row>43</xdr:row>
      <xdr:rowOff>172721</xdr:rowOff>
    </xdr:from>
    <xdr:to>
      <xdr:col>32</xdr:col>
      <xdr:colOff>651510</xdr:colOff>
      <xdr:row>45</xdr:row>
      <xdr:rowOff>76201</xdr:rowOff>
    </xdr:to>
    <xdr:sp macro="" textlink="Pivots!L5">
      <xdr:nvSpPr>
        <xdr:cNvPr id="14" name="TextBox 13">
          <a:extLst>
            <a:ext uri="{FF2B5EF4-FFF2-40B4-BE49-F238E27FC236}">
              <a16:creationId xmlns:a16="http://schemas.microsoft.com/office/drawing/2014/main" id="{00000000-0008-0000-0100-00000E000000}"/>
            </a:ext>
          </a:extLst>
        </xdr:cNvPr>
        <xdr:cNvSpPr txBox="1"/>
      </xdr:nvSpPr>
      <xdr:spPr>
        <a:xfrm>
          <a:off x="21215985" y="7818121"/>
          <a:ext cx="153352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BE32810-6B37-4288-A4A8-1A5A888EF665}" type="TxLink">
            <a:rPr lang="en-IN" sz="2400" b="1">
              <a:solidFill>
                <a:schemeClr val="tx1"/>
              </a:solidFill>
              <a:effectLst>
                <a:outerShdw blurRad="50800" dist="38100" algn="l" rotWithShape="0">
                  <a:prstClr val="black">
                    <a:alpha val="40000"/>
                  </a:prstClr>
                </a:outerShdw>
              </a:effectLst>
              <a:latin typeface="+mn-lt"/>
            </a:rPr>
            <a:pPr algn="l"/>
            <a:t>2.4</a:t>
          </a:fld>
          <a:endParaRPr lang="en-IN" sz="2400" b="1">
            <a:solidFill>
              <a:schemeClr val="tx1"/>
            </a:solidFill>
            <a:effectLst>
              <a:outerShdw blurRad="50800" dist="38100" algn="l" rotWithShape="0">
                <a:prstClr val="black">
                  <a:alpha val="40000"/>
                </a:prstClr>
              </a:outerShdw>
            </a:effectLst>
            <a:latin typeface="+mn-lt"/>
          </a:endParaRPr>
        </a:p>
      </xdr:txBody>
    </xdr:sp>
    <xdr:clientData/>
  </xdr:twoCellAnchor>
  <xdr:twoCellAnchor editAs="oneCell">
    <xdr:from>
      <xdr:col>0</xdr:col>
      <xdr:colOff>342900</xdr:colOff>
      <xdr:row>35</xdr:row>
      <xdr:rowOff>101600</xdr:rowOff>
    </xdr:from>
    <xdr:to>
      <xdr:col>2</xdr:col>
      <xdr:colOff>88900</xdr:colOff>
      <xdr:row>45</xdr:row>
      <xdr:rowOff>50800</xdr:rowOff>
    </xdr:to>
    <mc:AlternateContent xmlns:mc="http://schemas.openxmlformats.org/markup-compatibility/2006" xmlns:tsle="http://schemas.microsoft.com/office/drawing/2012/timeslicer">
      <mc:Choice Requires="tsle">
        <xdr:graphicFrame macro="">
          <xdr:nvGraphicFramePr>
            <xdr:cNvPr id="37" name="Order Date 1">
              <a:extLst>
                <a:ext uri="{FF2B5EF4-FFF2-40B4-BE49-F238E27FC236}">
                  <a16:creationId xmlns:a16="http://schemas.microsoft.com/office/drawing/2014/main" id="{6C9739D6-8B8F-4FBC-8C1B-4DB96D0FBB8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342900" y="6324600"/>
              <a:ext cx="1905000" cy="1638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434340</xdr:colOff>
      <xdr:row>9</xdr:row>
      <xdr:rowOff>34290</xdr:rowOff>
    </xdr:from>
    <xdr:to>
      <xdr:col>10</xdr:col>
      <xdr:colOff>312420</xdr:colOff>
      <xdr:row>24</xdr:row>
      <xdr:rowOff>148590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198120</xdr:colOff>
      <xdr:row>4</xdr:row>
      <xdr:rowOff>167640</xdr:rowOff>
    </xdr:from>
    <xdr:to>
      <xdr:col>14</xdr:col>
      <xdr:colOff>182880</xdr:colOff>
      <xdr:row>12</xdr:row>
      <xdr:rowOff>137160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FBCB75A-4B18-4321-B645-A28FB3AD210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938889" y="871025"/>
              <a:ext cx="3334211" cy="13762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920177</xdr:colOff>
      <xdr:row>13</xdr:row>
      <xdr:rowOff>64142</xdr:rowOff>
    </xdr:from>
    <xdr:to>
      <xdr:col>3</xdr:col>
      <xdr:colOff>27548</xdr:colOff>
      <xdr:row>27</xdr:row>
      <xdr:rowOff>69271</xdr:rowOff>
    </xdr:to>
    <mc:AlternateContent xmlns:mc="http://schemas.openxmlformats.org/markup-compatibility/2006" xmlns:a14="http://schemas.microsoft.com/office/drawing/2010/main">
      <mc:Choice Requires="a14">
        <xdr:graphicFrame macro="">
          <xdr:nvGraphicFramePr>
            <xdr:cNvPr id="5" name="Order Month">
              <a:extLst>
                <a:ext uri="{FF2B5EF4-FFF2-40B4-BE49-F238E27FC236}">
                  <a16:creationId xmlns:a16="http://schemas.microsoft.com/office/drawing/2014/main" id="{D6DACE10-0727-4FF6-B553-C71DFF336D9C}"/>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920177" y="235014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640080</xdr:colOff>
      <xdr:row>0</xdr:row>
      <xdr:rowOff>102870</xdr:rowOff>
    </xdr:from>
    <xdr:to>
      <xdr:col>11</xdr:col>
      <xdr:colOff>373380</xdr:colOff>
      <xdr:row>7</xdr:row>
      <xdr:rowOff>152400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320040</xdr:colOff>
      <xdr:row>21</xdr:row>
      <xdr:rowOff>76200</xdr:rowOff>
    </xdr:from>
    <xdr:to>
      <xdr:col>8</xdr:col>
      <xdr:colOff>60960</xdr:colOff>
      <xdr:row>28</xdr:row>
      <xdr:rowOff>57150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358140</xdr:colOff>
      <xdr:row>52</xdr:row>
      <xdr:rowOff>121920</xdr:rowOff>
    </xdr:from>
    <xdr:to>
      <xdr:col>11</xdr:col>
      <xdr:colOff>182880</xdr:colOff>
      <xdr:row>54</xdr:row>
      <xdr:rowOff>0</xdr:rowOff>
    </xdr:to>
    <xdr:sp macro="" textlink="">
      <xdr:nvSpPr>
        <xdr:cNvPr id="5" name="Rectangle 4">
          <a:extLst>
            <a:ext uri="{FF2B5EF4-FFF2-40B4-BE49-F238E27FC236}">
              <a16:creationId xmlns:a16="http://schemas.microsoft.com/office/drawing/2014/main" id="{F83CF9FD-1DCC-4071-8123-90C2BE7B3F17}"/>
            </a:ext>
          </a:extLst>
        </xdr:cNvPr>
        <xdr:cNvSpPr/>
      </xdr:nvSpPr>
      <xdr:spPr>
        <a:xfrm>
          <a:off x="10370820" y="9235440"/>
          <a:ext cx="1165860" cy="2286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1</xdr:row>
      <xdr:rowOff>57150</xdr:rowOff>
    </xdr:from>
    <xdr:to>
      <xdr:col>8</xdr:col>
      <xdr:colOff>327660</xdr:colOff>
      <xdr:row>11</xdr:row>
      <xdr:rowOff>60960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10</xdr:row>
      <xdr:rowOff>53340</xdr:rowOff>
    </xdr:from>
    <xdr:to>
      <xdr:col>3</xdr:col>
      <xdr:colOff>236220</xdr:colOff>
      <xdr:row>21</xdr:row>
      <xdr:rowOff>41910</xdr:rowOff>
    </xdr:to>
    <xdr:graphicFrame macro="">
      <xdr:nvGraphicFramePr>
        <xdr:cNvPr id="2" name="Chart 1">
          <a:extLst>
            <a:ext uri="{FF2B5EF4-FFF2-40B4-BE49-F238E27FC236}">
              <a16:creationId xmlns:a16="http://schemas.microsoft.com/office/drawing/2014/main" id="{5A0D7C68-E5D6-4B47-9054-8543AFA4F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198120</xdr:colOff>
      <xdr:row>8</xdr:row>
      <xdr:rowOff>45720</xdr:rowOff>
    </xdr:from>
    <xdr:to>
      <xdr:col>11</xdr:col>
      <xdr:colOff>243840</xdr:colOff>
      <xdr:row>22</xdr:row>
      <xdr:rowOff>59055</xdr:rowOff>
    </xdr:to>
    <mc:AlternateContent xmlns:mc="http://schemas.openxmlformats.org/markup-compatibility/2006" xmlns:a14="http://schemas.microsoft.com/office/drawing/2010/main">
      <mc:Choice Requires="a14">
        <xdr:graphicFrame macro="">
          <xdr:nvGraphicFramePr>
            <xdr:cNvPr id="3" name="Order Mode">
              <a:extLst>
                <a:ext uri="{FF2B5EF4-FFF2-40B4-BE49-F238E27FC236}">
                  <a16:creationId xmlns:a16="http://schemas.microsoft.com/office/drawing/2014/main" id="{C18D5757-BEBC-4891-9B8A-A45C1563DCA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556760" y="1447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251460</xdr:colOff>
      <xdr:row>8</xdr:row>
      <xdr:rowOff>7620</xdr:rowOff>
    </xdr:from>
    <xdr:to>
      <xdr:col>16</xdr:col>
      <xdr:colOff>68580</xdr:colOff>
      <xdr:row>22</xdr:row>
      <xdr:rowOff>20955</xdr:rowOff>
    </xdr:to>
    <mc:AlternateContent xmlns:mc="http://schemas.openxmlformats.org/markup-compatibility/2006" xmlns:a14="http://schemas.microsoft.com/office/drawing/2010/main">
      <mc:Choice Requires="a14">
        <xdr:graphicFrame macro="">
          <xdr:nvGraphicFramePr>
            <xdr:cNvPr id="4" name="Gender Value">
              <a:extLst>
                <a:ext uri="{FF2B5EF4-FFF2-40B4-BE49-F238E27FC236}">
                  <a16:creationId xmlns:a16="http://schemas.microsoft.com/office/drawing/2014/main" id="{1C540F6C-2462-4AE8-BF7E-ABEFE9744C2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6896100" y="1409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3.732905555553" createdVersion="4" refreshedVersion="6" minRefreshableVersion="3" recordCount="2400" xr:uid="{00000000-000A-0000-FFFF-FFFF00000000}">
  <cacheSource type="worksheet">
    <worksheetSource name="orders"/>
  </cacheSource>
  <cacheFields count="19">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Map_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8" base="6">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Order Month" numFmtId="14">
      <sharedItems count="3">
        <s v="January"/>
        <s v="February"/>
        <s v="March"/>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6">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730744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n v="10.9"/>
    <x v="0"/>
    <d v="2025-01-06T00:00:00"/>
    <s v=""/>
    <x v="0"/>
    <x v="0"/>
    <x v="0"/>
    <x v="0"/>
    <x v="0"/>
    <x v="0"/>
    <x v="0"/>
    <x v="0"/>
  </r>
  <r>
    <s v="TX500002"/>
    <x v="1"/>
    <x v="1"/>
    <n v="30.6"/>
    <n v="61.2"/>
    <n v="61.2"/>
    <x v="0"/>
    <d v="2025-01-03T00:00:00"/>
    <s v="M"/>
    <x v="0"/>
    <x v="0"/>
    <x v="0"/>
    <x v="1"/>
    <x v="1"/>
    <x v="0"/>
    <x v="1"/>
    <x v="0"/>
  </r>
  <r>
    <s v="TX500003"/>
    <x v="2"/>
    <x v="2"/>
    <n v="109.4"/>
    <n v="328.20000000000005"/>
    <n v="328.20000000000005"/>
    <x v="0"/>
    <d v="2025-01-04T00:00:00"/>
    <s v="F"/>
    <x v="0"/>
    <x v="1"/>
    <x v="0"/>
    <x v="2"/>
    <x v="2"/>
    <x v="0"/>
    <x v="2"/>
    <x v="0"/>
  </r>
  <r>
    <s v="TX500004"/>
    <x v="3"/>
    <x v="3"/>
    <n v="37.700000000000003"/>
    <n v="263.90000000000003"/>
    <n v="263.90000000000003"/>
    <x v="0"/>
    <d v="2025-01-02T00:00:00"/>
    <s v="F"/>
    <x v="0"/>
    <x v="0"/>
    <x v="0"/>
    <x v="2"/>
    <x v="3"/>
    <x v="0"/>
    <x v="2"/>
    <x v="0"/>
  </r>
  <r>
    <s v="TX500005"/>
    <x v="4"/>
    <x v="2"/>
    <n v="56.7"/>
    <n v="170.10000000000002"/>
    <n v="170.10000000000002"/>
    <x v="0"/>
    <d v="2025-01-04T00:00:00"/>
    <s v="F"/>
    <x v="0"/>
    <x v="2"/>
    <x v="0"/>
    <x v="3"/>
    <x v="2"/>
    <x v="0"/>
    <x v="2"/>
    <x v="0"/>
  </r>
  <r>
    <s v="TX500006"/>
    <x v="1"/>
    <x v="4"/>
    <n v="83.5"/>
    <n v="1002"/>
    <n v="1002"/>
    <x v="0"/>
    <d v="2025-01-04T00:00:00"/>
    <s v="M"/>
    <x v="1"/>
    <x v="0"/>
    <x v="0"/>
    <x v="3"/>
    <x v="2"/>
    <x v="0"/>
    <x v="1"/>
    <x v="0"/>
  </r>
  <r>
    <s v="TX500007"/>
    <x v="5"/>
    <x v="0"/>
    <n v="55.3"/>
    <n v="55.3"/>
    <n v="55.3"/>
    <x v="0"/>
    <d v="2025-01-02T00:00:00"/>
    <s v="F"/>
    <x v="0"/>
    <x v="0"/>
    <x v="0"/>
    <x v="3"/>
    <x v="3"/>
    <x v="0"/>
    <x v="2"/>
    <x v="0"/>
  </r>
  <r>
    <s v="TX500008"/>
    <x v="6"/>
    <x v="1"/>
    <n v="40.299999999999997"/>
    <n v="80.599999999999994"/>
    <n v="80.599999999999994"/>
    <x v="0"/>
    <d v="2025-01-02T00:00:00"/>
    <s v="M"/>
    <x v="2"/>
    <x v="2"/>
    <x v="0"/>
    <x v="3"/>
    <x v="3"/>
    <x v="0"/>
    <x v="1"/>
    <x v="0"/>
  </r>
  <r>
    <s v="TX500009"/>
    <x v="7"/>
    <x v="5"/>
    <n v="35.700000000000003"/>
    <n v="392.70000000000005"/>
    <n v="392.70000000000005"/>
    <x v="0"/>
    <d v="2025-01-02T00:00:00"/>
    <s v="F"/>
    <x v="0"/>
    <x v="0"/>
    <x v="0"/>
    <x v="3"/>
    <x v="3"/>
    <x v="0"/>
    <x v="2"/>
    <x v="0"/>
  </r>
  <r>
    <s v="TX500010"/>
    <x v="8"/>
    <x v="3"/>
    <n v="22.4"/>
    <n v="156.79999999999998"/>
    <n v="156.79999999999998"/>
    <x v="0"/>
    <d v="2025-01-04T00:00:00"/>
    <s v="M"/>
    <x v="0"/>
    <x v="1"/>
    <x v="0"/>
    <x v="3"/>
    <x v="2"/>
    <x v="0"/>
    <x v="1"/>
    <x v="0"/>
  </r>
  <r>
    <s v="TX500011"/>
    <x v="9"/>
    <x v="1"/>
    <n v="54.4"/>
    <n v="108.8"/>
    <n v="108.8"/>
    <x v="0"/>
    <d v="2025-01-07T00:00:00"/>
    <s v="F"/>
    <x v="0"/>
    <x v="0"/>
    <x v="0"/>
    <x v="3"/>
    <x v="4"/>
    <x v="0"/>
    <x v="2"/>
    <x v="0"/>
  </r>
  <r>
    <s v="TX500012"/>
    <x v="9"/>
    <x v="1"/>
    <n v="49"/>
    <n v="98"/>
    <n v="98"/>
    <x v="0"/>
    <d v="2025-01-03T00:00:00"/>
    <s v="F"/>
    <x v="2"/>
    <x v="1"/>
    <x v="0"/>
    <x v="3"/>
    <x v="1"/>
    <x v="0"/>
    <x v="2"/>
    <x v="0"/>
  </r>
  <r>
    <s v="TX500013"/>
    <x v="5"/>
    <x v="3"/>
    <n v="118.6"/>
    <n v="830.19999999999993"/>
    <n v="830.19999999999993"/>
    <x v="0"/>
    <d v="2025-01-05T00:00:00"/>
    <s v="F"/>
    <x v="1"/>
    <x v="0"/>
    <x v="0"/>
    <x v="4"/>
    <x v="5"/>
    <x v="0"/>
    <x v="2"/>
    <x v="0"/>
  </r>
  <r>
    <s v="TX500014"/>
    <x v="6"/>
    <x v="6"/>
    <n v="88.4"/>
    <n v="2386.8000000000002"/>
    <n v="2386.8000000000002"/>
    <x v="0"/>
    <d v="2025-01-08T00:00:00"/>
    <s v="M"/>
    <x v="3"/>
    <x v="0"/>
    <x v="0"/>
    <x v="5"/>
    <x v="6"/>
    <x v="0"/>
    <x v="1"/>
    <x v="0"/>
  </r>
  <r>
    <s v="TX500015"/>
    <x v="10"/>
    <x v="0"/>
    <n v="66.7"/>
    <n v="66.7"/>
    <n v="66.7"/>
    <x v="0"/>
    <d v="2025-01-04T00:00:00"/>
    <s v="M"/>
    <x v="0"/>
    <x v="0"/>
    <x v="0"/>
    <x v="6"/>
    <x v="2"/>
    <x v="0"/>
    <x v="1"/>
    <x v="0"/>
  </r>
  <r>
    <s v="TX500016"/>
    <x v="9"/>
    <x v="7"/>
    <n v="30.9"/>
    <n v="309"/>
    <n v="309"/>
    <x v="0"/>
    <d v="2025-01-02T00:00:00"/>
    <s v="M"/>
    <x v="1"/>
    <x v="2"/>
    <x v="0"/>
    <x v="6"/>
    <x v="3"/>
    <x v="0"/>
    <x v="1"/>
    <x v="0"/>
  </r>
  <r>
    <s v="TX500017"/>
    <x v="4"/>
    <x v="2"/>
    <n v="31.1"/>
    <n v="93.300000000000011"/>
    <n v="93.300000000000011"/>
    <x v="0"/>
    <d v="2025-01-02T00:00:00"/>
    <s v="F"/>
    <x v="0"/>
    <x v="1"/>
    <x v="0"/>
    <x v="6"/>
    <x v="3"/>
    <x v="0"/>
    <x v="2"/>
    <x v="0"/>
  </r>
  <r>
    <s v="TX500018"/>
    <x v="7"/>
    <x v="2"/>
    <n v="36.6"/>
    <n v="109.80000000000001"/>
    <n v="109.80000000000001"/>
    <x v="0"/>
    <d v="2025-01-04T00:00:00"/>
    <s v="F"/>
    <x v="0"/>
    <x v="0"/>
    <x v="0"/>
    <x v="7"/>
    <x v="2"/>
    <x v="0"/>
    <x v="2"/>
    <x v="0"/>
  </r>
  <r>
    <s v="TX500019"/>
    <x v="6"/>
    <x v="8"/>
    <n v="51.1"/>
    <n v="408.8"/>
    <n v="408.8"/>
    <x v="0"/>
    <d v="2025-01-04T00:00:00"/>
    <s v="F"/>
    <x v="2"/>
    <x v="3"/>
    <x v="0"/>
    <x v="7"/>
    <x v="2"/>
    <x v="0"/>
    <x v="2"/>
    <x v="0"/>
  </r>
  <r>
    <s v="TX500020"/>
    <x v="9"/>
    <x v="0"/>
    <n v="25.2"/>
    <n v="25.2"/>
    <n v="25.2"/>
    <x v="0"/>
    <d v="2025-01-02T00:00:00"/>
    <s v="F"/>
    <x v="1"/>
    <x v="2"/>
    <x v="0"/>
    <x v="8"/>
    <x v="3"/>
    <x v="0"/>
    <x v="2"/>
    <x v="0"/>
  </r>
  <r>
    <s v="TX500021"/>
    <x v="9"/>
    <x v="9"/>
    <n v="43.8"/>
    <n v="219"/>
    <n v="219"/>
    <x v="0"/>
    <d v="2025-01-04T00:00:00"/>
    <s v="F"/>
    <x v="2"/>
    <x v="0"/>
    <x v="0"/>
    <x v="8"/>
    <x v="2"/>
    <x v="0"/>
    <x v="2"/>
    <x v="0"/>
  </r>
  <r>
    <s v="TX500022"/>
    <x v="8"/>
    <x v="4"/>
    <n v="46.7"/>
    <n v="560.40000000000009"/>
    <n v="560.40000000000009"/>
    <x v="0"/>
    <d v="2025-01-02T00:00:00"/>
    <s v="F"/>
    <x v="1"/>
    <x v="1"/>
    <x v="0"/>
    <x v="8"/>
    <x v="3"/>
    <x v="0"/>
    <x v="2"/>
    <x v="0"/>
  </r>
  <r>
    <s v="TX500023"/>
    <x v="3"/>
    <x v="10"/>
    <n v="79.900000000000006"/>
    <n v="1518.1000000000001"/>
    <n v="1518.1000000000001"/>
    <x v="0"/>
    <d v="2025-01-02T00:00:00"/>
    <s v="M"/>
    <x v="0"/>
    <x v="2"/>
    <x v="0"/>
    <x v="8"/>
    <x v="3"/>
    <x v="0"/>
    <x v="1"/>
    <x v="0"/>
  </r>
  <r>
    <s v="TX500024"/>
    <x v="11"/>
    <x v="8"/>
    <n v="26.4"/>
    <n v="211.2"/>
    <n v="211.2"/>
    <x v="0"/>
    <d v="2025-01-02T00:00:00"/>
    <s v="F"/>
    <x v="3"/>
    <x v="0"/>
    <x v="0"/>
    <x v="8"/>
    <x v="3"/>
    <x v="0"/>
    <x v="2"/>
    <x v="0"/>
  </r>
  <r>
    <s v="TX500025"/>
    <x v="12"/>
    <x v="8"/>
    <n v="88.8"/>
    <n v="710.4"/>
    <n v="710.4"/>
    <x v="0"/>
    <d v="2025-01-02T00:00:00"/>
    <s v="F"/>
    <x v="4"/>
    <x v="0"/>
    <x v="0"/>
    <x v="8"/>
    <x v="3"/>
    <x v="0"/>
    <x v="2"/>
    <x v="0"/>
  </r>
  <r>
    <s v="TX500026"/>
    <x v="0"/>
    <x v="7"/>
    <n v="17.5"/>
    <n v="175"/>
    <n v="175"/>
    <x v="0"/>
    <d v="2025-01-02T00:00:00"/>
    <s v="F"/>
    <x v="2"/>
    <x v="0"/>
    <x v="0"/>
    <x v="9"/>
    <x v="3"/>
    <x v="0"/>
    <x v="2"/>
    <x v="0"/>
  </r>
  <r>
    <s v="TX500027"/>
    <x v="1"/>
    <x v="11"/>
    <n v="38.700000000000003"/>
    <n v="348.3"/>
    <n v="348.3"/>
    <x v="0"/>
    <d v="2025-01-04T00:00:00"/>
    <s v="M"/>
    <x v="1"/>
    <x v="0"/>
    <x v="0"/>
    <x v="10"/>
    <x v="2"/>
    <x v="0"/>
    <x v="1"/>
    <x v="0"/>
  </r>
  <r>
    <s v="TX500028"/>
    <x v="13"/>
    <x v="12"/>
    <n v="57.2"/>
    <n v="228.8"/>
    <n v="228.8"/>
    <x v="0"/>
    <d v="2025-01-03T00:00:00"/>
    <s v=""/>
    <x v="1"/>
    <x v="2"/>
    <x v="0"/>
    <x v="11"/>
    <x v="1"/>
    <x v="0"/>
    <x v="0"/>
    <x v="0"/>
  </r>
  <r>
    <s v="TX500029"/>
    <x v="6"/>
    <x v="9"/>
    <n v="50.9"/>
    <n v="254.5"/>
    <n v="254.5"/>
    <x v="0"/>
    <d v="2025-01-07T00:00:00"/>
    <s v=""/>
    <x v="1"/>
    <x v="2"/>
    <x v="0"/>
    <x v="12"/>
    <x v="4"/>
    <x v="0"/>
    <x v="0"/>
    <x v="0"/>
  </r>
  <r>
    <s v="TX500030"/>
    <x v="14"/>
    <x v="3"/>
    <n v="41"/>
    <n v="287"/>
    <n v="287"/>
    <x v="0"/>
    <d v="2025-01-05T00:00:00"/>
    <s v="F"/>
    <x v="1"/>
    <x v="0"/>
    <x v="0"/>
    <x v="13"/>
    <x v="5"/>
    <x v="0"/>
    <x v="2"/>
    <x v="0"/>
  </r>
  <r>
    <s v="TX500031"/>
    <x v="8"/>
    <x v="3"/>
    <n v="19.100000000000001"/>
    <n v="133.70000000000002"/>
    <n v="133.70000000000002"/>
    <x v="0"/>
    <d v="2025-01-05T00:00:00"/>
    <s v="M"/>
    <x v="0"/>
    <x v="2"/>
    <x v="0"/>
    <x v="14"/>
    <x v="5"/>
    <x v="0"/>
    <x v="1"/>
    <x v="0"/>
  </r>
  <r>
    <s v="TX500032"/>
    <x v="2"/>
    <x v="9"/>
    <n v="166.1"/>
    <n v="830.5"/>
    <n v="830.5"/>
    <x v="0"/>
    <d v="2025-01-04T00:00:00"/>
    <s v="M"/>
    <x v="0"/>
    <x v="0"/>
    <x v="0"/>
    <x v="15"/>
    <x v="2"/>
    <x v="0"/>
    <x v="1"/>
    <x v="0"/>
  </r>
  <r>
    <s v="TX500033"/>
    <x v="4"/>
    <x v="2"/>
    <n v="29.9"/>
    <n v="89.699999999999989"/>
    <n v="89.699999999999989"/>
    <x v="0"/>
    <d v="2025-01-02T00:00:00"/>
    <s v="M"/>
    <x v="3"/>
    <x v="0"/>
    <x v="0"/>
    <x v="3"/>
    <x v="3"/>
    <x v="0"/>
    <x v="1"/>
    <x v="0"/>
  </r>
  <r>
    <s v="TX500034"/>
    <x v="10"/>
    <x v="13"/>
    <n v="21.7"/>
    <n v="130.19999999999999"/>
    <n v="130.19999999999999"/>
    <x v="0"/>
    <d v="2025-01-03T00:00:00"/>
    <s v="O"/>
    <x v="2"/>
    <x v="2"/>
    <x v="0"/>
    <x v="3"/>
    <x v="1"/>
    <x v="0"/>
    <x v="3"/>
    <x v="0"/>
  </r>
  <r>
    <s v="TX500035"/>
    <x v="11"/>
    <x v="1"/>
    <n v="32"/>
    <n v="64"/>
    <n v="64"/>
    <x v="0"/>
    <d v="2025-01-04T00:00:00"/>
    <s v="M"/>
    <x v="0"/>
    <x v="2"/>
    <x v="0"/>
    <x v="3"/>
    <x v="2"/>
    <x v="0"/>
    <x v="1"/>
    <x v="0"/>
  </r>
  <r>
    <s v="TX500036"/>
    <x v="8"/>
    <x v="1"/>
    <n v="15.8"/>
    <n v="31.6"/>
    <n v="31.6"/>
    <x v="0"/>
    <d v="2025-01-02T00:00:00"/>
    <s v="M"/>
    <x v="4"/>
    <x v="2"/>
    <x v="0"/>
    <x v="3"/>
    <x v="3"/>
    <x v="0"/>
    <x v="1"/>
    <x v="0"/>
  </r>
  <r>
    <s v="TX500037"/>
    <x v="2"/>
    <x v="14"/>
    <n v="203.1"/>
    <n v="3452.7"/>
    <n v="3452.7"/>
    <x v="0"/>
    <d v="2025-01-05T00:00:00"/>
    <s v="M"/>
    <x v="3"/>
    <x v="1"/>
    <x v="0"/>
    <x v="3"/>
    <x v="5"/>
    <x v="0"/>
    <x v="1"/>
    <x v="0"/>
  </r>
  <r>
    <s v="TX500038"/>
    <x v="7"/>
    <x v="15"/>
    <n v="39"/>
    <n v="507"/>
    <n v="507"/>
    <x v="0"/>
    <d v="2025-01-07T00:00:00"/>
    <s v="M"/>
    <x v="0"/>
    <x v="2"/>
    <x v="0"/>
    <x v="3"/>
    <x v="4"/>
    <x v="0"/>
    <x v="1"/>
    <x v="0"/>
  </r>
  <r>
    <s v="TX500039"/>
    <x v="10"/>
    <x v="0"/>
    <n v="26.5"/>
    <n v="26.5"/>
    <n v="26.5"/>
    <x v="1"/>
    <d v="2025-01-03T00:00:00"/>
    <s v="M"/>
    <x v="2"/>
    <x v="0"/>
    <x v="0"/>
    <x v="3"/>
    <x v="3"/>
    <x v="0"/>
    <x v="1"/>
    <x v="0"/>
  </r>
  <r>
    <s v="TX500040"/>
    <x v="5"/>
    <x v="0"/>
    <n v="43.1"/>
    <n v="43.1"/>
    <n v="43.1"/>
    <x v="1"/>
    <d v="2025-01-03T00:00:00"/>
    <s v="F"/>
    <x v="2"/>
    <x v="1"/>
    <x v="0"/>
    <x v="3"/>
    <x v="3"/>
    <x v="0"/>
    <x v="2"/>
    <x v="0"/>
  </r>
  <r>
    <s v="TX500041"/>
    <x v="1"/>
    <x v="2"/>
    <n v="139"/>
    <n v="417"/>
    <n v="417"/>
    <x v="1"/>
    <d v="2025-01-03T00:00:00"/>
    <s v="F"/>
    <x v="4"/>
    <x v="2"/>
    <x v="0"/>
    <x v="3"/>
    <x v="3"/>
    <x v="0"/>
    <x v="2"/>
    <x v="0"/>
  </r>
  <r>
    <s v="TX500042"/>
    <x v="12"/>
    <x v="0"/>
    <n v="80.7"/>
    <n v="80.7"/>
    <n v="80.7"/>
    <x v="1"/>
    <d v="2025-01-03T00:00:00"/>
    <s v="M"/>
    <x v="0"/>
    <x v="2"/>
    <x v="0"/>
    <x v="16"/>
    <x v="3"/>
    <x v="0"/>
    <x v="1"/>
    <x v="0"/>
  </r>
  <r>
    <s v="TX500043"/>
    <x v="4"/>
    <x v="1"/>
    <n v="54.5"/>
    <n v="109"/>
    <n v="109"/>
    <x v="1"/>
    <d v="2025-01-04T00:00:00"/>
    <s v="M"/>
    <x v="1"/>
    <x v="1"/>
    <x v="0"/>
    <x v="6"/>
    <x v="1"/>
    <x v="0"/>
    <x v="1"/>
    <x v="0"/>
  </r>
  <r>
    <s v="TX500044"/>
    <x v="6"/>
    <x v="2"/>
    <n v="68.599999999999994"/>
    <n v="205.79999999999998"/>
    <n v="205.79999999999998"/>
    <x v="1"/>
    <d v="2025-01-02T00:00:00"/>
    <s v="F"/>
    <x v="0"/>
    <x v="1"/>
    <x v="0"/>
    <x v="8"/>
    <x v="7"/>
    <x v="0"/>
    <x v="2"/>
    <x v="0"/>
  </r>
  <r>
    <s v="TX500045"/>
    <x v="2"/>
    <x v="12"/>
    <n v="135.9"/>
    <n v="543.6"/>
    <n v="543.6"/>
    <x v="1"/>
    <d v="2025-01-03T00:00:00"/>
    <s v="F"/>
    <x v="2"/>
    <x v="2"/>
    <x v="0"/>
    <x v="8"/>
    <x v="3"/>
    <x v="0"/>
    <x v="2"/>
    <x v="0"/>
  </r>
  <r>
    <s v="TX500046"/>
    <x v="2"/>
    <x v="12"/>
    <n v="70.900000000000006"/>
    <n v="283.60000000000002"/>
    <n v="283.60000000000002"/>
    <x v="1"/>
    <d v="2025-01-03T00:00:00"/>
    <s v="F"/>
    <x v="0"/>
    <x v="0"/>
    <x v="0"/>
    <x v="17"/>
    <x v="3"/>
    <x v="0"/>
    <x v="2"/>
    <x v="0"/>
  </r>
  <r>
    <s v="TX500047"/>
    <x v="1"/>
    <x v="9"/>
    <n v="63.7"/>
    <n v="318.5"/>
    <n v="318.5"/>
    <x v="1"/>
    <d v="2025-01-03T00:00:00"/>
    <s v="M"/>
    <x v="1"/>
    <x v="1"/>
    <x v="0"/>
    <x v="9"/>
    <x v="3"/>
    <x v="0"/>
    <x v="1"/>
    <x v="0"/>
  </r>
  <r>
    <s v="TX500048"/>
    <x v="13"/>
    <x v="0"/>
    <n v="29.7"/>
    <n v="29.7"/>
    <n v="29.7"/>
    <x v="1"/>
    <d v="2025-01-04T00:00:00"/>
    <s v="F"/>
    <x v="1"/>
    <x v="0"/>
    <x v="0"/>
    <x v="11"/>
    <x v="1"/>
    <x v="0"/>
    <x v="2"/>
    <x v="0"/>
  </r>
  <r>
    <s v="TX500049"/>
    <x v="4"/>
    <x v="2"/>
    <n v="26.8"/>
    <n v="80.400000000000006"/>
    <n v="80.400000000000006"/>
    <x v="1"/>
    <d v="2025-01-11T00:00:00"/>
    <s v="F"/>
    <x v="1"/>
    <x v="2"/>
    <x v="0"/>
    <x v="11"/>
    <x v="8"/>
    <x v="0"/>
    <x v="2"/>
    <x v="0"/>
  </r>
  <r>
    <s v="TX500050"/>
    <x v="14"/>
    <x v="0"/>
    <n v="27"/>
    <n v="27"/>
    <n v="27"/>
    <x v="1"/>
    <d v="2025-01-04T00:00:00"/>
    <s v="F"/>
    <x v="0"/>
    <x v="0"/>
    <x v="0"/>
    <x v="18"/>
    <x v="1"/>
    <x v="0"/>
    <x v="2"/>
    <x v="0"/>
  </r>
  <r>
    <s v="TX500051"/>
    <x v="8"/>
    <x v="0"/>
    <n v="41.4"/>
    <n v="41.4"/>
    <n v="41.4"/>
    <x v="1"/>
    <d v="2025-01-03T00:00:00"/>
    <s v="M"/>
    <x v="1"/>
    <x v="2"/>
    <x v="0"/>
    <x v="19"/>
    <x v="3"/>
    <x v="0"/>
    <x v="1"/>
    <x v="0"/>
  </r>
  <r>
    <s v="TX500052"/>
    <x v="8"/>
    <x v="1"/>
    <n v="24.3"/>
    <n v="48.6"/>
    <n v="48.6"/>
    <x v="1"/>
    <d v="2025-01-05T00:00:00"/>
    <s v="F"/>
    <x v="1"/>
    <x v="0"/>
    <x v="0"/>
    <x v="19"/>
    <x v="2"/>
    <x v="0"/>
    <x v="2"/>
    <x v="0"/>
  </r>
  <r>
    <s v="TX500053"/>
    <x v="8"/>
    <x v="2"/>
    <n v="41.7"/>
    <n v="125.10000000000001"/>
    <n v="125.10000000000001"/>
    <x v="1"/>
    <d v="2025-01-04T00:00:00"/>
    <s v="M"/>
    <x v="0"/>
    <x v="2"/>
    <x v="0"/>
    <x v="20"/>
    <x v="1"/>
    <x v="0"/>
    <x v="1"/>
    <x v="0"/>
  </r>
  <r>
    <s v="TX500054"/>
    <x v="0"/>
    <x v="1"/>
    <n v="18"/>
    <n v="36"/>
    <n v="36"/>
    <x v="1"/>
    <d v="2025-01-03T00:00:00"/>
    <s v="F"/>
    <x v="0"/>
    <x v="2"/>
    <x v="0"/>
    <x v="21"/>
    <x v="3"/>
    <x v="0"/>
    <x v="2"/>
    <x v="0"/>
  </r>
  <r>
    <s v="TX500055"/>
    <x v="7"/>
    <x v="2"/>
    <n v="91.3"/>
    <n v="273.89999999999998"/>
    <n v="273.89999999999998"/>
    <x v="1"/>
    <d v="2025-01-05T00:00:00"/>
    <s v="M"/>
    <x v="2"/>
    <x v="2"/>
    <x v="0"/>
    <x v="3"/>
    <x v="2"/>
    <x v="0"/>
    <x v="1"/>
    <x v="0"/>
  </r>
  <r>
    <s v="TX500056"/>
    <x v="8"/>
    <x v="8"/>
    <n v="19.3"/>
    <n v="154.4"/>
    <n v="154.4"/>
    <x v="1"/>
    <d v="2025-01-03T00:00:00"/>
    <s v="M"/>
    <x v="0"/>
    <x v="0"/>
    <x v="0"/>
    <x v="3"/>
    <x v="3"/>
    <x v="0"/>
    <x v="1"/>
    <x v="0"/>
  </r>
  <r>
    <s v="TX500057"/>
    <x v="12"/>
    <x v="15"/>
    <n v="63.2"/>
    <n v="821.6"/>
    <n v="821.6"/>
    <x v="1"/>
    <d v="2025-01-03T00:00:00"/>
    <s v="F"/>
    <x v="0"/>
    <x v="0"/>
    <x v="0"/>
    <x v="3"/>
    <x v="3"/>
    <x v="0"/>
    <x v="2"/>
    <x v="0"/>
  </r>
  <r>
    <s v="TX500058"/>
    <x v="10"/>
    <x v="11"/>
    <n v="33.299999999999997"/>
    <n v="299.7"/>
    <n v="299.7"/>
    <x v="2"/>
    <d v="2025-01-11T00:00:00"/>
    <s v="F"/>
    <x v="0"/>
    <x v="2"/>
    <x v="0"/>
    <x v="3"/>
    <x v="9"/>
    <x v="0"/>
    <x v="2"/>
    <x v="0"/>
  </r>
  <r>
    <s v="TX500059"/>
    <x v="7"/>
    <x v="1"/>
    <n v="64.2"/>
    <n v="128.4"/>
    <n v="128.4"/>
    <x v="2"/>
    <d v="2025-01-04T00:00:00"/>
    <s v="M"/>
    <x v="0"/>
    <x v="2"/>
    <x v="0"/>
    <x v="3"/>
    <x v="3"/>
    <x v="0"/>
    <x v="1"/>
    <x v="0"/>
  </r>
  <r>
    <s v="TX500060"/>
    <x v="9"/>
    <x v="2"/>
    <n v="23.1"/>
    <n v="69.300000000000011"/>
    <n v="69.300000000000011"/>
    <x v="2"/>
    <d v="2025-01-06T00:00:00"/>
    <s v="F"/>
    <x v="1"/>
    <x v="2"/>
    <x v="0"/>
    <x v="3"/>
    <x v="2"/>
    <x v="0"/>
    <x v="2"/>
    <x v="0"/>
  </r>
  <r>
    <s v="TX500061"/>
    <x v="15"/>
    <x v="1"/>
    <n v="71.099999999999994"/>
    <n v="142.19999999999999"/>
    <n v="142.19999999999999"/>
    <x v="2"/>
    <d v="2025-01-05T00:00:00"/>
    <s v="F"/>
    <x v="3"/>
    <x v="1"/>
    <x v="0"/>
    <x v="3"/>
    <x v="1"/>
    <x v="0"/>
    <x v="2"/>
    <x v="0"/>
  </r>
  <r>
    <s v="TX500062"/>
    <x v="0"/>
    <x v="1"/>
    <n v="11.5"/>
    <n v="23"/>
    <n v="23"/>
    <x v="2"/>
    <d v="2025-01-04T00:00:00"/>
    <s v="F"/>
    <x v="0"/>
    <x v="0"/>
    <x v="0"/>
    <x v="3"/>
    <x v="3"/>
    <x v="0"/>
    <x v="2"/>
    <x v="0"/>
  </r>
  <r>
    <s v="TX500063"/>
    <x v="15"/>
    <x v="10"/>
    <n v="69.2"/>
    <n v="1314.8"/>
    <n v="1314.8"/>
    <x v="2"/>
    <d v="2025-01-08T00:00:00"/>
    <s v="F"/>
    <x v="0"/>
    <x v="0"/>
    <x v="0"/>
    <x v="3"/>
    <x v="0"/>
    <x v="0"/>
    <x v="2"/>
    <x v="0"/>
  </r>
  <r>
    <s v="TX500064"/>
    <x v="0"/>
    <x v="0"/>
    <n v="26.8"/>
    <n v="26.8"/>
    <n v="26.8"/>
    <x v="2"/>
    <d v="2025-01-04T00:00:00"/>
    <s v="M"/>
    <x v="2"/>
    <x v="4"/>
    <x v="0"/>
    <x v="3"/>
    <x v="3"/>
    <x v="0"/>
    <x v="1"/>
    <x v="0"/>
  </r>
  <r>
    <s v="TX500065"/>
    <x v="16"/>
    <x v="2"/>
    <n v="31.2"/>
    <n v="93.6"/>
    <n v="93.6"/>
    <x v="2"/>
    <d v="2025-01-06T00:00:00"/>
    <s v="F"/>
    <x v="0"/>
    <x v="0"/>
    <x v="0"/>
    <x v="3"/>
    <x v="2"/>
    <x v="0"/>
    <x v="2"/>
    <x v="0"/>
  </r>
  <r>
    <s v="TX500066"/>
    <x v="12"/>
    <x v="1"/>
    <n v="113.2"/>
    <n v="226.4"/>
    <n v="226.4"/>
    <x v="2"/>
    <d v="2025-01-04T00:00:00"/>
    <s v="F"/>
    <x v="4"/>
    <x v="0"/>
    <x v="0"/>
    <x v="3"/>
    <x v="3"/>
    <x v="0"/>
    <x v="2"/>
    <x v="0"/>
  </r>
  <r>
    <s v="TX500067"/>
    <x v="10"/>
    <x v="8"/>
    <n v="21"/>
    <n v="168"/>
    <n v="168"/>
    <x v="2"/>
    <d v="2025-01-04T00:00:00"/>
    <s v="M"/>
    <x v="0"/>
    <x v="0"/>
    <x v="0"/>
    <x v="6"/>
    <x v="3"/>
    <x v="0"/>
    <x v="1"/>
    <x v="0"/>
  </r>
  <r>
    <s v="TX500068"/>
    <x v="1"/>
    <x v="1"/>
    <n v="89.1"/>
    <n v="178.2"/>
    <n v="178.2"/>
    <x v="2"/>
    <d v="2025-01-04T00:00:00"/>
    <s v="F"/>
    <x v="2"/>
    <x v="2"/>
    <x v="0"/>
    <x v="6"/>
    <x v="3"/>
    <x v="0"/>
    <x v="2"/>
    <x v="0"/>
  </r>
  <r>
    <s v="TX500069"/>
    <x v="1"/>
    <x v="0"/>
    <n v="97.7"/>
    <n v="97.7"/>
    <n v="97.7"/>
    <x v="2"/>
    <d v="2025-01-05T00:00:00"/>
    <s v="F"/>
    <x v="0"/>
    <x v="1"/>
    <x v="0"/>
    <x v="6"/>
    <x v="1"/>
    <x v="0"/>
    <x v="2"/>
    <x v="0"/>
  </r>
  <r>
    <s v="TX500070"/>
    <x v="15"/>
    <x v="12"/>
    <n v="97.7"/>
    <n v="390.8"/>
    <n v="390.8"/>
    <x v="2"/>
    <d v="2025-01-05T00:00:00"/>
    <s v="M"/>
    <x v="3"/>
    <x v="0"/>
    <x v="0"/>
    <x v="6"/>
    <x v="1"/>
    <x v="0"/>
    <x v="1"/>
    <x v="0"/>
  </r>
  <r>
    <s v="TX500071"/>
    <x v="17"/>
    <x v="2"/>
    <n v="47.4"/>
    <n v="142.19999999999999"/>
    <n v="142.19999999999999"/>
    <x v="2"/>
    <d v="2025-01-06T00:00:00"/>
    <s v="M"/>
    <x v="3"/>
    <x v="2"/>
    <x v="0"/>
    <x v="8"/>
    <x v="2"/>
    <x v="0"/>
    <x v="1"/>
    <x v="0"/>
  </r>
  <r>
    <s v="TX500072"/>
    <x v="7"/>
    <x v="0"/>
    <n v="89.6"/>
    <n v="89.6"/>
    <n v="89.6"/>
    <x v="2"/>
    <d v="2025-01-06T00:00:00"/>
    <s v="F"/>
    <x v="0"/>
    <x v="2"/>
    <x v="0"/>
    <x v="8"/>
    <x v="2"/>
    <x v="0"/>
    <x v="2"/>
    <x v="0"/>
  </r>
  <r>
    <s v="TX500073"/>
    <x v="10"/>
    <x v="16"/>
    <n v="28.4"/>
    <n v="511.2"/>
    <n v="511.2"/>
    <x v="2"/>
    <d v="2025-01-06T00:00:00"/>
    <s v="F"/>
    <x v="3"/>
    <x v="2"/>
    <x v="0"/>
    <x v="17"/>
    <x v="2"/>
    <x v="0"/>
    <x v="2"/>
    <x v="0"/>
  </r>
  <r>
    <s v="TX500074"/>
    <x v="0"/>
    <x v="1"/>
    <n v="17.899999999999999"/>
    <n v="35.799999999999997"/>
    <n v="35.799999999999997"/>
    <x v="2"/>
    <d v="2025-01-04T00:00:00"/>
    <s v="F"/>
    <x v="0"/>
    <x v="2"/>
    <x v="0"/>
    <x v="9"/>
    <x v="3"/>
    <x v="0"/>
    <x v="2"/>
    <x v="0"/>
  </r>
  <r>
    <s v="TX500075"/>
    <x v="9"/>
    <x v="1"/>
    <n v="48.4"/>
    <n v="96.8"/>
    <n v="96.8"/>
    <x v="2"/>
    <d v="2025-01-06T00:00:00"/>
    <s v="M"/>
    <x v="1"/>
    <x v="0"/>
    <x v="0"/>
    <x v="9"/>
    <x v="2"/>
    <x v="0"/>
    <x v="1"/>
    <x v="0"/>
  </r>
  <r>
    <s v="TX500076"/>
    <x v="12"/>
    <x v="12"/>
    <n v="44.4"/>
    <n v="177.6"/>
    <n v="177.6"/>
    <x v="2"/>
    <d v="2025-01-04T00:00:00"/>
    <s v="O"/>
    <x v="1"/>
    <x v="1"/>
    <x v="0"/>
    <x v="11"/>
    <x v="3"/>
    <x v="0"/>
    <x v="3"/>
    <x v="0"/>
  </r>
  <r>
    <s v="TX500077"/>
    <x v="2"/>
    <x v="8"/>
    <n v="103.7"/>
    <n v="829.6"/>
    <n v="829.6"/>
    <x v="2"/>
    <d v="2025-01-04T00:00:00"/>
    <s v="F"/>
    <x v="0"/>
    <x v="1"/>
    <x v="0"/>
    <x v="19"/>
    <x v="3"/>
    <x v="0"/>
    <x v="2"/>
    <x v="0"/>
  </r>
  <r>
    <s v="TX500078"/>
    <x v="5"/>
    <x v="12"/>
    <n v="58.6"/>
    <n v="234.4"/>
    <n v="234.4"/>
    <x v="2"/>
    <d v="2025-01-05T00:00:00"/>
    <s v="M"/>
    <x v="3"/>
    <x v="0"/>
    <x v="0"/>
    <x v="19"/>
    <x v="1"/>
    <x v="0"/>
    <x v="1"/>
    <x v="0"/>
  </r>
  <r>
    <s v="TX500079"/>
    <x v="9"/>
    <x v="12"/>
    <n v="54.8"/>
    <n v="219.2"/>
    <n v="219.2"/>
    <x v="2"/>
    <d v="2025-01-07T00:00:00"/>
    <s v="F"/>
    <x v="2"/>
    <x v="1"/>
    <x v="0"/>
    <x v="13"/>
    <x v="5"/>
    <x v="0"/>
    <x v="2"/>
    <x v="0"/>
  </r>
  <r>
    <s v="TX500080"/>
    <x v="12"/>
    <x v="2"/>
    <n v="78.8"/>
    <n v="236.39999999999998"/>
    <n v="236.39999999999998"/>
    <x v="2"/>
    <d v="2025-01-09T00:00:00"/>
    <s v="F"/>
    <x v="4"/>
    <x v="1"/>
    <x v="0"/>
    <x v="21"/>
    <x v="4"/>
    <x v="0"/>
    <x v="2"/>
    <x v="0"/>
  </r>
  <r>
    <s v="TX500081"/>
    <x v="18"/>
    <x v="9"/>
    <n v="36.799999999999997"/>
    <n v="184"/>
    <n v="184"/>
    <x v="2"/>
    <d v="2025-01-06T00:00:00"/>
    <s v="M"/>
    <x v="4"/>
    <x v="1"/>
    <x v="0"/>
    <x v="22"/>
    <x v="2"/>
    <x v="0"/>
    <x v="1"/>
    <x v="0"/>
  </r>
  <r>
    <s v="TX500082"/>
    <x v="6"/>
    <x v="13"/>
    <n v="50.6"/>
    <n v="303.60000000000002"/>
    <n v="303.60000000000002"/>
    <x v="2"/>
    <d v="2025-01-05T00:00:00"/>
    <s v="F"/>
    <x v="3"/>
    <x v="0"/>
    <x v="0"/>
    <x v="3"/>
    <x v="1"/>
    <x v="0"/>
    <x v="2"/>
    <x v="0"/>
  </r>
  <r>
    <s v="TX500083"/>
    <x v="15"/>
    <x v="2"/>
    <n v="36.799999999999997"/>
    <n v="110.39999999999999"/>
    <n v="110.39999999999999"/>
    <x v="2"/>
    <d v="2025-01-03T00:00:00"/>
    <s v="M"/>
    <x v="2"/>
    <x v="1"/>
    <x v="0"/>
    <x v="3"/>
    <x v="7"/>
    <x v="0"/>
    <x v="1"/>
    <x v="0"/>
  </r>
  <r>
    <s v="TX500084"/>
    <x v="8"/>
    <x v="11"/>
    <n v="41.8"/>
    <n v="376.2"/>
    <n v="376.2"/>
    <x v="3"/>
    <d v="2025-01-10T00:00:00"/>
    <s v="F"/>
    <x v="3"/>
    <x v="0"/>
    <x v="0"/>
    <x v="3"/>
    <x v="4"/>
    <x v="0"/>
    <x v="2"/>
    <x v="0"/>
  </r>
  <r>
    <s v="TX500085"/>
    <x v="18"/>
    <x v="0"/>
    <n v="77.3"/>
    <n v="77.3"/>
    <n v="77.3"/>
    <x v="3"/>
    <d v="2025-01-05T00:00:00"/>
    <s v="M"/>
    <x v="4"/>
    <x v="4"/>
    <x v="0"/>
    <x v="3"/>
    <x v="3"/>
    <x v="0"/>
    <x v="1"/>
    <x v="0"/>
  </r>
  <r>
    <s v="TX500086"/>
    <x v="8"/>
    <x v="12"/>
    <n v="19.8"/>
    <n v="79.2"/>
    <n v="79.2"/>
    <x v="3"/>
    <d v="2025-01-10T00:00:00"/>
    <s v="M"/>
    <x v="1"/>
    <x v="2"/>
    <x v="0"/>
    <x v="3"/>
    <x v="4"/>
    <x v="0"/>
    <x v="1"/>
    <x v="0"/>
  </r>
  <r>
    <s v="TX500087"/>
    <x v="13"/>
    <x v="12"/>
    <n v="15.5"/>
    <n v="62"/>
    <n v="62"/>
    <x v="3"/>
    <d v="2025-01-05T00:00:00"/>
    <s v="F"/>
    <x v="1"/>
    <x v="2"/>
    <x v="0"/>
    <x v="3"/>
    <x v="3"/>
    <x v="0"/>
    <x v="2"/>
    <x v="0"/>
  </r>
  <r>
    <s v="TX500088"/>
    <x v="12"/>
    <x v="0"/>
    <n v="46.8"/>
    <n v="46.8"/>
    <n v="46.8"/>
    <x v="3"/>
    <d v="2025-01-08T00:00:00"/>
    <s v="M"/>
    <x v="0"/>
    <x v="2"/>
    <x v="0"/>
    <x v="3"/>
    <x v="5"/>
    <x v="0"/>
    <x v="1"/>
    <x v="0"/>
  </r>
  <r>
    <s v="TX500089"/>
    <x v="9"/>
    <x v="11"/>
    <n v="28.6"/>
    <n v="257.40000000000003"/>
    <n v="257.40000000000003"/>
    <x v="3"/>
    <d v="2025-01-08T00:00:00"/>
    <s v="M"/>
    <x v="0"/>
    <x v="2"/>
    <x v="0"/>
    <x v="3"/>
    <x v="5"/>
    <x v="0"/>
    <x v="1"/>
    <x v="0"/>
  </r>
  <r>
    <s v="TX500090"/>
    <x v="2"/>
    <x v="0"/>
    <n v="97.7"/>
    <n v="97.7"/>
    <n v="97.7"/>
    <x v="3"/>
    <d v="2025-01-07T00:00:00"/>
    <s v="F"/>
    <x v="1"/>
    <x v="0"/>
    <x v="0"/>
    <x v="3"/>
    <x v="2"/>
    <x v="0"/>
    <x v="2"/>
    <x v="0"/>
  </r>
  <r>
    <s v="TX500091"/>
    <x v="9"/>
    <x v="9"/>
    <n v="54.7"/>
    <n v="273.5"/>
    <n v="273.5"/>
    <x v="3"/>
    <d v="2025-01-07T00:00:00"/>
    <s v=""/>
    <x v="0"/>
    <x v="2"/>
    <x v="0"/>
    <x v="23"/>
    <x v="2"/>
    <x v="0"/>
    <x v="0"/>
    <x v="0"/>
  </r>
  <r>
    <s v="TX500092"/>
    <x v="2"/>
    <x v="13"/>
    <n v="130.5"/>
    <n v="783"/>
    <n v="783"/>
    <x v="3"/>
    <d v="2025-01-06T00:00:00"/>
    <s v="F"/>
    <x v="0"/>
    <x v="1"/>
    <x v="0"/>
    <x v="23"/>
    <x v="1"/>
    <x v="0"/>
    <x v="2"/>
    <x v="0"/>
  </r>
  <r>
    <s v="TX500093"/>
    <x v="11"/>
    <x v="1"/>
    <n v="50.4"/>
    <n v="100.8"/>
    <n v="100.8"/>
    <x v="3"/>
    <d v="2025-01-06T00:00:00"/>
    <s v="M"/>
    <x v="2"/>
    <x v="2"/>
    <x v="0"/>
    <x v="6"/>
    <x v="1"/>
    <x v="0"/>
    <x v="1"/>
    <x v="0"/>
  </r>
  <r>
    <s v="TX500094"/>
    <x v="6"/>
    <x v="15"/>
    <n v="61.5"/>
    <n v="799.5"/>
    <n v="799.5"/>
    <x v="3"/>
    <d v="2025-01-05T00:00:00"/>
    <s v=""/>
    <x v="3"/>
    <x v="1"/>
    <x v="0"/>
    <x v="11"/>
    <x v="3"/>
    <x v="0"/>
    <x v="0"/>
    <x v="0"/>
  </r>
  <r>
    <s v="TX500095"/>
    <x v="9"/>
    <x v="12"/>
    <n v="30.1"/>
    <n v="120.4"/>
    <n v="120.4"/>
    <x v="3"/>
    <d v="2025-01-05T00:00:00"/>
    <s v="F"/>
    <x v="0"/>
    <x v="2"/>
    <x v="0"/>
    <x v="21"/>
    <x v="3"/>
    <x v="0"/>
    <x v="2"/>
    <x v="0"/>
  </r>
  <r>
    <s v="TX500096"/>
    <x v="2"/>
    <x v="9"/>
    <n v="74.8"/>
    <n v="374"/>
    <n v="374"/>
    <x v="3"/>
    <d v="2025-01-05T00:00:00"/>
    <s v="F"/>
    <x v="1"/>
    <x v="0"/>
    <x v="0"/>
    <x v="1"/>
    <x v="3"/>
    <x v="0"/>
    <x v="2"/>
    <x v="0"/>
  </r>
  <r>
    <s v="TX500097"/>
    <x v="16"/>
    <x v="2"/>
    <n v="64.900000000000006"/>
    <n v="194.70000000000002"/>
    <n v="194.70000000000002"/>
    <x v="3"/>
    <d v="2025-01-11T00:00:00"/>
    <s v="M"/>
    <x v="0"/>
    <x v="0"/>
    <x v="0"/>
    <x v="2"/>
    <x v="6"/>
    <x v="0"/>
    <x v="1"/>
    <x v="0"/>
  </r>
  <r>
    <s v="TX500098"/>
    <x v="9"/>
    <x v="1"/>
    <n v="50.5"/>
    <n v="101"/>
    <n v="101"/>
    <x v="3"/>
    <d v="2025-01-06T00:00:00"/>
    <s v="M"/>
    <x v="1"/>
    <x v="0"/>
    <x v="0"/>
    <x v="22"/>
    <x v="1"/>
    <x v="0"/>
    <x v="1"/>
    <x v="0"/>
  </r>
  <r>
    <s v="TX500099"/>
    <x v="11"/>
    <x v="3"/>
    <n v="63"/>
    <n v="441"/>
    <n v="441"/>
    <x v="3"/>
    <d v="2025-01-07T00:00:00"/>
    <s v="M"/>
    <x v="3"/>
    <x v="2"/>
    <x v="0"/>
    <x v="3"/>
    <x v="2"/>
    <x v="0"/>
    <x v="1"/>
    <x v="0"/>
  </r>
  <r>
    <s v="TX500100"/>
    <x v="2"/>
    <x v="2"/>
    <n v="93.6"/>
    <n v="280.79999999999995"/>
    <n v="280.79999999999995"/>
    <x v="3"/>
    <d v="2025-01-17T00:00:00"/>
    <s v="F"/>
    <x v="0"/>
    <x v="2"/>
    <x v="0"/>
    <x v="3"/>
    <x v="10"/>
    <x v="0"/>
    <x v="2"/>
    <x v="0"/>
  </r>
  <r>
    <s v="TX500101"/>
    <x v="5"/>
    <x v="17"/>
    <n v="41.4"/>
    <n v="1242"/>
    <n v="1242"/>
    <x v="3"/>
    <d v="2025-01-08T00:00:00"/>
    <s v="M"/>
    <x v="2"/>
    <x v="2"/>
    <x v="0"/>
    <x v="3"/>
    <x v="5"/>
    <x v="0"/>
    <x v="1"/>
    <x v="0"/>
  </r>
  <r>
    <s v="TX500102"/>
    <x v="2"/>
    <x v="1"/>
    <n v="160"/>
    <n v="320"/>
    <n v="320"/>
    <x v="4"/>
    <d v="2025-01-06T00:00:00"/>
    <s v="M"/>
    <x v="2"/>
    <x v="2"/>
    <x v="0"/>
    <x v="5"/>
    <x v="3"/>
    <x v="1"/>
    <x v="1"/>
    <x v="0"/>
  </r>
  <r>
    <s v="TX500103"/>
    <x v="19"/>
    <x v="5"/>
    <n v="10.5"/>
    <n v="115.5"/>
    <n v="115.5"/>
    <x v="4"/>
    <d v="2025-01-08T00:00:00"/>
    <s v="F"/>
    <x v="4"/>
    <x v="0"/>
    <x v="0"/>
    <x v="8"/>
    <x v="2"/>
    <x v="1"/>
    <x v="2"/>
    <x v="0"/>
  </r>
  <r>
    <s v="TX500104"/>
    <x v="10"/>
    <x v="1"/>
    <n v="53"/>
    <n v="106"/>
    <n v="106"/>
    <x v="4"/>
    <d v="2025-01-05T00:00:00"/>
    <s v="M"/>
    <x v="2"/>
    <x v="4"/>
    <x v="0"/>
    <x v="17"/>
    <x v="7"/>
    <x v="1"/>
    <x v="1"/>
    <x v="0"/>
  </r>
  <r>
    <s v="TX500105"/>
    <x v="8"/>
    <x v="2"/>
    <n v="18.5"/>
    <n v="55.5"/>
    <n v="55.5"/>
    <x v="4"/>
    <d v="2025-01-10T00:00:00"/>
    <s v="F"/>
    <x v="1"/>
    <x v="2"/>
    <x v="0"/>
    <x v="11"/>
    <x v="0"/>
    <x v="1"/>
    <x v="2"/>
    <x v="0"/>
  </r>
  <r>
    <s v="TX500106"/>
    <x v="16"/>
    <x v="2"/>
    <n v="84.5"/>
    <n v="253.5"/>
    <n v="253.5"/>
    <x v="4"/>
    <d v="2025-01-07T00:00:00"/>
    <s v="F"/>
    <x v="4"/>
    <x v="1"/>
    <x v="0"/>
    <x v="13"/>
    <x v="1"/>
    <x v="1"/>
    <x v="2"/>
    <x v="0"/>
  </r>
  <r>
    <s v="TX500107"/>
    <x v="15"/>
    <x v="3"/>
    <n v="31.2"/>
    <n v="218.4"/>
    <n v="218.4"/>
    <x v="4"/>
    <d v="2025-01-05T00:00:00"/>
    <s v="F"/>
    <x v="2"/>
    <x v="2"/>
    <x v="0"/>
    <x v="3"/>
    <x v="7"/>
    <x v="1"/>
    <x v="2"/>
    <x v="0"/>
  </r>
  <r>
    <s v="TX500108"/>
    <x v="8"/>
    <x v="16"/>
    <n v="32.6"/>
    <n v="586.80000000000007"/>
    <n v="586.80000000000007"/>
    <x v="4"/>
    <d v="2025-01-06T00:00:00"/>
    <s v="M"/>
    <x v="1"/>
    <x v="1"/>
    <x v="0"/>
    <x v="3"/>
    <x v="3"/>
    <x v="1"/>
    <x v="1"/>
    <x v="0"/>
  </r>
  <r>
    <s v="TX500109"/>
    <x v="10"/>
    <x v="12"/>
    <n v="45.4"/>
    <n v="181.6"/>
    <n v="181.6"/>
    <x v="4"/>
    <d v="2025-01-07T00:00:00"/>
    <s v="M"/>
    <x v="1"/>
    <x v="0"/>
    <x v="0"/>
    <x v="3"/>
    <x v="1"/>
    <x v="1"/>
    <x v="1"/>
    <x v="0"/>
  </r>
  <r>
    <s v="TX500110"/>
    <x v="2"/>
    <x v="4"/>
    <n v="120"/>
    <n v="1440"/>
    <n v="1440"/>
    <x v="4"/>
    <d v="2025-01-06T00:00:00"/>
    <s v="F"/>
    <x v="2"/>
    <x v="4"/>
    <x v="0"/>
    <x v="3"/>
    <x v="3"/>
    <x v="1"/>
    <x v="2"/>
    <x v="0"/>
  </r>
  <r>
    <s v="TX500111"/>
    <x v="0"/>
    <x v="12"/>
    <n v="18.899999999999999"/>
    <n v="75.599999999999994"/>
    <n v="75.599999999999994"/>
    <x v="4"/>
    <d v="2025-01-07T00:00:00"/>
    <s v="M"/>
    <x v="0"/>
    <x v="2"/>
    <x v="0"/>
    <x v="3"/>
    <x v="1"/>
    <x v="1"/>
    <x v="1"/>
    <x v="0"/>
  </r>
  <r>
    <s v="TX500112"/>
    <x v="4"/>
    <x v="0"/>
    <n v="32"/>
    <n v="32"/>
    <n v="32"/>
    <x v="4"/>
    <d v="2025-01-07T00:00:00"/>
    <s v="F"/>
    <x v="4"/>
    <x v="0"/>
    <x v="0"/>
    <x v="3"/>
    <x v="1"/>
    <x v="1"/>
    <x v="2"/>
    <x v="0"/>
  </r>
  <r>
    <s v="TX500113"/>
    <x v="7"/>
    <x v="1"/>
    <n v="37.299999999999997"/>
    <n v="74.599999999999994"/>
    <n v="74.599999999999994"/>
    <x v="4"/>
    <d v="2025-01-06T00:00:00"/>
    <s v="M"/>
    <x v="2"/>
    <x v="0"/>
    <x v="0"/>
    <x v="3"/>
    <x v="3"/>
    <x v="1"/>
    <x v="1"/>
    <x v="0"/>
  </r>
  <r>
    <s v="TX500114"/>
    <x v="18"/>
    <x v="0"/>
    <n v="119.8"/>
    <n v="119.8"/>
    <n v="119.8"/>
    <x v="4"/>
    <d v="2025-01-06T00:00:00"/>
    <s v="M"/>
    <x v="1"/>
    <x v="1"/>
    <x v="0"/>
    <x v="3"/>
    <x v="3"/>
    <x v="1"/>
    <x v="1"/>
    <x v="0"/>
  </r>
  <r>
    <s v="TX500115"/>
    <x v="10"/>
    <x v="1"/>
    <n v="26.4"/>
    <n v="52.8"/>
    <n v="52.8"/>
    <x v="4"/>
    <d v="2025-01-08T00:00:00"/>
    <s v="M"/>
    <x v="2"/>
    <x v="0"/>
    <x v="0"/>
    <x v="3"/>
    <x v="2"/>
    <x v="1"/>
    <x v="1"/>
    <x v="0"/>
  </r>
  <r>
    <s v="TX500116"/>
    <x v="6"/>
    <x v="13"/>
    <n v="76.5"/>
    <n v="459"/>
    <n v="459"/>
    <x v="4"/>
    <d v="2025-01-06T00:00:00"/>
    <s v="F"/>
    <x v="1"/>
    <x v="1"/>
    <x v="0"/>
    <x v="3"/>
    <x v="3"/>
    <x v="1"/>
    <x v="2"/>
    <x v="0"/>
  </r>
  <r>
    <s v="TX500117"/>
    <x v="4"/>
    <x v="7"/>
    <n v="45.7"/>
    <n v="457"/>
    <n v="457"/>
    <x v="4"/>
    <d v="2025-01-06T00:00:00"/>
    <s v="F"/>
    <x v="2"/>
    <x v="0"/>
    <x v="0"/>
    <x v="24"/>
    <x v="3"/>
    <x v="1"/>
    <x v="2"/>
    <x v="0"/>
  </r>
  <r>
    <s v="TX500118"/>
    <x v="1"/>
    <x v="4"/>
    <n v="92.6"/>
    <n v="1111.1999999999998"/>
    <n v="1111.1999999999998"/>
    <x v="4"/>
    <d v="2025-01-07T00:00:00"/>
    <s v="F"/>
    <x v="2"/>
    <x v="0"/>
    <x v="0"/>
    <x v="25"/>
    <x v="1"/>
    <x v="1"/>
    <x v="2"/>
    <x v="0"/>
  </r>
  <r>
    <s v="TX500119"/>
    <x v="6"/>
    <x v="13"/>
    <n v="60.1"/>
    <n v="360.6"/>
    <n v="360.6"/>
    <x v="4"/>
    <d v="2025-01-06T00:00:00"/>
    <s v="M"/>
    <x v="1"/>
    <x v="0"/>
    <x v="0"/>
    <x v="23"/>
    <x v="3"/>
    <x v="1"/>
    <x v="1"/>
    <x v="0"/>
  </r>
  <r>
    <s v="TX500120"/>
    <x v="1"/>
    <x v="2"/>
    <n v="73"/>
    <n v="219"/>
    <n v="219"/>
    <x v="4"/>
    <d v="2025-01-06T00:00:00"/>
    <s v="F"/>
    <x v="3"/>
    <x v="1"/>
    <x v="0"/>
    <x v="6"/>
    <x v="3"/>
    <x v="1"/>
    <x v="2"/>
    <x v="0"/>
  </r>
  <r>
    <s v="TX500121"/>
    <x v="6"/>
    <x v="2"/>
    <n v="44.3"/>
    <n v="132.89999999999998"/>
    <n v="132.89999999999998"/>
    <x v="4"/>
    <d v="2025-01-09T00:00:00"/>
    <s v=""/>
    <x v="2"/>
    <x v="2"/>
    <x v="0"/>
    <x v="6"/>
    <x v="5"/>
    <x v="1"/>
    <x v="0"/>
    <x v="0"/>
  </r>
  <r>
    <s v="TX500122"/>
    <x v="6"/>
    <x v="2"/>
    <n v="63.3"/>
    <n v="189.89999999999998"/>
    <n v="189.89999999999998"/>
    <x v="4"/>
    <d v="2025-01-06T00:00:00"/>
    <s v="M"/>
    <x v="2"/>
    <x v="0"/>
    <x v="0"/>
    <x v="6"/>
    <x v="3"/>
    <x v="1"/>
    <x v="1"/>
    <x v="0"/>
  </r>
  <r>
    <s v="TX500123"/>
    <x v="12"/>
    <x v="0"/>
    <n v="66.8"/>
    <n v="66.8"/>
    <n v="66.8"/>
    <x v="4"/>
    <d v="2025-01-06T00:00:00"/>
    <s v="F"/>
    <x v="1"/>
    <x v="0"/>
    <x v="0"/>
    <x v="6"/>
    <x v="3"/>
    <x v="1"/>
    <x v="2"/>
    <x v="0"/>
  </r>
  <r>
    <s v="TX500124"/>
    <x v="2"/>
    <x v="1"/>
    <n v="59.7"/>
    <n v="119.4"/>
    <n v="119.4"/>
    <x v="4"/>
    <d v="2025-01-06T00:00:00"/>
    <s v="F"/>
    <x v="0"/>
    <x v="0"/>
    <x v="0"/>
    <x v="7"/>
    <x v="3"/>
    <x v="1"/>
    <x v="2"/>
    <x v="0"/>
  </r>
  <r>
    <s v="TX500125"/>
    <x v="1"/>
    <x v="13"/>
    <n v="92"/>
    <n v="552"/>
    <n v="552"/>
    <x v="4"/>
    <d v="2025-01-07T00:00:00"/>
    <s v="M"/>
    <x v="0"/>
    <x v="4"/>
    <x v="0"/>
    <x v="7"/>
    <x v="1"/>
    <x v="1"/>
    <x v="1"/>
    <x v="0"/>
  </r>
  <r>
    <s v="TX500126"/>
    <x v="7"/>
    <x v="1"/>
    <n v="87.6"/>
    <n v="175.2"/>
    <n v="175.2"/>
    <x v="4"/>
    <d v="2025-01-07T00:00:00"/>
    <s v="M"/>
    <x v="1"/>
    <x v="1"/>
    <x v="0"/>
    <x v="8"/>
    <x v="1"/>
    <x v="1"/>
    <x v="1"/>
    <x v="0"/>
  </r>
  <r>
    <s v="TX500127"/>
    <x v="6"/>
    <x v="2"/>
    <n v="84.5"/>
    <n v="253.5"/>
    <n v="253.5"/>
    <x v="4"/>
    <d v="2025-01-06T00:00:00"/>
    <s v="F"/>
    <x v="1"/>
    <x v="1"/>
    <x v="0"/>
    <x v="8"/>
    <x v="3"/>
    <x v="1"/>
    <x v="2"/>
    <x v="0"/>
  </r>
  <r>
    <s v="TX500128"/>
    <x v="1"/>
    <x v="1"/>
    <n v="116.3"/>
    <n v="232.6"/>
    <n v="232.6"/>
    <x v="5"/>
    <d v="2025-01-08T00:00:00"/>
    <s v="M"/>
    <x v="2"/>
    <x v="2"/>
    <x v="0"/>
    <x v="8"/>
    <x v="1"/>
    <x v="1"/>
    <x v="1"/>
    <x v="0"/>
  </r>
  <r>
    <s v="TX500129"/>
    <x v="6"/>
    <x v="9"/>
    <n v="52.7"/>
    <n v="263.5"/>
    <n v="263.5"/>
    <x v="5"/>
    <d v="2025-01-10T00:00:00"/>
    <s v="M"/>
    <x v="0"/>
    <x v="0"/>
    <x v="0"/>
    <x v="8"/>
    <x v="5"/>
    <x v="1"/>
    <x v="1"/>
    <x v="0"/>
  </r>
  <r>
    <s v="TX500130"/>
    <x v="16"/>
    <x v="2"/>
    <n v="34.200000000000003"/>
    <n v="102.60000000000001"/>
    <n v="102.60000000000001"/>
    <x v="5"/>
    <d v="2025-01-07T00:00:00"/>
    <s v="M"/>
    <x v="0"/>
    <x v="2"/>
    <x v="0"/>
    <x v="26"/>
    <x v="3"/>
    <x v="1"/>
    <x v="1"/>
    <x v="0"/>
  </r>
  <r>
    <s v="TX500131"/>
    <x v="9"/>
    <x v="0"/>
    <n v="23.3"/>
    <n v="23.3"/>
    <n v="23.3"/>
    <x v="5"/>
    <d v="2025-01-15T00:00:00"/>
    <s v="O"/>
    <x v="2"/>
    <x v="2"/>
    <x v="0"/>
    <x v="9"/>
    <x v="8"/>
    <x v="1"/>
    <x v="3"/>
    <x v="0"/>
  </r>
  <r>
    <s v="TX500132"/>
    <x v="0"/>
    <x v="18"/>
    <n v="25.9"/>
    <n v="673.4"/>
    <n v="673.4"/>
    <x v="5"/>
    <d v="2025-01-09T00:00:00"/>
    <s v="F"/>
    <x v="4"/>
    <x v="1"/>
    <x v="0"/>
    <x v="9"/>
    <x v="2"/>
    <x v="1"/>
    <x v="2"/>
    <x v="0"/>
  </r>
  <r>
    <s v="TX500133"/>
    <x v="6"/>
    <x v="19"/>
    <n v="54.9"/>
    <n v="1592.1"/>
    <n v="1592.1"/>
    <x v="5"/>
    <d v="2025-01-07T00:00:00"/>
    <s v="M"/>
    <x v="1"/>
    <x v="2"/>
    <x v="0"/>
    <x v="9"/>
    <x v="3"/>
    <x v="1"/>
    <x v="1"/>
    <x v="0"/>
  </r>
  <r>
    <s v="TX500134"/>
    <x v="5"/>
    <x v="2"/>
    <n v="75.8"/>
    <n v="227.39999999999998"/>
    <n v="227.39999999999998"/>
    <x v="5"/>
    <d v="2025-01-11T00:00:00"/>
    <s v="O"/>
    <x v="1"/>
    <x v="0"/>
    <x v="0"/>
    <x v="18"/>
    <x v="0"/>
    <x v="1"/>
    <x v="3"/>
    <x v="0"/>
  </r>
  <r>
    <s v="TX500135"/>
    <x v="1"/>
    <x v="11"/>
    <n v="44.9"/>
    <n v="404.09999999999997"/>
    <n v="404.09999999999997"/>
    <x v="5"/>
    <d v="2025-01-09T00:00:00"/>
    <s v="F"/>
    <x v="2"/>
    <x v="2"/>
    <x v="0"/>
    <x v="2"/>
    <x v="2"/>
    <x v="1"/>
    <x v="2"/>
    <x v="0"/>
  </r>
  <r>
    <s v="TX500136"/>
    <x v="11"/>
    <x v="1"/>
    <n v="48.8"/>
    <n v="97.6"/>
    <n v="97.6"/>
    <x v="5"/>
    <d v="2025-01-08T00:00:00"/>
    <s v="F"/>
    <x v="3"/>
    <x v="0"/>
    <x v="0"/>
    <x v="27"/>
    <x v="1"/>
    <x v="1"/>
    <x v="2"/>
    <x v="0"/>
  </r>
  <r>
    <s v="TX500137"/>
    <x v="15"/>
    <x v="0"/>
    <n v="20.3"/>
    <n v="20.3"/>
    <n v="20.3"/>
    <x v="5"/>
    <d v="2025-01-07T00:00:00"/>
    <s v="F"/>
    <x v="0"/>
    <x v="2"/>
    <x v="0"/>
    <x v="22"/>
    <x v="3"/>
    <x v="1"/>
    <x v="2"/>
    <x v="0"/>
  </r>
  <r>
    <s v="TX500138"/>
    <x v="5"/>
    <x v="3"/>
    <n v="36.4"/>
    <n v="254.79999999999998"/>
    <n v="254.79999999999998"/>
    <x v="5"/>
    <d v="2025-01-09T00:00:00"/>
    <s v="F"/>
    <x v="0"/>
    <x v="1"/>
    <x v="0"/>
    <x v="3"/>
    <x v="2"/>
    <x v="1"/>
    <x v="2"/>
    <x v="0"/>
  </r>
  <r>
    <s v="TX500139"/>
    <x v="0"/>
    <x v="0"/>
    <n v="19"/>
    <n v="19"/>
    <n v="19"/>
    <x v="5"/>
    <d v="2025-01-11T00:00:00"/>
    <s v="F"/>
    <x v="1"/>
    <x v="2"/>
    <x v="0"/>
    <x v="3"/>
    <x v="0"/>
    <x v="1"/>
    <x v="2"/>
    <x v="0"/>
  </r>
  <r>
    <s v="TX500140"/>
    <x v="8"/>
    <x v="0"/>
    <n v="17.8"/>
    <n v="17.8"/>
    <n v="17.8"/>
    <x v="5"/>
    <d v="2025-01-06T00:00:00"/>
    <s v="M"/>
    <x v="0"/>
    <x v="0"/>
    <x v="0"/>
    <x v="3"/>
    <x v="7"/>
    <x v="1"/>
    <x v="1"/>
    <x v="0"/>
  </r>
  <r>
    <s v="TX500141"/>
    <x v="2"/>
    <x v="13"/>
    <n v="139.6"/>
    <n v="837.59999999999991"/>
    <n v="837.59999999999991"/>
    <x v="5"/>
    <d v="2025-01-09T00:00:00"/>
    <s v="M"/>
    <x v="0"/>
    <x v="0"/>
    <x v="0"/>
    <x v="3"/>
    <x v="2"/>
    <x v="1"/>
    <x v="1"/>
    <x v="0"/>
  </r>
  <r>
    <s v="TX500142"/>
    <x v="9"/>
    <x v="0"/>
    <n v="31.7"/>
    <n v="31.7"/>
    <n v="31.7"/>
    <x v="5"/>
    <d v="2025-01-06T00:00:00"/>
    <s v=""/>
    <x v="0"/>
    <x v="0"/>
    <x v="0"/>
    <x v="3"/>
    <x v="7"/>
    <x v="1"/>
    <x v="0"/>
    <x v="0"/>
  </r>
  <r>
    <s v="TX500143"/>
    <x v="8"/>
    <x v="8"/>
    <n v="26.3"/>
    <n v="210.4"/>
    <n v="210.4"/>
    <x v="5"/>
    <d v="2025-01-09T00:00:00"/>
    <s v="F"/>
    <x v="4"/>
    <x v="4"/>
    <x v="0"/>
    <x v="3"/>
    <x v="2"/>
    <x v="1"/>
    <x v="2"/>
    <x v="0"/>
  </r>
  <r>
    <s v="TX500144"/>
    <x v="4"/>
    <x v="1"/>
    <n v="47.8"/>
    <n v="95.6"/>
    <n v="95.6"/>
    <x v="5"/>
    <d v="2025-01-07T00:00:00"/>
    <s v=""/>
    <x v="0"/>
    <x v="0"/>
    <x v="0"/>
    <x v="3"/>
    <x v="3"/>
    <x v="1"/>
    <x v="0"/>
    <x v="0"/>
  </r>
  <r>
    <s v="TX500145"/>
    <x v="9"/>
    <x v="2"/>
    <n v="69.400000000000006"/>
    <n v="208.20000000000002"/>
    <n v="208.20000000000002"/>
    <x v="5"/>
    <d v="2025-01-10T00:00:00"/>
    <s v="F"/>
    <x v="0"/>
    <x v="0"/>
    <x v="0"/>
    <x v="3"/>
    <x v="5"/>
    <x v="1"/>
    <x v="2"/>
    <x v="0"/>
  </r>
  <r>
    <s v="TX500146"/>
    <x v="18"/>
    <x v="4"/>
    <n v="25.8"/>
    <n v="309.60000000000002"/>
    <n v="309.60000000000002"/>
    <x v="5"/>
    <d v="2025-01-07T00:00:00"/>
    <s v="M"/>
    <x v="4"/>
    <x v="4"/>
    <x v="0"/>
    <x v="3"/>
    <x v="3"/>
    <x v="1"/>
    <x v="1"/>
    <x v="0"/>
  </r>
  <r>
    <s v="TX500147"/>
    <x v="0"/>
    <x v="12"/>
    <n v="26.4"/>
    <n v="105.6"/>
    <n v="105.6"/>
    <x v="5"/>
    <d v="2025-01-07T00:00:00"/>
    <s v="M"/>
    <x v="1"/>
    <x v="2"/>
    <x v="0"/>
    <x v="3"/>
    <x v="3"/>
    <x v="1"/>
    <x v="1"/>
    <x v="0"/>
  </r>
  <r>
    <s v="TX500148"/>
    <x v="8"/>
    <x v="12"/>
    <n v="15.7"/>
    <n v="62.8"/>
    <n v="62.8"/>
    <x v="5"/>
    <d v="2025-01-07T00:00:00"/>
    <s v="M"/>
    <x v="2"/>
    <x v="0"/>
    <x v="0"/>
    <x v="3"/>
    <x v="3"/>
    <x v="1"/>
    <x v="1"/>
    <x v="0"/>
  </r>
  <r>
    <s v="TX500149"/>
    <x v="8"/>
    <x v="0"/>
    <n v="39.700000000000003"/>
    <n v="39.700000000000003"/>
    <n v="39.700000000000003"/>
    <x v="5"/>
    <d v="2025-01-10T00:00:00"/>
    <s v="M"/>
    <x v="0"/>
    <x v="0"/>
    <x v="0"/>
    <x v="3"/>
    <x v="5"/>
    <x v="1"/>
    <x v="1"/>
    <x v="0"/>
  </r>
  <r>
    <s v="TX500150"/>
    <x v="10"/>
    <x v="12"/>
    <n v="31.1"/>
    <n v="124.4"/>
    <n v="124.4"/>
    <x v="5"/>
    <d v="2025-01-08T00:00:00"/>
    <s v="F"/>
    <x v="2"/>
    <x v="1"/>
    <x v="0"/>
    <x v="3"/>
    <x v="1"/>
    <x v="1"/>
    <x v="2"/>
    <x v="0"/>
  </r>
  <r>
    <s v="TX500151"/>
    <x v="13"/>
    <x v="20"/>
    <n v="23.4"/>
    <n v="351"/>
    <n v="351"/>
    <x v="5"/>
    <d v="2025-01-15T00:00:00"/>
    <s v="M"/>
    <x v="0"/>
    <x v="0"/>
    <x v="0"/>
    <x v="3"/>
    <x v="8"/>
    <x v="1"/>
    <x v="1"/>
    <x v="0"/>
  </r>
  <r>
    <s v="TX500152"/>
    <x v="1"/>
    <x v="12"/>
    <n v="57.1"/>
    <n v="228.4"/>
    <n v="228.4"/>
    <x v="6"/>
    <d v="2025-01-08T00:00:00"/>
    <s v="M"/>
    <x v="2"/>
    <x v="0"/>
    <x v="0"/>
    <x v="25"/>
    <x v="3"/>
    <x v="1"/>
    <x v="1"/>
    <x v="0"/>
  </r>
  <r>
    <s v="TX500153"/>
    <x v="2"/>
    <x v="9"/>
    <n v="89.9"/>
    <n v="449.5"/>
    <n v="449.5"/>
    <x v="6"/>
    <d v="2025-01-07T00:00:00"/>
    <s v="F"/>
    <x v="0"/>
    <x v="3"/>
    <x v="0"/>
    <x v="23"/>
    <x v="7"/>
    <x v="1"/>
    <x v="2"/>
    <x v="0"/>
  </r>
  <r>
    <s v="TX500154"/>
    <x v="10"/>
    <x v="3"/>
    <n v="48.1"/>
    <n v="336.7"/>
    <n v="336.7"/>
    <x v="6"/>
    <d v="2025-01-09T00:00:00"/>
    <s v="F"/>
    <x v="1"/>
    <x v="2"/>
    <x v="0"/>
    <x v="6"/>
    <x v="1"/>
    <x v="1"/>
    <x v="2"/>
    <x v="0"/>
  </r>
  <r>
    <s v="TX500155"/>
    <x v="8"/>
    <x v="1"/>
    <n v="29.3"/>
    <n v="58.6"/>
    <n v="58.6"/>
    <x v="6"/>
    <d v="2025-01-07T00:00:00"/>
    <s v="F"/>
    <x v="1"/>
    <x v="1"/>
    <x v="0"/>
    <x v="6"/>
    <x v="7"/>
    <x v="1"/>
    <x v="2"/>
    <x v="0"/>
  </r>
  <r>
    <s v="TX500156"/>
    <x v="8"/>
    <x v="12"/>
    <n v="28.8"/>
    <n v="115.2"/>
    <n v="115.2"/>
    <x v="6"/>
    <d v="2025-01-08T00:00:00"/>
    <s v="F"/>
    <x v="0"/>
    <x v="4"/>
    <x v="0"/>
    <x v="6"/>
    <x v="3"/>
    <x v="1"/>
    <x v="2"/>
    <x v="0"/>
  </r>
  <r>
    <s v="TX500157"/>
    <x v="10"/>
    <x v="9"/>
    <n v="40.5"/>
    <n v="202.5"/>
    <n v="202.5"/>
    <x v="6"/>
    <d v="2025-01-11T00:00:00"/>
    <s v="F"/>
    <x v="3"/>
    <x v="0"/>
    <x v="0"/>
    <x v="6"/>
    <x v="5"/>
    <x v="1"/>
    <x v="2"/>
    <x v="0"/>
  </r>
  <r>
    <s v="TX500158"/>
    <x v="18"/>
    <x v="21"/>
    <n v="65.099999999999994"/>
    <n v="911.39999999999986"/>
    <n v="911.39999999999986"/>
    <x v="6"/>
    <d v="2025-01-08T00:00:00"/>
    <s v="F"/>
    <x v="4"/>
    <x v="0"/>
    <x v="0"/>
    <x v="7"/>
    <x v="3"/>
    <x v="1"/>
    <x v="2"/>
    <x v="0"/>
  </r>
  <r>
    <s v="TX500159"/>
    <x v="8"/>
    <x v="12"/>
    <n v="40.299999999999997"/>
    <n v="161.19999999999999"/>
    <n v="161.19999999999999"/>
    <x v="6"/>
    <d v="2025-01-12T00:00:00"/>
    <s v="F"/>
    <x v="2"/>
    <x v="0"/>
    <x v="0"/>
    <x v="7"/>
    <x v="0"/>
    <x v="1"/>
    <x v="2"/>
    <x v="0"/>
  </r>
  <r>
    <s v="TX500160"/>
    <x v="6"/>
    <x v="9"/>
    <n v="51.8"/>
    <n v="259"/>
    <n v="259"/>
    <x v="6"/>
    <d v="2025-01-08T00:00:00"/>
    <s v="M"/>
    <x v="2"/>
    <x v="2"/>
    <x v="0"/>
    <x v="8"/>
    <x v="3"/>
    <x v="1"/>
    <x v="1"/>
    <x v="0"/>
  </r>
  <r>
    <s v="TX500161"/>
    <x v="6"/>
    <x v="2"/>
    <n v="61.3"/>
    <n v="183.89999999999998"/>
    <n v="183.89999999999998"/>
    <x v="6"/>
    <d v="2025-01-08T00:00:00"/>
    <s v="F"/>
    <x v="3"/>
    <x v="0"/>
    <x v="0"/>
    <x v="8"/>
    <x v="3"/>
    <x v="1"/>
    <x v="2"/>
    <x v="0"/>
  </r>
  <r>
    <s v="TX500162"/>
    <x v="2"/>
    <x v="12"/>
    <n v="122.5"/>
    <n v="490"/>
    <n v="490"/>
    <x v="6"/>
    <d v="2025-01-08T00:00:00"/>
    <s v="M"/>
    <x v="0"/>
    <x v="0"/>
    <x v="0"/>
    <x v="8"/>
    <x v="3"/>
    <x v="1"/>
    <x v="1"/>
    <x v="0"/>
  </r>
  <r>
    <s v="TX500163"/>
    <x v="0"/>
    <x v="11"/>
    <n v="12.5"/>
    <n v="112.5"/>
    <n v="112.5"/>
    <x v="6"/>
    <d v="2025-01-08T00:00:00"/>
    <s v=""/>
    <x v="1"/>
    <x v="2"/>
    <x v="0"/>
    <x v="8"/>
    <x v="3"/>
    <x v="1"/>
    <x v="0"/>
    <x v="0"/>
  </r>
  <r>
    <s v="TX500164"/>
    <x v="15"/>
    <x v="8"/>
    <n v="37.5"/>
    <n v="300"/>
    <n v="300"/>
    <x v="6"/>
    <d v="2025-01-08T00:00:00"/>
    <s v="F"/>
    <x v="0"/>
    <x v="0"/>
    <x v="0"/>
    <x v="9"/>
    <x v="3"/>
    <x v="1"/>
    <x v="2"/>
    <x v="0"/>
  </r>
  <r>
    <s v="TX500165"/>
    <x v="6"/>
    <x v="2"/>
    <n v="40"/>
    <n v="120"/>
    <n v="120"/>
    <x v="6"/>
    <d v="2025-01-10T00:00:00"/>
    <s v="M"/>
    <x v="0"/>
    <x v="4"/>
    <x v="0"/>
    <x v="11"/>
    <x v="2"/>
    <x v="1"/>
    <x v="1"/>
    <x v="0"/>
  </r>
  <r>
    <s v="TX500166"/>
    <x v="17"/>
    <x v="8"/>
    <n v="38.5"/>
    <n v="308"/>
    <n v="308"/>
    <x v="6"/>
    <d v="2025-01-12T00:00:00"/>
    <s v="F"/>
    <x v="2"/>
    <x v="1"/>
    <x v="0"/>
    <x v="11"/>
    <x v="0"/>
    <x v="1"/>
    <x v="2"/>
    <x v="0"/>
  </r>
  <r>
    <s v="TX500167"/>
    <x v="2"/>
    <x v="1"/>
    <n v="86.4"/>
    <n v="172.8"/>
    <n v="172.8"/>
    <x v="6"/>
    <d v="2025-01-09T00:00:00"/>
    <s v="F"/>
    <x v="0"/>
    <x v="0"/>
    <x v="0"/>
    <x v="18"/>
    <x v="1"/>
    <x v="1"/>
    <x v="2"/>
    <x v="0"/>
  </r>
  <r>
    <s v="TX500168"/>
    <x v="10"/>
    <x v="0"/>
    <n v="50.7"/>
    <n v="50.7"/>
    <n v="50.7"/>
    <x v="6"/>
    <d v="2025-01-11T00:00:00"/>
    <s v="F"/>
    <x v="1"/>
    <x v="0"/>
    <x v="0"/>
    <x v="18"/>
    <x v="5"/>
    <x v="1"/>
    <x v="2"/>
    <x v="0"/>
  </r>
  <r>
    <s v="TX500169"/>
    <x v="10"/>
    <x v="1"/>
    <n v="61"/>
    <n v="122"/>
    <n v="122"/>
    <x v="6"/>
    <d v="2025-01-18T00:00:00"/>
    <s v="F"/>
    <x v="4"/>
    <x v="1"/>
    <x v="0"/>
    <x v="18"/>
    <x v="11"/>
    <x v="1"/>
    <x v="2"/>
    <x v="0"/>
  </r>
  <r>
    <s v="TX500170"/>
    <x v="4"/>
    <x v="1"/>
    <n v="19.899999999999999"/>
    <n v="39.799999999999997"/>
    <n v="39.799999999999997"/>
    <x v="6"/>
    <d v="2025-01-10T00:00:00"/>
    <s v="F"/>
    <x v="1"/>
    <x v="0"/>
    <x v="0"/>
    <x v="28"/>
    <x v="2"/>
    <x v="1"/>
    <x v="2"/>
    <x v="0"/>
  </r>
  <r>
    <s v="TX500171"/>
    <x v="5"/>
    <x v="0"/>
    <n v="78.3"/>
    <n v="78.3"/>
    <n v="78.3"/>
    <x v="6"/>
    <d v="2025-01-07T00:00:00"/>
    <s v="F"/>
    <x v="0"/>
    <x v="2"/>
    <x v="0"/>
    <x v="1"/>
    <x v="7"/>
    <x v="1"/>
    <x v="2"/>
    <x v="0"/>
  </r>
  <r>
    <s v="TX500172"/>
    <x v="0"/>
    <x v="10"/>
    <n v="10.4"/>
    <n v="197.6"/>
    <n v="197.6"/>
    <x v="6"/>
    <d v="2025-01-09T00:00:00"/>
    <s v="M"/>
    <x v="0"/>
    <x v="2"/>
    <x v="0"/>
    <x v="2"/>
    <x v="1"/>
    <x v="1"/>
    <x v="1"/>
    <x v="0"/>
  </r>
  <r>
    <s v="TX500173"/>
    <x v="10"/>
    <x v="0"/>
    <n v="36.1"/>
    <n v="36.1"/>
    <n v="36.1"/>
    <x v="6"/>
    <d v="2025-01-10T00:00:00"/>
    <s v="M"/>
    <x v="3"/>
    <x v="2"/>
    <x v="0"/>
    <x v="3"/>
    <x v="2"/>
    <x v="1"/>
    <x v="1"/>
    <x v="0"/>
  </r>
  <r>
    <s v="TX500174"/>
    <x v="14"/>
    <x v="1"/>
    <n v="17.3"/>
    <n v="34.6"/>
    <n v="34.6"/>
    <x v="6"/>
    <d v="2025-01-09T00:00:00"/>
    <s v="F"/>
    <x v="1"/>
    <x v="2"/>
    <x v="0"/>
    <x v="3"/>
    <x v="1"/>
    <x v="1"/>
    <x v="2"/>
    <x v="0"/>
  </r>
  <r>
    <s v="TX500175"/>
    <x v="10"/>
    <x v="1"/>
    <n v="30.5"/>
    <n v="61"/>
    <n v="61"/>
    <x v="6"/>
    <d v="2025-01-08T00:00:00"/>
    <s v="F"/>
    <x v="1"/>
    <x v="2"/>
    <x v="0"/>
    <x v="3"/>
    <x v="3"/>
    <x v="1"/>
    <x v="2"/>
    <x v="0"/>
  </r>
  <r>
    <s v="TX500176"/>
    <x v="18"/>
    <x v="22"/>
    <n v="70.099999999999994"/>
    <n v="4346.2"/>
    <n v="4346.2"/>
    <x v="6"/>
    <d v="2025-01-07T00:00:00"/>
    <s v="F"/>
    <x v="2"/>
    <x v="0"/>
    <x v="0"/>
    <x v="3"/>
    <x v="7"/>
    <x v="1"/>
    <x v="2"/>
    <x v="0"/>
  </r>
  <r>
    <s v="TX500177"/>
    <x v="3"/>
    <x v="0"/>
    <n v="76.099999999999994"/>
    <n v="76.099999999999994"/>
    <n v="76.099999999999994"/>
    <x v="6"/>
    <d v="2025-01-07T00:00:00"/>
    <s v="F"/>
    <x v="2"/>
    <x v="1"/>
    <x v="0"/>
    <x v="3"/>
    <x v="7"/>
    <x v="1"/>
    <x v="2"/>
    <x v="0"/>
  </r>
  <r>
    <s v="TX500178"/>
    <x v="15"/>
    <x v="15"/>
    <n v="34.200000000000003"/>
    <n v="444.6"/>
    <n v="444.6"/>
    <x v="6"/>
    <d v="2025-01-08T00:00:00"/>
    <s v="M"/>
    <x v="0"/>
    <x v="0"/>
    <x v="0"/>
    <x v="3"/>
    <x v="3"/>
    <x v="1"/>
    <x v="1"/>
    <x v="0"/>
  </r>
  <r>
    <s v="TX500179"/>
    <x v="8"/>
    <x v="9"/>
    <n v="30.3"/>
    <n v="151.5"/>
    <n v="151.5"/>
    <x v="6"/>
    <d v="2025-01-12T00:00:00"/>
    <s v="F"/>
    <x v="4"/>
    <x v="0"/>
    <x v="0"/>
    <x v="3"/>
    <x v="0"/>
    <x v="1"/>
    <x v="2"/>
    <x v="0"/>
  </r>
  <r>
    <s v="TX500180"/>
    <x v="6"/>
    <x v="9"/>
    <n v="52.5"/>
    <n v="262.5"/>
    <n v="262.5"/>
    <x v="6"/>
    <d v="2025-01-11T00:00:00"/>
    <s v=""/>
    <x v="3"/>
    <x v="0"/>
    <x v="0"/>
    <x v="3"/>
    <x v="5"/>
    <x v="1"/>
    <x v="0"/>
    <x v="0"/>
  </r>
  <r>
    <s v="TX500181"/>
    <x v="9"/>
    <x v="5"/>
    <n v="28.7"/>
    <n v="315.7"/>
    <n v="315.7"/>
    <x v="6"/>
    <d v="2025-01-08T00:00:00"/>
    <s v="F"/>
    <x v="2"/>
    <x v="0"/>
    <x v="0"/>
    <x v="3"/>
    <x v="3"/>
    <x v="1"/>
    <x v="2"/>
    <x v="0"/>
  </r>
  <r>
    <s v="TX500182"/>
    <x v="7"/>
    <x v="3"/>
    <n v="52"/>
    <n v="364"/>
    <n v="364"/>
    <x v="6"/>
    <d v="2025-01-08T00:00:00"/>
    <s v="M"/>
    <x v="1"/>
    <x v="4"/>
    <x v="0"/>
    <x v="3"/>
    <x v="3"/>
    <x v="1"/>
    <x v="1"/>
    <x v="0"/>
  </r>
  <r>
    <s v="TX500183"/>
    <x v="0"/>
    <x v="0"/>
    <n v="13.3"/>
    <n v="13.3"/>
    <n v="13.3"/>
    <x v="7"/>
    <d v="2025-01-12T00:00:00"/>
    <s v="F"/>
    <x v="2"/>
    <x v="1"/>
    <x v="0"/>
    <x v="3"/>
    <x v="5"/>
    <x v="1"/>
    <x v="2"/>
    <x v="0"/>
  </r>
  <r>
    <s v="TX500184"/>
    <x v="0"/>
    <x v="2"/>
    <n v="15.7"/>
    <n v="47.099999999999994"/>
    <n v="47.099999999999994"/>
    <x v="7"/>
    <d v="2025-01-09T00:00:00"/>
    <s v="F"/>
    <x v="1"/>
    <x v="0"/>
    <x v="0"/>
    <x v="29"/>
    <x v="3"/>
    <x v="1"/>
    <x v="2"/>
    <x v="0"/>
  </r>
  <r>
    <s v="TX500185"/>
    <x v="8"/>
    <x v="1"/>
    <n v="25.6"/>
    <n v="51.2"/>
    <n v="51.2"/>
    <x v="7"/>
    <d v="2025-01-09T00:00:00"/>
    <s v="M"/>
    <x v="0"/>
    <x v="2"/>
    <x v="0"/>
    <x v="23"/>
    <x v="3"/>
    <x v="1"/>
    <x v="1"/>
    <x v="0"/>
  </r>
  <r>
    <s v="TX500186"/>
    <x v="8"/>
    <x v="0"/>
    <n v="43.4"/>
    <n v="43.4"/>
    <n v="43.4"/>
    <x v="7"/>
    <d v="2025-01-13T00:00:00"/>
    <s v="M"/>
    <x v="0"/>
    <x v="0"/>
    <x v="0"/>
    <x v="6"/>
    <x v="0"/>
    <x v="1"/>
    <x v="1"/>
    <x v="0"/>
  </r>
  <r>
    <s v="TX500187"/>
    <x v="11"/>
    <x v="11"/>
    <n v="33.4"/>
    <n v="300.59999999999997"/>
    <n v="300.59999999999997"/>
    <x v="7"/>
    <d v="2025-01-08T00:00:00"/>
    <s v="F"/>
    <x v="0"/>
    <x v="0"/>
    <x v="0"/>
    <x v="8"/>
    <x v="7"/>
    <x v="1"/>
    <x v="2"/>
    <x v="0"/>
  </r>
  <r>
    <s v="TX500188"/>
    <x v="8"/>
    <x v="10"/>
    <n v="55"/>
    <n v="1045"/>
    <n v="1045"/>
    <x v="7"/>
    <d v="2025-01-09T00:00:00"/>
    <s v="F"/>
    <x v="1"/>
    <x v="2"/>
    <x v="0"/>
    <x v="8"/>
    <x v="3"/>
    <x v="1"/>
    <x v="2"/>
    <x v="0"/>
  </r>
  <r>
    <s v="TX500189"/>
    <x v="8"/>
    <x v="2"/>
    <n v="23.6"/>
    <n v="70.800000000000011"/>
    <n v="70.800000000000011"/>
    <x v="7"/>
    <d v="2025-01-09T00:00:00"/>
    <s v="M"/>
    <x v="0"/>
    <x v="2"/>
    <x v="0"/>
    <x v="8"/>
    <x v="3"/>
    <x v="1"/>
    <x v="1"/>
    <x v="0"/>
  </r>
  <r>
    <s v="TX500190"/>
    <x v="12"/>
    <x v="11"/>
    <n v="104"/>
    <n v="936"/>
    <n v="936"/>
    <x v="7"/>
    <d v="2025-01-10T00:00:00"/>
    <s v="F"/>
    <x v="2"/>
    <x v="2"/>
    <x v="0"/>
    <x v="17"/>
    <x v="1"/>
    <x v="1"/>
    <x v="2"/>
    <x v="0"/>
  </r>
  <r>
    <s v="TX500191"/>
    <x v="6"/>
    <x v="1"/>
    <n v="51.8"/>
    <n v="103.6"/>
    <n v="103.6"/>
    <x v="7"/>
    <d v="2025-01-12T00:00:00"/>
    <s v=""/>
    <x v="0"/>
    <x v="2"/>
    <x v="0"/>
    <x v="10"/>
    <x v="5"/>
    <x v="1"/>
    <x v="0"/>
    <x v="0"/>
  </r>
  <r>
    <s v="TX500192"/>
    <x v="10"/>
    <x v="9"/>
    <n v="34.5"/>
    <n v="172.5"/>
    <n v="172.5"/>
    <x v="7"/>
    <d v="2025-01-10T00:00:00"/>
    <s v=""/>
    <x v="2"/>
    <x v="2"/>
    <x v="0"/>
    <x v="11"/>
    <x v="1"/>
    <x v="1"/>
    <x v="0"/>
    <x v="0"/>
  </r>
  <r>
    <s v="TX500193"/>
    <x v="6"/>
    <x v="1"/>
    <n v="51.8"/>
    <n v="103.6"/>
    <n v="103.6"/>
    <x v="7"/>
    <d v="2025-01-10T00:00:00"/>
    <s v="M"/>
    <x v="1"/>
    <x v="2"/>
    <x v="0"/>
    <x v="30"/>
    <x v="1"/>
    <x v="1"/>
    <x v="1"/>
    <x v="0"/>
  </r>
  <r>
    <s v="TX500194"/>
    <x v="18"/>
    <x v="23"/>
    <n v="131.5"/>
    <n v="5654.5"/>
    <n v="5654.5"/>
    <x v="7"/>
    <d v="2025-01-09T00:00:00"/>
    <s v="F"/>
    <x v="0"/>
    <x v="2"/>
    <x v="0"/>
    <x v="18"/>
    <x v="3"/>
    <x v="1"/>
    <x v="2"/>
    <x v="0"/>
  </r>
  <r>
    <s v="TX500195"/>
    <x v="8"/>
    <x v="3"/>
    <n v="47.8"/>
    <n v="334.59999999999997"/>
    <n v="334.59999999999997"/>
    <x v="7"/>
    <d v="2025-01-08T00:00:00"/>
    <s v="F"/>
    <x v="0"/>
    <x v="0"/>
    <x v="0"/>
    <x v="19"/>
    <x v="7"/>
    <x v="1"/>
    <x v="2"/>
    <x v="0"/>
  </r>
  <r>
    <s v="TX500196"/>
    <x v="0"/>
    <x v="1"/>
    <n v="10.199999999999999"/>
    <n v="20.399999999999999"/>
    <n v="20.399999999999999"/>
    <x v="7"/>
    <d v="2025-01-10T00:00:00"/>
    <s v="F"/>
    <x v="0"/>
    <x v="0"/>
    <x v="0"/>
    <x v="19"/>
    <x v="1"/>
    <x v="1"/>
    <x v="2"/>
    <x v="0"/>
  </r>
  <r>
    <s v="TX500197"/>
    <x v="8"/>
    <x v="8"/>
    <n v="41"/>
    <n v="328"/>
    <n v="328"/>
    <x v="7"/>
    <d v="2025-01-08T00:00:00"/>
    <s v="F"/>
    <x v="1"/>
    <x v="2"/>
    <x v="0"/>
    <x v="19"/>
    <x v="7"/>
    <x v="1"/>
    <x v="2"/>
    <x v="0"/>
  </r>
  <r>
    <s v="TX500198"/>
    <x v="10"/>
    <x v="3"/>
    <n v="50.8"/>
    <n v="355.59999999999997"/>
    <n v="355.59999999999997"/>
    <x v="7"/>
    <d v="2025-01-11T00:00:00"/>
    <s v="F"/>
    <x v="1"/>
    <x v="0"/>
    <x v="0"/>
    <x v="21"/>
    <x v="2"/>
    <x v="1"/>
    <x v="2"/>
    <x v="0"/>
  </r>
  <r>
    <s v="TX500199"/>
    <x v="18"/>
    <x v="2"/>
    <n v="39.6"/>
    <n v="118.80000000000001"/>
    <n v="118.80000000000001"/>
    <x v="7"/>
    <d v="2025-01-09T00:00:00"/>
    <s v="M"/>
    <x v="2"/>
    <x v="2"/>
    <x v="0"/>
    <x v="1"/>
    <x v="3"/>
    <x v="1"/>
    <x v="1"/>
    <x v="0"/>
  </r>
  <r>
    <s v="TX500200"/>
    <x v="5"/>
    <x v="1"/>
    <n v="69.5"/>
    <n v="139"/>
    <n v="139"/>
    <x v="7"/>
    <d v="2025-01-10T00:00:00"/>
    <s v="M"/>
    <x v="0"/>
    <x v="2"/>
    <x v="0"/>
    <x v="2"/>
    <x v="1"/>
    <x v="1"/>
    <x v="1"/>
    <x v="0"/>
  </r>
  <r>
    <s v="TX500201"/>
    <x v="8"/>
    <x v="8"/>
    <n v="32.6"/>
    <n v="260.8"/>
    <n v="260.8"/>
    <x v="7"/>
    <d v="2025-01-11T00:00:00"/>
    <s v="M"/>
    <x v="1"/>
    <x v="0"/>
    <x v="0"/>
    <x v="3"/>
    <x v="2"/>
    <x v="1"/>
    <x v="1"/>
    <x v="0"/>
  </r>
  <r>
    <s v="TX500202"/>
    <x v="7"/>
    <x v="1"/>
    <n v="49.1"/>
    <n v="98.2"/>
    <n v="98.2"/>
    <x v="7"/>
    <d v="2025-01-16T00:00:00"/>
    <s v="M"/>
    <x v="3"/>
    <x v="2"/>
    <x v="0"/>
    <x v="3"/>
    <x v="9"/>
    <x v="1"/>
    <x v="1"/>
    <x v="0"/>
  </r>
  <r>
    <s v="TX500203"/>
    <x v="6"/>
    <x v="1"/>
    <n v="49.4"/>
    <n v="98.8"/>
    <n v="98.8"/>
    <x v="8"/>
    <d v="2025-01-10T00:00:00"/>
    <s v="F"/>
    <x v="2"/>
    <x v="0"/>
    <x v="0"/>
    <x v="3"/>
    <x v="3"/>
    <x v="1"/>
    <x v="2"/>
    <x v="0"/>
  </r>
  <r>
    <s v="TX500204"/>
    <x v="7"/>
    <x v="3"/>
    <n v="65.099999999999994"/>
    <n v="455.69999999999993"/>
    <n v="455.69999999999993"/>
    <x v="8"/>
    <d v="2025-01-12T00:00:00"/>
    <s v="F"/>
    <x v="2"/>
    <x v="2"/>
    <x v="0"/>
    <x v="3"/>
    <x v="2"/>
    <x v="1"/>
    <x v="2"/>
    <x v="0"/>
  </r>
  <r>
    <s v="TX500205"/>
    <x v="3"/>
    <x v="1"/>
    <n v="52.1"/>
    <n v="104.2"/>
    <n v="104.2"/>
    <x v="8"/>
    <d v="2025-01-13T00:00:00"/>
    <s v="F"/>
    <x v="2"/>
    <x v="0"/>
    <x v="0"/>
    <x v="3"/>
    <x v="5"/>
    <x v="1"/>
    <x v="2"/>
    <x v="0"/>
  </r>
  <r>
    <s v="TX500206"/>
    <x v="2"/>
    <x v="12"/>
    <n v="129.19999999999999"/>
    <n v="516.79999999999995"/>
    <n v="516.79999999999995"/>
    <x v="8"/>
    <d v="2025-01-10T00:00:00"/>
    <s v="F"/>
    <x v="1"/>
    <x v="0"/>
    <x v="0"/>
    <x v="3"/>
    <x v="3"/>
    <x v="1"/>
    <x v="2"/>
    <x v="0"/>
  </r>
  <r>
    <s v="TX500207"/>
    <x v="1"/>
    <x v="10"/>
    <n v="81.8"/>
    <n v="1554.2"/>
    <n v="1554.2"/>
    <x v="8"/>
    <d v="2025-01-09T00:00:00"/>
    <s v="F"/>
    <x v="1"/>
    <x v="1"/>
    <x v="0"/>
    <x v="3"/>
    <x v="7"/>
    <x v="1"/>
    <x v="2"/>
    <x v="0"/>
  </r>
  <r>
    <s v="TX500208"/>
    <x v="17"/>
    <x v="0"/>
    <n v="24.9"/>
    <n v="24.9"/>
    <n v="24.9"/>
    <x v="8"/>
    <d v="2025-01-13T00:00:00"/>
    <s v="F"/>
    <x v="1"/>
    <x v="0"/>
    <x v="0"/>
    <x v="3"/>
    <x v="5"/>
    <x v="1"/>
    <x v="2"/>
    <x v="0"/>
  </r>
  <r>
    <s v="TX500209"/>
    <x v="0"/>
    <x v="2"/>
    <n v="49.4"/>
    <n v="148.19999999999999"/>
    <n v="148.19999999999999"/>
    <x v="8"/>
    <d v="2025-01-12T00:00:00"/>
    <s v="F"/>
    <x v="4"/>
    <x v="4"/>
    <x v="0"/>
    <x v="3"/>
    <x v="2"/>
    <x v="1"/>
    <x v="2"/>
    <x v="0"/>
  </r>
  <r>
    <s v="TX500210"/>
    <x v="8"/>
    <x v="1"/>
    <n v="22.7"/>
    <n v="45.4"/>
    <n v="45.4"/>
    <x v="8"/>
    <d v="2025-01-10T00:00:00"/>
    <s v="M"/>
    <x v="3"/>
    <x v="2"/>
    <x v="0"/>
    <x v="3"/>
    <x v="3"/>
    <x v="1"/>
    <x v="1"/>
    <x v="0"/>
  </r>
  <r>
    <s v="TX500211"/>
    <x v="1"/>
    <x v="0"/>
    <n v="77.3"/>
    <n v="77.3"/>
    <n v="77.3"/>
    <x v="8"/>
    <d v="2025-01-09T00:00:00"/>
    <s v="F"/>
    <x v="0"/>
    <x v="2"/>
    <x v="0"/>
    <x v="6"/>
    <x v="7"/>
    <x v="1"/>
    <x v="2"/>
    <x v="0"/>
  </r>
  <r>
    <s v="TX500212"/>
    <x v="1"/>
    <x v="9"/>
    <n v="109.1"/>
    <n v="545.5"/>
    <n v="545.5"/>
    <x v="8"/>
    <d v="2025-01-12T00:00:00"/>
    <s v="F"/>
    <x v="0"/>
    <x v="0"/>
    <x v="0"/>
    <x v="6"/>
    <x v="2"/>
    <x v="1"/>
    <x v="2"/>
    <x v="0"/>
  </r>
  <r>
    <s v="TX500213"/>
    <x v="2"/>
    <x v="12"/>
    <n v="53.9"/>
    <n v="215.6"/>
    <n v="215.6"/>
    <x v="8"/>
    <d v="2025-01-10T00:00:00"/>
    <s v="M"/>
    <x v="0"/>
    <x v="1"/>
    <x v="0"/>
    <x v="8"/>
    <x v="3"/>
    <x v="1"/>
    <x v="1"/>
    <x v="0"/>
  </r>
  <r>
    <s v="TX500214"/>
    <x v="9"/>
    <x v="18"/>
    <n v="21.2"/>
    <n v="551.19999999999993"/>
    <n v="551.19999999999993"/>
    <x v="8"/>
    <d v="2025-01-09T00:00:00"/>
    <s v="F"/>
    <x v="0"/>
    <x v="0"/>
    <x v="0"/>
    <x v="9"/>
    <x v="7"/>
    <x v="1"/>
    <x v="2"/>
    <x v="0"/>
  </r>
  <r>
    <s v="TX500215"/>
    <x v="16"/>
    <x v="12"/>
    <n v="69"/>
    <n v="276"/>
    <n v="276"/>
    <x v="8"/>
    <d v="2025-01-11T00:00:00"/>
    <s v="F"/>
    <x v="1"/>
    <x v="1"/>
    <x v="0"/>
    <x v="18"/>
    <x v="1"/>
    <x v="1"/>
    <x v="2"/>
    <x v="0"/>
  </r>
  <r>
    <s v="TX500216"/>
    <x v="6"/>
    <x v="2"/>
    <n v="46.2"/>
    <n v="138.60000000000002"/>
    <n v="138.60000000000002"/>
    <x v="8"/>
    <d v="2025-01-11T00:00:00"/>
    <s v="F"/>
    <x v="0"/>
    <x v="2"/>
    <x v="0"/>
    <x v="31"/>
    <x v="1"/>
    <x v="1"/>
    <x v="2"/>
    <x v="0"/>
  </r>
  <r>
    <s v="TX500217"/>
    <x v="1"/>
    <x v="9"/>
    <n v="97.4"/>
    <n v="487"/>
    <n v="487"/>
    <x v="8"/>
    <d v="2025-01-13T00:00:00"/>
    <s v="F"/>
    <x v="4"/>
    <x v="2"/>
    <x v="0"/>
    <x v="21"/>
    <x v="5"/>
    <x v="1"/>
    <x v="2"/>
    <x v="0"/>
  </r>
  <r>
    <s v="TX500218"/>
    <x v="8"/>
    <x v="9"/>
    <n v="21"/>
    <n v="105"/>
    <n v="105"/>
    <x v="8"/>
    <d v="2025-01-10T00:00:00"/>
    <s v="M"/>
    <x v="0"/>
    <x v="1"/>
    <x v="0"/>
    <x v="21"/>
    <x v="3"/>
    <x v="1"/>
    <x v="1"/>
    <x v="0"/>
  </r>
  <r>
    <s v="TX500219"/>
    <x v="5"/>
    <x v="1"/>
    <n v="32.700000000000003"/>
    <n v="65.400000000000006"/>
    <n v="65.400000000000006"/>
    <x v="9"/>
    <d v="2025-01-13T00:00:00"/>
    <s v="F"/>
    <x v="1"/>
    <x v="0"/>
    <x v="0"/>
    <x v="2"/>
    <x v="2"/>
    <x v="1"/>
    <x v="2"/>
    <x v="0"/>
  </r>
  <r>
    <s v="TX500220"/>
    <x v="6"/>
    <x v="12"/>
    <n v="48"/>
    <n v="192"/>
    <n v="192"/>
    <x v="9"/>
    <d v="2025-01-11T00:00:00"/>
    <s v="M"/>
    <x v="3"/>
    <x v="0"/>
    <x v="0"/>
    <x v="3"/>
    <x v="3"/>
    <x v="1"/>
    <x v="1"/>
    <x v="0"/>
  </r>
  <r>
    <s v="TX500221"/>
    <x v="6"/>
    <x v="2"/>
    <n v="68.2"/>
    <n v="204.60000000000002"/>
    <n v="204.60000000000002"/>
    <x v="9"/>
    <d v="2025-01-14T00:00:00"/>
    <s v=""/>
    <x v="0"/>
    <x v="2"/>
    <x v="0"/>
    <x v="3"/>
    <x v="5"/>
    <x v="1"/>
    <x v="0"/>
    <x v="0"/>
  </r>
  <r>
    <s v="TX500222"/>
    <x v="5"/>
    <x v="0"/>
    <n v="45.4"/>
    <n v="45.4"/>
    <n v="45.4"/>
    <x v="9"/>
    <d v="2025-01-12T00:00:00"/>
    <s v="M"/>
    <x v="1"/>
    <x v="0"/>
    <x v="0"/>
    <x v="3"/>
    <x v="1"/>
    <x v="1"/>
    <x v="1"/>
    <x v="0"/>
  </r>
  <r>
    <s v="TX500223"/>
    <x v="12"/>
    <x v="1"/>
    <n v="53.9"/>
    <n v="107.8"/>
    <n v="107.8"/>
    <x v="9"/>
    <d v="2025-01-11T00:00:00"/>
    <s v="F"/>
    <x v="2"/>
    <x v="0"/>
    <x v="0"/>
    <x v="3"/>
    <x v="3"/>
    <x v="1"/>
    <x v="2"/>
    <x v="0"/>
  </r>
  <r>
    <s v="TX500224"/>
    <x v="2"/>
    <x v="12"/>
    <n v="62.1"/>
    <n v="248.4"/>
    <n v="248.4"/>
    <x v="9"/>
    <d v="2025-01-14T00:00:00"/>
    <s v="F"/>
    <x v="0"/>
    <x v="0"/>
    <x v="0"/>
    <x v="4"/>
    <x v="5"/>
    <x v="1"/>
    <x v="2"/>
    <x v="0"/>
  </r>
  <r>
    <s v="TX500225"/>
    <x v="13"/>
    <x v="3"/>
    <n v="33.1"/>
    <n v="231.70000000000002"/>
    <n v="231.70000000000002"/>
    <x v="9"/>
    <d v="2025-01-15T00:00:00"/>
    <s v="M"/>
    <x v="1"/>
    <x v="0"/>
    <x v="0"/>
    <x v="6"/>
    <x v="0"/>
    <x v="1"/>
    <x v="1"/>
    <x v="0"/>
  </r>
  <r>
    <s v="TX500226"/>
    <x v="18"/>
    <x v="9"/>
    <n v="35.200000000000003"/>
    <n v="176"/>
    <n v="176"/>
    <x v="9"/>
    <d v="2025-01-10T00:00:00"/>
    <s v="F"/>
    <x v="1"/>
    <x v="0"/>
    <x v="0"/>
    <x v="6"/>
    <x v="7"/>
    <x v="1"/>
    <x v="2"/>
    <x v="0"/>
  </r>
  <r>
    <s v="TX500227"/>
    <x v="9"/>
    <x v="2"/>
    <n v="32.1"/>
    <n v="96.300000000000011"/>
    <n v="96.300000000000011"/>
    <x v="9"/>
    <d v="2025-01-15T00:00:00"/>
    <s v="M"/>
    <x v="3"/>
    <x v="0"/>
    <x v="0"/>
    <x v="8"/>
    <x v="0"/>
    <x v="1"/>
    <x v="1"/>
    <x v="0"/>
  </r>
  <r>
    <s v="TX500228"/>
    <x v="11"/>
    <x v="0"/>
    <n v="38.1"/>
    <n v="38.1"/>
    <n v="38.1"/>
    <x v="9"/>
    <d v="2025-01-15T00:00:00"/>
    <s v="F"/>
    <x v="0"/>
    <x v="2"/>
    <x v="0"/>
    <x v="8"/>
    <x v="0"/>
    <x v="1"/>
    <x v="2"/>
    <x v="0"/>
  </r>
  <r>
    <s v="TX500229"/>
    <x v="8"/>
    <x v="0"/>
    <n v="65.2"/>
    <n v="65.2"/>
    <n v="65.2"/>
    <x v="9"/>
    <d v="2025-01-15T00:00:00"/>
    <s v="F"/>
    <x v="3"/>
    <x v="1"/>
    <x v="0"/>
    <x v="8"/>
    <x v="0"/>
    <x v="1"/>
    <x v="2"/>
    <x v="0"/>
  </r>
  <r>
    <s v="TX500230"/>
    <x v="10"/>
    <x v="3"/>
    <n v="55.2"/>
    <n v="386.40000000000003"/>
    <n v="386.40000000000003"/>
    <x v="9"/>
    <d v="2025-01-11T00:00:00"/>
    <s v="M"/>
    <x v="2"/>
    <x v="0"/>
    <x v="0"/>
    <x v="11"/>
    <x v="3"/>
    <x v="1"/>
    <x v="1"/>
    <x v="0"/>
  </r>
  <r>
    <s v="TX500231"/>
    <x v="6"/>
    <x v="0"/>
    <n v="62"/>
    <n v="62"/>
    <n v="62"/>
    <x v="9"/>
    <d v="2025-01-14T00:00:00"/>
    <s v="F"/>
    <x v="0"/>
    <x v="0"/>
    <x v="0"/>
    <x v="11"/>
    <x v="5"/>
    <x v="1"/>
    <x v="2"/>
    <x v="0"/>
  </r>
  <r>
    <s v="TX500232"/>
    <x v="7"/>
    <x v="2"/>
    <n v="45.9"/>
    <n v="137.69999999999999"/>
    <n v="137.69999999999999"/>
    <x v="9"/>
    <d v="2025-01-11T00:00:00"/>
    <s v="F"/>
    <x v="2"/>
    <x v="0"/>
    <x v="0"/>
    <x v="32"/>
    <x v="3"/>
    <x v="1"/>
    <x v="2"/>
    <x v="0"/>
  </r>
  <r>
    <s v="TX500233"/>
    <x v="18"/>
    <x v="2"/>
    <n v="58.3"/>
    <n v="174.89999999999998"/>
    <n v="174.89999999999998"/>
    <x v="9"/>
    <d v="2025-01-10T00:00:00"/>
    <s v="M"/>
    <x v="1"/>
    <x v="1"/>
    <x v="0"/>
    <x v="18"/>
    <x v="7"/>
    <x v="1"/>
    <x v="1"/>
    <x v="0"/>
  </r>
  <r>
    <s v="TX500234"/>
    <x v="8"/>
    <x v="1"/>
    <n v="22.3"/>
    <n v="44.6"/>
    <n v="44.6"/>
    <x v="9"/>
    <d v="2025-01-13T00:00:00"/>
    <s v="F"/>
    <x v="0"/>
    <x v="2"/>
    <x v="0"/>
    <x v="20"/>
    <x v="2"/>
    <x v="1"/>
    <x v="2"/>
    <x v="0"/>
  </r>
  <r>
    <s v="TX500235"/>
    <x v="19"/>
    <x v="9"/>
    <n v="24"/>
    <n v="120"/>
    <n v="120"/>
    <x v="9"/>
    <d v="2025-01-11T00:00:00"/>
    <s v="M"/>
    <x v="4"/>
    <x v="0"/>
    <x v="0"/>
    <x v="1"/>
    <x v="3"/>
    <x v="1"/>
    <x v="1"/>
    <x v="0"/>
  </r>
  <r>
    <s v="TX500236"/>
    <x v="0"/>
    <x v="7"/>
    <n v="21.3"/>
    <n v="213"/>
    <n v="213"/>
    <x v="9"/>
    <d v="2025-01-10T00:00:00"/>
    <s v="F"/>
    <x v="1"/>
    <x v="2"/>
    <x v="0"/>
    <x v="22"/>
    <x v="7"/>
    <x v="1"/>
    <x v="2"/>
    <x v="0"/>
  </r>
  <r>
    <s v="TX500237"/>
    <x v="6"/>
    <x v="24"/>
    <n v="57.8"/>
    <n v="2369.7999999999997"/>
    <n v="2369.7999999999997"/>
    <x v="9"/>
    <d v="2025-01-12T00:00:00"/>
    <s v="F"/>
    <x v="0"/>
    <x v="2"/>
    <x v="0"/>
    <x v="3"/>
    <x v="1"/>
    <x v="1"/>
    <x v="2"/>
    <x v="0"/>
  </r>
  <r>
    <s v="TX500238"/>
    <x v="10"/>
    <x v="2"/>
    <n v="67.599999999999994"/>
    <n v="202.79999999999998"/>
    <n v="202.79999999999998"/>
    <x v="9"/>
    <d v="2025-01-11T00:00:00"/>
    <s v="F"/>
    <x v="0"/>
    <x v="0"/>
    <x v="0"/>
    <x v="3"/>
    <x v="3"/>
    <x v="1"/>
    <x v="2"/>
    <x v="0"/>
  </r>
  <r>
    <s v="TX500239"/>
    <x v="6"/>
    <x v="13"/>
    <n v="66.7"/>
    <n v="400.20000000000005"/>
    <n v="400.20000000000005"/>
    <x v="9"/>
    <d v="2025-01-14T00:00:00"/>
    <s v="M"/>
    <x v="4"/>
    <x v="1"/>
    <x v="0"/>
    <x v="3"/>
    <x v="5"/>
    <x v="1"/>
    <x v="1"/>
    <x v="0"/>
  </r>
  <r>
    <s v="TX500240"/>
    <x v="1"/>
    <x v="12"/>
    <n v="53.1"/>
    <n v="212.4"/>
    <n v="212.4"/>
    <x v="9"/>
    <d v="2025-01-12T00:00:00"/>
    <s v="F"/>
    <x v="1"/>
    <x v="0"/>
    <x v="0"/>
    <x v="3"/>
    <x v="1"/>
    <x v="1"/>
    <x v="2"/>
    <x v="0"/>
  </r>
  <r>
    <s v="TX500241"/>
    <x v="12"/>
    <x v="2"/>
    <n v="57.4"/>
    <n v="172.2"/>
    <n v="172.2"/>
    <x v="9"/>
    <d v="2025-01-13T00:00:00"/>
    <s v="F"/>
    <x v="0"/>
    <x v="2"/>
    <x v="0"/>
    <x v="29"/>
    <x v="2"/>
    <x v="1"/>
    <x v="2"/>
    <x v="0"/>
  </r>
  <r>
    <s v="TX500242"/>
    <x v="2"/>
    <x v="9"/>
    <n v="58.1"/>
    <n v="290.5"/>
    <n v="290.5"/>
    <x v="9"/>
    <d v="2025-01-10T00:00:00"/>
    <s v="M"/>
    <x v="2"/>
    <x v="2"/>
    <x v="0"/>
    <x v="6"/>
    <x v="7"/>
    <x v="1"/>
    <x v="1"/>
    <x v="0"/>
  </r>
  <r>
    <s v="TX500243"/>
    <x v="5"/>
    <x v="2"/>
    <n v="31.8"/>
    <n v="95.4"/>
    <n v="95.4"/>
    <x v="10"/>
    <d v="2025-01-13T00:00:00"/>
    <s v="M"/>
    <x v="3"/>
    <x v="0"/>
    <x v="0"/>
    <x v="6"/>
    <x v="1"/>
    <x v="1"/>
    <x v="1"/>
    <x v="0"/>
  </r>
  <r>
    <s v="TX500244"/>
    <x v="4"/>
    <x v="2"/>
    <n v="31.5"/>
    <n v="94.5"/>
    <n v="94.5"/>
    <x v="10"/>
    <d v="2025-01-14T00:00:00"/>
    <s v="M"/>
    <x v="0"/>
    <x v="1"/>
    <x v="0"/>
    <x v="8"/>
    <x v="2"/>
    <x v="1"/>
    <x v="1"/>
    <x v="0"/>
  </r>
  <r>
    <s v="TX500245"/>
    <x v="6"/>
    <x v="3"/>
    <n v="55.9"/>
    <n v="391.3"/>
    <n v="391.3"/>
    <x v="10"/>
    <d v="2025-01-15T00:00:00"/>
    <s v="F"/>
    <x v="1"/>
    <x v="2"/>
    <x v="0"/>
    <x v="8"/>
    <x v="5"/>
    <x v="1"/>
    <x v="2"/>
    <x v="0"/>
  </r>
  <r>
    <s v="TX500246"/>
    <x v="8"/>
    <x v="1"/>
    <n v="36.4"/>
    <n v="72.8"/>
    <n v="72.8"/>
    <x v="10"/>
    <d v="2025-01-12T00:00:00"/>
    <s v="M"/>
    <x v="1"/>
    <x v="1"/>
    <x v="0"/>
    <x v="9"/>
    <x v="3"/>
    <x v="1"/>
    <x v="1"/>
    <x v="0"/>
  </r>
  <r>
    <s v="TX500247"/>
    <x v="1"/>
    <x v="9"/>
    <n v="47.3"/>
    <n v="236.5"/>
    <n v="236.5"/>
    <x v="10"/>
    <d v="2025-01-14T00:00:00"/>
    <s v="M"/>
    <x v="2"/>
    <x v="0"/>
    <x v="0"/>
    <x v="10"/>
    <x v="2"/>
    <x v="1"/>
    <x v="1"/>
    <x v="0"/>
  </r>
  <r>
    <s v="TX500248"/>
    <x v="6"/>
    <x v="2"/>
    <n v="82.5"/>
    <n v="247.5"/>
    <n v="247.5"/>
    <x v="10"/>
    <d v="2025-01-12T00:00:00"/>
    <s v="M"/>
    <x v="0"/>
    <x v="0"/>
    <x v="0"/>
    <x v="11"/>
    <x v="3"/>
    <x v="1"/>
    <x v="1"/>
    <x v="0"/>
  </r>
  <r>
    <s v="TX500249"/>
    <x v="0"/>
    <x v="0"/>
    <n v="14.3"/>
    <n v="14.3"/>
    <n v="14.3"/>
    <x v="10"/>
    <d v="2025-01-12T00:00:00"/>
    <s v="F"/>
    <x v="0"/>
    <x v="0"/>
    <x v="0"/>
    <x v="21"/>
    <x v="3"/>
    <x v="1"/>
    <x v="2"/>
    <x v="0"/>
  </r>
  <r>
    <s v="TX500250"/>
    <x v="2"/>
    <x v="13"/>
    <n v="57.6"/>
    <n v="345.6"/>
    <n v="345.6"/>
    <x v="10"/>
    <d v="2025-01-25T00:00:00"/>
    <s v="F"/>
    <x v="0"/>
    <x v="0"/>
    <x v="0"/>
    <x v="21"/>
    <x v="12"/>
    <x v="1"/>
    <x v="2"/>
    <x v="0"/>
  </r>
  <r>
    <s v="TX500251"/>
    <x v="2"/>
    <x v="2"/>
    <n v="142.4"/>
    <n v="427.20000000000005"/>
    <n v="427.20000000000005"/>
    <x v="10"/>
    <d v="2025-01-13T00:00:00"/>
    <s v="M"/>
    <x v="4"/>
    <x v="1"/>
    <x v="0"/>
    <x v="21"/>
    <x v="1"/>
    <x v="1"/>
    <x v="1"/>
    <x v="0"/>
  </r>
  <r>
    <s v="TX500252"/>
    <x v="12"/>
    <x v="0"/>
    <n v="30.2"/>
    <n v="30.2"/>
    <n v="30.2"/>
    <x v="10"/>
    <d v="2025-01-15T00:00:00"/>
    <s v="M"/>
    <x v="1"/>
    <x v="2"/>
    <x v="0"/>
    <x v="2"/>
    <x v="5"/>
    <x v="1"/>
    <x v="1"/>
    <x v="0"/>
  </r>
  <r>
    <s v="TX500253"/>
    <x v="18"/>
    <x v="2"/>
    <n v="65.3"/>
    <n v="195.89999999999998"/>
    <n v="195.89999999999998"/>
    <x v="10"/>
    <d v="2025-01-12T00:00:00"/>
    <s v="O"/>
    <x v="1"/>
    <x v="0"/>
    <x v="0"/>
    <x v="33"/>
    <x v="3"/>
    <x v="1"/>
    <x v="3"/>
    <x v="0"/>
  </r>
  <r>
    <s v="TX500254"/>
    <x v="0"/>
    <x v="1"/>
    <n v="33.4"/>
    <n v="66.8"/>
    <n v="66.8"/>
    <x v="10"/>
    <d v="2025-01-12T00:00:00"/>
    <s v="M"/>
    <x v="1"/>
    <x v="1"/>
    <x v="0"/>
    <x v="22"/>
    <x v="3"/>
    <x v="1"/>
    <x v="1"/>
    <x v="0"/>
  </r>
  <r>
    <s v="TX500255"/>
    <x v="7"/>
    <x v="1"/>
    <n v="45.1"/>
    <n v="90.2"/>
    <n v="90.2"/>
    <x v="10"/>
    <d v="2025-01-19T00:00:00"/>
    <s v="M"/>
    <x v="0"/>
    <x v="0"/>
    <x v="0"/>
    <x v="34"/>
    <x v="9"/>
    <x v="1"/>
    <x v="1"/>
    <x v="0"/>
  </r>
  <r>
    <s v="TX500256"/>
    <x v="2"/>
    <x v="3"/>
    <n v="61.7"/>
    <n v="431.90000000000003"/>
    <n v="431.90000000000003"/>
    <x v="10"/>
    <d v="2025-01-13T00:00:00"/>
    <s v="F"/>
    <x v="4"/>
    <x v="0"/>
    <x v="0"/>
    <x v="3"/>
    <x v="1"/>
    <x v="1"/>
    <x v="2"/>
    <x v="0"/>
  </r>
  <r>
    <s v="TX500257"/>
    <x v="9"/>
    <x v="2"/>
    <n v="45.1"/>
    <n v="135.30000000000001"/>
    <n v="135.30000000000001"/>
    <x v="11"/>
    <d v="2025-01-13T00:00:00"/>
    <s v="M"/>
    <x v="4"/>
    <x v="1"/>
    <x v="0"/>
    <x v="3"/>
    <x v="3"/>
    <x v="2"/>
    <x v="1"/>
    <x v="0"/>
  </r>
  <r>
    <s v="TX500258"/>
    <x v="15"/>
    <x v="9"/>
    <n v="22.7"/>
    <n v="113.5"/>
    <n v="113.5"/>
    <x v="11"/>
    <d v="2025-01-17T00:00:00"/>
    <s v="M"/>
    <x v="0"/>
    <x v="2"/>
    <x v="0"/>
    <x v="35"/>
    <x v="0"/>
    <x v="2"/>
    <x v="1"/>
    <x v="0"/>
  </r>
  <r>
    <s v="TX500259"/>
    <x v="8"/>
    <x v="0"/>
    <n v="17.600000000000001"/>
    <n v="17.600000000000001"/>
    <n v="17.600000000000001"/>
    <x v="11"/>
    <d v="2025-01-13T00:00:00"/>
    <s v="F"/>
    <x v="0"/>
    <x v="2"/>
    <x v="0"/>
    <x v="23"/>
    <x v="3"/>
    <x v="2"/>
    <x v="2"/>
    <x v="0"/>
  </r>
  <r>
    <s v="TX500260"/>
    <x v="14"/>
    <x v="1"/>
    <n v="11.3"/>
    <n v="22.6"/>
    <n v="22.6"/>
    <x v="11"/>
    <d v="2025-01-15T00:00:00"/>
    <s v="F"/>
    <x v="3"/>
    <x v="2"/>
    <x v="0"/>
    <x v="23"/>
    <x v="2"/>
    <x v="2"/>
    <x v="2"/>
    <x v="0"/>
  </r>
  <r>
    <s v="TX500261"/>
    <x v="6"/>
    <x v="2"/>
    <n v="53.4"/>
    <n v="160.19999999999999"/>
    <n v="160.19999999999999"/>
    <x v="11"/>
    <d v="2025-01-15T00:00:00"/>
    <s v="M"/>
    <x v="3"/>
    <x v="2"/>
    <x v="0"/>
    <x v="36"/>
    <x v="2"/>
    <x v="2"/>
    <x v="1"/>
    <x v="0"/>
  </r>
  <r>
    <s v="TX500262"/>
    <x v="6"/>
    <x v="5"/>
    <n v="51.1"/>
    <n v="562.1"/>
    <n v="562.1"/>
    <x v="11"/>
    <d v="2025-01-14T00:00:00"/>
    <s v="F"/>
    <x v="2"/>
    <x v="2"/>
    <x v="0"/>
    <x v="8"/>
    <x v="1"/>
    <x v="2"/>
    <x v="2"/>
    <x v="0"/>
  </r>
  <r>
    <s v="TX500263"/>
    <x v="8"/>
    <x v="1"/>
    <n v="27.5"/>
    <n v="55"/>
    <n v="55"/>
    <x v="11"/>
    <d v="2025-01-13T00:00:00"/>
    <s v="M"/>
    <x v="4"/>
    <x v="1"/>
    <x v="0"/>
    <x v="8"/>
    <x v="3"/>
    <x v="2"/>
    <x v="1"/>
    <x v="0"/>
  </r>
  <r>
    <s v="TX500264"/>
    <x v="9"/>
    <x v="0"/>
    <n v="33.5"/>
    <n v="33.5"/>
    <n v="33.5"/>
    <x v="11"/>
    <d v="2025-01-14T00:00:00"/>
    <s v="F"/>
    <x v="0"/>
    <x v="4"/>
    <x v="0"/>
    <x v="8"/>
    <x v="1"/>
    <x v="2"/>
    <x v="2"/>
    <x v="0"/>
  </r>
  <r>
    <s v="TX500265"/>
    <x v="4"/>
    <x v="0"/>
    <n v="59.5"/>
    <n v="59.5"/>
    <n v="59.5"/>
    <x v="11"/>
    <d v="2025-01-12T00:00:00"/>
    <s v="M"/>
    <x v="0"/>
    <x v="2"/>
    <x v="0"/>
    <x v="18"/>
    <x v="7"/>
    <x v="2"/>
    <x v="1"/>
    <x v="0"/>
  </r>
  <r>
    <s v="TX500266"/>
    <x v="17"/>
    <x v="12"/>
    <n v="23.5"/>
    <n v="94"/>
    <n v="94"/>
    <x v="11"/>
    <d v="2025-01-13T00:00:00"/>
    <s v="F"/>
    <x v="3"/>
    <x v="3"/>
    <x v="0"/>
    <x v="19"/>
    <x v="3"/>
    <x v="2"/>
    <x v="2"/>
    <x v="0"/>
  </r>
  <r>
    <s v="TX500267"/>
    <x v="6"/>
    <x v="0"/>
    <n v="49.7"/>
    <n v="49.7"/>
    <n v="49.7"/>
    <x v="11"/>
    <d v="2025-01-13T00:00:00"/>
    <s v=""/>
    <x v="1"/>
    <x v="2"/>
    <x v="0"/>
    <x v="20"/>
    <x v="3"/>
    <x v="2"/>
    <x v="0"/>
    <x v="0"/>
  </r>
  <r>
    <s v="TX500268"/>
    <x v="6"/>
    <x v="12"/>
    <n v="44.2"/>
    <n v="176.8"/>
    <n v="176.8"/>
    <x v="11"/>
    <d v="2025-01-15T00:00:00"/>
    <s v="F"/>
    <x v="0"/>
    <x v="2"/>
    <x v="0"/>
    <x v="21"/>
    <x v="2"/>
    <x v="2"/>
    <x v="2"/>
    <x v="0"/>
  </r>
  <r>
    <s v="TX500269"/>
    <x v="8"/>
    <x v="0"/>
    <n v="22.1"/>
    <n v="22.1"/>
    <n v="22.1"/>
    <x v="11"/>
    <d v="2025-01-16T00:00:00"/>
    <s v="F"/>
    <x v="1"/>
    <x v="1"/>
    <x v="0"/>
    <x v="33"/>
    <x v="5"/>
    <x v="2"/>
    <x v="2"/>
    <x v="0"/>
  </r>
  <r>
    <s v="TX500270"/>
    <x v="6"/>
    <x v="2"/>
    <n v="90.9"/>
    <n v="272.70000000000005"/>
    <n v="272.70000000000005"/>
    <x v="11"/>
    <d v="2025-01-13T00:00:00"/>
    <s v="F"/>
    <x v="2"/>
    <x v="4"/>
    <x v="0"/>
    <x v="3"/>
    <x v="3"/>
    <x v="2"/>
    <x v="2"/>
    <x v="0"/>
  </r>
  <r>
    <s v="TX500271"/>
    <x v="8"/>
    <x v="2"/>
    <n v="44.5"/>
    <n v="133.5"/>
    <n v="133.5"/>
    <x v="11"/>
    <d v="2025-01-13T00:00:00"/>
    <s v="F"/>
    <x v="1"/>
    <x v="0"/>
    <x v="0"/>
    <x v="3"/>
    <x v="3"/>
    <x v="2"/>
    <x v="2"/>
    <x v="0"/>
  </r>
  <r>
    <s v="TX500272"/>
    <x v="9"/>
    <x v="13"/>
    <n v="32.299999999999997"/>
    <n v="193.79999999999998"/>
    <n v="193.79999999999998"/>
    <x v="11"/>
    <d v="2025-01-16T00:00:00"/>
    <s v="F"/>
    <x v="0"/>
    <x v="0"/>
    <x v="0"/>
    <x v="3"/>
    <x v="5"/>
    <x v="2"/>
    <x v="2"/>
    <x v="0"/>
  </r>
  <r>
    <s v="TX500273"/>
    <x v="17"/>
    <x v="2"/>
    <n v="87.5"/>
    <n v="262.5"/>
    <n v="262.5"/>
    <x v="11"/>
    <d v="2025-01-13T00:00:00"/>
    <s v="F"/>
    <x v="1"/>
    <x v="1"/>
    <x v="0"/>
    <x v="3"/>
    <x v="3"/>
    <x v="2"/>
    <x v="2"/>
    <x v="0"/>
  </r>
  <r>
    <s v="TX500274"/>
    <x v="16"/>
    <x v="9"/>
    <n v="48.7"/>
    <n v="243.5"/>
    <n v="243.5"/>
    <x v="11"/>
    <d v="2025-01-13T00:00:00"/>
    <s v="M"/>
    <x v="2"/>
    <x v="0"/>
    <x v="0"/>
    <x v="3"/>
    <x v="3"/>
    <x v="2"/>
    <x v="1"/>
    <x v="0"/>
  </r>
  <r>
    <s v="TX500275"/>
    <x v="0"/>
    <x v="9"/>
    <n v="22.5"/>
    <n v="112.5"/>
    <n v="112.5"/>
    <x v="11"/>
    <d v="2025-01-13T00:00:00"/>
    <s v="M"/>
    <x v="0"/>
    <x v="0"/>
    <x v="0"/>
    <x v="3"/>
    <x v="3"/>
    <x v="2"/>
    <x v="1"/>
    <x v="0"/>
  </r>
  <r>
    <s v="TX500276"/>
    <x v="1"/>
    <x v="8"/>
    <n v="65.900000000000006"/>
    <n v="527.20000000000005"/>
    <n v="527.20000000000005"/>
    <x v="11"/>
    <d v="2025-01-15T00:00:00"/>
    <s v="F"/>
    <x v="1"/>
    <x v="2"/>
    <x v="0"/>
    <x v="3"/>
    <x v="2"/>
    <x v="2"/>
    <x v="2"/>
    <x v="0"/>
  </r>
  <r>
    <s v="TX500277"/>
    <x v="6"/>
    <x v="9"/>
    <n v="41.9"/>
    <n v="209.5"/>
    <n v="209.5"/>
    <x v="11"/>
    <d v="2025-01-19T00:00:00"/>
    <s v=""/>
    <x v="0"/>
    <x v="0"/>
    <x v="0"/>
    <x v="3"/>
    <x v="6"/>
    <x v="2"/>
    <x v="0"/>
    <x v="0"/>
  </r>
  <r>
    <s v="TX500278"/>
    <x v="1"/>
    <x v="9"/>
    <n v="67.5"/>
    <n v="337.5"/>
    <n v="337.5"/>
    <x v="11"/>
    <d v="2025-01-13T00:00:00"/>
    <s v="F"/>
    <x v="0"/>
    <x v="2"/>
    <x v="0"/>
    <x v="3"/>
    <x v="3"/>
    <x v="2"/>
    <x v="2"/>
    <x v="0"/>
  </r>
  <r>
    <s v="TX500279"/>
    <x v="9"/>
    <x v="0"/>
    <n v="60.4"/>
    <n v="60.4"/>
    <n v="60.4"/>
    <x v="12"/>
    <d v="2025-01-15T00:00:00"/>
    <s v="F"/>
    <x v="1"/>
    <x v="1"/>
    <x v="0"/>
    <x v="3"/>
    <x v="1"/>
    <x v="2"/>
    <x v="2"/>
    <x v="0"/>
  </r>
  <r>
    <s v="TX500280"/>
    <x v="1"/>
    <x v="3"/>
    <n v="30.4"/>
    <n v="212.79999999999998"/>
    <n v="212.79999999999998"/>
    <x v="12"/>
    <d v="2025-01-16T00:00:00"/>
    <s v="F"/>
    <x v="4"/>
    <x v="0"/>
    <x v="0"/>
    <x v="3"/>
    <x v="2"/>
    <x v="2"/>
    <x v="2"/>
    <x v="0"/>
  </r>
  <r>
    <s v="TX500281"/>
    <x v="14"/>
    <x v="1"/>
    <n v="24.5"/>
    <n v="49"/>
    <n v="49"/>
    <x v="12"/>
    <d v="2025-01-14T00:00:00"/>
    <s v="M"/>
    <x v="3"/>
    <x v="2"/>
    <x v="0"/>
    <x v="3"/>
    <x v="3"/>
    <x v="2"/>
    <x v="1"/>
    <x v="0"/>
  </r>
  <r>
    <s v="TX500282"/>
    <x v="2"/>
    <x v="2"/>
    <n v="105.9"/>
    <n v="317.70000000000005"/>
    <n v="317.70000000000005"/>
    <x v="12"/>
    <d v="2025-01-18T00:00:00"/>
    <s v="M"/>
    <x v="0"/>
    <x v="0"/>
    <x v="0"/>
    <x v="37"/>
    <x v="0"/>
    <x v="2"/>
    <x v="1"/>
    <x v="0"/>
  </r>
  <r>
    <s v="TX500283"/>
    <x v="10"/>
    <x v="25"/>
    <n v="25.9"/>
    <n v="621.59999999999991"/>
    <n v="621.59999999999991"/>
    <x v="12"/>
    <d v="2025-01-14T00:00:00"/>
    <s v="F"/>
    <x v="4"/>
    <x v="0"/>
    <x v="0"/>
    <x v="23"/>
    <x v="3"/>
    <x v="2"/>
    <x v="2"/>
    <x v="0"/>
  </r>
  <r>
    <s v="TX500284"/>
    <x v="6"/>
    <x v="2"/>
    <n v="66.8"/>
    <n v="200.39999999999998"/>
    <n v="200.39999999999998"/>
    <x v="12"/>
    <d v="2025-01-13T00:00:00"/>
    <s v="M"/>
    <x v="0"/>
    <x v="0"/>
    <x v="0"/>
    <x v="23"/>
    <x v="7"/>
    <x v="2"/>
    <x v="1"/>
    <x v="0"/>
  </r>
  <r>
    <s v="TX500285"/>
    <x v="6"/>
    <x v="2"/>
    <n v="112.3"/>
    <n v="336.9"/>
    <n v="336.9"/>
    <x v="12"/>
    <d v="2025-01-14T00:00:00"/>
    <s v="M"/>
    <x v="2"/>
    <x v="4"/>
    <x v="0"/>
    <x v="6"/>
    <x v="3"/>
    <x v="2"/>
    <x v="1"/>
    <x v="0"/>
  </r>
  <r>
    <s v="TX500286"/>
    <x v="1"/>
    <x v="13"/>
    <n v="94.1"/>
    <n v="564.59999999999991"/>
    <n v="564.59999999999991"/>
    <x v="12"/>
    <d v="2025-01-14T00:00:00"/>
    <s v="F"/>
    <x v="0"/>
    <x v="4"/>
    <x v="0"/>
    <x v="6"/>
    <x v="3"/>
    <x v="2"/>
    <x v="2"/>
    <x v="0"/>
  </r>
  <r>
    <s v="TX500287"/>
    <x v="5"/>
    <x v="0"/>
    <n v="40.700000000000003"/>
    <n v="40.700000000000003"/>
    <n v="40.700000000000003"/>
    <x v="12"/>
    <d v="2025-01-16T00:00:00"/>
    <s v="F"/>
    <x v="2"/>
    <x v="0"/>
    <x v="0"/>
    <x v="6"/>
    <x v="2"/>
    <x v="2"/>
    <x v="2"/>
    <x v="0"/>
  </r>
  <r>
    <s v="TX500288"/>
    <x v="3"/>
    <x v="1"/>
    <n v="71.400000000000006"/>
    <n v="142.80000000000001"/>
    <n v="142.80000000000001"/>
    <x v="12"/>
    <d v="2025-01-14T00:00:00"/>
    <s v="M"/>
    <x v="0"/>
    <x v="0"/>
    <x v="0"/>
    <x v="7"/>
    <x v="3"/>
    <x v="2"/>
    <x v="1"/>
    <x v="0"/>
  </r>
  <r>
    <s v="TX500289"/>
    <x v="0"/>
    <x v="16"/>
    <n v="15.6"/>
    <n v="280.8"/>
    <n v="280.8"/>
    <x v="12"/>
    <d v="2025-01-14T00:00:00"/>
    <s v="M"/>
    <x v="1"/>
    <x v="3"/>
    <x v="0"/>
    <x v="8"/>
    <x v="3"/>
    <x v="2"/>
    <x v="1"/>
    <x v="0"/>
  </r>
  <r>
    <s v="TX500290"/>
    <x v="10"/>
    <x v="12"/>
    <n v="37.799999999999997"/>
    <n v="151.19999999999999"/>
    <n v="151.19999999999999"/>
    <x v="12"/>
    <d v="2025-01-14T00:00:00"/>
    <s v="M"/>
    <x v="2"/>
    <x v="2"/>
    <x v="0"/>
    <x v="8"/>
    <x v="3"/>
    <x v="2"/>
    <x v="1"/>
    <x v="0"/>
  </r>
  <r>
    <s v="TX500291"/>
    <x v="4"/>
    <x v="2"/>
    <n v="28.1"/>
    <n v="84.300000000000011"/>
    <n v="84.300000000000011"/>
    <x v="12"/>
    <d v="2025-01-17T00:00:00"/>
    <s v="M"/>
    <x v="0"/>
    <x v="0"/>
    <x v="0"/>
    <x v="8"/>
    <x v="5"/>
    <x v="2"/>
    <x v="1"/>
    <x v="0"/>
  </r>
  <r>
    <s v="TX500292"/>
    <x v="7"/>
    <x v="13"/>
    <n v="51.4"/>
    <n v="308.39999999999998"/>
    <n v="308.39999999999998"/>
    <x v="12"/>
    <d v="2025-01-17T00:00:00"/>
    <s v="M"/>
    <x v="0"/>
    <x v="0"/>
    <x v="0"/>
    <x v="8"/>
    <x v="5"/>
    <x v="2"/>
    <x v="1"/>
    <x v="0"/>
  </r>
  <r>
    <s v="TX500293"/>
    <x v="7"/>
    <x v="1"/>
    <n v="97.7"/>
    <n v="195.4"/>
    <n v="195.4"/>
    <x v="12"/>
    <d v="2025-01-15T00:00:00"/>
    <s v="F"/>
    <x v="4"/>
    <x v="2"/>
    <x v="0"/>
    <x v="17"/>
    <x v="1"/>
    <x v="2"/>
    <x v="2"/>
    <x v="0"/>
  </r>
  <r>
    <s v="TX500294"/>
    <x v="1"/>
    <x v="12"/>
    <n v="63.8"/>
    <n v="255.2"/>
    <n v="255.2"/>
    <x v="12"/>
    <d v="2025-01-14T00:00:00"/>
    <s v="M"/>
    <x v="2"/>
    <x v="0"/>
    <x v="0"/>
    <x v="38"/>
    <x v="3"/>
    <x v="2"/>
    <x v="1"/>
    <x v="0"/>
  </r>
  <r>
    <s v="TX500295"/>
    <x v="13"/>
    <x v="1"/>
    <n v="20.100000000000001"/>
    <n v="40.200000000000003"/>
    <n v="40.200000000000003"/>
    <x v="12"/>
    <d v="2025-01-15T00:00:00"/>
    <s v="M"/>
    <x v="0"/>
    <x v="2"/>
    <x v="0"/>
    <x v="20"/>
    <x v="1"/>
    <x v="2"/>
    <x v="1"/>
    <x v="0"/>
  </r>
  <r>
    <s v="TX500296"/>
    <x v="11"/>
    <x v="2"/>
    <n v="50.4"/>
    <n v="151.19999999999999"/>
    <n v="151.19999999999999"/>
    <x v="12"/>
    <d v="2025-01-16T00:00:00"/>
    <s v="F"/>
    <x v="3"/>
    <x v="0"/>
    <x v="0"/>
    <x v="13"/>
    <x v="2"/>
    <x v="2"/>
    <x v="2"/>
    <x v="0"/>
  </r>
  <r>
    <s v="TX500297"/>
    <x v="0"/>
    <x v="0"/>
    <n v="16.2"/>
    <n v="16.2"/>
    <n v="16.2"/>
    <x v="12"/>
    <d v="2025-01-26T00:00:00"/>
    <s v="F"/>
    <x v="1"/>
    <x v="0"/>
    <x v="0"/>
    <x v="1"/>
    <x v="10"/>
    <x v="2"/>
    <x v="2"/>
    <x v="0"/>
  </r>
  <r>
    <s v="TX500298"/>
    <x v="6"/>
    <x v="3"/>
    <n v="80.900000000000006"/>
    <n v="566.30000000000007"/>
    <n v="566.30000000000007"/>
    <x v="12"/>
    <d v="2025-01-15T00:00:00"/>
    <s v="M"/>
    <x v="4"/>
    <x v="4"/>
    <x v="0"/>
    <x v="2"/>
    <x v="1"/>
    <x v="2"/>
    <x v="1"/>
    <x v="0"/>
  </r>
  <r>
    <s v="TX500299"/>
    <x v="9"/>
    <x v="13"/>
    <n v="95.2"/>
    <n v="571.20000000000005"/>
    <n v="571.20000000000005"/>
    <x v="12"/>
    <d v="2025-01-15T00:00:00"/>
    <s v="F"/>
    <x v="0"/>
    <x v="2"/>
    <x v="0"/>
    <x v="2"/>
    <x v="1"/>
    <x v="2"/>
    <x v="2"/>
    <x v="0"/>
  </r>
  <r>
    <s v="TX500300"/>
    <x v="5"/>
    <x v="8"/>
    <n v="70.400000000000006"/>
    <n v="563.20000000000005"/>
    <n v="563.20000000000005"/>
    <x v="12"/>
    <d v="2025-01-14T00:00:00"/>
    <s v="M"/>
    <x v="1"/>
    <x v="1"/>
    <x v="0"/>
    <x v="3"/>
    <x v="3"/>
    <x v="2"/>
    <x v="1"/>
    <x v="0"/>
  </r>
  <r>
    <s v="TX500301"/>
    <x v="0"/>
    <x v="9"/>
    <n v="10.7"/>
    <n v="53.5"/>
    <n v="53.5"/>
    <x v="12"/>
    <d v="2025-01-17T00:00:00"/>
    <s v="F"/>
    <x v="2"/>
    <x v="0"/>
    <x v="0"/>
    <x v="3"/>
    <x v="5"/>
    <x v="2"/>
    <x v="2"/>
    <x v="0"/>
  </r>
  <r>
    <s v="TX500302"/>
    <x v="8"/>
    <x v="9"/>
    <n v="19.600000000000001"/>
    <n v="98"/>
    <n v="98"/>
    <x v="12"/>
    <d v="2025-01-15T00:00:00"/>
    <s v="F"/>
    <x v="0"/>
    <x v="3"/>
    <x v="0"/>
    <x v="3"/>
    <x v="1"/>
    <x v="2"/>
    <x v="2"/>
    <x v="0"/>
  </r>
  <r>
    <s v="TX500303"/>
    <x v="8"/>
    <x v="5"/>
    <n v="34.700000000000003"/>
    <n v="381.70000000000005"/>
    <n v="381.70000000000005"/>
    <x v="12"/>
    <d v="2025-01-15T00:00:00"/>
    <s v="F"/>
    <x v="0"/>
    <x v="2"/>
    <x v="0"/>
    <x v="3"/>
    <x v="1"/>
    <x v="2"/>
    <x v="2"/>
    <x v="0"/>
  </r>
  <r>
    <s v="TX500304"/>
    <x v="10"/>
    <x v="11"/>
    <n v="34.1"/>
    <n v="306.90000000000003"/>
    <n v="306.90000000000003"/>
    <x v="12"/>
    <d v="2025-01-14T00:00:00"/>
    <s v="F"/>
    <x v="4"/>
    <x v="1"/>
    <x v="0"/>
    <x v="3"/>
    <x v="3"/>
    <x v="2"/>
    <x v="2"/>
    <x v="0"/>
  </r>
  <r>
    <s v="TX500305"/>
    <x v="0"/>
    <x v="26"/>
    <n v="29.3"/>
    <n v="1435.7"/>
    <n v="1435.7"/>
    <x v="12"/>
    <d v="2025-01-13T00:00:00"/>
    <s v="M"/>
    <x v="0"/>
    <x v="1"/>
    <x v="0"/>
    <x v="3"/>
    <x v="7"/>
    <x v="2"/>
    <x v="1"/>
    <x v="0"/>
  </r>
  <r>
    <s v="TX500306"/>
    <x v="1"/>
    <x v="0"/>
    <n v="55.2"/>
    <n v="55.2"/>
    <n v="55.2"/>
    <x v="12"/>
    <d v="2025-01-14T00:00:00"/>
    <s v="F"/>
    <x v="0"/>
    <x v="1"/>
    <x v="0"/>
    <x v="3"/>
    <x v="3"/>
    <x v="2"/>
    <x v="2"/>
    <x v="0"/>
  </r>
  <r>
    <s v="TX500307"/>
    <x v="18"/>
    <x v="2"/>
    <n v="26"/>
    <n v="78"/>
    <n v="78"/>
    <x v="12"/>
    <d v="2025-01-16T00:00:00"/>
    <s v="F"/>
    <x v="0"/>
    <x v="2"/>
    <x v="0"/>
    <x v="3"/>
    <x v="2"/>
    <x v="2"/>
    <x v="2"/>
    <x v="0"/>
  </r>
  <r>
    <s v="TX500308"/>
    <x v="14"/>
    <x v="1"/>
    <n v="14.2"/>
    <n v="28.4"/>
    <n v="28.4"/>
    <x v="12"/>
    <d v="2025-01-18T00:00:00"/>
    <s v="F"/>
    <x v="3"/>
    <x v="0"/>
    <x v="0"/>
    <x v="39"/>
    <x v="0"/>
    <x v="2"/>
    <x v="2"/>
    <x v="0"/>
  </r>
  <r>
    <s v="TX500309"/>
    <x v="8"/>
    <x v="11"/>
    <n v="22.7"/>
    <n v="204.29999999999998"/>
    <n v="204.29999999999998"/>
    <x v="13"/>
    <d v="2025-01-15T00:00:00"/>
    <s v="M"/>
    <x v="1"/>
    <x v="0"/>
    <x v="0"/>
    <x v="6"/>
    <x v="3"/>
    <x v="2"/>
    <x v="1"/>
    <x v="0"/>
  </r>
  <r>
    <s v="TX500310"/>
    <x v="0"/>
    <x v="20"/>
    <n v="19.8"/>
    <n v="297"/>
    <n v="297"/>
    <x v="13"/>
    <d v="2025-01-14T00:00:00"/>
    <s v="F"/>
    <x v="0"/>
    <x v="2"/>
    <x v="0"/>
    <x v="6"/>
    <x v="7"/>
    <x v="2"/>
    <x v="2"/>
    <x v="0"/>
  </r>
  <r>
    <s v="TX500311"/>
    <x v="0"/>
    <x v="2"/>
    <n v="31.7"/>
    <n v="95.1"/>
    <n v="95.1"/>
    <x v="13"/>
    <d v="2025-01-15T00:00:00"/>
    <s v="M"/>
    <x v="2"/>
    <x v="0"/>
    <x v="0"/>
    <x v="6"/>
    <x v="3"/>
    <x v="2"/>
    <x v="1"/>
    <x v="0"/>
  </r>
  <r>
    <s v="TX500312"/>
    <x v="8"/>
    <x v="12"/>
    <n v="30.4"/>
    <n v="121.6"/>
    <n v="121.6"/>
    <x v="13"/>
    <d v="2025-01-18T00:00:00"/>
    <s v="M"/>
    <x v="0"/>
    <x v="0"/>
    <x v="0"/>
    <x v="6"/>
    <x v="5"/>
    <x v="2"/>
    <x v="1"/>
    <x v="0"/>
  </r>
  <r>
    <s v="TX500313"/>
    <x v="0"/>
    <x v="12"/>
    <n v="25.6"/>
    <n v="102.4"/>
    <n v="102.4"/>
    <x v="13"/>
    <d v="2025-01-15T00:00:00"/>
    <s v="M"/>
    <x v="3"/>
    <x v="0"/>
    <x v="0"/>
    <x v="8"/>
    <x v="3"/>
    <x v="2"/>
    <x v="1"/>
    <x v="0"/>
  </r>
  <r>
    <s v="TX500314"/>
    <x v="5"/>
    <x v="1"/>
    <n v="34.9"/>
    <n v="69.8"/>
    <n v="69.8"/>
    <x v="13"/>
    <d v="2025-01-15T00:00:00"/>
    <s v="F"/>
    <x v="2"/>
    <x v="0"/>
    <x v="0"/>
    <x v="9"/>
    <x v="3"/>
    <x v="2"/>
    <x v="2"/>
    <x v="0"/>
  </r>
  <r>
    <s v="TX500315"/>
    <x v="7"/>
    <x v="13"/>
    <n v="42.7"/>
    <n v="256.20000000000005"/>
    <n v="256.20000000000005"/>
    <x v="13"/>
    <d v="2025-01-17T00:00:00"/>
    <s v="M"/>
    <x v="2"/>
    <x v="1"/>
    <x v="0"/>
    <x v="11"/>
    <x v="2"/>
    <x v="2"/>
    <x v="1"/>
    <x v="0"/>
  </r>
  <r>
    <s v="TX500316"/>
    <x v="8"/>
    <x v="0"/>
    <n v="23.9"/>
    <n v="23.9"/>
    <n v="23.9"/>
    <x v="13"/>
    <d v="2025-01-16T00:00:00"/>
    <s v="F"/>
    <x v="3"/>
    <x v="0"/>
    <x v="0"/>
    <x v="11"/>
    <x v="1"/>
    <x v="2"/>
    <x v="2"/>
    <x v="0"/>
  </r>
  <r>
    <s v="TX500317"/>
    <x v="6"/>
    <x v="0"/>
    <n v="124.3"/>
    <n v="124.3"/>
    <n v="124.3"/>
    <x v="13"/>
    <d v="2025-01-15T00:00:00"/>
    <s v=""/>
    <x v="2"/>
    <x v="1"/>
    <x v="0"/>
    <x v="21"/>
    <x v="3"/>
    <x v="2"/>
    <x v="0"/>
    <x v="0"/>
  </r>
  <r>
    <s v="TX500318"/>
    <x v="8"/>
    <x v="13"/>
    <n v="35.9"/>
    <n v="215.39999999999998"/>
    <n v="215.39999999999998"/>
    <x v="13"/>
    <d v="2025-01-15T00:00:00"/>
    <s v="F"/>
    <x v="0"/>
    <x v="1"/>
    <x v="0"/>
    <x v="1"/>
    <x v="3"/>
    <x v="2"/>
    <x v="2"/>
    <x v="0"/>
  </r>
  <r>
    <s v="TX500319"/>
    <x v="2"/>
    <x v="1"/>
    <n v="69.099999999999994"/>
    <n v="138.19999999999999"/>
    <n v="138.19999999999999"/>
    <x v="13"/>
    <d v="2025-01-17T00:00:00"/>
    <s v="F"/>
    <x v="0"/>
    <x v="2"/>
    <x v="0"/>
    <x v="22"/>
    <x v="2"/>
    <x v="2"/>
    <x v="2"/>
    <x v="0"/>
  </r>
  <r>
    <s v="TX500320"/>
    <x v="7"/>
    <x v="0"/>
    <n v="58.4"/>
    <n v="58.4"/>
    <n v="58.4"/>
    <x v="13"/>
    <d v="2025-01-18T00:00:00"/>
    <s v="M"/>
    <x v="0"/>
    <x v="0"/>
    <x v="0"/>
    <x v="22"/>
    <x v="5"/>
    <x v="2"/>
    <x v="1"/>
    <x v="0"/>
  </r>
  <r>
    <s v="TX500321"/>
    <x v="5"/>
    <x v="0"/>
    <n v="65.2"/>
    <n v="65.2"/>
    <n v="65.2"/>
    <x v="13"/>
    <d v="2025-01-16T00:00:00"/>
    <s v="O"/>
    <x v="4"/>
    <x v="4"/>
    <x v="0"/>
    <x v="3"/>
    <x v="1"/>
    <x v="2"/>
    <x v="3"/>
    <x v="0"/>
  </r>
  <r>
    <s v="TX500322"/>
    <x v="8"/>
    <x v="14"/>
    <n v="32.700000000000003"/>
    <n v="555.90000000000009"/>
    <n v="555.90000000000009"/>
    <x v="13"/>
    <d v="2025-01-21T00:00:00"/>
    <s v=""/>
    <x v="4"/>
    <x v="0"/>
    <x v="0"/>
    <x v="3"/>
    <x v="6"/>
    <x v="2"/>
    <x v="0"/>
    <x v="0"/>
  </r>
  <r>
    <s v="TX500323"/>
    <x v="10"/>
    <x v="3"/>
    <n v="24.4"/>
    <n v="170.79999999999998"/>
    <n v="170.79999999999998"/>
    <x v="13"/>
    <d v="2025-01-15T00:00:00"/>
    <s v="F"/>
    <x v="0"/>
    <x v="0"/>
    <x v="0"/>
    <x v="3"/>
    <x v="3"/>
    <x v="2"/>
    <x v="2"/>
    <x v="0"/>
  </r>
  <r>
    <s v="TX500324"/>
    <x v="14"/>
    <x v="1"/>
    <n v="50.4"/>
    <n v="100.8"/>
    <n v="100.8"/>
    <x v="13"/>
    <d v="2025-01-20T00:00:00"/>
    <s v="M"/>
    <x v="0"/>
    <x v="1"/>
    <x v="0"/>
    <x v="3"/>
    <x v="4"/>
    <x v="2"/>
    <x v="1"/>
    <x v="0"/>
  </r>
  <r>
    <s v="TX500325"/>
    <x v="1"/>
    <x v="1"/>
    <n v="100"/>
    <n v="200"/>
    <n v="200"/>
    <x v="13"/>
    <d v="2025-01-15T00:00:00"/>
    <s v="F"/>
    <x v="0"/>
    <x v="0"/>
    <x v="0"/>
    <x v="3"/>
    <x v="3"/>
    <x v="2"/>
    <x v="2"/>
    <x v="0"/>
  </r>
  <r>
    <s v="TX500326"/>
    <x v="10"/>
    <x v="2"/>
    <n v="43"/>
    <n v="129"/>
    <n v="129"/>
    <x v="14"/>
    <d v="2025-01-15T00:00:00"/>
    <s v="F"/>
    <x v="2"/>
    <x v="1"/>
    <x v="0"/>
    <x v="3"/>
    <x v="7"/>
    <x v="2"/>
    <x v="2"/>
    <x v="0"/>
  </r>
  <r>
    <s v="TX500327"/>
    <x v="1"/>
    <x v="9"/>
    <n v="64.400000000000006"/>
    <n v="322"/>
    <n v="322"/>
    <x v="14"/>
    <d v="2025-01-17T00:00:00"/>
    <s v="M"/>
    <x v="2"/>
    <x v="1"/>
    <x v="0"/>
    <x v="3"/>
    <x v="1"/>
    <x v="2"/>
    <x v="1"/>
    <x v="0"/>
  </r>
  <r>
    <s v="TX500328"/>
    <x v="18"/>
    <x v="1"/>
    <n v="57.4"/>
    <n v="114.8"/>
    <n v="114.8"/>
    <x v="14"/>
    <d v="2025-01-16T00:00:00"/>
    <s v="M"/>
    <x v="2"/>
    <x v="1"/>
    <x v="0"/>
    <x v="3"/>
    <x v="3"/>
    <x v="2"/>
    <x v="1"/>
    <x v="0"/>
  </r>
  <r>
    <s v="TX500329"/>
    <x v="2"/>
    <x v="2"/>
    <n v="55.1"/>
    <n v="165.3"/>
    <n v="165.3"/>
    <x v="14"/>
    <d v="2025-01-18T00:00:00"/>
    <s v="F"/>
    <x v="1"/>
    <x v="0"/>
    <x v="0"/>
    <x v="3"/>
    <x v="2"/>
    <x v="2"/>
    <x v="2"/>
    <x v="0"/>
  </r>
  <r>
    <s v="TX500330"/>
    <x v="7"/>
    <x v="12"/>
    <n v="45.4"/>
    <n v="181.6"/>
    <n v="181.6"/>
    <x v="14"/>
    <d v="2025-01-16T00:00:00"/>
    <s v="F"/>
    <x v="1"/>
    <x v="0"/>
    <x v="0"/>
    <x v="3"/>
    <x v="3"/>
    <x v="2"/>
    <x v="2"/>
    <x v="0"/>
  </r>
  <r>
    <s v="TX500331"/>
    <x v="3"/>
    <x v="2"/>
    <n v="93.3"/>
    <n v="279.89999999999998"/>
    <n v="279.89999999999998"/>
    <x v="14"/>
    <d v="2025-01-16T00:00:00"/>
    <s v="F"/>
    <x v="0"/>
    <x v="0"/>
    <x v="0"/>
    <x v="40"/>
    <x v="3"/>
    <x v="2"/>
    <x v="2"/>
    <x v="0"/>
  </r>
  <r>
    <s v="TX500332"/>
    <x v="2"/>
    <x v="10"/>
    <n v="158.19999999999999"/>
    <n v="3005.7999999999997"/>
    <n v="3005.7999999999997"/>
    <x v="14"/>
    <d v="2025-01-16T00:00:00"/>
    <s v="F"/>
    <x v="1"/>
    <x v="2"/>
    <x v="0"/>
    <x v="16"/>
    <x v="3"/>
    <x v="2"/>
    <x v="2"/>
    <x v="0"/>
  </r>
  <r>
    <s v="TX500333"/>
    <x v="2"/>
    <x v="1"/>
    <n v="74.900000000000006"/>
    <n v="149.80000000000001"/>
    <n v="149.80000000000001"/>
    <x v="14"/>
    <d v="2025-01-17T00:00:00"/>
    <s v="M"/>
    <x v="3"/>
    <x v="0"/>
    <x v="0"/>
    <x v="6"/>
    <x v="1"/>
    <x v="2"/>
    <x v="1"/>
    <x v="0"/>
  </r>
  <r>
    <s v="TX500334"/>
    <x v="8"/>
    <x v="3"/>
    <n v="26"/>
    <n v="182"/>
    <n v="182"/>
    <x v="14"/>
    <d v="2025-01-18T00:00:00"/>
    <s v="F"/>
    <x v="1"/>
    <x v="0"/>
    <x v="0"/>
    <x v="8"/>
    <x v="2"/>
    <x v="2"/>
    <x v="2"/>
    <x v="0"/>
  </r>
  <r>
    <s v="TX500335"/>
    <x v="9"/>
    <x v="13"/>
    <n v="37.5"/>
    <n v="225"/>
    <n v="225"/>
    <x v="14"/>
    <d v="2025-01-16T00:00:00"/>
    <s v="F"/>
    <x v="0"/>
    <x v="1"/>
    <x v="0"/>
    <x v="8"/>
    <x v="3"/>
    <x v="2"/>
    <x v="2"/>
    <x v="0"/>
  </r>
  <r>
    <s v="TX500336"/>
    <x v="6"/>
    <x v="1"/>
    <n v="75.8"/>
    <n v="151.6"/>
    <n v="151.6"/>
    <x v="14"/>
    <d v="2025-01-21T00:00:00"/>
    <s v="M"/>
    <x v="0"/>
    <x v="0"/>
    <x v="0"/>
    <x v="8"/>
    <x v="4"/>
    <x v="2"/>
    <x v="1"/>
    <x v="0"/>
  </r>
  <r>
    <s v="TX500337"/>
    <x v="7"/>
    <x v="0"/>
    <n v="48.5"/>
    <n v="48.5"/>
    <n v="48.5"/>
    <x v="14"/>
    <d v="2025-01-27T00:00:00"/>
    <s v=""/>
    <x v="4"/>
    <x v="2"/>
    <x v="0"/>
    <x v="8"/>
    <x v="13"/>
    <x v="2"/>
    <x v="0"/>
    <x v="0"/>
  </r>
  <r>
    <s v="TX500338"/>
    <x v="6"/>
    <x v="2"/>
    <n v="98.9"/>
    <n v="296.70000000000005"/>
    <n v="296.70000000000005"/>
    <x v="14"/>
    <d v="2025-01-17T00:00:00"/>
    <s v="F"/>
    <x v="4"/>
    <x v="1"/>
    <x v="0"/>
    <x v="8"/>
    <x v="1"/>
    <x v="2"/>
    <x v="2"/>
    <x v="0"/>
  </r>
  <r>
    <s v="TX500339"/>
    <x v="1"/>
    <x v="4"/>
    <n v="50.9"/>
    <n v="610.79999999999995"/>
    <n v="610.79999999999995"/>
    <x v="14"/>
    <d v="2025-01-15T00:00:00"/>
    <s v="M"/>
    <x v="4"/>
    <x v="0"/>
    <x v="0"/>
    <x v="8"/>
    <x v="7"/>
    <x v="2"/>
    <x v="1"/>
    <x v="0"/>
  </r>
  <r>
    <s v="TX500340"/>
    <x v="12"/>
    <x v="13"/>
    <n v="84.7"/>
    <n v="508.20000000000005"/>
    <n v="508.20000000000005"/>
    <x v="14"/>
    <d v="2025-01-15T00:00:00"/>
    <s v="F"/>
    <x v="2"/>
    <x v="0"/>
    <x v="0"/>
    <x v="8"/>
    <x v="7"/>
    <x v="2"/>
    <x v="2"/>
    <x v="0"/>
  </r>
  <r>
    <s v="TX500341"/>
    <x v="8"/>
    <x v="0"/>
    <n v="20.7"/>
    <n v="20.7"/>
    <n v="20.7"/>
    <x v="14"/>
    <d v="2025-01-17T00:00:00"/>
    <s v="F"/>
    <x v="3"/>
    <x v="2"/>
    <x v="0"/>
    <x v="8"/>
    <x v="1"/>
    <x v="2"/>
    <x v="2"/>
    <x v="0"/>
  </r>
  <r>
    <s v="TX500342"/>
    <x v="12"/>
    <x v="11"/>
    <n v="57.8"/>
    <n v="520.19999999999993"/>
    <n v="520.19999999999993"/>
    <x v="14"/>
    <d v="2025-01-26T00:00:00"/>
    <s v="M"/>
    <x v="0"/>
    <x v="4"/>
    <x v="0"/>
    <x v="17"/>
    <x v="11"/>
    <x v="2"/>
    <x v="1"/>
    <x v="0"/>
  </r>
  <r>
    <s v="TX500343"/>
    <x v="2"/>
    <x v="1"/>
    <n v="106.9"/>
    <n v="213.8"/>
    <n v="213.8"/>
    <x v="14"/>
    <d v="2025-01-17T00:00:00"/>
    <s v="F"/>
    <x v="0"/>
    <x v="2"/>
    <x v="0"/>
    <x v="41"/>
    <x v="1"/>
    <x v="2"/>
    <x v="2"/>
    <x v="0"/>
  </r>
  <r>
    <s v="TX500344"/>
    <x v="3"/>
    <x v="9"/>
    <n v="45.2"/>
    <n v="226"/>
    <n v="226"/>
    <x v="14"/>
    <d v="2025-01-19T00:00:00"/>
    <s v="F"/>
    <x v="1"/>
    <x v="0"/>
    <x v="0"/>
    <x v="21"/>
    <x v="5"/>
    <x v="2"/>
    <x v="2"/>
    <x v="0"/>
  </r>
  <r>
    <s v="TX500345"/>
    <x v="8"/>
    <x v="15"/>
    <n v="34.6"/>
    <n v="449.8"/>
    <n v="449.8"/>
    <x v="14"/>
    <d v="2025-01-15T00:00:00"/>
    <s v="F"/>
    <x v="1"/>
    <x v="1"/>
    <x v="0"/>
    <x v="21"/>
    <x v="7"/>
    <x v="2"/>
    <x v="2"/>
    <x v="0"/>
  </r>
  <r>
    <s v="TX500346"/>
    <x v="15"/>
    <x v="0"/>
    <n v="43.8"/>
    <n v="43.8"/>
    <n v="43.8"/>
    <x v="14"/>
    <d v="2025-01-17T00:00:00"/>
    <s v=""/>
    <x v="0"/>
    <x v="2"/>
    <x v="0"/>
    <x v="21"/>
    <x v="1"/>
    <x v="2"/>
    <x v="0"/>
    <x v="0"/>
  </r>
  <r>
    <s v="TX500347"/>
    <x v="15"/>
    <x v="0"/>
    <n v="20.399999999999999"/>
    <n v="20.399999999999999"/>
    <n v="20.399999999999999"/>
    <x v="14"/>
    <d v="2025-01-17T00:00:00"/>
    <s v="M"/>
    <x v="4"/>
    <x v="1"/>
    <x v="0"/>
    <x v="21"/>
    <x v="1"/>
    <x v="2"/>
    <x v="1"/>
    <x v="0"/>
  </r>
  <r>
    <s v="TX500348"/>
    <x v="1"/>
    <x v="0"/>
    <n v="36.700000000000003"/>
    <n v="36.700000000000003"/>
    <n v="36.700000000000003"/>
    <x v="14"/>
    <d v="2025-01-16T00:00:00"/>
    <s v="M"/>
    <x v="0"/>
    <x v="1"/>
    <x v="0"/>
    <x v="1"/>
    <x v="3"/>
    <x v="2"/>
    <x v="1"/>
    <x v="0"/>
  </r>
  <r>
    <s v="TX500349"/>
    <x v="8"/>
    <x v="2"/>
    <n v="27.2"/>
    <n v="81.599999999999994"/>
    <n v="81.599999999999994"/>
    <x v="14"/>
    <d v="2025-01-19T00:00:00"/>
    <s v="M"/>
    <x v="0"/>
    <x v="2"/>
    <x v="0"/>
    <x v="1"/>
    <x v="5"/>
    <x v="2"/>
    <x v="1"/>
    <x v="0"/>
  </r>
  <r>
    <s v="TX500350"/>
    <x v="6"/>
    <x v="0"/>
    <n v="58.2"/>
    <n v="58.2"/>
    <n v="58.2"/>
    <x v="14"/>
    <d v="2025-01-16T00:00:00"/>
    <s v="F"/>
    <x v="0"/>
    <x v="2"/>
    <x v="0"/>
    <x v="42"/>
    <x v="3"/>
    <x v="2"/>
    <x v="2"/>
    <x v="0"/>
  </r>
  <r>
    <s v="TX500351"/>
    <x v="8"/>
    <x v="2"/>
    <n v="25.6"/>
    <n v="76.800000000000011"/>
    <n v="76.800000000000011"/>
    <x v="14"/>
    <d v="2025-01-16T00:00:00"/>
    <s v="M"/>
    <x v="4"/>
    <x v="4"/>
    <x v="0"/>
    <x v="2"/>
    <x v="3"/>
    <x v="2"/>
    <x v="1"/>
    <x v="0"/>
  </r>
  <r>
    <s v="TX500352"/>
    <x v="10"/>
    <x v="0"/>
    <n v="21.2"/>
    <n v="21.2"/>
    <n v="21.2"/>
    <x v="14"/>
    <d v="2025-01-15T00:00:00"/>
    <s v="F"/>
    <x v="1"/>
    <x v="2"/>
    <x v="0"/>
    <x v="3"/>
    <x v="7"/>
    <x v="2"/>
    <x v="2"/>
    <x v="0"/>
  </r>
  <r>
    <s v="TX500353"/>
    <x v="6"/>
    <x v="1"/>
    <n v="48.2"/>
    <n v="96.4"/>
    <n v="96.4"/>
    <x v="14"/>
    <d v="2025-01-23T00:00:00"/>
    <s v="F"/>
    <x v="0"/>
    <x v="2"/>
    <x v="0"/>
    <x v="3"/>
    <x v="9"/>
    <x v="2"/>
    <x v="2"/>
    <x v="0"/>
  </r>
  <r>
    <s v="TX500354"/>
    <x v="1"/>
    <x v="12"/>
    <n v="83.4"/>
    <n v="333.6"/>
    <n v="333.6"/>
    <x v="15"/>
    <d v="2025-01-17T00:00:00"/>
    <s v="M"/>
    <x v="0"/>
    <x v="0"/>
    <x v="0"/>
    <x v="3"/>
    <x v="3"/>
    <x v="2"/>
    <x v="1"/>
    <x v="0"/>
  </r>
  <r>
    <s v="TX500355"/>
    <x v="9"/>
    <x v="2"/>
    <n v="45.3"/>
    <n v="135.89999999999998"/>
    <n v="135.89999999999998"/>
    <x v="15"/>
    <d v="2025-01-22T00:00:00"/>
    <s v="M"/>
    <x v="2"/>
    <x v="1"/>
    <x v="0"/>
    <x v="3"/>
    <x v="4"/>
    <x v="2"/>
    <x v="1"/>
    <x v="0"/>
  </r>
  <r>
    <s v="TX500356"/>
    <x v="17"/>
    <x v="0"/>
    <n v="42"/>
    <n v="42"/>
    <n v="42"/>
    <x v="15"/>
    <d v="2025-01-17T00:00:00"/>
    <s v=""/>
    <x v="0"/>
    <x v="0"/>
    <x v="0"/>
    <x v="3"/>
    <x v="3"/>
    <x v="2"/>
    <x v="0"/>
    <x v="0"/>
  </r>
  <r>
    <s v="TX500357"/>
    <x v="0"/>
    <x v="11"/>
    <n v="21.8"/>
    <n v="196.20000000000002"/>
    <n v="196.20000000000002"/>
    <x v="15"/>
    <d v="2025-01-18T00:00:00"/>
    <s v="F"/>
    <x v="1"/>
    <x v="0"/>
    <x v="0"/>
    <x v="3"/>
    <x v="1"/>
    <x v="2"/>
    <x v="2"/>
    <x v="0"/>
  </r>
  <r>
    <s v="TX500358"/>
    <x v="8"/>
    <x v="16"/>
    <n v="21.4"/>
    <n v="385.2"/>
    <n v="385.2"/>
    <x v="15"/>
    <d v="2025-01-19T00:00:00"/>
    <s v="F"/>
    <x v="1"/>
    <x v="2"/>
    <x v="0"/>
    <x v="3"/>
    <x v="2"/>
    <x v="2"/>
    <x v="2"/>
    <x v="0"/>
  </r>
  <r>
    <s v="TX500359"/>
    <x v="10"/>
    <x v="2"/>
    <n v="45"/>
    <n v="135"/>
    <n v="135"/>
    <x v="15"/>
    <d v="2025-01-16T00:00:00"/>
    <s v="F"/>
    <x v="1"/>
    <x v="2"/>
    <x v="0"/>
    <x v="3"/>
    <x v="7"/>
    <x v="2"/>
    <x v="2"/>
    <x v="0"/>
  </r>
  <r>
    <s v="TX500360"/>
    <x v="14"/>
    <x v="0"/>
    <n v="39.6"/>
    <n v="39.6"/>
    <n v="39.6"/>
    <x v="15"/>
    <d v="2025-01-17T00:00:00"/>
    <s v="M"/>
    <x v="0"/>
    <x v="2"/>
    <x v="0"/>
    <x v="3"/>
    <x v="3"/>
    <x v="2"/>
    <x v="1"/>
    <x v="0"/>
  </r>
  <r>
    <s v="TX500361"/>
    <x v="12"/>
    <x v="2"/>
    <n v="79.8"/>
    <n v="239.39999999999998"/>
    <n v="239.39999999999998"/>
    <x v="15"/>
    <d v="2025-01-22T00:00:00"/>
    <s v="F"/>
    <x v="1"/>
    <x v="4"/>
    <x v="0"/>
    <x v="3"/>
    <x v="4"/>
    <x v="2"/>
    <x v="2"/>
    <x v="0"/>
  </r>
  <r>
    <s v="TX500362"/>
    <x v="1"/>
    <x v="12"/>
    <n v="63.6"/>
    <n v="254.4"/>
    <n v="254.4"/>
    <x v="15"/>
    <d v="2025-01-17T00:00:00"/>
    <s v="O"/>
    <x v="0"/>
    <x v="2"/>
    <x v="0"/>
    <x v="24"/>
    <x v="3"/>
    <x v="2"/>
    <x v="3"/>
    <x v="0"/>
  </r>
  <r>
    <s v="TX500363"/>
    <x v="7"/>
    <x v="7"/>
    <n v="92.7"/>
    <n v="927"/>
    <n v="927"/>
    <x v="15"/>
    <d v="2025-01-20T00:00:00"/>
    <s v="M"/>
    <x v="1"/>
    <x v="2"/>
    <x v="0"/>
    <x v="6"/>
    <x v="5"/>
    <x v="2"/>
    <x v="1"/>
    <x v="0"/>
  </r>
  <r>
    <s v="TX500364"/>
    <x v="1"/>
    <x v="12"/>
    <n v="48.4"/>
    <n v="193.6"/>
    <n v="193.6"/>
    <x v="15"/>
    <d v="2025-01-18T00:00:00"/>
    <s v="F"/>
    <x v="1"/>
    <x v="2"/>
    <x v="0"/>
    <x v="6"/>
    <x v="1"/>
    <x v="2"/>
    <x v="2"/>
    <x v="0"/>
  </r>
  <r>
    <s v="TX500365"/>
    <x v="9"/>
    <x v="8"/>
    <n v="36"/>
    <n v="288"/>
    <n v="288"/>
    <x v="15"/>
    <d v="2025-01-19T00:00:00"/>
    <s v="M"/>
    <x v="2"/>
    <x v="2"/>
    <x v="0"/>
    <x v="8"/>
    <x v="2"/>
    <x v="2"/>
    <x v="1"/>
    <x v="0"/>
  </r>
  <r>
    <s v="TX500366"/>
    <x v="8"/>
    <x v="4"/>
    <n v="27"/>
    <n v="324"/>
    <n v="324"/>
    <x v="15"/>
    <d v="2025-01-18T00:00:00"/>
    <s v="F"/>
    <x v="2"/>
    <x v="1"/>
    <x v="0"/>
    <x v="8"/>
    <x v="1"/>
    <x v="2"/>
    <x v="2"/>
    <x v="0"/>
  </r>
  <r>
    <s v="TX500367"/>
    <x v="2"/>
    <x v="8"/>
    <n v="53.9"/>
    <n v="431.2"/>
    <n v="431.2"/>
    <x v="15"/>
    <d v="2025-01-17T00:00:00"/>
    <s v=""/>
    <x v="0"/>
    <x v="0"/>
    <x v="0"/>
    <x v="8"/>
    <x v="3"/>
    <x v="2"/>
    <x v="0"/>
    <x v="0"/>
  </r>
  <r>
    <s v="TX500368"/>
    <x v="3"/>
    <x v="11"/>
    <n v="48.4"/>
    <n v="435.59999999999997"/>
    <n v="435.59999999999997"/>
    <x v="15"/>
    <d v="2025-01-17T00:00:00"/>
    <s v="F"/>
    <x v="1"/>
    <x v="0"/>
    <x v="0"/>
    <x v="9"/>
    <x v="3"/>
    <x v="2"/>
    <x v="2"/>
    <x v="0"/>
  </r>
  <r>
    <s v="TX500369"/>
    <x v="17"/>
    <x v="1"/>
    <n v="49.9"/>
    <n v="99.8"/>
    <n v="99.8"/>
    <x v="15"/>
    <d v="2025-01-21T00:00:00"/>
    <s v="M"/>
    <x v="4"/>
    <x v="4"/>
    <x v="0"/>
    <x v="10"/>
    <x v="0"/>
    <x v="2"/>
    <x v="1"/>
    <x v="0"/>
  </r>
  <r>
    <s v="TX500370"/>
    <x v="1"/>
    <x v="2"/>
    <n v="51.7"/>
    <n v="155.10000000000002"/>
    <n v="155.10000000000002"/>
    <x v="15"/>
    <d v="2025-01-17T00:00:00"/>
    <s v="F"/>
    <x v="0"/>
    <x v="2"/>
    <x v="0"/>
    <x v="11"/>
    <x v="3"/>
    <x v="2"/>
    <x v="2"/>
    <x v="0"/>
  </r>
  <r>
    <s v="TX500371"/>
    <x v="8"/>
    <x v="2"/>
    <n v="41.8"/>
    <n v="125.39999999999999"/>
    <n v="125.39999999999999"/>
    <x v="15"/>
    <d v="2025-01-18T00:00:00"/>
    <s v="F"/>
    <x v="2"/>
    <x v="0"/>
    <x v="0"/>
    <x v="18"/>
    <x v="1"/>
    <x v="2"/>
    <x v="2"/>
    <x v="0"/>
  </r>
  <r>
    <s v="TX500372"/>
    <x v="4"/>
    <x v="12"/>
    <n v="36.200000000000003"/>
    <n v="144.80000000000001"/>
    <n v="144.80000000000001"/>
    <x v="16"/>
    <d v="2025-01-18T00:00:00"/>
    <s v="M"/>
    <x v="2"/>
    <x v="2"/>
    <x v="0"/>
    <x v="21"/>
    <x v="3"/>
    <x v="2"/>
    <x v="1"/>
    <x v="0"/>
  </r>
  <r>
    <s v="TX500373"/>
    <x v="2"/>
    <x v="0"/>
    <n v="150.9"/>
    <n v="150.9"/>
    <n v="150.9"/>
    <x v="16"/>
    <d v="2025-01-27T00:00:00"/>
    <s v="M"/>
    <x v="0"/>
    <x v="0"/>
    <x v="0"/>
    <x v="1"/>
    <x v="14"/>
    <x v="2"/>
    <x v="1"/>
    <x v="0"/>
  </r>
  <r>
    <s v="TX500374"/>
    <x v="18"/>
    <x v="12"/>
    <n v="77.599999999999994"/>
    <n v="310.39999999999998"/>
    <n v="310.39999999999998"/>
    <x v="16"/>
    <d v="2025-01-18T00:00:00"/>
    <s v=""/>
    <x v="2"/>
    <x v="0"/>
    <x v="0"/>
    <x v="3"/>
    <x v="3"/>
    <x v="2"/>
    <x v="0"/>
    <x v="0"/>
  </r>
  <r>
    <s v="TX500375"/>
    <x v="13"/>
    <x v="9"/>
    <n v="65.5"/>
    <n v="327.5"/>
    <n v="327.5"/>
    <x v="16"/>
    <d v="2025-01-17T00:00:00"/>
    <s v="M"/>
    <x v="1"/>
    <x v="0"/>
    <x v="0"/>
    <x v="3"/>
    <x v="7"/>
    <x v="2"/>
    <x v="1"/>
    <x v="0"/>
  </r>
  <r>
    <s v="TX500376"/>
    <x v="6"/>
    <x v="2"/>
    <n v="90.1"/>
    <n v="270.29999999999995"/>
    <n v="270.29999999999995"/>
    <x v="16"/>
    <d v="2025-01-19T00:00:00"/>
    <s v="F"/>
    <x v="0"/>
    <x v="0"/>
    <x v="0"/>
    <x v="3"/>
    <x v="1"/>
    <x v="2"/>
    <x v="2"/>
    <x v="0"/>
  </r>
  <r>
    <s v="TX500377"/>
    <x v="1"/>
    <x v="1"/>
    <n v="108.3"/>
    <n v="216.6"/>
    <n v="216.6"/>
    <x v="16"/>
    <d v="2025-01-20T00:00:00"/>
    <s v="O"/>
    <x v="4"/>
    <x v="0"/>
    <x v="0"/>
    <x v="3"/>
    <x v="2"/>
    <x v="2"/>
    <x v="3"/>
    <x v="0"/>
  </r>
  <r>
    <s v="TX500378"/>
    <x v="5"/>
    <x v="2"/>
    <n v="59.9"/>
    <n v="179.7"/>
    <n v="179.7"/>
    <x v="16"/>
    <d v="2025-01-21T00:00:00"/>
    <s v="F"/>
    <x v="0"/>
    <x v="0"/>
    <x v="0"/>
    <x v="3"/>
    <x v="5"/>
    <x v="2"/>
    <x v="2"/>
    <x v="0"/>
  </r>
  <r>
    <s v="TX500379"/>
    <x v="2"/>
    <x v="14"/>
    <n v="139"/>
    <n v="2363"/>
    <n v="2363"/>
    <x v="16"/>
    <d v="2025-01-19T00:00:00"/>
    <s v="F"/>
    <x v="1"/>
    <x v="4"/>
    <x v="0"/>
    <x v="3"/>
    <x v="1"/>
    <x v="2"/>
    <x v="2"/>
    <x v="0"/>
  </r>
  <r>
    <s v="TX500380"/>
    <x v="6"/>
    <x v="2"/>
    <n v="87.3"/>
    <n v="261.89999999999998"/>
    <n v="261.89999999999998"/>
    <x v="16"/>
    <d v="2025-01-18T00:00:00"/>
    <s v="F"/>
    <x v="0"/>
    <x v="0"/>
    <x v="0"/>
    <x v="3"/>
    <x v="3"/>
    <x v="2"/>
    <x v="2"/>
    <x v="0"/>
  </r>
  <r>
    <s v="TX500381"/>
    <x v="11"/>
    <x v="12"/>
    <n v="42.3"/>
    <n v="169.2"/>
    <n v="169.2"/>
    <x v="16"/>
    <d v="2025-01-17T00:00:00"/>
    <s v="M"/>
    <x v="0"/>
    <x v="0"/>
    <x v="0"/>
    <x v="3"/>
    <x v="7"/>
    <x v="2"/>
    <x v="1"/>
    <x v="0"/>
  </r>
  <r>
    <s v="TX500382"/>
    <x v="14"/>
    <x v="8"/>
    <n v="103.6"/>
    <n v="828.8"/>
    <n v="828.8"/>
    <x v="16"/>
    <d v="2025-01-18T00:00:00"/>
    <s v="O"/>
    <x v="0"/>
    <x v="1"/>
    <x v="0"/>
    <x v="3"/>
    <x v="3"/>
    <x v="2"/>
    <x v="3"/>
    <x v="0"/>
  </r>
  <r>
    <s v="TX500383"/>
    <x v="6"/>
    <x v="1"/>
    <n v="90.9"/>
    <n v="181.8"/>
    <n v="181.8"/>
    <x v="16"/>
    <d v="2025-01-18T00:00:00"/>
    <s v="M"/>
    <x v="1"/>
    <x v="0"/>
    <x v="0"/>
    <x v="6"/>
    <x v="3"/>
    <x v="2"/>
    <x v="1"/>
    <x v="0"/>
  </r>
  <r>
    <s v="TX500384"/>
    <x v="9"/>
    <x v="27"/>
    <n v="100.9"/>
    <n v="1614.4"/>
    <n v="1614.4"/>
    <x v="16"/>
    <d v="2025-01-18T00:00:00"/>
    <s v="F"/>
    <x v="1"/>
    <x v="0"/>
    <x v="0"/>
    <x v="6"/>
    <x v="3"/>
    <x v="2"/>
    <x v="2"/>
    <x v="0"/>
  </r>
  <r>
    <s v="TX500385"/>
    <x v="4"/>
    <x v="9"/>
    <n v="36"/>
    <n v="180"/>
    <n v="180"/>
    <x v="16"/>
    <d v="2025-01-19T00:00:00"/>
    <s v="F"/>
    <x v="1"/>
    <x v="0"/>
    <x v="0"/>
    <x v="7"/>
    <x v="1"/>
    <x v="2"/>
    <x v="2"/>
    <x v="0"/>
  </r>
  <r>
    <s v="TX500386"/>
    <x v="6"/>
    <x v="13"/>
    <n v="83.3"/>
    <n v="499.79999999999995"/>
    <n v="499.79999999999995"/>
    <x v="16"/>
    <d v="2025-01-20T00:00:00"/>
    <s v=""/>
    <x v="2"/>
    <x v="0"/>
    <x v="0"/>
    <x v="7"/>
    <x v="2"/>
    <x v="2"/>
    <x v="0"/>
    <x v="0"/>
  </r>
  <r>
    <s v="TX500387"/>
    <x v="2"/>
    <x v="14"/>
    <n v="60.3"/>
    <n v="1025.0999999999999"/>
    <n v="1025.0999999999999"/>
    <x v="16"/>
    <d v="2025-01-18T00:00:00"/>
    <s v="M"/>
    <x v="2"/>
    <x v="1"/>
    <x v="0"/>
    <x v="7"/>
    <x v="3"/>
    <x v="2"/>
    <x v="1"/>
    <x v="0"/>
  </r>
  <r>
    <s v="TX500388"/>
    <x v="2"/>
    <x v="13"/>
    <n v="120.3"/>
    <n v="721.8"/>
    <n v="721.8"/>
    <x v="16"/>
    <d v="2025-01-18T00:00:00"/>
    <s v="M"/>
    <x v="2"/>
    <x v="0"/>
    <x v="0"/>
    <x v="8"/>
    <x v="3"/>
    <x v="2"/>
    <x v="1"/>
    <x v="0"/>
  </r>
  <r>
    <s v="TX500389"/>
    <x v="4"/>
    <x v="7"/>
    <n v="34"/>
    <n v="340"/>
    <n v="340"/>
    <x v="16"/>
    <d v="2025-01-21T00:00:00"/>
    <s v="F"/>
    <x v="2"/>
    <x v="0"/>
    <x v="0"/>
    <x v="8"/>
    <x v="5"/>
    <x v="2"/>
    <x v="2"/>
    <x v="0"/>
  </r>
  <r>
    <s v="TX500390"/>
    <x v="10"/>
    <x v="9"/>
    <n v="42.6"/>
    <n v="213"/>
    <n v="213"/>
    <x v="16"/>
    <d v="2025-01-20T00:00:00"/>
    <s v="M"/>
    <x v="1"/>
    <x v="0"/>
    <x v="0"/>
    <x v="8"/>
    <x v="2"/>
    <x v="2"/>
    <x v="1"/>
    <x v="0"/>
  </r>
  <r>
    <s v="TX500391"/>
    <x v="5"/>
    <x v="28"/>
    <n v="47.4"/>
    <n v="948"/>
    <n v="948"/>
    <x v="16"/>
    <d v="2025-01-17T00:00:00"/>
    <s v="F"/>
    <x v="2"/>
    <x v="1"/>
    <x v="0"/>
    <x v="17"/>
    <x v="7"/>
    <x v="2"/>
    <x v="2"/>
    <x v="0"/>
  </r>
  <r>
    <s v="TX500392"/>
    <x v="2"/>
    <x v="0"/>
    <n v="74"/>
    <n v="74"/>
    <n v="74"/>
    <x v="17"/>
    <d v="2025-01-19T00:00:00"/>
    <s v="M"/>
    <x v="1"/>
    <x v="0"/>
    <x v="0"/>
    <x v="11"/>
    <x v="3"/>
    <x v="2"/>
    <x v="1"/>
    <x v="0"/>
  </r>
  <r>
    <s v="TX500393"/>
    <x v="2"/>
    <x v="9"/>
    <n v="60.4"/>
    <n v="302"/>
    <n v="302"/>
    <x v="17"/>
    <d v="2025-01-21T00:00:00"/>
    <s v="F"/>
    <x v="1"/>
    <x v="4"/>
    <x v="0"/>
    <x v="18"/>
    <x v="2"/>
    <x v="2"/>
    <x v="2"/>
    <x v="0"/>
  </r>
  <r>
    <s v="TX500394"/>
    <x v="12"/>
    <x v="1"/>
    <n v="69.3"/>
    <n v="138.6"/>
    <n v="138.6"/>
    <x v="17"/>
    <d v="2025-01-21T00:00:00"/>
    <s v="M"/>
    <x v="1"/>
    <x v="1"/>
    <x v="0"/>
    <x v="13"/>
    <x v="2"/>
    <x v="2"/>
    <x v="1"/>
    <x v="0"/>
  </r>
  <r>
    <s v="TX500395"/>
    <x v="5"/>
    <x v="9"/>
    <n v="81"/>
    <n v="405"/>
    <n v="405"/>
    <x v="17"/>
    <d v="2025-01-24T00:00:00"/>
    <s v="M"/>
    <x v="3"/>
    <x v="0"/>
    <x v="0"/>
    <x v="21"/>
    <x v="4"/>
    <x v="2"/>
    <x v="1"/>
    <x v="0"/>
  </r>
  <r>
    <s v="TX500396"/>
    <x v="15"/>
    <x v="2"/>
    <n v="41.5"/>
    <n v="124.5"/>
    <n v="124.5"/>
    <x v="17"/>
    <d v="2025-01-20T00:00:00"/>
    <s v="O"/>
    <x v="1"/>
    <x v="0"/>
    <x v="0"/>
    <x v="21"/>
    <x v="1"/>
    <x v="2"/>
    <x v="3"/>
    <x v="0"/>
  </r>
  <r>
    <s v="TX500397"/>
    <x v="18"/>
    <x v="1"/>
    <n v="69.7"/>
    <n v="139.4"/>
    <n v="139.4"/>
    <x v="17"/>
    <d v="2025-01-23T00:00:00"/>
    <s v="M"/>
    <x v="1"/>
    <x v="0"/>
    <x v="0"/>
    <x v="21"/>
    <x v="0"/>
    <x v="2"/>
    <x v="1"/>
    <x v="0"/>
  </r>
  <r>
    <s v="TX500398"/>
    <x v="2"/>
    <x v="9"/>
    <n v="83.6"/>
    <n v="418"/>
    <n v="418"/>
    <x v="17"/>
    <d v="2025-01-18T00:00:00"/>
    <s v="F"/>
    <x v="4"/>
    <x v="0"/>
    <x v="0"/>
    <x v="1"/>
    <x v="7"/>
    <x v="2"/>
    <x v="2"/>
    <x v="0"/>
  </r>
  <r>
    <s v="TX500399"/>
    <x v="8"/>
    <x v="3"/>
    <n v="21.5"/>
    <n v="150.5"/>
    <n v="150.5"/>
    <x v="17"/>
    <d v="2025-01-20T00:00:00"/>
    <s v="M"/>
    <x v="1"/>
    <x v="4"/>
    <x v="0"/>
    <x v="34"/>
    <x v="1"/>
    <x v="2"/>
    <x v="1"/>
    <x v="0"/>
  </r>
  <r>
    <s v="TX500400"/>
    <x v="8"/>
    <x v="8"/>
    <n v="28.6"/>
    <n v="228.8"/>
    <n v="228.8"/>
    <x v="17"/>
    <d v="2025-01-19T00:00:00"/>
    <s v="M"/>
    <x v="0"/>
    <x v="0"/>
    <x v="0"/>
    <x v="3"/>
    <x v="3"/>
    <x v="2"/>
    <x v="1"/>
    <x v="0"/>
  </r>
  <r>
    <s v="TX500401"/>
    <x v="8"/>
    <x v="13"/>
    <n v="18.8"/>
    <n v="112.80000000000001"/>
    <n v="112.80000000000001"/>
    <x v="17"/>
    <d v="2025-01-21T00:00:00"/>
    <s v="M"/>
    <x v="3"/>
    <x v="2"/>
    <x v="0"/>
    <x v="3"/>
    <x v="2"/>
    <x v="2"/>
    <x v="1"/>
    <x v="0"/>
  </r>
  <r>
    <s v="TX500402"/>
    <x v="10"/>
    <x v="12"/>
    <n v="35.1"/>
    <n v="140.4"/>
    <n v="140.4"/>
    <x v="17"/>
    <d v="2025-01-18T00:00:00"/>
    <s v="F"/>
    <x v="1"/>
    <x v="1"/>
    <x v="0"/>
    <x v="3"/>
    <x v="7"/>
    <x v="2"/>
    <x v="2"/>
    <x v="0"/>
  </r>
  <r>
    <s v="TX500403"/>
    <x v="0"/>
    <x v="1"/>
    <n v="12.7"/>
    <n v="25.4"/>
    <n v="25.4"/>
    <x v="17"/>
    <d v="2025-01-20T00:00:00"/>
    <s v="F"/>
    <x v="1"/>
    <x v="2"/>
    <x v="0"/>
    <x v="3"/>
    <x v="1"/>
    <x v="2"/>
    <x v="2"/>
    <x v="0"/>
  </r>
  <r>
    <s v="TX500404"/>
    <x v="8"/>
    <x v="9"/>
    <n v="27.4"/>
    <n v="137"/>
    <n v="137"/>
    <x v="17"/>
    <d v="2025-01-20T00:00:00"/>
    <s v="O"/>
    <x v="0"/>
    <x v="0"/>
    <x v="0"/>
    <x v="3"/>
    <x v="1"/>
    <x v="2"/>
    <x v="3"/>
    <x v="0"/>
  </r>
  <r>
    <s v="TX500405"/>
    <x v="10"/>
    <x v="1"/>
    <n v="61.3"/>
    <n v="122.6"/>
    <n v="122.6"/>
    <x v="17"/>
    <d v="2025-01-19T00:00:00"/>
    <s v="F"/>
    <x v="1"/>
    <x v="0"/>
    <x v="0"/>
    <x v="6"/>
    <x v="3"/>
    <x v="2"/>
    <x v="2"/>
    <x v="0"/>
  </r>
  <r>
    <s v="TX500406"/>
    <x v="8"/>
    <x v="1"/>
    <n v="64.7"/>
    <n v="129.4"/>
    <n v="129.4"/>
    <x v="17"/>
    <d v="2025-01-20T00:00:00"/>
    <s v="F"/>
    <x v="3"/>
    <x v="2"/>
    <x v="0"/>
    <x v="6"/>
    <x v="1"/>
    <x v="2"/>
    <x v="2"/>
    <x v="0"/>
  </r>
  <r>
    <s v="TX500407"/>
    <x v="7"/>
    <x v="12"/>
    <n v="91.4"/>
    <n v="365.6"/>
    <n v="365.6"/>
    <x v="17"/>
    <d v="2025-01-20T00:00:00"/>
    <s v="F"/>
    <x v="0"/>
    <x v="0"/>
    <x v="0"/>
    <x v="8"/>
    <x v="1"/>
    <x v="2"/>
    <x v="2"/>
    <x v="0"/>
  </r>
  <r>
    <s v="TX500408"/>
    <x v="0"/>
    <x v="1"/>
    <n v="33.1"/>
    <n v="66.2"/>
    <n v="66.2"/>
    <x v="18"/>
    <d v="2025-01-20T00:00:00"/>
    <s v="M"/>
    <x v="0"/>
    <x v="2"/>
    <x v="0"/>
    <x v="8"/>
    <x v="3"/>
    <x v="3"/>
    <x v="1"/>
    <x v="0"/>
  </r>
  <r>
    <s v="TX500409"/>
    <x v="3"/>
    <x v="1"/>
    <n v="105.6"/>
    <n v="211.2"/>
    <n v="211.2"/>
    <x v="18"/>
    <d v="2025-01-20T00:00:00"/>
    <s v="M"/>
    <x v="2"/>
    <x v="1"/>
    <x v="0"/>
    <x v="8"/>
    <x v="3"/>
    <x v="3"/>
    <x v="1"/>
    <x v="0"/>
  </r>
  <r>
    <s v="TX500410"/>
    <x v="10"/>
    <x v="2"/>
    <n v="46.4"/>
    <n v="139.19999999999999"/>
    <n v="139.19999999999999"/>
    <x v="18"/>
    <d v="2025-01-20T00:00:00"/>
    <s v="M"/>
    <x v="2"/>
    <x v="0"/>
    <x v="0"/>
    <x v="9"/>
    <x v="3"/>
    <x v="3"/>
    <x v="1"/>
    <x v="0"/>
  </r>
  <r>
    <s v="TX500411"/>
    <x v="9"/>
    <x v="21"/>
    <n v="35.299999999999997"/>
    <n v="494.19999999999993"/>
    <n v="494.19999999999993"/>
    <x v="18"/>
    <d v="2025-01-22T00:00:00"/>
    <s v="F"/>
    <x v="4"/>
    <x v="1"/>
    <x v="0"/>
    <x v="11"/>
    <x v="2"/>
    <x v="3"/>
    <x v="2"/>
    <x v="0"/>
  </r>
  <r>
    <s v="TX500412"/>
    <x v="0"/>
    <x v="1"/>
    <n v="16.100000000000001"/>
    <n v="32.200000000000003"/>
    <n v="32.200000000000003"/>
    <x v="18"/>
    <d v="2025-01-21T00:00:00"/>
    <s v="M"/>
    <x v="3"/>
    <x v="2"/>
    <x v="0"/>
    <x v="32"/>
    <x v="1"/>
    <x v="3"/>
    <x v="1"/>
    <x v="0"/>
  </r>
  <r>
    <s v="TX500413"/>
    <x v="4"/>
    <x v="1"/>
    <n v="27.9"/>
    <n v="55.8"/>
    <n v="55.8"/>
    <x v="18"/>
    <d v="2025-01-22T00:00:00"/>
    <s v="M"/>
    <x v="0"/>
    <x v="0"/>
    <x v="0"/>
    <x v="13"/>
    <x v="2"/>
    <x v="3"/>
    <x v="1"/>
    <x v="0"/>
  </r>
  <r>
    <s v="TX500414"/>
    <x v="8"/>
    <x v="0"/>
    <n v="47.1"/>
    <n v="47.1"/>
    <n v="47.1"/>
    <x v="18"/>
    <d v="2025-01-27T00:00:00"/>
    <s v="F"/>
    <x v="1"/>
    <x v="0"/>
    <x v="0"/>
    <x v="2"/>
    <x v="9"/>
    <x v="3"/>
    <x v="2"/>
    <x v="0"/>
  </r>
  <r>
    <s v="TX500415"/>
    <x v="6"/>
    <x v="1"/>
    <n v="85"/>
    <n v="170"/>
    <n v="170"/>
    <x v="18"/>
    <d v="2025-01-22T00:00:00"/>
    <s v=""/>
    <x v="2"/>
    <x v="2"/>
    <x v="0"/>
    <x v="22"/>
    <x v="2"/>
    <x v="3"/>
    <x v="0"/>
    <x v="0"/>
  </r>
  <r>
    <s v="TX500416"/>
    <x v="18"/>
    <x v="1"/>
    <n v="89"/>
    <n v="178"/>
    <n v="178"/>
    <x v="18"/>
    <d v="2025-01-21T00:00:00"/>
    <s v="F"/>
    <x v="0"/>
    <x v="0"/>
    <x v="0"/>
    <x v="3"/>
    <x v="1"/>
    <x v="3"/>
    <x v="2"/>
    <x v="0"/>
  </r>
  <r>
    <s v="TX500417"/>
    <x v="16"/>
    <x v="2"/>
    <n v="36.6"/>
    <n v="109.80000000000001"/>
    <n v="109.80000000000001"/>
    <x v="18"/>
    <d v="2025-01-20T00:00:00"/>
    <s v="O"/>
    <x v="3"/>
    <x v="2"/>
    <x v="0"/>
    <x v="3"/>
    <x v="3"/>
    <x v="3"/>
    <x v="3"/>
    <x v="0"/>
  </r>
  <r>
    <s v="TX500418"/>
    <x v="6"/>
    <x v="3"/>
    <n v="43.5"/>
    <n v="304.5"/>
    <n v="304.5"/>
    <x v="18"/>
    <d v="2025-01-20T00:00:00"/>
    <s v="M"/>
    <x v="1"/>
    <x v="2"/>
    <x v="0"/>
    <x v="3"/>
    <x v="3"/>
    <x v="3"/>
    <x v="1"/>
    <x v="0"/>
  </r>
  <r>
    <s v="TX500419"/>
    <x v="9"/>
    <x v="10"/>
    <n v="30.5"/>
    <n v="579.5"/>
    <n v="579.5"/>
    <x v="18"/>
    <d v="2025-01-19T00:00:00"/>
    <s v="F"/>
    <x v="3"/>
    <x v="0"/>
    <x v="0"/>
    <x v="3"/>
    <x v="7"/>
    <x v="3"/>
    <x v="2"/>
    <x v="0"/>
  </r>
  <r>
    <s v="TX500420"/>
    <x v="1"/>
    <x v="1"/>
    <n v="107.7"/>
    <n v="215.4"/>
    <n v="215.4"/>
    <x v="18"/>
    <d v="2025-01-23T00:00:00"/>
    <s v="M"/>
    <x v="3"/>
    <x v="4"/>
    <x v="0"/>
    <x v="3"/>
    <x v="5"/>
    <x v="3"/>
    <x v="1"/>
    <x v="0"/>
  </r>
  <r>
    <s v="TX500421"/>
    <x v="17"/>
    <x v="18"/>
    <n v="57.1"/>
    <n v="1484.6000000000001"/>
    <n v="1484.6000000000001"/>
    <x v="18"/>
    <d v="2025-01-20T00:00:00"/>
    <s v="M"/>
    <x v="1"/>
    <x v="0"/>
    <x v="0"/>
    <x v="3"/>
    <x v="3"/>
    <x v="3"/>
    <x v="1"/>
    <x v="0"/>
  </r>
  <r>
    <s v="TX500422"/>
    <x v="2"/>
    <x v="7"/>
    <n v="111.7"/>
    <n v="1117"/>
    <n v="1117"/>
    <x v="18"/>
    <d v="2025-01-20T00:00:00"/>
    <s v="F"/>
    <x v="4"/>
    <x v="2"/>
    <x v="0"/>
    <x v="3"/>
    <x v="3"/>
    <x v="3"/>
    <x v="2"/>
    <x v="0"/>
  </r>
  <r>
    <s v="TX500423"/>
    <x v="18"/>
    <x v="3"/>
    <n v="44.3"/>
    <n v="310.09999999999997"/>
    <n v="310.09999999999997"/>
    <x v="18"/>
    <d v="2025-01-22T00:00:00"/>
    <s v="M"/>
    <x v="3"/>
    <x v="2"/>
    <x v="0"/>
    <x v="3"/>
    <x v="2"/>
    <x v="3"/>
    <x v="1"/>
    <x v="0"/>
  </r>
  <r>
    <s v="TX500424"/>
    <x v="2"/>
    <x v="8"/>
    <n v="95.8"/>
    <n v="766.4"/>
    <n v="766.4"/>
    <x v="18"/>
    <d v="2025-01-25T00:00:00"/>
    <s v="O"/>
    <x v="0"/>
    <x v="0"/>
    <x v="0"/>
    <x v="3"/>
    <x v="4"/>
    <x v="3"/>
    <x v="3"/>
    <x v="0"/>
  </r>
  <r>
    <s v="TX500425"/>
    <x v="10"/>
    <x v="3"/>
    <n v="22.6"/>
    <n v="158.20000000000002"/>
    <n v="158.20000000000002"/>
    <x v="18"/>
    <d v="2025-01-22T00:00:00"/>
    <s v="F"/>
    <x v="3"/>
    <x v="1"/>
    <x v="0"/>
    <x v="3"/>
    <x v="2"/>
    <x v="3"/>
    <x v="2"/>
    <x v="0"/>
  </r>
  <r>
    <s v="TX500426"/>
    <x v="8"/>
    <x v="8"/>
    <n v="25.6"/>
    <n v="204.8"/>
    <n v="204.8"/>
    <x v="18"/>
    <d v="2025-01-21T00:00:00"/>
    <s v="F"/>
    <x v="4"/>
    <x v="0"/>
    <x v="0"/>
    <x v="3"/>
    <x v="1"/>
    <x v="3"/>
    <x v="2"/>
    <x v="0"/>
  </r>
  <r>
    <s v="TX500427"/>
    <x v="6"/>
    <x v="27"/>
    <n v="54.3"/>
    <n v="868.8"/>
    <n v="868.8"/>
    <x v="18"/>
    <d v="2025-01-22T00:00:00"/>
    <s v="F"/>
    <x v="4"/>
    <x v="0"/>
    <x v="0"/>
    <x v="3"/>
    <x v="2"/>
    <x v="3"/>
    <x v="2"/>
    <x v="0"/>
  </r>
  <r>
    <s v="TX500428"/>
    <x v="18"/>
    <x v="15"/>
    <n v="51.3"/>
    <n v="666.9"/>
    <n v="666.9"/>
    <x v="18"/>
    <d v="2025-01-21T00:00:00"/>
    <s v="M"/>
    <x v="0"/>
    <x v="2"/>
    <x v="0"/>
    <x v="3"/>
    <x v="1"/>
    <x v="3"/>
    <x v="1"/>
    <x v="0"/>
  </r>
  <r>
    <s v="TX500429"/>
    <x v="0"/>
    <x v="8"/>
    <n v="25.6"/>
    <n v="204.8"/>
    <n v="204.8"/>
    <x v="18"/>
    <d v="2025-01-20T00:00:00"/>
    <s v="F"/>
    <x v="1"/>
    <x v="1"/>
    <x v="0"/>
    <x v="3"/>
    <x v="3"/>
    <x v="3"/>
    <x v="2"/>
    <x v="0"/>
  </r>
  <r>
    <s v="TX500430"/>
    <x v="0"/>
    <x v="1"/>
    <n v="15.6"/>
    <n v="31.2"/>
    <n v="31.2"/>
    <x v="18"/>
    <d v="2025-01-20T00:00:00"/>
    <s v="F"/>
    <x v="2"/>
    <x v="2"/>
    <x v="0"/>
    <x v="3"/>
    <x v="3"/>
    <x v="3"/>
    <x v="2"/>
    <x v="0"/>
  </r>
  <r>
    <s v="TX500431"/>
    <x v="8"/>
    <x v="2"/>
    <n v="30.3"/>
    <n v="90.9"/>
    <n v="90.9"/>
    <x v="18"/>
    <d v="2025-01-23T00:00:00"/>
    <s v="F"/>
    <x v="0"/>
    <x v="1"/>
    <x v="0"/>
    <x v="3"/>
    <x v="5"/>
    <x v="3"/>
    <x v="2"/>
    <x v="0"/>
  </r>
  <r>
    <s v="TX500432"/>
    <x v="12"/>
    <x v="1"/>
    <n v="30.3"/>
    <n v="60.6"/>
    <n v="60.6"/>
    <x v="18"/>
    <d v="2025-01-24T00:00:00"/>
    <s v="F"/>
    <x v="0"/>
    <x v="2"/>
    <x v="0"/>
    <x v="37"/>
    <x v="0"/>
    <x v="3"/>
    <x v="2"/>
    <x v="0"/>
  </r>
  <r>
    <s v="TX500433"/>
    <x v="10"/>
    <x v="2"/>
    <n v="53"/>
    <n v="159"/>
    <n v="159"/>
    <x v="18"/>
    <d v="2025-01-26T00:00:00"/>
    <s v="F"/>
    <x v="2"/>
    <x v="0"/>
    <x v="0"/>
    <x v="24"/>
    <x v="6"/>
    <x v="3"/>
    <x v="2"/>
    <x v="0"/>
  </r>
  <r>
    <s v="TX500434"/>
    <x v="5"/>
    <x v="16"/>
    <n v="59.9"/>
    <n v="1078.2"/>
    <n v="1078.2"/>
    <x v="18"/>
    <d v="2025-01-22T00:00:00"/>
    <s v="M"/>
    <x v="2"/>
    <x v="4"/>
    <x v="0"/>
    <x v="25"/>
    <x v="2"/>
    <x v="3"/>
    <x v="1"/>
    <x v="0"/>
  </r>
  <r>
    <s v="TX500435"/>
    <x v="9"/>
    <x v="1"/>
    <n v="45.7"/>
    <n v="91.4"/>
    <n v="91.4"/>
    <x v="18"/>
    <d v="2025-01-20T00:00:00"/>
    <s v="F"/>
    <x v="1"/>
    <x v="2"/>
    <x v="0"/>
    <x v="6"/>
    <x v="3"/>
    <x v="3"/>
    <x v="2"/>
    <x v="0"/>
  </r>
  <r>
    <s v="TX500436"/>
    <x v="8"/>
    <x v="12"/>
    <n v="46.1"/>
    <n v="184.4"/>
    <n v="184.4"/>
    <x v="18"/>
    <d v="2025-01-20T00:00:00"/>
    <s v="M"/>
    <x v="0"/>
    <x v="0"/>
    <x v="0"/>
    <x v="6"/>
    <x v="3"/>
    <x v="3"/>
    <x v="1"/>
    <x v="0"/>
  </r>
  <r>
    <s v="TX500437"/>
    <x v="8"/>
    <x v="2"/>
    <n v="17.5"/>
    <n v="52.5"/>
    <n v="52.5"/>
    <x v="18"/>
    <d v="2025-01-20T00:00:00"/>
    <s v="F"/>
    <x v="0"/>
    <x v="2"/>
    <x v="0"/>
    <x v="8"/>
    <x v="3"/>
    <x v="3"/>
    <x v="2"/>
    <x v="0"/>
  </r>
  <r>
    <s v="TX500438"/>
    <x v="10"/>
    <x v="2"/>
    <n v="36.5"/>
    <n v="109.5"/>
    <n v="109.5"/>
    <x v="18"/>
    <d v="2025-01-30T00:00:00"/>
    <s v="M"/>
    <x v="2"/>
    <x v="0"/>
    <x v="0"/>
    <x v="8"/>
    <x v="11"/>
    <x v="3"/>
    <x v="1"/>
    <x v="0"/>
  </r>
  <r>
    <s v="TX500439"/>
    <x v="8"/>
    <x v="1"/>
    <n v="47.5"/>
    <n v="95"/>
    <n v="95"/>
    <x v="19"/>
    <d v="2025-01-22T00:00:00"/>
    <s v="F"/>
    <x v="1"/>
    <x v="0"/>
    <x v="0"/>
    <x v="8"/>
    <x v="1"/>
    <x v="3"/>
    <x v="2"/>
    <x v="0"/>
  </r>
  <r>
    <s v="TX500440"/>
    <x v="6"/>
    <x v="9"/>
    <n v="45.6"/>
    <n v="228"/>
    <n v="228"/>
    <x v="19"/>
    <d v="2025-01-22T00:00:00"/>
    <s v="F"/>
    <x v="0"/>
    <x v="2"/>
    <x v="0"/>
    <x v="8"/>
    <x v="1"/>
    <x v="3"/>
    <x v="2"/>
    <x v="0"/>
  </r>
  <r>
    <s v="TX500441"/>
    <x v="9"/>
    <x v="1"/>
    <n v="50.5"/>
    <n v="101"/>
    <n v="101"/>
    <x v="19"/>
    <d v="2025-01-22T00:00:00"/>
    <s v="M"/>
    <x v="0"/>
    <x v="1"/>
    <x v="0"/>
    <x v="17"/>
    <x v="1"/>
    <x v="3"/>
    <x v="1"/>
    <x v="0"/>
  </r>
  <r>
    <s v="TX500442"/>
    <x v="2"/>
    <x v="7"/>
    <n v="99.8"/>
    <n v="998"/>
    <n v="998"/>
    <x v="19"/>
    <d v="2025-01-23T00:00:00"/>
    <s v="F"/>
    <x v="2"/>
    <x v="1"/>
    <x v="0"/>
    <x v="17"/>
    <x v="2"/>
    <x v="3"/>
    <x v="2"/>
    <x v="0"/>
  </r>
  <r>
    <s v="TX500443"/>
    <x v="8"/>
    <x v="20"/>
    <n v="19.2"/>
    <n v="288"/>
    <n v="288"/>
    <x v="19"/>
    <d v="2025-01-22T00:00:00"/>
    <s v="O"/>
    <x v="4"/>
    <x v="1"/>
    <x v="0"/>
    <x v="26"/>
    <x v="1"/>
    <x v="3"/>
    <x v="3"/>
    <x v="0"/>
  </r>
  <r>
    <s v="TX500444"/>
    <x v="17"/>
    <x v="2"/>
    <n v="22.6"/>
    <n v="67.800000000000011"/>
    <n v="67.800000000000011"/>
    <x v="19"/>
    <d v="2025-01-21T00:00:00"/>
    <s v="M"/>
    <x v="1"/>
    <x v="0"/>
    <x v="0"/>
    <x v="11"/>
    <x v="3"/>
    <x v="3"/>
    <x v="1"/>
    <x v="0"/>
  </r>
  <r>
    <s v="TX500445"/>
    <x v="1"/>
    <x v="20"/>
    <n v="126.9"/>
    <n v="1903.5"/>
    <n v="1903.5"/>
    <x v="19"/>
    <d v="2025-01-22T00:00:00"/>
    <s v="F"/>
    <x v="0"/>
    <x v="2"/>
    <x v="0"/>
    <x v="11"/>
    <x v="1"/>
    <x v="3"/>
    <x v="2"/>
    <x v="0"/>
  </r>
  <r>
    <s v="TX500446"/>
    <x v="2"/>
    <x v="1"/>
    <n v="100.3"/>
    <n v="200.6"/>
    <n v="200.6"/>
    <x v="19"/>
    <d v="2025-01-21T00:00:00"/>
    <s v="F"/>
    <x v="0"/>
    <x v="1"/>
    <x v="0"/>
    <x v="11"/>
    <x v="3"/>
    <x v="3"/>
    <x v="2"/>
    <x v="0"/>
  </r>
  <r>
    <s v="TX500447"/>
    <x v="4"/>
    <x v="16"/>
    <n v="24.6"/>
    <n v="442.8"/>
    <n v="442.8"/>
    <x v="19"/>
    <d v="2025-01-21T00:00:00"/>
    <s v="F"/>
    <x v="4"/>
    <x v="0"/>
    <x v="0"/>
    <x v="13"/>
    <x v="3"/>
    <x v="3"/>
    <x v="2"/>
    <x v="0"/>
  </r>
  <r>
    <s v="TX500448"/>
    <x v="6"/>
    <x v="1"/>
    <n v="47.3"/>
    <n v="94.6"/>
    <n v="94.6"/>
    <x v="19"/>
    <d v="2025-01-21T00:00:00"/>
    <s v="M"/>
    <x v="1"/>
    <x v="2"/>
    <x v="0"/>
    <x v="13"/>
    <x v="3"/>
    <x v="3"/>
    <x v="1"/>
    <x v="0"/>
  </r>
  <r>
    <s v="TX500449"/>
    <x v="6"/>
    <x v="3"/>
    <n v="40.799999999999997"/>
    <n v="285.59999999999997"/>
    <n v="285.59999999999997"/>
    <x v="19"/>
    <d v="2025-01-23T00:00:00"/>
    <s v="F"/>
    <x v="2"/>
    <x v="2"/>
    <x v="0"/>
    <x v="21"/>
    <x v="2"/>
    <x v="3"/>
    <x v="2"/>
    <x v="0"/>
  </r>
  <r>
    <s v="TX500450"/>
    <x v="8"/>
    <x v="8"/>
    <n v="49.2"/>
    <n v="393.6"/>
    <n v="393.6"/>
    <x v="19"/>
    <d v="2025-01-22T00:00:00"/>
    <s v="F"/>
    <x v="0"/>
    <x v="0"/>
    <x v="0"/>
    <x v="1"/>
    <x v="1"/>
    <x v="3"/>
    <x v="2"/>
    <x v="0"/>
  </r>
  <r>
    <s v="TX500451"/>
    <x v="8"/>
    <x v="0"/>
    <n v="28.5"/>
    <n v="28.5"/>
    <n v="28.5"/>
    <x v="19"/>
    <d v="2025-01-22T00:00:00"/>
    <s v=""/>
    <x v="2"/>
    <x v="1"/>
    <x v="0"/>
    <x v="3"/>
    <x v="1"/>
    <x v="3"/>
    <x v="0"/>
    <x v="0"/>
  </r>
  <r>
    <s v="TX500452"/>
    <x v="18"/>
    <x v="1"/>
    <n v="36.799999999999997"/>
    <n v="73.599999999999994"/>
    <n v="73.599999999999994"/>
    <x v="19"/>
    <d v="2025-01-26T00:00:00"/>
    <s v="F"/>
    <x v="0"/>
    <x v="2"/>
    <x v="0"/>
    <x v="3"/>
    <x v="4"/>
    <x v="3"/>
    <x v="2"/>
    <x v="0"/>
  </r>
  <r>
    <s v="TX500453"/>
    <x v="7"/>
    <x v="2"/>
    <n v="33.5"/>
    <n v="100.5"/>
    <n v="100.5"/>
    <x v="19"/>
    <d v="2025-01-21T00:00:00"/>
    <s v="F"/>
    <x v="0"/>
    <x v="1"/>
    <x v="0"/>
    <x v="3"/>
    <x v="3"/>
    <x v="3"/>
    <x v="2"/>
    <x v="0"/>
  </r>
  <r>
    <s v="TX500454"/>
    <x v="6"/>
    <x v="13"/>
    <n v="62.5"/>
    <n v="375"/>
    <n v="375"/>
    <x v="19"/>
    <d v="2025-01-22T00:00:00"/>
    <s v="F"/>
    <x v="0"/>
    <x v="0"/>
    <x v="0"/>
    <x v="3"/>
    <x v="1"/>
    <x v="3"/>
    <x v="2"/>
    <x v="0"/>
  </r>
  <r>
    <s v="TX500455"/>
    <x v="8"/>
    <x v="29"/>
    <n v="47.9"/>
    <n v="1916"/>
    <n v="1916"/>
    <x v="19"/>
    <d v="2025-01-21T00:00:00"/>
    <s v="F"/>
    <x v="3"/>
    <x v="0"/>
    <x v="0"/>
    <x v="3"/>
    <x v="3"/>
    <x v="3"/>
    <x v="2"/>
    <x v="0"/>
  </r>
  <r>
    <s v="TX500456"/>
    <x v="6"/>
    <x v="13"/>
    <n v="92.9"/>
    <n v="557.40000000000009"/>
    <n v="557.40000000000009"/>
    <x v="19"/>
    <d v="2025-01-31T00:00:00"/>
    <s v="F"/>
    <x v="0"/>
    <x v="4"/>
    <x v="0"/>
    <x v="3"/>
    <x v="11"/>
    <x v="3"/>
    <x v="2"/>
    <x v="0"/>
  </r>
  <r>
    <s v="TX500457"/>
    <x v="12"/>
    <x v="2"/>
    <n v="44.1"/>
    <n v="132.30000000000001"/>
    <n v="132.30000000000001"/>
    <x v="19"/>
    <d v="2025-01-20T00:00:00"/>
    <s v="F"/>
    <x v="1"/>
    <x v="1"/>
    <x v="0"/>
    <x v="43"/>
    <x v="7"/>
    <x v="3"/>
    <x v="2"/>
    <x v="0"/>
  </r>
  <r>
    <s v="TX500458"/>
    <x v="0"/>
    <x v="0"/>
    <n v="11.4"/>
    <n v="11.4"/>
    <n v="11.4"/>
    <x v="20"/>
    <d v="2025-01-23T00:00:00"/>
    <s v="F"/>
    <x v="2"/>
    <x v="0"/>
    <x v="0"/>
    <x v="5"/>
    <x v="1"/>
    <x v="3"/>
    <x v="2"/>
    <x v="0"/>
  </r>
  <r>
    <s v="TX500459"/>
    <x v="6"/>
    <x v="0"/>
    <n v="83.7"/>
    <n v="83.7"/>
    <n v="83.7"/>
    <x v="20"/>
    <d v="2025-01-23T00:00:00"/>
    <s v="F"/>
    <x v="0"/>
    <x v="2"/>
    <x v="0"/>
    <x v="6"/>
    <x v="1"/>
    <x v="3"/>
    <x v="2"/>
    <x v="0"/>
  </r>
  <r>
    <s v="TX500460"/>
    <x v="10"/>
    <x v="1"/>
    <n v="23.2"/>
    <n v="46.4"/>
    <n v="46.4"/>
    <x v="20"/>
    <d v="2025-01-22T00:00:00"/>
    <s v="M"/>
    <x v="2"/>
    <x v="0"/>
    <x v="0"/>
    <x v="8"/>
    <x v="3"/>
    <x v="3"/>
    <x v="1"/>
    <x v="0"/>
  </r>
  <r>
    <s v="TX500461"/>
    <x v="2"/>
    <x v="0"/>
    <n v="162.1"/>
    <n v="162.1"/>
    <n v="162.1"/>
    <x v="20"/>
    <d v="2025-01-24T00:00:00"/>
    <s v="F"/>
    <x v="0"/>
    <x v="2"/>
    <x v="0"/>
    <x v="9"/>
    <x v="2"/>
    <x v="3"/>
    <x v="2"/>
    <x v="0"/>
  </r>
  <r>
    <s v="TX500462"/>
    <x v="6"/>
    <x v="12"/>
    <n v="49.2"/>
    <n v="196.8"/>
    <n v="196.8"/>
    <x v="20"/>
    <d v="2025-01-25T00:00:00"/>
    <s v="M"/>
    <x v="1"/>
    <x v="0"/>
    <x v="0"/>
    <x v="9"/>
    <x v="5"/>
    <x v="3"/>
    <x v="1"/>
    <x v="0"/>
  </r>
  <r>
    <s v="TX500463"/>
    <x v="1"/>
    <x v="1"/>
    <n v="61"/>
    <n v="122"/>
    <n v="122"/>
    <x v="20"/>
    <d v="2025-01-22T00:00:00"/>
    <s v="M"/>
    <x v="3"/>
    <x v="0"/>
    <x v="0"/>
    <x v="10"/>
    <x v="3"/>
    <x v="3"/>
    <x v="1"/>
    <x v="0"/>
  </r>
  <r>
    <s v="TX500464"/>
    <x v="2"/>
    <x v="7"/>
    <n v="53.1"/>
    <n v="531"/>
    <n v="531"/>
    <x v="20"/>
    <d v="2025-01-23T00:00:00"/>
    <s v="M"/>
    <x v="0"/>
    <x v="0"/>
    <x v="0"/>
    <x v="11"/>
    <x v="1"/>
    <x v="3"/>
    <x v="1"/>
    <x v="0"/>
  </r>
  <r>
    <s v="TX500465"/>
    <x v="4"/>
    <x v="1"/>
    <n v="22.4"/>
    <n v="44.8"/>
    <n v="44.8"/>
    <x v="20"/>
    <d v="2025-01-23T00:00:00"/>
    <s v=""/>
    <x v="1"/>
    <x v="2"/>
    <x v="0"/>
    <x v="13"/>
    <x v="1"/>
    <x v="3"/>
    <x v="0"/>
    <x v="0"/>
  </r>
  <r>
    <s v="TX500466"/>
    <x v="1"/>
    <x v="9"/>
    <n v="75.3"/>
    <n v="376.5"/>
    <n v="376.5"/>
    <x v="20"/>
    <d v="2025-01-22T00:00:00"/>
    <s v="M"/>
    <x v="0"/>
    <x v="0"/>
    <x v="0"/>
    <x v="21"/>
    <x v="3"/>
    <x v="3"/>
    <x v="1"/>
    <x v="0"/>
  </r>
  <r>
    <s v="TX500467"/>
    <x v="6"/>
    <x v="0"/>
    <n v="48.5"/>
    <n v="48.5"/>
    <n v="48.5"/>
    <x v="20"/>
    <d v="2025-01-22T00:00:00"/>
    <s v="F"/>
    <x v="0"/>
    <x v="1"/>
    <x v="0"/>
    <x v="21"/>
    <x v="3"/>
    <x v="3"/>
    <x v="2"/>
    <x v="0"/>
  </r>
  <r>
    <s v="TX500468"/>
    <x v="6"/>
    <x v="0"/>
    <n v="42.6"/>
    <n v="42.6"/>
    <n v="42.6"/>
    <x v="20"/>
    <d v="2025-01-25T00:00:00"/>
    <s v="F"/>
    <x v="3"/>
    <x v="0"/>
    <x v="0"/>
    <x v="1"/>
    <x v="5"/>
    <x v="3"/>
    <x v="2"/>
    <x v="0"/>
  </r>
  <r>
    <s v="TX500469"/>
    <x v="5"/>
    <x v="9"/>
    <n v="49"/>
    <n v="245"/>
    <n v="245"/>
    <x v="20"/>
    <d v="2025-01-22T00:00:00"/>
    <s v="M"/>
    <x v="0"/>
    <x v="0"/>
    <x v="0"/>
    <x v="22"/>
    <x v="3"/>
    <x v="3"/>
    <x v="1"/>
    <x v="0"/>
  </r>
  <r>
    <s v="TX500470"/>
    <x v="8"/>
    <x v="2"/>
    <n v="31.3"/>
    <n v="93.9"/>
    <n v="93.9"/>
    <x v="20"/>
    <d v="2025-01-22T00:00:00"/>
    <s v="M"/>
    <x v="2"/>
    <x v="1"/>
    <x v="0"/>
    <x v="3"/>
    <x v="3"/>
    <x v="3"/>
    <x v="1"/>
    <x v="0"/>
  </r>
  <r>
    <s v="TX500471"/>
    <x v="2"/>
    <x v="1"/>
    <n v="85.4"/>
    <n v="170.8"/>
    <n v="170.8"/>
    <x v="20"/>
    <d v="2025-01-22T00:00:00"/>
    <s v="F"/>
    <x v="2"/>
    <x v="0"/>
    <x v="0"/>
    <x v="3"/>
    <x v="3"/>
    <x v="3"/>
    <x v="2"/>
    <x v="0"/>
  </r>
  <r>
    <s v="TX500472"/>
    <x v="8"/>
    <x v="12"/>
    <n v="40"/>
    <n v="160"/>
    <n v="160"/>
    <x v="20"/>
    <d v="2025-01-22T00:00:00"/>
    <s v="O"/>
    <x v="0"/>
    <x v="2"/>
    <x v="0"/>
    <x v="3"/>
    <x v="3"/>
    <x v="3"/>
    <x v="3"/>
    <x v="0"/>
  </r>
  <r>
    <s v="TX500473"/>
    <x v="5"/>
    <x v="1"/>
    <n v="38.5"/>
    <n v="77"/>
    <n v="77"/>
    <x v="20"/>
    <d v="2025-01-24T00:00:00"/>
    <s v="M"/>
    <x v="1"/>
    <x v="2"/>
    <x v="0"/>
    <x v="3"/>
    <x v="2"/>
    <x v="3"/>
    <x v="1"/>
    <x v="0"/>
  </r>
  <r>
    <s v="TX500474"/>
    <x v="2"/>
    <x v="1"/>
    <n v="57.8"/>
    <n v="115.6"/>
    <n v="115.6"/>
    <x v="20"/>
    <d v="2025-01-22T00:00:00"/>
    <s v=""/>
    <x v="0"/>
    <x v="0"/>
    <x v="0"/>
    <x v="3"/>
    <x v="3"/>
    <x v="3"/>
    <x v="0"/>
    <x v="0"/>
  </r>
  <r>
    <s v="TX500475"/>
    <x v="8"/>
    <x v="0"/>
    <n v="19.2"/>
    <n v="19.2"/>
    <n v="19.2"/>
    <x v="20"/>
    <d v="2025-01-22T00:00:00"/>
    <s v="F"/>
    <x v="0"/>
    <x v="4"/>
    <x v="0"/>
    <x v="3"/>
    <x v="3"/>
    <x v="3"/>
    <x v="2"/>
    <x v="0"/>
  </r>
  <r>
    <s v="TX500476"/>
    <x v="6"/>
    <x v="13"/>
    <n v="114.8"/>
    <n v="688.8"/>
    <n v="688.8"/>
    <x v="20"/>
    <d v="2025-01-24T00:00:00"/>
    <s v="M"/>
    <x v="1"/>
    <x v="1"/>
    <x v="0"/>
    <x v="3"/>
    <x v="2"/>
    <x v="3"/>
    <x v="1"/>
    <x v="0"/>
  </r>
  <r>
    <s v="TX500477"/>
    <x v="10"/>
    <x v="3"/>
    <n v="48.4"/>
    <n v="338.8"/>
    <n v="338.8"/>
    <x v="20"/>
    <d v="2025-01-24T00:00:00"/>
    <s v="F"/>
    <x v="3"/>
    <x v="1"/>
    <x v="0"/>
    <x v="3"/>
    <x v="2"/>
    <x v="3"/>
    <x v="2"/>
    <x v="0"/>
  </r>
  <r>
    <s v="TX500478"/>
    <x v="9"/>
    <x v="9"/>
    <n v="73.2"/>
    <n v="366"/>
    <n v="366"/>
    <x v="20"/>
    <d v="2025-01-22T00:00:00"/>
    <s v="F"/>
    <x v="1"/>
    <x v="4"/>
    <x v="0"/>
    <x v="3"/>
    <x v="3"/>
    <x v="3"/>
    <x v="2"/>
    <x v="0"/>
  </r>
  <r>
    <s v="TX500479"/>
    <x v="15"/>
    <x v="1"/>
    <n v="48.6"/>
    <n v="97.2"/>
    <n v="97.2"/>
    <x v="20"/>
    <d v="2025-01-25T00:00:00"/>
    <s v="F"/>
    <x v="3"/>
    <x v="0"/>
    <x v="0"/>
    <x v="3"/>
    <x v="5"/>
    <x v="3"/>
    <x v="2"/>
    <x v="0"/>
  </r>
  <r>
    <s v="TX500480"/>
    <x v="0"/>
    <x v="13"/>
    <n v="48.7"/>
    <n v="292.20000000000005"/>
    <n v="292.20000000000005"/>
    <x v="20"/>
    <d v="2025-01-22T00:00:00"/>
    <s v="M"/>
    <x v="0"/>
    <x v="0"/>
    <x v="0"/>
    <x v="3"/>
    <x v="3"/>
    <x v="3"/>
    <x v="1"/>
    <x v="0"/>
  </r>
  <r>
    <s v="TX500481"/>
    <x v="4"/>
    <x v="1"/>
    <n v="32.200000000000003"/>
    <n v="64.400000000000006"/>
    <n v="64.400000000000006"/>
    <x v="20"/>
    <d v="2025-01-24T00:00:00"/>
    <s v="M"/>
    <x v="2"/>
    <x v="2"/>
    <x v="0"/>
    <x v="3"/>
    <x v="2"/>
    <x v="3"/>
    <x v="1"/>
    <x v="0"/>
  </r>
  <r>
    <s v="TX500482"/>
    <x v="15"/>
    <x v="8"/>
    <n v="25.8"/>
    <n v="206.4"/>
    <n v="206.4"/>
    <x v="20"/>
    <d v="2025-01-22T00:00:00"/>
    <s v="M"/>
    <x v="0"/>
    <x v="0"/>
    <x v="0"/>
    <x v="37"/>
    <x v="3"/>
    <x v="3"/>
    <x v="1"/>
    <x v="0"/>
  </r>
  <r>
    <s v="TX500483"/>
    <x v="6"/>
    <x v="1"/>
    <n v="94.8"/>
    <n v="189.6"/>
    <n v="189.6"/>
    <x v="21"/>
    <d v="2025-01-25T00:00:00"/>
    <s v="F"/>
    <x v="1"/>
    <x v="1"/>
    <x v="0"/>
    <x v="25"/>
    <x v="2"/>
    <x v="3"/>
    <x v="2"/>
    <x v="0"/>
  </r>
  <r>
    <s v="TX500484"/>
    <x v="15"/>
    <x v="30"/>
    <n v="56.8"/>
    <n v="1420"/>
    <n v="1420"/>
    <x v="21"/>
    <d v="2025-01-25T00:00:00"/>
    <s v="M"/>
    <x v="0"/>
    <x v="0"/>
    <x v="0"/>
    <x v="25"/>
    <x v="2"/>
    <x v="3"/>
    <x v="1"/>
    <x v="0"/>
  </r>
  <r>
    <s v="TX500485"/>
    <x v="8"/>
    <x v="27"/>
    <n v="18.3"/>
    <n v="292.8"/>
    <n v="292.8"/>
    <x v="21"/>
    <d v="2025-01-29T00:00:00"/>
    <s v="F"/>
    <x v="2"/>
    <x v="2"/>
    <x v="0"/>
    <x v="23"/>
    <x v="6"/>
    <x v="3"/>
    <x v="2"/>
    <x v="0"/>
  </r>
  <r>
    <s v="TX500486"/>
    <x v="0"/>
    <x v="2"/>
    <n v="16.8"/>
    <n v="50.400000000000006"/>
    <n v="50.400000000000006"/>
    <x v="21"/>
    <d v="2025-01-27T00:00:00"/>
    <s v="F"/>
    <x v="2"/>
    <x v="2"/>
    <x v="0"/>
    <x v="8"/>
    <x v="0"/>
    <x v="3"/>
    <x v="2"/>
    <x v="0"/>
  </r>
  <r>
    <s v="TX500487"/>
    <x v="5"/>
    <x v="5"/>
    <n v="35.799999999999997"/>
    <n v="393.79999999999995"/>
    <n v="393.79999999999995"/>
    <x v="21"/>
    <d v="2025-01-23T00:00:00"/>
    <s v="M"/>
    <x v="1"/>
    <x v="0"/>
    <x v="0"/>
    <x v="17"/>
    <x v="3"/>
    <x v="3"/>
    <x v="1"/>
    <x v="0"/>
  </r>
  <r>
    <s v="TX500488"/>
    <x v="18"/>
    <x v="0"/>
    <n v="64.900000000000006"/>
    <n v="64.900000000000006"/>
    <n v="64.900000000000006"/>
    <x v="21"/>
    <d v="2025-01-23T00:00:00"/>
    <s v="M"/>
    <x v="0"/>
    <x v="1"/>
    <x v="0"/>
    <x v="17"/>
    <x v="3"/>
    <x v="3"/>
    <x v="1"/>
    <x v="0"/>
  </r>
  <r>
    <s v="TX500489"/>
    <x v="18"/>
    <x v="0"/>
    <n v="28.5"/>
    <n v="28.5"/>
    <n v="28.5"/>
    <x v="21"/>
    <d v="2025-01-24T00:00:00"/>
    <s v=""/>
    <x v="1"/>
    <x v="0"/>
    <x v="0"/>
    <x v="9"/>
    <x v="1"/>
    <x v="3"/>
    <x v="0"/>
    <x v="0"/>
  </r>
  <r>
    <s v="TX500490"/>
    <x v="18"/>
    <x v="1"/>
    <n v="103.5"/>
    <n v="207"/>
    <n v="207"/>
    <x v="21"/>
    <d v="2025-01-24T00:00:00"/>
    <s v="F"/>
    <x v="1"/>
    <x v="0"/>
    <x v="0"/>
    <x v="10"/>
    <x v="1"/>
    <x v="3"/>
    <x v="2"/>
    <x v="0"/>
  </r>
  <r>
    <s v="TX500491"/>
    <x v="4"/>
    <x v="1"/>
    <n v="41.2"/>
    <n v="82.4"/>
    <n v="82.4"/>
    <x v="21"/>
    <d v="2025-01-23T00:00:00"/>
    <s v="F"/>
    <x v="1"/>
    <x v="0"/>
    <x v="0"/>
    <x v="10"/>
    <x v="3"/>
    <x v="3"/>
    <x v="2"/>
    <x v="0"/>
  </r>
  <r>
    <s v="TX500492"/>
    <x v="9"/>
    <x v="0"/>
    <n v="37.799999999999997"/>
    <n v="37.799999999999997"/>
    <n v="37.799999999999997"/>
    <x v="21"/>
    <d v="2025-01-24T00:00:00"/>
    <s v="F"/>
    <x v="3"/>
    <x v="3"/>
    <x v="0"/>
    <x v="11"/>
    <x v="1"/>
    <x v="3"/>
    <x v="2"/>
    <x v="0"/>
  </r>
  <r>
    <s v="TX500493"/>
    <x v="8"/>
    <x v="1"/>
    <n v="42.6"/>
    <n v="85.2"/>
    <n v="85.2"/>
    <x v="21"/>
    <d v="2025-01-24T00:00:00"/>
    <s v="F"/>
    <x v="4"/>
    <x v="0"/>
    <x v="0"/>
    <x v="11"/>
    <x v="1"/>
    <x v="3"/>
    <x v="2"/>
    <x v="0"/>
  </r>
  <r>
    <s v="TX500494"/>
    <x v="8"/>
    <x v="7"/>
    <n v="15.2"/>
    <n v="152"/>
    <n v="152"/>
    <x v="21"/>
    <d v="2025-01-24T00:00:00"/>
    <s v="F"/>
    <x v="2"/>
    <x v="0"/>
    <x v="0"/>
    <x v="11"/>
    <x v="1"/>
    <x v="3"/>
    <x v="2"/>
    <x v="0"/>
  </r>
  <r>
    <s v="TX500495"/>
    <x v="7"/>
    <x v="12"/>
    <n v="83.4"/>
    <n v="333.6"/>
    <n v="333.6"/>
    <x v="21"/>
    <d v="2025-01-23T00:00:00"/>
    <s v="F"/>
    <x v="2"/>
    <x v="1"/>
    <x v="0"/>
    <x v="18"/>
    <x v="3"/>
    <x v="3"/>
    <x v="2"/>
    <x v="0"/>
  </r>
  <r>
    <s v="TX500496"/>
    <x v="19"/>
    <x v="1"/>
    <n v="27.7"/>
    <n v="55.4"/>
    <n v="55.4"/>
    <x v="21"/>
    <d v="2025-01-23T00:00:00"/>
    <s v="F"/>
    <x v="0"/>
    <x v="1"/>
    <x v="0"/>
    <x v="13"/>
    <x v="3"/>
    <x v="3"/>
    <x v="2"/>
    <x v="0"/>
  </r>
  <r>
    <s v="TX500497"/>
    <x v="10"/>
    <x v="4"/>
    <n v="20.8"/>
    <n v="249.60000000000002"/>
    <n v="249.60000000000002"/>
    <x v="21"/>
    <d v="2025-01-23T00:00:00"/>
    <s v="M"/>
    <x v="3"/>
    <x v="0"/>
    <x v="0"/>
    <x v="13"/>
    <x v="3"/>
    <x v="3"/>
    <x v="1"/>
    <x v="0"/>
  </r>
  <r>
    <s v="TX500498"/>
    <x v="11"/>
    <x v="1"/>
    <n v="72.7"/>
    <n v="145.4"/>
    <n v="145.4"/>
    <x v="21"/>
    <d v="2025-01-26T00:00:00"/>
    <s v="F"/>
    <x v="4"/>
    <x v="2"/>
    <x v="0"/>
    <x v="44"/>
    <x v="5"/>
    <x v="3"/>
    <x v="2"/>
    <x v="0"/>
  </r>
  <r>
    <s v="TX500499"/>
    <x v="10"/>
    <x v="12"/>
    <n v="38.6"/>
    <n v="154.4"/>
    <n v="154.4"/>
    <x v="21"/>
    <d v="2025-01-23T00:00:00"/>
    <s v="M"/>
    <x v="0"/>
    <x v="2"/>
    <x v="0"/>
    <x v="22"/>
    <x v="3"/>
    <x v="3"/>
    <x v="1"/>
    <x v="0"/>
  </r>
  <r>
    <s v="TX500500"/>
    <x v="8"/>
    <x v="3"/>
    <n v="33.1"/>
    <n v="231.70000000000002"/>
    <n v="231.70000000000002"/>
    <x v="21"/>
    <d v="2025-01-23T00:00:00"/>
    <s v="O"/>
    <x v="4"/>
    <x v="3"/>
    <x v="0"/>
    <x v="3"/>
    <x v="3"/>
    <x v="3"/>
    <x v="3"/>
    <x v="0"/>
  </r>
  <r>
    <s v="TX500501"/>
    <x v="10"/>
    <x v="1"/>
    <n v="30.5"/>
    <n v="61"/>
    <n v="61"/>
    <x v="21"/>
    <d v="2025-01-22T00:00:00"/>
    <s v=""/>
    <x v="1"/>
    <x v="1"/>
    <x v="0"/>
    <x v="3"/>
    <x v="7"/>
    <x v="3"/>
    <x v="0"/>
    <x v="0"/>
  </r>
  <r>
    <s v="TX500502"/>
    <x v="9"/>
    <x v="1"/>
    <n v="69.599999999999994"/>
    <n v="139.19999999999999"/>
    <n v="139.19999999999999"/>
    <x v="21"/>
    <d v="2025-01-23T00:00:00"/>
    <s v="M"/>
    <x v="0"/>
    <x v="1"/>
    <x v="0"/>
    <x v="3"/>
    <x v="3"/>
    <x v="3"/>
    <x v="1"/>
    <x v="0"/>
  </r>
  <r>
    <s v="TX500503"/>
    <x v="11"/>
    <x v="0"/>
    <n v="42.4"/>
    <n v="42.4"/>
    <n v="42.4"/>
    <x v="21"/>
    <d v="2025-01-26T00:00:00"/>
    <s v="F"/>
    <x v="1"/>
    <x v="0"/>
    <x v="0"/>
    <x v="3"/>
    <x v="5"/>
    <x v="3"/>
    <x v="2"/>
    <x v="0"/>
  </r>
  <r>
    <s v="TX500504"/>
    <x v="17"/>
    <x v="0"/>
    <n v="32.200000000000003"/>
    <n v="32.200000000000003"/>
    <n v="32.200000000000003"/>
    <x v="21"/>
    <d v="2025-01-25T00:00:00"/>
    <s v="F"/>
    <x v="2"/>
    <x v="1"/>
    <x v="0"/>
    <x v="3"/>
    <x v="2"/>
    <x v="3"/>
    <x v="2"/>
    <x v="0"/>
  </r>
  <r>
    <s v="TX500505"/>
    <x v="6"/>
    <x v="1"/>
    <n v="41.5"/>
    <n v="83"/>
    <n v="83"/>
    <x v="21"/>
    <d v="2025-01-25T00:00:00"/>
    <s v="F"/>
    <x v="0"/>
    <x v="2"/>
    <x v="0"/>
    <x v="3"/>
    <x v="2"/>
    <x v="3"/>
    <x v="2"/>
    <x v="0"/>
  </r>
  <r>
    <s v="TX500506"/>
    <x v="16"/>
    <x v="11"/>
    <n v="58.9"/>
    <n v="530.1"/>
    <n v="530.1"/>
    <x v="21"/>
    <d v="2025-01-26T00:00:00"/>
    <s v="F"/>
    <x v="3"/>
    <x v="0"/>
    <x v="0"/>
    <x v="3"/>
    <x v="5"/>
    <x v="3"/>
    <x v="2"/>
    <x v="0"/>
  </r>
  <r>
    <s v="TX500507"/>
    <x v="2"/>
    <x v="0"/>
    <n v="57.1"/>
    <n v="57.1"/>
    <n v="57.1"/>
    <x v="21"/>
    <d v="2025-01-25T00:00:00"/>
    <s v="F"/>
    <x v="1"/>
    <x v="0"/>
    <x v="0"/>
    <x v="3"/>
    <x v="2"/>
    <x v="3"/>
    <x v="2"/>
    <x v="0"/>
  </r>
  <r>
    <s v="TX500508"/>
    <x v="6"/>
    <x v="0"/>
    <n v="57.2"/>
    <n v="57.2"/>
    <n v="57.2"/>
    <x v="21"/>
    <d v="2025-01-24T00:00:00"/>
    <s v="M"/>
    <x v="1"/>
    <x v="0"/>
    <x v="0"/>
    <x v="3"/>
    <x v="1"/>
    <x v="3"/>
    <x v="1"/>
    <x v="0"/>
  </r>
  <r>
    <s v="TX500509"/>
    <x v="8"/>
    <x v="1"/>
    <n v="35.1"/>
    <n v="70.2"/>
    <n v="70.2"/>
    <x v="21"/>
    <d v="2025-01-23T00:00:00"/>
    <s v="M"/>
    <x v="1"/>
    <x v="0"/>
    <x v="0"/>
    <x v="6"/>
    <x v="3"/>
    <x v="3"/>
    <x v="1"/>
    <x v="0"/>
  </r>
  <r>
    <s v="TX500510"/>
    <x v="1"/>
    <x v="0"/>
    <n v="52.1"/>
    <n v="52.1"/>
    <n v="52.1"/>
    <x v="21"/>
    <d v="2025-01-24T00:00:00"/>
    <s v="F"/>
    <x v="4"/>
    <x v="1"/>
    <x v="0"/>
    <x v="8"/>
    <x v="1"/>
    <x v="3"/>
    <x v="2"/>
    <x v="0"/>
  </r>
  <r>
    <s v="TX500511"/>
    <x v="13"/>
    <x v="2"/>
    <n v="59.8"/>
    <n v="179.39999999999998"/>
    <n v="179.39999999999998"/>
    <x v="21"/>
    <d v="2025-01-24T00:00:00"/>
    <s v="F"/>
    <x v="4"/>
    <x v="1"/>
    <x v="0"/>
    <x v="8"/>
    <x v="1"/>
    <x v="3"/>
    <x v="2"/>
    <x v="0"/>
  </r>
  <r>
    <s v="TX500512"/>
    <x v="3"/>
    <x v="12"/>
    <n v="83.3"/>
    <n v="333.2"/>
    <n v="333.2"/>
    <x v="21"/>
    <d v="2025-01-22T00:00:00"/>
    <s v=""/>
    <x v="2"/>
    <x v="0"/>
    <x v="0"/>
    <x v="8"/>
    <x v="7"/>
    <x v="3"/>
    <x v="0"/>
    <x v="0"/>
  </r>
  <r>
    <s v="TX500513"/>
    <x v="15"/>
    <x v="4"/>
    <n v="41.3"/>
    <n v="495.59999999999997"/>
    <n v="495.59999999999997"/>
    <x v="21"/>
    <d v="2025-01-23T00:00:00"/>
    <s v="F"/>
    <x v="1"/>
    <x v="0"/>
    <x v="0"/>
    <x v="8"/>
    <x v="3"/>
    <x v="3"/>
    <x v="2"/>
    <x v="0"/>
  </r>
  <r>
    <s v="TX500514"/>
    <x v="8"/>
    <x v="9"/>
    <n v="16"/>
    <n v="80"/>
    <n v="80"/>
    <x v="21"/>
    <d v="2025-01-24T00:00:00"/>
    <s v="M"/>
    <x v="4"/>
    <x v="1"/>
    <x v="0"/>
    <x v="9"/>
    <x v="1"/>
    <x v="3"/>
    <x v="1"/>
    <x v="0"/>
  </r>
  <r>
    <s v="TX500515"/>
    <x v="10"/>
    <x v="1"/>
    <n v="20.8"/>
    <n v="41.6"/>
    <n v="41.6"/>
    <x v="22"/>
    <d v="2025-01-25T00:00:00"/>
    <s v="M"/>
    <x v="0"/>
    <x v="2"/>
    <x v="0"/>
    <x v="11"/>
    <x v="1"/>
    <x v="3"/>
    <x v="1"/>
    <x v="0"/>
  </r>
  <r>
    <s v="TX500516"/>
    <x v="8"/>
    <x v="31"/>
    <n v="27.1"/>
    <n v="758.80000000000007"/>
    <n v="758.80000000000007"/>
    <x v="22"/>
    <d v="2025-01-24T00:00:00"/>
    <s v=""/>
    <x v="3"/>
    <x v="2"/>
    <x v="0"/>
    <x v="11"/>
    <x v="3"/>
    <x v="3"/>
    <x v="0"/>
    <x v="0"/>
  </r>
  <r>
    <s v="TX500517"/>
    <x v="10"/>
    <x v="1"/>
    <n v="38.9"/>
    <n v="77.8"/>
    <n v="77.8"/>
    <x v="22"/>
    <d v="2025-01-25T00:00:00"/>
    <s v="F"/>
    <x v="0"/>
    <x v="0"/>
    <x v="0"/>
    <x v="18"/>
    <x v="1"/>
    <x v="3"/>
    <x v="2"/>
    <x v="0"/>
  </r>
  <r>
    <s v="TX500518"/>
    <x v="0"/>
    <x v="1"/>
    <n v="10.8"/>
    <n v="21.6"/>
    <n v="21.6"/>
    <x v="22"/>
    <d v="2025-01-26T00:00:00"/>
    <s v="F"/>
    <x v="1"/>
    <x v="2"/>
    <x v="0"/>
    <x v="45"/>
    <x v="2"/>
    <x v="3"/>
    <x v="2"/>
    <x v="0"/>
  </r>
  <r>
    <s v="TX500519"/>
    <x v="4"/>
    <x v="15"/>
    <n v="48.4"/>
    <n v="629.19999999999993"/>
    <n v="629.19999999999993"/>
    <x v="22"/>
    <d v="2025-01-27T00:00:00"/>
    <s v="F"/>
    <x v="0"/>
    <x v="0"/>
    <x v="0"/>
    <x v="21"/>
    <x v="5"/>
    <x v="3"/>
    <x v="2"/>
    <x v="0"/>
  </r>
  <r>
    <s v="TX500520"/>
    <x v="4"/>
    <x v="2"/>
    <n v="29.2"/>
    <n v="87.6"/>
    <n v="87.6"/>
    <x v="22"/>
    <d v="2025-01-26T00:00:00"/>
    <s v="F"/>
    <x v="1"/>
    <x v="1"/>
    <x v="0"/>
    <x v="2"/>
    <x v="2"/>
    <x v="3"/>
    <x v="2"/>
    <x v="0"/>
  </r>
  <r>
    <s v="TX500521"/>
    <x v="4"/>
    <x v="1"/>
    <n v="25.1"/>
    <n v="50.2"/>
    <n v="50.2"/>
    <x v="22"/>
    <d v="2025-01-24T00:00:00"/>
    <s v="M"/>
    <x v="0"/>
    <x v="1"/>
    <x v="0"/>
    <x v="2"/>
    <x v="3"/>
    <x v="3"/>
    <x v="1"/>
    <x v="0"/>
  </r>
  <r>
    <s v="TX500522"/>
    <x v="7"/>
    <x v="2"/>
    <n v="65.599999999999994"/>
    <n v="196.79999999999998"/>
    <n v="196.79999999999998"/>
    <x v="22"/>
    <d v="2025-01-23T00:00:00"/>
    <s v="F"/>
    <x v="2"/>
    <x v="1"/>
    <x v="0"/>
    <x v="3"/>
    <x v="7"/>
    <x v="3"/>
    <x v="2"/>
    <x v="0"/>
  </r>
  <r>
    <s v="TX500523"/>
    <x v="2"/>
    <x v="1"/>
    <n v="57.3"/>
    <n v="114.6"/>
    <n v="114.6"/>
    <x v="22"/>
    <d v="2025-01-23T00:00:00"/>
    <s v=""/>
    <x v="0"/>
    <x v="0"/>
    <x v="0"/>
    <x v="3"/>
    <x v="7"/>
    <x v="3"/>
    <x v="0"/>
    <x v="0"/>
  </r>
  <r>
    <s v="TX500524"/>
    <x v="9"/>
    <x v="12"/>
    <n v="22.4"/>
    <n v="89.6"/>
    <n v="89.6"/>
    <x v="22"/>
    <d v="2025-01-24T00:00:00"/>
    <s v="F"/>
    <x v="2"/>
    <x v="2"/>
    <x v="0"/>
    <x v="3"/>
    <x v="3"/>
    <x v="3"/>
    <x v="2"/>
    <x v="0"/>
  </r>
  <r>
    <s v="TX500525"/>
    <x v="12"/>
    <x v="11"/>
    <n v="45.7"/>
    <n v="411.3"/>
    <n v="411.3"/>
    <x v="22"/>
    <d v="2025-01-24T00:00:00"/>
    <s v="F"/>
    <x v="0"/>
    <x v="0"/>
    <x v="0"/>
    <x v="3"/>
    <x v="3"/>
    <x v="3"/>
    <x v="2"/>
    <x v="0"/>
  </r>
  <r>
    <s v="TX500526"/>
    <x v="8"/>
    <x v="1"/>
    <n v="29.3"/>
    <n v="58.6"/>
    <n v="58.6"/>
    <x v="22"/>
    <d v="2025-01-24T00:00:00"/>
    <s v="M"/>
    <x v="1"/>
    <x v="0"/>
    <x v="0"/>
    <x v="3"/>
    <x v="3"/>
    <x v="3"/>
    <x v="1"/>
    <x v="0"/>
  </r>
  <r>
    <s v="TX500527"/>
    <x v="18"/>
    <x v="32"/>
    <n v="74"/>
    <n v="1628"/>
    <n v="1628"/>
    <x v="22"/>
    <d v="2025-01-24T00:00:00"/>
    <s v="M"/>
    <x v="0"/>
    <x v="2"/>
    <x v="0"/>
    <x v="3"/>
    <x v="3"/>
    <x v="3"/>
    <x v="1"/>
    <x v="0"/>
  </r>
  <r>
    <s v="TX500528"/>
    <x v="14"/>
    <x v="1"/>
    <n v="39.200000000000003"/>
    <n v="78.400000000000006"/>
    <n v="78.400000000000006"/>
    <x v="22"/>
    <d v="2025-01-25T00:00:00"/>
    <s v="F"/>
    <x v="1"/>
    <x v="0"/>
    <x v="0"/>
    <x v="3"/>
    <x v="1"/>
    <x v="3"/>
    <x v="2"/>
    <x v="0"/>
  </r>
  <r>
    <s v="TX500529"/>
    <x v="4"/>
    <x v="14"/>
    <n v="62.7"/>
    <n v="1065.9000000000001"/>
    <n v="1065.9000000000001"/>
    <x v="22"/>
    <d v="2025-01-24T00:00:00"/>
    <s v="F"/>
    <x v="2"/>
    <x v="1"/>
    <x v="0"/>
    <x v="3"/>
    <x v="3"/>
    <x v="3"/>
    <x v="2"/>
    <x v="0"/>
  </r>
  <r>
    <s v="TX500530"/>
    <x v="10"/>
    <x v="1"/>
    <n v="60.1"/>
    <n v="120.2"/>
    <n v="120.2"/>
    <x v="22"/>
    <d v="2025-01-24T00:00:00"/>
    <s v="F"/>
    <x v="3"/>
    <x v="0"/>
    <x v="0"/>
    <x v="3"/>
    <x v="3"/>
    <x v="3"/>
    <x v="2"/>
    <x v="0"/>
  </r>
  <r>
    <s v="TX500531"/>
    <x v="0"/>
    <x v="12"/>
    <n v="11.2"/>
    <n v="44.8"/>
    <n v="44.8"/>
    <x v="22"/>
    <d v="2025-01-24T00:00:00"/>
    <s v="F"/>
    <x v="3"/>
    <x v="1"/>
    <x v="0"/>
    <x v="3"/>
    <x v="3"/>
    <x v="3"/>
    <x v="2"/>
    <x v="0"/>
  </r>
  <r>
    <s v="TX500532"/>
    <x v="8"/>
    <x v="1"/>
    <n v="22.9"/>
    <n v="45.8"/>
    <n v="45.8"/>
    <x v="22"/>
    <d v="2025-01-24T00:00:00"/>
    <s v="F"/>
    <x v="0"/>
    <x v="0"/>
    <x v="0"/>
    <x v="6"/>
    <x v="3"/>
    <x v="3"/>
    <x v="2"/>
    <x v="0"/>
  </r>
  <r>
    <s v="TX500533"/>
    <x v="1"/>
    <x v="1"/>
    <n v="37.6"/>
    <n v="75.2"/>
    <n v="75.2"/>
    <x v="22"/>
    <d v="2025-01-26T00:00:00"/>
    <s v="F"/>
    <x v="0"/>
    <x v="0"/>
    <x v="0"/>
    <x v="6"/>
    <x v="2"/>
    <x v="3"/>
    <x v="2"/>
    <x v="0"/>
  </r>
  <r>
    <s v="TX500534"/>
    <x v="6"/>
    <x v="0"/>
    <n v="42.4"/>
    <n v="42.4"/>
    <n v="42.4"/>
    <x v="22"/>
    <d v="2025-01-24T00:00:00"/>
    <s v="F"/>
    <x v="3"/>
    <x v="2"/>
    <x v="0"/>
    <x v="6"/>
    <x v="3"/>
    <x v="3"/>
    <x v="2"/>
    <x v="0"/>
  </r>
  <r>
    <s v="TX500535"/>
    <x v="8"/>
    <x v="1"/>
    <n v="19.600000000000001"/>
    <n v="39.200000000000003"/>
    <n v="39.200000000000003"/>
    <x v="22"/>
    <d v="2025-01-27T00:00:00"/>
    <s v="F"/>
    <x v="2"/>
    <x v="0"/>
    <x v="0"/>
    <x v="7"/>
    <x v="5"/>
    <x v="3"/>
    <x v="2"/>
    <x v="0"/>
  </r>
  <r>
    <s v="TX500536"/>
    <x v="9"/>
    <x v="0"/>
    <n v="90.5"/>
    <n v="90.5"/>
    <n v="90.5"/>
    <x v="22"/>
    <d v="2025-01-26T00:00:00"/>
    <s v="F"/>
    <x v="2"/>
    <x v="0"/>
    <x v="0"/>
    <x v="7"/>
    <x v="2"/>
    <x v="3"/>
    <x v="2"/>
    <x v="0"/>
  </r>
  <r>
    <s v="TX500537"/>
    <x v="16"/>
    <x v="5"/>
    <n v="33.9"/>
    <n v="372.9"/>
    <n v="372.9"/>
    <x v="22"/>
    <d v="2025-01-24T00:00:00"/>
    <s v="M"/>
    <x v="2"/>
    <x v="1"/>
    <x v="0"/>
    <x v="7"/>
    <x v="3"/>
    <x v="3"/>
    <x v="1"/>
    <x v="0"/>
  </r>
  <r>
    <s v="TX500538"/>
    <x v="0"/>
    <x v="1"/>
    <n v="32.799999999999997"/>
    <n v="65.599999999999994"/>
    <n v="65.599999999999994"/>
    <x v="22"/>
    <d v="2025-01-25T00:00:00"/>
    <s v="F"/>
    <x v="4"/>
    <x v="4"/>
    <x v="0"/>
    <x v="8"/>
    <x v="1"/>
    <x v="3"/>
    <x v="2"/>
    <x v="0"/>
  </r>
  <r>
    <s v="TX500539"/>
    <x v="15"/>
    <x v="0"/>
    <n v="49.9"/>
    <n v="49.9"/>
    <n v="49.9"/>
    <x v="22"/>
    <d v="2025-01-24T00:00:00"/>
    <s v="M"/>
    <x v="3"/>
    <x v="1"/>
    <x v="0"/>
    <x v="8"/>
    <x v="3"/>
    <x v="3"/>
    <x v="1"/>
    <x v="0"/>
  </r>
  <r>
    <s v="TX500540"/>
    <x v="7"/>
    <x v="9"/>
    <n v="79.2"/>
    <n v="396"/>
    <n v="396"/>
    <x v="22"/>
    <d v="2025-01-24T00:00:00"/>
    <s v="F"/>
    <x v="4"/>
    <x v="0"/>
    <x v="0"/>
    <x v="8"/>
    <x v="3"/>
    <x v="3"/>
    <x v="2"/>
    <x v="0"/>
  </r>
  <r>
    <s v="TX500541"/>
    <x v="8"/>
    <x v="27"/>
    <n v="19.5"/>
    <n v="312"/>
    <n v="312"/>
    <x v="22"/>
    <d v="2025-01-25T00:00:00"/>
    <s v="M"/>
    <x v="3"/>
    <x v="2"/>
    <x v="0"/>
    <x v="8"/>
    <x v="1"/>
    <x v="3"/>
    <x v="1"/>
    <x v="0"/>
  </r>
  <r>
    <s v="TX500542"/>
    <x v="8"/>
    <x v="12"/>
    <n v="18"/>
    <n v="72"/>
    <n v="72"/>
    <x v="22"/>
    <d v="2025-01-24T00:00:00"/>
    <s v="M"/>
    <x v="1"/>
    <x v="0"/>
    <x v="0"/>
    <x v="10"/>
    <x v="3"/>
    <x v="3"/>
    <x v="1"/>
    <x v="0"/>
  </r>
  <r>
    <s v="TX500543"/>
    <x v="9"/>
    <x v="2"/>
    <n v="45.9"/>
    <n v="137.69999999999999"/>
    <n v="137.69999999999999"/>
    <x v="22"/>
    <d v="2025-01-25T00:00:00"/>
    <s v="F"/>
    <x v="1"/>
    <x v="1"/>
    <x v="0"/>
    <x v="10"/>
    <x v="1"/>
    <x v="3"/>
    <x v="2"/>
    <x v="0"/>
  </r>
  <r>
    <s v="TX500544"/>
    <x v="11"/>
    <x v="0"/>
    <n v="41.2"/>
    <n v="41.2"/>
    <n v="41.2"/>
    <x v="22"/>
    <d v="2025-01-25T00:00:00"/>
    <s v="F"/>
    <x v="1"/>
    <x v="2"/>
    <x v="0"/>
    <x v="11"/>
    <x v="1"/>
    <x v="3"/>
    <x v="2"/>
    <x v="0"/>
  </r>
  <r>
    <s v="TX500545"/>
    <x v="2"/>
    <x v="7"/>
    <n v="167.2"/>
    <n v="1672"/>
    <n v="1672"/>
    <x v="22"/>
    <d v="2025-01-25T00:00:00"/>
    <s v="F"/>
    <x v="2"/>
    <x v="2"/>
    <x v="0"/>
    <x v="32"/>
    <x v="1"/>
    <x v="3"/>
    <x v="2"/>
    <x v="0"/>
  </r>
  <r>
    <s v="TX500546"/>
    <x v="6"/>
    <x v="17"/>
    <n v="74.5"/>
    <n v="2235"/>
    <n v="2235"/>
    <x v="23"/>
    <d v="2025-01-27T00:00:00"/>
    <s v="F"/>
    <x v="1"/>
    <x v="2"/>
    <x v="0"/>
    <x v="38"/>
    <x v="2"/>
    <x v="3"/>
    <x v="2"/>
    <x v="0"/>
  </r>
  <r>
    <s v="TX500547"/>
    <x v="7"/>
    <x v="12"/>
    <n v="39.299999999999997"/>
    <n v="157.19999999999999"/>
    <n v="157.19999999999999"/>
    <x v="23"/>
    <d v="2025-01-25T00:00:00"/>
    <s v=""/>
    <x v="2"/>
    <x v="0"/>
    <x v="0"/>
    <x v="19"/>
    <x v="3"/>
    <x v="3"/>
    <x v="0"/>
    <x v="0"/>
  </r>
  <r>
    <s v="TX500548"/>
    <x v="9"/>
    <x v="0"/>
    <n v="68.5"/>
    <n v="68.5"/>
    <n v="68.5"/>
    <x v="23"/>
    <d v="2025-01-27T00:00:00"/>
    <s v="M"/>
    <x v="1"/>
    <x v="2"/>
    <x v="0"/>
    <x v="12"/>
    <x v="2"/>
    <x v="3"/>
    <x v="1"/>
    <x v="0"/>
  </r>
  <r>
    <s v="TX500549"/>
    <x v="0"/>
    <x v="2"/>
    <n v="22.5"/>
    <n v="67.5"/>
    <n v="67.5"/>
    <x v="23"/>
    <d v="2025-01-24T00:00:00"/>
    <s v="F"/>
    <x v="4"/>
    <x v="0"/>
    <x v="0"/>
    <x v="13"/>
    <x v="7"/>
    <x v="3"/>
    <x v="2"/>
    <x v="0"/>
  </r>
  <r>
    <s v="TX500550"/>
    <x v="1"/>
    <x v="0"/>
    <n v="48"/>
    <n v="48"/>
    <n v="48"/>
    <x v="23"/>
    <d v="2025-01-25T00:00:00"/>
    <s v="O"/>
    <x v="4"/>
    <x v="1"/>
    <x v="0"/>
    <x v="46"/>
    <x v="3"/>
    <x v="3"/>
    <x v="3"/>
    <x v="0"/>
  </r>
  <r>
    <s v="TX500551"/>
    <x v="6"/>
    <x v="0"/>
    <n v="94"/>
    <n v="94"/>
    <n v="94"/>
    <x v="23"/>
    <d v="2025-01-25T00:00:00"/>
    <s v="M"/>
    <x v="3"/>
    <x v="1"/>
    <x v="0"/>
    <x v="1"/>
    <x v="3"/>
    <x v="3"/>
    <x v="1"/>
    <x v="0"/>
  </r>
  <r>
    <s v="TX500552"/>
    <x v="8"/>
    <x v="2"/>
    <n v="21.9"/>
    <n v="65.699999999999989"/>
    <n v="65.699999999999989"/>
    <x v="23"/>
    <d v="2025-01-25T00:00:00"/>
    <s v="F"/>
    <x v="0"/>
    <x v="0"/>
    <x v="0"/>
    <x v="44"/>
    <x v="3"/>
    <x v="3"/>
    <x v="2"/>
    <x v="0"/>
  </r>
  <r>
    <s v="TX500553"/>
    <x v="6"/>
    <x v="3"/>
    <n v="64.900000000000006"/>
    <n v="454.30000000000007"/>
    <n v="454.30000000000007"/>
    <x v="23"/>
    <d v="2025-01-25T00:00:00"/>
    <s v="F"/>
    <x v="0"/>
    <x v="0"/>
    <x v="0"/>
    <x v="3"/>
    <x v="3"/>
    <x v="3"/>
    <x v="2"/>
    <x v="0"/>
  </r>
  <r>
    <s v="TX500554"/>
    <x v="12"/>
    <x v="0"/>
    <n v="52.9"/>
    <n v="52.9"/>
    <n v="52.9"/>
    <x v="23"/>
    <d v="2025-01-24T00:00:00"/>
    <s v="F"/>
    <x v="1"/>
    <x v="1"/>
    <x v="0"/>
    <x v="3"/>
    <x v="7"/>
    <x v="3"/>
    <x v="2"/>
    <x v="0"/>
  </r>
  <r>
    <s v="TX500555"/>
    <x v="8"/>
    <x v="2"/>
    <n v="25.5"/>
    <n v="76.5"/>
    <n v="76.5"/>
    <x v="23"/>
    <d v="2025-01-25T00:00:00"/>
    <s v="F"/>
    <x v="1"/>
    <x v="2"/>
    <x v="0"/>
    <x v="3"/>
    <x v="3"/>
    <x v="3"/>
    <x v="2"/>
    <x v="0"/>
  </r>
  <r>
    <s v="TX500556"/>
    <x v="6"/>
    <x v="2"/>
    <n v="51.9"/>
    <n v="155.69999999999999"/>
    <n v="155.69999999999999"/>
    <x v="23"/>
    <d v="2025-01-25T00:00:00"/>
    <s v="F"/>
    <x v="3"/>
    <x v="0"/>
    <x v="0"/>
    <x v="3"/>
    <x v="3"/>
    <x v="3"/>
    <x v="2"/>
    <x v="0"/>
  </r>
  <r>
    <s v="TX500557"/>
    <x v="5"/>
    <x v="0"/>
    <n v="46.3"/>
    <n v="46.3"/>
    <n v="46.3"/>
    <x v="23"/>
    <d v="2025-01-27T00:00:00"/>
    <s v="F"/>
    <x v="4"/>
    <x v="0"/>
    <x v="0"/>
    <x v="3"/>
    <x v="2"/>
    <x v="3"/>
    <x v="2"/>
    <x v="0"/>
  </r>
  <r>
    <s v="TX500558"/>
    <x v="6"/>
    <x v="1"/>
    <n v="68.2"/>
    <n v="136.4"/>
    <n v="136.4"/>
    <x v="23"/>
    <d v="2025-01-26T00:00:00"/>
    <s v="F"/>
    <x v="3"/>
    <x v="0"/>
    <x v="0"/>
    <x v="3"/>
    <x v="1"/>
    <x v="3"/>
    <x v="2"/>
    <x v="0"/>
  </r>
  <r>
    <s v="TX500559"/>
    <x v="1"/>
    <x v="0"/>
    <n v="40.299999999999997"/>
    <n v="40.299999999999997"/>
    <n v="40.299999999999997"/>
    <x v="23"/>
    <d v="2025-01-25T00:00:00"/>
    <s v="M"/>
    <x v="0"/>
    <x v="1"/>
    <x v="0"/>
    <x v="3"/>
    <x v="3"/>
    <x v="3"/>
    <x v="1"/>
    <x v="0"/>
  </r>
  <r>
    <s v="TX500560"/>
    <x v="2"/>
    <x v="2"/>
    <n v="91.3"/>
    <n v="273.89999999999998"/>
    <n v="273.89999999999998"/>
    <x v="23"/>
    <d v="2025-01-29T00:00:00"/>
    <s v="M"/>
    <x v="0"/>
    <x v="2"/>
    <x v="0"/>
    <x v="6"/>
    <x v="0"/>
    <x v="3"/>
    <x v="1"/>
    <x v="0"/>
  </r>
  <r>
    <s v="TX500561"/>
    <x v="0"/>
    <x v="2"/>
    <n v="11.9"/>
    <n v="35.700000000000003"/>
    <n v="35.700000000000003"/>
    <x v="23"/>
    <d v="2025-01-25T00:00:00"/>
    <s v="F"/>
    <x v="0"/>
    <x v="1"/>
    <x v="0"/>
    <x v="6"/>
    <x v="3"/>
    <x v="3"/>
    <x v="2"/>
    <x v="0"/>
  </r>
  <r>
    <s v="TX500562"/>
    <x v="2"/>
    <x v="1"/>
    <n v="63.5"/>
    <n v="127"/>
    <n v="127"/>
    <x v="23"/>
    <d v="2025-01-26T00:00:00"/>
    <s v="M"/>
    <x v="1"/>
    <x v="0"/>
    <x v="0"/>
    <x v="6"/>
    <x v="1"/>
    <x v="3"/>
    <x v="1"/>
    <x v="0"/>
  </r>
  <r>
    <s v="TX500563"/>
    <x v="4"/>
    <x v="1"/>
    <n v="27.1"/>
    <n v="54.2"/>
    <n v="54.2"/>
    <x v="23"/>
    <d v="2025-01-27T00:00:00"/>
    <s v="M"/>
    <x v="2"/>
    <x v="2"/>
    <x v="0"/>
    <x v="6"/>
    <x v="2"/>
    <x v="3"/>
    <x v="1"/>
    <x v="0"/>
  </r>
  <r>
    <s v="TX500564"/>
    <x v="1"/>
    <x v="1"/>
    <n v="82.1"/>
    <n v="164.2"/>
    <n v="164.2"/>
    <x v="24"/>
    <d v="2025-01-28T00:00:00"/>
    <s v="M"/>
    <x v="1"/>
    <x v="1"/>
    <x v="0"/>
    <x v="7"/>
    <x v="2"/>
    <x v="3"/>
    <x v="1"/>
    <x v="0"/>
  </r>
  <r>
    <s v="TX500565"/>
    <x v="3"/>
    <x v="9"/>
    <n v="42.9"/>
    <n v="214.5"/>
    <n v="214.5"/>
    <x v="24"/>
    <d v="2025-01-27T00:00:00"/>
    <s v="F"/>
    <x v="1"/>
    <x v="0"/>
    <x v="0"/>
    <x v="8"/>
    <x v="1"/>
    <x v="3"/>
    <x v="2"/>
    <x v="0"/>
  </r>
  <r>
    <s v="TX500566"/>
    <x v="8"/>
    <x v="5"/>
    <n v="37.9"/>
    <n v="416.9"/>
    <n v="416.9"/>
    <x v="24"/>
    <d v="2025-02-01T00:00:00"/>
    <s v="M"/>
    <x v="0"/>
    <x v="0"/>
    <x v="0"/>
    <x v="8"/>
    <x v="6"/>
    <x v="3"/>
    <x v="1"/>
    <x v="0"/>
  </r>
  <r>
    <s v="TX500567"/>
    <x v="0"/>
    <x v="0"/>
    <n v="22.4"/>
    <n v="22.4"/>
    <n v="22.4"/>
    <x v="24"/>
    <d v="2025-01-26T00:00:00"/>
    <s v="F"/>
    <x v="0"/>
    <x v="1"/>
    <x v="0"/>
    <x v="17"/>
    <x v="3"/>
    <x v="3"/>
    <x v="2"/>
    <x v="0"/>
  </r>
  <r>
    <s v="TX500568"/>
    <x v="2"/>
    <x v="15"/>
    <n v="79.900000000000006"/>
    <n v="1038.7"/>
    <n v="1038.7"/>
    <x v="24"/>
    <d v="2025-02-07T00:00:00"/>
    <s v="F"/>
    <x v="3"/>
    <x v="1"/>
    <x v="0"/>
    <x v="11"/>
    <x v="10"/>
    <x v="3"/>
    <x v="2"/>
    <x v="0"/>
  </r>
  <r>
    <s v="TX500569"/>
    <x v="1"/>
    <x v="0"/>
    <n v="70.599999999999994"/>
    <n v="70.599999999999994"/>
    <n v="70.599999999999994"/>
    <x v="24"/>
    <d v="2025-01-28T00:00:00"/>
    <s v="F"/>
    <x v="0"/>
    <x v="1"/>
    <x v="0"/>
    <x v="11"/>
    <x v="2"/>
    <x v="3"/>
    <x v="2"/>
    <x v="0"/>
  </r>
  <r>
    <s v="TX500570"/>
    <x v="6"/>
    <x v="0"/>
    <n v="49.5"/>
    <n v="49.5"/>
    <n v="49.5"/>
    <x v="24"/>
    <d v="2025-01-27T00:00:00"/>
    <s v="M"/>
    <x v="0"/>
    <x v="0"/>
    <x v="0"/>
    <x v="13"/>
    <x v="1"/>
    <x v="3"/>
    <x v="1"/>
    <x v="0"/>
  </r>
  <r>
    <s v="TX500571"/>
    <x v="2"/>
    <x v="1"/>
    <n v="96.6"/>
    <n v="193.2"/>
    <n v="193.2"/>
    <x v="24"/>
    <d v="2025-01-27T00:00:00"/>
    <s v="M"/>
    <x v="0"/>
    <x v="0"/>
    <x v="0"/>
    <x v="21"/>
    <x v="1"/>
    <x v="3"/>
    <x v="1"/>
    <x v="0"/>
  </r>
  <r>
    <s v="TX500572"/>
    <x v="6"/>
    <x v="1"/>
    <n v="52.8"/>
    <n v="105.6"/>
    <n v="105.6"/>
    <x v="24"/>
    <d v="2025-01-26T00:00:00"/>
    <s v="F"/>
    <x v="1"/>
    <x v="1"/>
    <x v="0"/>
    <x v="21"/>
    <x v="3"/>
    <x v="3"/>
    <x v="2"/>
    <x v="0"/>
  </r>
  <r>
    <s v="TX500573"/>
    <x v="2"/>
    <x v="0"/>
    <n v="101.7"/>
    <n v="101.7"/>
    <n v="101.7"/>
    <x v="24"/>
    <d v="2025-01-26T00:00:00"/>
    <s v="M"/>
    <x v="0"/>
    <x v="0"/>
    <x v="0"/>
    <x v="1"/>
    <x v="3"/>
    <x v="3"/>
    <x v="1"/>
    <x v="0"/>
  </r>
  <r>
    <s v="TX500574"/>
    <x v="4"/>
    <x v="9"/>
    <n v="26.9"/>
    <n v="134.5"/>
    <n v="134.5"/>
    <x v="24"/>
    <d v="2025-01-30T00:00:00"/>
    <s v="F"/>
    <x v="1"/>
    <x v="1"/>
    <x v="0"/>
    <x v="22"/>
    <x v="0"/>
    <x v="3"/>
    <x v="2"/>
    <x v="0"/>
  </r>
  <r>
    <s v="TX500575"/>
    <x v="2"/>
    <x v="12"/>
    <n v="211"/>
    <n v="844"/>
    <n v="844"/>
    <x v="24"/>
    <d v="2025-01-25T00:00:00"/>
    <s v="F"/>
    <x v="1"/>
    <x v="1"/>
    <x v="0"/>
    <x v="3"/>
    <x v="7"/>
    <x v="3"/>
    <x v="2"/>
    <x v="0"/>
  </r>
  <r>
    <s v="TX500576"/>
    <x v="0"/>
    <x v="12"/>
    <n v="21.1"/>
    <n v="84.4"/>
    <n v="84.4"/>
    <x v="24"/>
    <d v="2025-01-28T00:00:00"/>
    <s v="M"/>
    <x v="4"/>
    <x v="0"/>
    <x v="0"/>
    <x v="3"/>
    <x v="2"/>
    <x v="3"/>
    <x v="1"/>
    <x v="0"/>
  </r>
  <r>
    <s v="TX500577"/>
    <x v="10"/>
    <x v="0"/>
    <n v="26.6"/>
    <n v="26.6"/>
    <n v="26.6"/>
    <x v="24"/>
    <d v="2025-01-27T00:00:00"/>
    <s v="M"/>
    <x v="0"/>
    <x v="4"/>
    <x v="0"/>
    <x v="3"/>
    <x v="1"/>
    <x v="3"/>
    <x v="1"/>
    <x v="0"/>
  </r>
  <r>
    <s v="TX500578"/>
    <x v="12"/>
    <x v="12"/>
    <n v="51.2"/>
    <n v="204.8"/>
    <n v="204.8"/>
    <x v="24"/>
    <d v="2025-01-26T00:00:00"/>
    <s v="F"/>
    <x v="3"/>
    <x v="0"/>
    <x v="0"/>
    <x v="47"/>
    <x v="3"/>
    <x v="3"/>
    <x v="2"/>
    <x v="0"/>
  </r>
  <r>
    <s v="TX500579"/>
    <x v="0"/>
    <x v="9"/>
    <n v="10.6"/>
    <n v="53"/>
    <n v="53"/>
    <x v="24"/>
    <d v="2025-01-29T00:00:00"/>
    <s v="F"/>
    <x v="0"/>
    <x v="0"/>
    <x v="0"/>
    <x v="8"/>
    <x v="5"/>
    <x v="3"/>
    <x v="2"/>
    <x v="0"/>
  </r>
  <r>
    <s v="TX500580"/>
    <x v="6"/>
    <x v="2"/>
    <n v="43.4"/>
    <n v="130.19999999999999"/>
    <n v="130.19999999999999"/>
    <x v="24"/>
    <d v="2025-01-28T00:00:00"/>
    <s v="F"/>
    <x v="4"/>
    <x v="0"/>
    <x v="0"/>
    <x v="8"/>
    <x v="2"/>
    <x v="3"/>
    <x v="2"/>
    <x v="0"/>
  </r>
  <r>
    <s v="TX500581"/>
    <x v="12"/>
    <x v="0"/>
    <n v="80"/>
    <n v="80"/>
    <n v="80"/>
    <x v="24"/>
    <d v="2025-01-25T00:00:00"/>
    <s v="F"/>
    <x v="0"/>
    <x v="2"/>
    <x v="0"/>
    <x v="8"/>
    <x v="7"/>
    <x v="3"/>
    <x v="2"/>
    <x v="0"/>
  </r>
  <r>
    <s v="TX500582"/>
    <x v="10"/>
    <x v="12"/>
    <n v="64.7"/>
    <n v="258.8"/>
    <n v="258.8"/>
    <x v="24"/>
    <d v="2025-01-27T00:00:00"/>
    <s v="F"/>
    <x v="1"/>
    <x v="4"/>
    <x v="0"/>
    <x v="8"/>
    <x v="1"/>
    <x v="3"/>
    <x v="2"/>
    <x v="0"/>
  </r>
  <r>
    <s v="TX500583"/>
    <x v="8"/>
    <x v="5"/>
    <n v="26.3"/>
    <n v="289.3"/>
    <n v="289.3"/>
    <x v="25"/>
    <d v="2025-01-26T00:00:00"/>
    <s v="F"/>
    <x v="4"/>
    <x v="1"/>
    <x v="0"/>
    <x v="26"/>
    <x v="7"/>
    <x v="4"/>
    <x v="2"/>
    <x v="0"/>
  </r>
  <r>
    <s v="TX500584"/>
    <x v="10"/>
    <x v="0"/>
    <n v="28.5"/>
    <n v="28.5"/>
    <n v="28.5"/>
    <x v="25"/>
    <d v="2025-01-26T00:00:00"/>
    <s v="M"/>
    <x v="0"/>
    <x v="1"/>
    <x v="0"/>
    <x v="9"/>
    <x v="7"/>
    <x v="4"/>
    <x v="1"/>
    <x v="0"/>
  </r>
  <r>
    <s v="TX500585"/>
    <x v="17"/>
    <x v="0"/>
    <n v="47.8"/>
    <n v="47.8"/>
    <n v="47.8"/>
    <x v="25"/>
    <d v="2025-01-28T00:00:00"/>
    <s v="F"/>
    <x v="0"/>
    <x v="1"/>
    <x v="0"/>
    <x v="9"/>
    <x v="1"/>
    <x v="4"/>
    <x v="2"/>
    <x v="0"/>
  </r>
  <r>
    <s v="TX500586"/>
    <x v="10"/>
    <x v="2"/>
    <n v="42.8"/>
    <n v="128.39999999999998"/>
    <n v="128.39999999999998"/>
    <x v="25"/>
    <d v="2025-01-29T00:00:00"/>
    <s v="F"/>
    <x v="4"/>
    <x v="1"/>
    <x v="0"/>
    <x v="11"/>
    <x v="2"/>
    <x v="4"/>
    <x v="2"/>
    <x v="0"/>
  </r>
  <r>
    <s v="TX500587"/>
    <x v="6"/>
    <x v="9"/>
    <n v="46.8"/>
    <n v="234"/>
    <n v="234"/>
    <x v="25"/>
    <d v="2025-01-31T00:00:00"/>
    <s v="F"/>
    <x v="1"/>
    <x v="2"/>
    <x v="0"/>
    <x v="11"/>
    <x v="0"/>
    <x v="4"/>
    <x v="2"/>
    <x v="0"/>
  </r>
  <r>
    <s v="TX500588"/>
    <x v="1"/>
    <x v="7"/>
    <n v="64.099999999999994"/>
    <n v="641"/>
    <n v="641"/>
    <x v="25"/>
    <d v="2025-01-27T00:00:00"/>
    <s v="M"/>
    <x v="1"/>
    <x v="0"/>
    <x v="0"/>
    <x v="11"/>
    <x v="3"/>
    <x v="4"/>
    <x v="1"/>
    <x v="0"/>
  </r>
  <r>
    <s v="TX500589"/>
    <x v="2"/>
    <x v="0"/>
    <n v="89.1"/>
    <n v="89.1"/>
    <n v="89.1"/>
    <x v="25"/>
    <d v="2025-01-27T00:00:00"/>
    <s v="F"/>
    <x v="0"/>
    <x v="1"/>
    <x v="0"/>
    <x v="20"/>
    <x v="3"/>
    <x v="4"/>
    <x v="2"/>
    <x v="0"/>
  </r>
  <r>
    <s v="TX500590"/>
    <x v="2"/>
    <x v="2"/>
    <n v="83.1"/>
    <n v="249.29999999999998"/>
    <n v="249.29999999999998"/>
    <x v="25"/>
    <d v="2025-01-27T00:00:00"/>
    <s v="F"/>
    <x v="2"/>
    <x v="1"/>
    <x v="0"/>
    <x v="13"/>
    <x v="3"/>
    <x v="4"/>
    <x v="2"/>
    <x v="0"/>
  </r>
  <r>
    <s v="TX500591"/>
    <x v="8"/>
    <x v="2"/>
    <n v="40.9"/>
    <n v="122.69999999999999"/>
    <n v="122.69999999999999"/>
    <x v="25"/>
    <d v="2025-01-27T00:00:00"/>
    <s v="M"/>
    <x v="0"/>
    <x v="0"/>
    <x v="0"/>
    <x v="1"/>
    <x v="3"/>
    <x v="4"/>
    <x v="1"/>
    <x v="0"/>
  </r>
  <r>
    <s v="TX500592"/>
    <x v="2"/>
    <x v="1"/>
    <n v="125.7"/>
    <n v="251.4"/>
    <n v="251.4"/>
    <x v="25"/>
    <d v="2025-01-27T00:00:00"/>
    <s v="F"/>
    <x v="3"/>
    <x v="0"/>
    <x v="0"/>
    <x v="2"/>
    <x v="3"/>
    <x v="4"/>
    <x v="2"/>
    <x v="0"/>
  </r>
  <r>
    <s v="TX500593"/>
    <x v="3"/>
    <x v="1"/>
    <n v="30.9"/>
    <n v="61.8"/>
    <n v="61.8"/>
    <x v="25"/>
    <d v="2025-01-26T00:00:00"/>
    <s v="F"/>
    <x v="2"/>
    <x v="2"/>
    <x v="0"/>
    <x v="22"/>
    <x v="7"/>
    <x v="4"/>
    <x v="2"/>
    <x v="0"/>
  </r>
  <r>
    <s v="TX500594"/>
    <x v="8"/>
    <x v="1"/>
    <n v="18.3"/>
    <n v="36.6"/>
    <n v="36.6"/>
    <x v="25"/>
    <d v="2025-01-27T00:00:00"/>
    <s v="F"/>
    <x v="1"/>
    <x v="0"/>
    <x v="0"/>
    <x v="3"/>
    <x v="3"/>
    <x v="4"/>
    <x v="2"/>
    <x v="0"/>
  </r>
  <r>
    <s v="TX500595"/>
    <x v="4"/>
    <x v="1"/>
    <n v="56.5"/>
    <n v="113"/>
    <n v="113"/>
    <x v="25"/>
    <d v="2025-01-30T00:00:00"/>
    <s v="M"/>
    <x v="2"/>
    <x v="2"/>
    <x v="0"/>
    <x v="3"/>
    <x v="5"/>
    <x v="4"/>
    <x v="1"/>
    <x v="0"/>
  </r>
  <r>
    <s v="TX500596"/>
    <x v="10"/>
    <x v="3"/>
    <n v="29.9"/>
    <n v="209.29999999999998"/>
    <n v="209.29999999999998"/>
    <x v="25"/>
    <d v="2025-01-28T00:00:00"/>
    <s v="M"/>
    <x v="4"/>
    <x v="2"/>
    <x v="0"/>
    <x v="3"/>
    <x v="1"/>
    <x v="4"/>
    <x v="1"/>
    <x v="0"/>
  </r>
  <r>
    <s v="TX500597"/>
    <x v="5"/>
    <x v="1"/>
    <n v="50.4"/>
    <n v="100.8"/>
    <n v="100.8"/>
    <x v="25"/>
    <d v="2025-01-27T00:00:00"/>
    <s v="F"/>
    <x v="2"/>
    <x v="0"/>
    <x v="0"/>
    <x v="3"/>
    <x v="3"/>
    <x v="4"/>
    <x v="2"/>
    <x v="0"/>
  </r>
  <r>
    <s v="TX500598"/>
    <x v="2"/>
    <x v="0"/>
    <n v="85.8"/>
    <n v="85.8"/>
    <n v="85.8"/>
    <x v="25"/>
    <d v="2025-01-26T00:00:00"/>
    <s v="F"/>
    <x v="2"/>
    <x v="2"/>
    <x v="0"/>
    <x v="3"/>
    <x v="7"/>
    <x v="4"/>
    <x v="2"/>
    <x v="0"/>
  </r>
  <r>
    <s v="TX500599"/>
    <x v="4"/>
    <x v="27"/>
    <n v="66.599999999999994"/>
    <n v="1065.5999999999999"/>
    <n v="1065.5999999999999"/>
    <x v="25"/>
    <d v="2025-01-28T00:00:00"/>
    <s v="M"/>
    <x v="1"/>
    <x v="0"/>
    <x v="0"/>
    <x v="3"/>
    <x v="1"/>
    <x v="4"/>
    <x v="1"/>
    <x v="0"/>
  </r>
  <r>
    <s v="TX500600"/>
    <x v="6"/>
    <x v="12"/>
    <n v="70.3"/>
    <n v="281.2"/>
    <n v="281.2"/>
    <x v="25"/>
    <d v="2025-01-27T00:00:00"/>
    <s v="F"/>
    <x v="0"/>
    <x v="1"/>
    <x v="0"/>
    <x v="3"/>
    <x v="3"/>
    <x v="4"/>
    <x v="2"/>
    <x v="0"/>
  </r>
  <r>
    <s v="TX500601"/>
    <x v="8"/>
    <x v="12"/>
    <n v="31"/>
    <n v="124"/>
    <n v="124"/>
    <x v="25"/>
    <d v="2025-01-29T00:00:00"/>
    <s v="M"/>
    <x v="0"/>
    <x v="2"/>
    <x v="0"/>
    <x v="3"/>
    <x v="2"/>
    <x v="4"/>
    <x v="1"/>
    <x v="0"/>
  </r>
  <r>
    <s v="TX500602"/>
    <x v="7"/>
    <x v="13"/>
    <n v="81.599999999999994"/>
    <n v="489.59999999999997"/>
    <n v="489.59999999999997"/>
    <x v="25"/>
    <d v="2025-01-27T00:00:00"/>
    <s v="F"/>
    <x v="1"/>
    <x v="1"/>
    <x v="0"/>
    <x v="37"/>
    <x v="3"/>
    <x v="4"/>
    <x v="2"/>
    <x v="0"/>
  </r>
  <r>
    <s v="TX500603"/>
    <x v="1"/>
    <x v="30"/>
    <n v="58.3"/>
    <n v="1457.5"/>
    <n v="1457.5"/>
    <x v="25"/>
    <d v="2025-01-27T00:00:00"/>
    <s v="F"/>
    <x v="0"/>
    <x v="0"/>
    <x v="0"/>
    <x v="16"/>
    <x v="3"/>
    <x v="4"/>
    <x v="2"/>
    <x v="0"/>
  </r>
  <r>
    <s v="TX500604"/>
    <x v="1"/>
    <x v="12"/>
    <n v="35.1"/>
    <n v="140.4"/>
    <n v="140.4"/>
    <x v="25"/>
    <d v="2025-01-28T00:00:00"/>
    <s v="M"/>
    <x v="0"/>
    <x v="2"/>
    <x v="0"/>
    <x v="8"/>
    <x v="1"/>
    <x v="4"/>
    <x v="1"/>
    <x v="0"/>
  </r>
  <r>
    <s v="TX500605"/>
    <x v="2"/>
    <x v="0"/>
    <n v="80.2"/>
    <n v="80.2"/>
    <n v="80.2"/>
    <x v="25"/>
    <d v="2025-01-27T00:00:00"/>
    <s v="M"/>
    <x v="3"/>
    <x v="2"/>
    <x v="0"/>
    <x v="8"/>
    <x v="3"/>
    <x v="4"/>
    <x v="1"/>
    <x v="0"/>
  </r>
  <r>
    <s v="TX500606"/>
    <x v="14"/>
    <x v="2"/>
    <n v="39.200000000000003"/>
    <n v="117.60000000000001"/>
    <n v="117.60000000000001"/>
    <x v="25"/>
    <d v="2025-01-28T00:00:00"/>
    <s v="F"/>
    <x v="1"/>
    <x v="0"/>
    <x v="0"/>
    <x v="9"/>
    <x v="1"/>
    <x v="4"/>
    <x v="2"/>
    <x v="0"/>
  </r>
  <r>
    <s v="TX500607"/>
    <x v="0"/>
    <x v="1"/>
    <n v="15.4"/>
    <n v="30.8"/>
    <n v="30.8"/>
    <x v="25"/>
    <d v="2025-01-26T00:00:00"/>
    <s v="F"/>
    <x v="3"/>
    <x v="0"/>
    <x v="0"/>
    <x v="48"/>
    <x v="7"/>
    <x v="4"/>
    <x v="2"/>
    <x v="0"/>
  </r>
  <r>
    <s v="TX500608"/>
    <x v="3"/>
    <x v="2"/>
    <n v="65.400000000000006"/>
    <n v="196.20000000000002"/>
    <n v="196.20000000000002"/>
    <x v="25"/>
    <d v="2025-01-29T00:00:00"/>
    <s v="M"/>
    <x v="3"/>
    <x v="0"/>
    <x v="0"/>
    <x v="18"/>
    <x v="2"/>
    <x v="4"/>
    <x v="1"/>
    <x v="0"/>
  </r>
  <r>
    <s v="TX500609"/>
    <x v="1"/>
    <x v="8"/>
    <n v="63.2"/>
    <n v="505.6"/>
    <n v="505.6"/>
    <x v="25"/>
    <d v="2025-01-28T00:00:00"/>
    <s v="F"/>
    <x v="1"/>
    <x v="0"/>
    <x v="0"/>
    <x v="19"/>
    <x v="1"/>
    <x v="4"/>
    <x v="2"/>
    <x v="0"/>
  </r>
  <r>
    <s v="TX500610"/>
    <x v="1"/>
    <x v="13"/>
    <n v="35.700000000000003"/>
    <n v="214.20000000000002"/>
    <n v="214.20000000000002"/>
    <x v="25"/>
    <d v="2025-01-30T00:00:00"/>
    <s v="F"/>
    <x v="4"/>
    <x v="1"/>
    <x v="0"/>
    <x v="19"/>
    <x v="5"/>
    <x v="4"/>
    <x v="2"/>
    <x v="0"/>
  </r>
  <r>
    <s v="TX500611"/>
    <x v="0"/>
    <x v="28"/>
    <n v="26.2"/>
    <n v="524"/>
    <n v="524"/>
    <x v="25"/>
    <d v="2025-01-27T00:00:00"/>
    <s v="F"/>
    <x v="3"/>
    <x v="0"/>
    <x v="0"/>
    <x v="21"/>
    <x v="3"/>
    <x v="4"/>
    <x v="2"/>
    <x v="0"/>
  </r>
  <r>
    <s v="TX500612"/>
    <x v="7"/>
    <x v="1"/>
    <n v="31"/>
    <n v="62"/>
    <n v="62"/>
    <x v="25"/>
    <d v="2025-01-27T00:00:00"/>
    <s v="F"/>
    <x v="0"/>
    <x v="2"/>
    <x v="0"/>
    <x v="1"/>
    <x v="3"/>
    <x v="4"/>
    <x v="2"/>
    <x v="0"/>
  </r>
  <r>
    <s v="TX500613"/>
    <x v="8"/>
    <x v="12"/>
    <n v="37.700000000000003"/>
    <n v="150.80000000000001"/>
    <n v="150.80000000000001"/>
    <x v="25"/>
    <d v="2025-01-27T00:00:00"/>
    <s v="F"/>
    <x v="1"/>
    <x v="0"/>
    <x v="0"/>
    <x v="22"/>
    <x v="3"/>
    <x v="4"/>
    <x v="2"/>
    <x v="0"/>
  </r>
  <r>
    <s v="TX500614"/>
    <x v="10"/>
    <x v="33"/>
    <n v="43.6"/>
    <n v="1482.4"/>
    <n v="1482.4"/>
    <x v="25"/>
    <d v="2025-01-28T00:00:00"/>
    <s v="F"/>
    <x v="4"/>
    <x v="1"/>
    <x v="0"/>
    <x v="3"/>
    <x v="1"/>
    <x v="4"/>
    <x v="2"/>
    <x v="0"/>
  </r>
  <r>
    <s v="TX500615"/>
    <x v="9"/>
    <x v="12"/>
    <n v="26.5"/>
    <n v="106"/>
    <n v="106"/>
    <x v="25"/>
    <d v="2025-01-28T00:00:00"/>
    <s v="M"/>
    <x v="0"/>
    <x v="4"/>
    <x v="0"/>
    <x v="3"/>
    <x v="1"/>
    <x v="4"/>
    <x v="1"/>
    <x v="0"/>
  </r>
  <r>
    <s v="TX500616"/>
    <x v="0"/>
    <x v="1"/>
    <n v="34.6"/>
    <n v="69.2"/>
    <n v="69.2"/>
    <x v="25"/>
    <d v="2025-01-27T00:00:00"/>
    <s v="M"/>
    <x v="4"/>
    <x v="1"/>
    <x v="0"/>
    <x v="3"/>
    <x v="3"/>
    <x v="4"/>
    <x v="1"/>
    <x v="0"/>
  </r>
  <r>
    <s v="TX500617"/>
    <x v="8"/>
    <x v="1"/>
    <n v="58.2"/>
    <n v="116.4"/>
    <n v="116.4"/>
    <x v="25"/>
    <d v="2025-01-27T00:00:00"/>
    <s v="M"/>
    <x v="2"/>
    <x v="2"/>
    <x v="0"/>
    <x v="3"/>
    <x v="3"/>
    <x v="4"/>
    <x v="1"/>
    <x v="0"/>
  </r>
  <r>
    <s v="TX500618"/>
    <x v="7"/>
    <x v="0"/>
    <n v="30.2"/>
    <n v="30.2"/>
    <n v="30.2"/>
    <x v="26"/>
    <d v="2025-01-28T00:00:00"/>
    <s v="F"/>
    <x v="2"/>
    <x v="1"/>
    <x v="0"/>
    <x v="3"/>
    <x v="3"/>
    <x v="4"/>
    <x v="2"/>
    <x v="0"/>
  </r>
  <r>
    <s v="TX500619"/>
    <x v="1"/>
    <x v="7"/>
    <n v="53.2"/>
    <n v="532"/>
    <n v="532"/>
    <x v="26"/>
    <d v="2025-01-28T00:00:00"/>
    <s v="M"/>
    <x v="0"/>
    <x v="2"/>
    <x v="0"/>
    <x v="5"/>
    <x v="3"/>
    <x v="4"/>
    <x v="1"/>
    <x v="0"/>
  </r>
  <r>
    <s v="TX500620"/>
    <x v="12"/>
    <x v="13"/>
    <n v="51.1"/>
    <n v="306.60000000000002"/>
    <n v="306.60000000000002"/>
    <x v="26"/>
    <d v="2025-01-27T00:00:00"/>
    <s v="M"/>
    <x v="1"/>
    <x v="2"/>
    <x v="0"/>
    <x v="5"/>
    <x v="7"/>
    <x v="4"/>
    <x v="1"/>
    <x v="0"/>
  </r>
  <r>
    <s v="TX500621"/>
    <x v="1"/>
    <x v="0"/>
    <n v="105.4"/>
    <n v="105.4"/>
    <n v="105.4"/>
    <x v="26"/>
    <d v="2025-01-31T00:00:00"/>
    <s v="F"/>
    <x v="1"/>
    <x v="2"/>
    <x v="0"/>
    <x v="23"/>
    <x v="5"/>
    <x v="4"/>
    <x v="2"/>
    <x v="0"/>
  </r>
  <r>
    <s v="TX500622"/>
    <x v="7"/>
    <x v="0"/>
    <n v="57.7"/>
    <n v="57.7"/>
    <n v="57.7"/>
    <x v="26"/>
    <d v="2025-01-27T00:00:00"/>
    <s v="M"/>
    <x v="0"/>
    <x v="4"/>
    <x v="0"/>
    <x v="8"/>
    <x v="7"/>
    <x v="4"/>
    <x v="1"/>
    <x v="0"/>
  </r>
  <r>
    <s v="TX500623"/>
    <x v="15"/>
    <x v="1"/>
    <n v="72.400000000000006"/>
    <n v="144.80000000000001"/>
    <n v="144.80000000000001"/>
    <x v="26"/>
    <d v="2025-02-01T00:00:00"/>
    <s v="F"/>
    <x v="0"/>
    <x v="0"/>
    <x v="0"/>
    <x v="17"/>
    <x v="0"/>
    <x v="4"/>
    <x v="2"/>
    <x v="0"/>
  </r>
  <r>
    <s v="TX500624"/>
    <x v="6"/>
    <x v="1"/>
    <n v="62.5"/>
    <n v="125"/>
    <n v="125"/>
    <x v="26"/>
    <d v="2025-01-28T00:00:00"/>
    <s v=""/>
    <x v="0"/>
    <x v="2"/>
    <x v="0"/>
    <x v="11"/>
    <x v="3"/>
    <x v="4"/>
    <x v="0"/>
    <x v="0"/>
  </r>
  <r>
    <s v="TX500625"/>
    <x v="0"/>
    <x v="32"/>
    <n v="11.6"/>
    <n v="255.2"/>
    <n v="255.2"/>
    <x v="26"/>
    <d v="2025-01-29T00:00:00"/>
    <s v="F"/>
    <x v="3"/>
    <x v="2"/>
    <x v="0"/>
    <x v="18"/>
    <x v="1"/>
    <x v="4"/>
    <x v="2"/>
    <x v="0"/>
  </r>
  <r>
    <s v="TX500626"/>
    <x v="10"/>
    <x v="7"/>
    <n v="39.6"/>
    <n v="396"/>
    <n v="396"/>
    <x v="26"/>
    <d v="2025-01-29T00:00:00"/>
    <s v="F"/>
    <x v="2"/>
    <x v="2"/>
    <x v="0"/>
    <x v="18"/>
    <x v="1"/>
    <x v="4"/>
    <x v="2"/>
    <x v="0"/>
  </r>
  <r>
    <s v="TX500627"/>
    <x v="8"/>
    <x v="1"/>
    <n v="40.1"/>
    <n v="80.2"/>
    <n v="80.2"/>
    <x v="26"/>
    <d v="2025-01-28T00:00:00"/>
    <s v="F"/>
    <x v="2"/>
    <x v="0"/>
    <x v="0"/>
    <x v="18"/>
    <x v="3"/>
    <x v="4"/>
    <x v="2"/>
    <x v="0"/>
  </r>
  <r>
    <s v="TX500628"/>
    <x v="8"/>
    <x v="2"/>
    <n v="18.600000000000001"/>
    <n v="55.800000000000004"/>
    <n v="55.800000000000004"/>
    <x v="26"/>
    <d v="2025-01-28T00:00:00"/>
    <s v="F"/>
    <x v="2"/>
    <x v="0"/>
    <x v="0"/>
    <x v="21"/>
    <x v="3"/>
    <x v="4"/>
    <x v="2"/>
    <x v="0"/>
  </r>
  <r>
    <s v="TX500629"/>
    <x v="4"/>
    <x v="0"/>
    <n v="58.8"/>
    <n v="58.8"/>
    <n v="58.8"/>
    <x v="26"/>
    <d v="2025-01-29T00:00:00"/>
    <s v="F"/>
    <x v="0"/>
    <x v="1"/>
    <x v="0"/>
    <x v="21"/>
    <x v="1"/>
    <x v="4"/>
    <x v="2"/>
    <x v="0"/>
  </r>
  <r>
    <s v="TX500630"/>
    <x v="8"/>
    <x v="1"/>
    <n v="22.1"/>
    <n v="44.2"/>
    <n v="44.2"/>
    <x v="26"/>
    <d v="2025-01-30T00:00:00"/>
    <s v="M"/>
    <x v="1"/>
    <x v="2"/>
    <x v="0"/>
    <x v="21"/>
    <x v="2"/>
    <x v="4"/>
    <x v="1"/>
    <x v="0"/>
  </r>
  <r>
    <s v="TX500631"/>
    <x v="2"/>
    <x v="0"/>
    <n v="114.9"/>
    <n v="114.9"/>
    <n v="114.9"/>
    <x v="27"/>
    <d v="2025-01-29T00:00:00"/>
    <s v="F"/>
    <x v="1"/>
    <x v="1"/>
    <x v="0"/>
    <x v="22"/>
    <x v="3"/>
    <x v="4"/>
    <x v="2"/>
    <x v="0"/>
  </r>
  <r>
    <s v="TX500632"/>
    <x v="9"/>
    <x v="9"/>
    <n v="75.8"/>
    <n v="379"/>
    <n v="379"/>
    <x v="27"/>
    <d v="2025-01-29T00:00:00"/>
    <s v="M"/>
    <x v="0"/>
    <x v="2"/>
    <x v="0"/>
    <x v="3"/>
    <x v="3"/>
    <x v="4"/>
    <x v="1"/>
    <x v="0"/>
  </r>
  <r>
    <s v="TX500633"/>
    <x v="14"/>
    <x v="9"/>
    <n v="20.6"/>
    <n v="103"/>
    <n v="103"/>
    <x v="27"/>
    <d v="2025-01-29T00:00:00"/>
    <s v="M"/>
    <x v="2"/>
    <x v="2"/>
    <x v="0"/>
    <x v="3"/>
    <x v="3"/>
    <x v="4"/>
    <x v="1"/>
    <x v="0"/>
  </r>
  <r>
    <s v="TX500634"/>
    <x v="17"/>
    <x v="2"/>
    <n v="67.900000000000006"/>
    <n v="203.70000000000002"/>
    <n v="203.70000000000002"/>
    <x v="27"/>
    <d v="2025-01-29T00:00:00"/>
    <s v="F"/>
    <x v="1"/>
    <x v="1"/>
    <x v="0"/>
    <x v="3"/>
    <x v="3"/>
    <x v="4"/>
    <x v="2"/>
    <x v="0"/>
  </r>
  <r>
    <s v="TX500635"/>
    <x v="0"/>
    <x v="9"/>
    <n v="27"/>
    <n v="135"/>
    <n v="135"/>
    <x v="27"/>
    <d v="2025-02-04T00:00:00"/>
    <s v="F"/>
    <x v="0"/>
    <x v="2"/>
    <x v="0"/>
    <x v="3"/>
    <x v="6"/>
    <x v="4"/>
    <x v="2"/>
    <x v="0"/>
  </r>
  <r>
    <s v="TX500636"/>
    <x v="13"/>
    <x v="0"/>
    <n v="50.6"/>
    <n v="50.6"/>
    <n v="50.6"/>
    <x v="27"/>
    <d v="2025-01-28T00:00:00"/>
    <s v="M"/>
    <x v="0"/>
    <x v="1"/>
    <x v="0"/>
    <x v="3"/>
    <x v="7"/>
    <x v="4"/>
    <x v="1"/>
    <x v="0"/>
  </r>
  <r>
    <s v="TX500637"/>
    <x v="4"/>
    <x v="9"/>
    <n v="22.1"/>
    <n v="110.5"/>
    <n v="110.5"/>
    <x v="27"/>
    <d v="2025-02-02T00:00:00"/>
    <s v="M"/>
    <x v="0"/>
    <x v="0"/>
    <x v="0"/>
    <x v="3"/>
    <x v="0"/>
    <x v="4"/>
    <x v="1"/>
    <x v="0"/>
  </r>
  <r>
    <s v="TX500638"/>
    <x v="8"/>
    <x v="2"/>
    <n v="42.9"/>
    <n v="128.69999999999999"/>
    <n v="128.69999999999999"/>
    <x v="27"/>
    <d v="2025-01-30T00:00:00"/>
    <s v="F"/>
    <x v="0"/>
    <x v="0"/>
    <x v="0"/>
    <x v="3"/>
    <x v="1"/>
    <x v="4"/>
    <x v="2"/>
    <x v="0"/>
  </r>
  <r>
    <s v="TX500639"/>
    <x v="1"/>
    <x v="5"/>
    <n v="62.4"/>
    <n v="686.4"/>
    <n v="686.4"/>
    <x v="27"/>
    <d v="2025-01-30T00:00:00"/>
    <s v="F"/>
    <x v="2"/>
    <x v="0"/>
    <x v="0"/>
    <x v="3"/>
    <x v="1"/>
    <x v="4"/>
    <x v="2"/>
    <x v="0"/>
  </r>
  <r>
    <s v="TX500640"/>
    <x v="13"/>
    <x v="11"/>
    <n v="36.4"/>
    <n v="327.59999999999997"/>
    <n v="327.59999999999997"/>
    <x v="27"/>
    <d v="2025-01-30T00:00:00"/>
    <s v="F"/>
    <x v="0"/>
    <x v="2"/>
    <x v="0"/>
    <x v="3"/>
    <x v="1"/>
    <x v="4"/>
    <x v="2"/>
    <x v="0"/>
  </r>
  <r>
    <s v="TX500641"/>
    <x v="0"/>
    <x v="1"/>
    <n v="22.5"/>
    <n v="45"/>
    <n v="45"/>
    <x v="27"/>
    <d v="2025-01-31T00:00:00"/>
    <s v="M"/>
    <x v="0"/>
    <x v="0"/>
    <x v="0"/>
    <x v="3"/>
    <x v="2"/>
    <x v="4"/>
    <x v="1"/>
    <x v="0"/>
  </r>
  <r>
    <s v="TX500642"/>
    <x v="6"/>
    <x v="12"/>
    <n v="70.8"/>
    <n v="283.2"/>
    <n v="283.2"/>
    <x v="27"/>
    <d v="2025-01-30T00:00:00"/>
    <s v="F"/>
    <x v="4"/>
    <x v="0"/>
    <x v="0"/>
    <x v="3"/>
    <x v="1"/>
    <x v="4"/>
    <x v="2"/>
    <x v="0"/>
  </r>
  <r>
    <s v="TX500643"/>
    <x v="6"/>
    <x v="9"/>
    <n v="56.6"/>
    <n v="283"/>
    <n v="283"/>
    <x v="27"/>
    <d v="2025-01-30T00:00:00"/>
    <s v="M"/>
    <x v="0"/>
    <x v="1"/>
    <x v="0"/>
    <x v="4"/>
    <x v="1"/>
    <x v="4"/>
    <x v="1"/>
    <x v="0"/>
  </r>
  <r>
    <s v="TX500644"/>
    <x v="6"/>
    <x v="1"/>
    <n v="47.9"/>
    <n v="95.8"/>
    <n v="95.8"/>
    <x v="27"/>
    <d v="2025-01-29T00:00:00"/>
    <s v="F"/>
    <x v="0"/>
    <x v="0"/>
    <x v="0"/>
    <x v="6"/>
    <x v="3"/>
    <x v="4"/>
    <x v="2"/>
    <x v="0"/>
  </r>
  <r>
    <s v="TX500645"/>
    <x v="6"/>
    <x v="8"/>
    <n v="78.400000000000006"/>
    <n v="627.20000000000005"/>
    <n v="627.20000000000005"/>
    <x v="27"/>
    <d v="2025-01-30T00:00:00"/>
    <s v="F"/>
    <x v="1"/>
    <x v="0"/>
    <x v="0"/>
    <x v="6"/>
    <x v="1"/>
    <x v="4"/>
    <x v="2"/>
    <x v="0"/>
  </r>
  <r>
    <s v="TX500646"/>
    <x v="2"/>
    <x v="21"/>
    <n v="122.1"/>
    <n v="1709.3999999999999"/>
    <n v="1709.3999999999999"/>
    <x v="27"/>
    <d v="2025-02-02T00:00:00"/>
    <s v="F"/>
    <x v="0"/>
    <x v="2"/>
    <x v="0"/>
    <x v="6"/>
    <x v="0"/>
    <x v="4"/>
    <x v="2"/>
    <x v="0"/>
  </r>
  <r>
    <s v="TX500647"/>
    <x v="2"/>
    <x v="1"/>
    <n v="83.7"/>
    <n v="167.4"/>
    <n v="167.4"/>
    <x v="28"/>
    <d v="2025-01-29T00:00:00"/>
    <s v=""/>
    <x v="1"/>
    <x v="2"/>
    <x v="0"/>
    <x v="7"/>
    <x v="7"/>
    <x v="4"/>
    <x v="0"/>
    <x v="0"/>
  </r>
  <r>
    <s v="TX500648"/>
    <x v="3"/>
    <x v="12"/>
    <n v="97.9"/>
    <n v="391.6"/>
    <n v="391.6"/>
    <x v="28"/>
    <d v="2025-02-02T00:00:00"/>
    <s v="F"/>
    <x v="3"/>
    <x v="2"/>
    <x v="0"/>
    <x v="7"/>
    <x v="5"/>
    <x v="4"/>
    <x v="2"/>
    <x v="0"/>
  </r>
  <r>
    <s v="TX500649"/>
    <x v="14"/>
    <x v="0"/>
    <n v="15"/>
    <n v="15"/>
    <n v="15"/>
    <x v="28"/>
    <d v="2025-02-03T00:00:00"/>
    <s v="F"/>
    <x v="3"/>
    <x v="0"/>
    <x v="0"/>
    <x v="8"/>
    <x v="0"/>
    <x v="4"/>
    <x v="2"/>
    <x v="0"/>
  </r>
  <r>
    <s v="TX500650"/>
    <x v="12"/>
    <x v="2"/>
    <n v="94.6"/>
    <n v="283.79999999999995"/>
    <n v="283.79999999999995"/>
    <x v="28"/>
    <d v="2025-01-30T00:00:00"/>
    <s v="M"/>
    <x v="2"/>
    <x v="1"/>
    <x v="0"/>
    <x v="8"/>
    <x v="3"/>
    <x v="4"/>
    <x v="1"/>
    <x v="0"/>
  </r>
  <r>
    <s v="TX500651"/>
    <x v="0"/>
    <x v="13"/>
    <n v="19.7"/>
    <n v="118.19999999999999"/>
    <n v="118.19999999999999"/>
    <x v="28"/>
    <d v="2025-02-09T00:00:00"/>
    <s v="F"/>
    <x v="0"/>
    <x v="2"/>
    <x v="0"/>
    <x v="8"/>
    <x v="11"/>
    <x v="4"/>
    <x v="2"/>
    <x v="0"/>
  </r>
  <r>
    <s v="TX500652"/>
    <x v="7"/>
    <x v="0"/>
    <n v="46.7"/>
    <n v="46.7"/>
    <n v="46.7"/>
    <x v="28"/>
    <d v="2025-02-01T00:00:00"/>
    <s v="F"/>
    <x v="2"/>
    <x v="0"/>
    <x v="0"/>
    <x v="17"/>
    <x v="2"/>
    <x v="4"/>
    <x v="2"/>
    <x v="0"/>
  </r>
  <r>
    <s v="TX500653"/>
    <x v="1"/>
    <x v="12"/>
    <n v="43"/>
    <n v="172"/>
    <n v="172"/>
    <x v="28"/>
    <d v="2025-01-30T00:00:00"/>
    <s v="M"/>
    <x v="2"/>
    <x v="2"/>
    <x v="0"/>
    <x v="17"/>
    <x v="3"/>
    <x v="4"/>
    <x v="1"/>
    <x v="0"/>
  </r>
  <r>
    <s v="TX500654"/>
    <x v="6"/>
    <x v="2"/>
    <n v="68.2"/>
    <n v="204.60000000000002"/>
    <n v="204.60000000000002"/>
    <x v="28"/>
    <d v="2025-02-04T00:00:00"/>
    <s v="F"/>
    <x v="0"/>
    <x v="0"/>
    <x v="0"/>
    <x v="9"/>
    <x v="4"/>
    <x v="4"/>
    <x v="2"/>
    <x v="0"/>
  </r>
  <r>
    <s v="TX500655"/>
    <x v="10"/>
    <x v="7"/>
    <n v="24.3"/>
    <n v="243"/>
    <n v="243"/>
    <x v="28"/>
    <d v="2025-01-30T00:00:00"/>
    <s v="M"/>
    <x v="0"/>
    <x v="2"/>
    <x v="0"/>
    <x v="10"/>
    <x v="3"/>
    <x v="4"/>
    <x v="1"/>
    <x v="0"/>
  </r>
  <r>
    <s v="TX500656"/>
    <x v="7"/>
    <x v="1"/>
    <n v="86.8"/>
    <n v="173.6"/>
    <n v="173.6"/>
    <x v="28"/>
    <d v="2025-02-02T00:00:00"/>
    <s v="F"/>
    <x v="4"/>
    <x v="2"/>
    <x v="0"/>
    <x v="11"/>
    <x v="5"/>
    <x v="4"/>
    <x v="2"/>
    <x v="0"/>
  </r>
  <r>
    <s v="TX500657"/>
    <x v="0"/>
    <x v="1"/>
    <n v="15.8"/>
    <n v="31.6"/>
    <n v="31.6"/>
    <x v="28"/>
    <d v="2025-01-31T00:00:00"/>
    <s v="M"/>
    <x v="1"/>
    <x v="0"/>
    <x v="0"/>
    <x v="11"/>
    <x v="1"/>
    <x v="4"/>
    <x v="1"/>
    <x v="0"/>
  </r>
  <r>
    <s v="TX500658"/>
    <x v="2"/>
    <x v="12"/>
    <n v="61.6"/>
    <n v="246.4"/>
    <n v="246.4"/>
    <x v="28"/>
    <d v="2025-01-30T00:00:00"/>
    <s v="M"/>
    <x v="2"/>
    <x v="0"/>
    <x v="0"/>
    <x v="11"/>
    <x v="3"/>
    <x v="4"/>
    <x v="1"/>
    <x v="0"/>
  </r>
  <r>
    <s v="TX500659"/>
    <x v="6"/>
    <x v="2"/>
    <n v="48.7"/>
    <n v="146.10000000000002"/>
    <n v="146.10000000000002"/>
    <x v="28"/>
    <d v="2025-02-04T00:00:00"/>
    <s v="F"/>
    <x v="1"/>
    <x v="2"/>
    <x v="0"/>
    <x v="45"/>
    <x v="4"/>
    <x v="4"/>
    <x v="2"/>
    <x v="0"/>
  </r>
  <r>
    <s v="TX500660"/>
    <x v="8"/>
    <x v="12"/>
    <n v="24.3"/>
    <n v="97.2"/>
    <n v="97.2"/>
    <x v="28"/>
    <d v="2025-01-31T00:00:00"/>
    <s v="F"/>
    <x v="1"/>
    <x v="2"/>
    <x v="0"/>
    <x v="21"/>
    <x v="1"/>
    <x v="4"/>
    <x v="2"/>
    <x v="0"/>
  </r>
  <r>
    <s v="TX500661"/>
    <x v="2"/>
    <x v="1"/>
    <n v="130.69999999999999"/>
    <n v="261.39999999999998"/>
    <n v="261.39999999999998"/>
    <x v="28"/>
    <d v="2025-01-30T00:00:00"/>
    <s v="F"/>
    <x v="2"/>
    <x v="0"/>
    <x v="0"/>
    <x v="44"/>
    <x v="3"/>
    <x v="4"/>
    <x v="2"/>
    <x v="0"/>
  </r>
  <r>
    <s v="TX500662"/>
    <x v="10"/>
    <x v="0"/>
    <n v="26"/>
    <n v="26"/>
    <n v="26"/>
    <x v="28"/>
    <d v="2025-01-31T00:00:00"/>
    <s v="M"/>
    <x v="0"/>
    <x v="0"/>
    <x v="0"/>
    <x v="3"/>
    <x v="1"/>
    <x v="4"/>
    <x v="1"/>
    <x v="0"/>
  </r>
  <r>
    <s v="TX500663"/>
    <x v="2"/>
    <x v="9"/>
    <n v="94.4"/>
    <n v="472"/>
    <n v="472"/>
    <x v="28"/>
    <d v="2025-01-30T00:00:00"/>
    <s v="F"/>
    <x v="0"/>
    <x v="0"/>
    <x v="0"/>
    <x v="3"/>
    <x v="3"/>
    <x v="4"/>
    <x v="2"/>
    <x v="0"/>
  </r>
  <r>
    <s v="TX500664"/>
    <x v="0"/>
    <x v="13"/>
    <n v="23.7"/>
    <n v="142.19999999999999"/>
    <n v="142.19999999999999"/>
    <x v="28"/>
    <d v="2025-01-31T00:00:00"/>
    <s v="M"/>
    <x v="2"/>
    <x v="2"/>
    <x v="0"/>
    <x v="3"/>
    <x v="1"/>
    <x v="4"/>
    <x v="1"/>
    <x v="0"/>
  </r>
  <r>
    <s v="TX500665"/>
    <x v="9"/>
    <x v="4"/>
    <n v="37.4"/>
    <n v="448.79999999999995"/>
    <n v="448.79999999999995"/>
    <x v="28"/>
    <d v="2025-01-31T00:00:00"/>
    <s v="M"/>
    <x v="2"/>
    <x v="0"/>
    <x v="0"/>
    <x v="3"/>
    <x v="1"/>
    <x v="4"/>
    <x v="1"/>
    <x v="0"/>
  </r>
  <r>
    <s v="TX500666"/>
    <x v="1"/>
    <x v="34"/>
    <n v="55.2"/>
    <n v="1987.2"/>
    <n v="1987.2"/>
    <x v="28"/>
    <d v="2025-01-29T00:00:00"/>
    <s v="F"/>
    <x v="3"/>
    <x v="1"/>
    <x v="0"/>
    <x v="3"/>
    <x v="7"/>
    <x v="4"/>
    <x v="2"/>
    <x v="0"/>
  </r>
  <r>
    <s v="TX500667"/>
    <x v="2"/>
    <x v="11"/>
    <n v="57.1"/>
    <n v="513.9"/>
    <n v="513.9"/>
    <x v="28"/>
    <d v="2025-01-31T00:00:00"/>
    <s v="M"/>
    <x v="0"/>
    <x v="2"/>
    <x v="0"/>
    <x v="3"/>
    <x v="1"/>
    <x v="4"/>
    <x v="1"/>
    <x v="0"/>
  </r>
  <r>
    <s v="TX500668"/>
    <x v="12"/>
    <x v="0"/>
    <n v="55.3"/>
    <n v="55.3"/>
    <n v="55.3"/>
    <x v="28"/>
    <d v="2025-01-30T00:00:00"/>
    <s v="F"/>
    <x v="2"/>
    <x v="2"/>
    <x v="0"/>
    <x v="3"/>
    <x v="3"/>
    <x v="4"/>
    <x v="2"/>
    <x v="0"/>
  </r>
  <r>
    <s v="TX500669"/>
    <x v="15"/>
    <x v="3"/>
    <n v="23.9"/>
    <n v="167.29999999999998"/>
    <n v="167.29999999999998"/>
    <x v="28"/>
    <d v="2025-01-30T00:00:00"/>
    <s v="F"/>
    <x v="4"/>
    <x v="1"/>
    <x v="0"/>
    <x v="3"/>
    <x v="3"/>
    <x v="4"/>
    <x v="2"/>
    <x v="0"/>
  </r>
  <r>
    <s v="TX500670"/>
    <x v="0"/>
    <x v="0"/>
    <n v="34.1"/>
    <n v="34.1"/>
    <n v="34.1"/>
    <x v="28"/>
    <d v="2025-02-05T00:00:00"/>
    <s v="F"/>
    <x v="2"/>
    <x v="0"/>
    <x v="0"/>
    <x v="3"/>
    <x v="6"/>
    <x v="4"/>
    <x v="2"/>
    <x v="0"/>
  </r>
  <r>
    <s v="TX500671"/>
    <x v="12"/>
    <x v="12"/>
    <n v="38.5"/>
    <n v="154"/>
    <n v="154"/>
    <x v="28"/>
    <d v="2025-02-09T00:00:00"/>
    <s v="F"/>
    <x v="0"/>
    <x v="0"/>
    <x v="0"/>
    <x v="3"/>
    <x v="11"/>
    <x v="4"/>
    <x v="2"/>
    <x v="0"/>
  </r>
  <r>
    <s v="TX500672"/>
    <x v="7"/>
    <x v="1"/>
    <n v="105"/>
    <n v="210"/>
    <n v="210"/>
    <x v="28"/>
    <d v="2025-02-04T00:00:00"/>
    <s v="F"/>
    <x v="0"/>
    <x v="2"/>
    <x v="0"/>
    <x v="3"/>
    <x v="4"/>
    <x v="4"/>
    <x v="2"/>
    <x v="0"/>
  </r>
  <r>
    <s v="TX500673"/>
    <x v="8"/>
    <x v="9"/>
    <n v="45.2"/>
    <n v="226"/>
    <n v="226"/>
    <x v="28"/>
    <d v="2025-01-31T00:00:00"/>
    <s v="F"/>
    <x v="0"/>
    <x v="2"/>
    <x v="0"/>
    <x v="3"/>
    <x v="1"/>
    <x v="4"/>
    <x v="2"/>
    <x v="0"/>
  </r>
  <r>
    <s v="TX500674"/>
    <x v="17"/>
    <x v="2"/>
    <n v="24.8"/>
    <n v="74.400000000000006"/>
    <n v="74.400000000000006"/>
    <x v="28"/>
    <d v="2025-01-29T00:00:00"/>
    <s v=""/>
    <x v="0"/>
    <x v="1"/>
    <x v="0"/>
    <x v="3"/>
    <x v="7"/>
    <x v="4"/>
    <x v="0"/>
    <x v="0"/>
  </r>
  <r>
    <s v="TX500675"/>
    <x v="11"/>
    <x v="12"/>
    <n v="43.8"/>
    <n v="175.2"/>
    <n v="175.2"/>
    <x v="28"/>
    <d v="2025-02-05T00:00:00"/>
    <s v="F"/>
    <x v="1"/>
    <x v="2"/>
    <x v="0"/>
    <x v="6"/>
    <x v="6"/>
    <x v="4"/>
    <x v="2"/>
    <x v="0"/>
  </r>
  <r>
    <s v="TX500676"/>
    <x v="1"/>
    <x v="0"/>
    <n v="75"/>
    <n v="75"/>
    <n v="75"/>
    <x v="28"/>
    <d v="2025-01-31T00:00:00"/>
    <s v="F"/>
    <x v="4"/>
    <x v="1"/>
    <x v="0"/>
    <x v="6"/>
    <x v="1"/>
    <x v="4"/>
    <x v="2"/>
    <x v="0"/>
  </r>
  <r>
    <s v="TX500677"/>
    <x v="2"/>
    <x v="0"/>
    <n v="169.9"/>
    <n v="169.9"/>
    <n v="169.9"/>
    <x v="28"/>
    <d v="2025-01-30T00:00:00"/>
    <s v="M"/>
    <x v="2"/>
    <x v="0"/>
    <x v="0"/>
    <x v="6"/>
    <x v="3"/>
    <x v="4"/>
    <x v="1"/>
    <x v="0"/>
  </r>
  <r>
    <s v="TX500678"/>
    <x v="9"/>
    <x v="1"/>
    <n v="72.2"/>
    <n v="144.4"/>
    <n v="144.4"/>
    <x v="28"/>
    <d v="2025-01-31T00:00:00"/>
    <s v="F"/>
    <x v="4"/>
    <x v="1"/>
    <x v="0"/>
    <x v="6"/>
    <x v="1"/>
    <x v="4"/>
    <x v="2"/>
    <x v="0"/>
  </r>
  <r>
    <s v="TX500679"/>
    <x v="0"/>
    <x v="0"/>
    <n v="20"/>
    <n v="20"/>
    <n v="20"/>
    <x v="29"/>
    <d v="2025-02-02T00:00:00"/>
    <s v="F"/>
    <x v="2"/>
    <x v="1"/>
    <x v="0"/>
    <x v="7"/>
    <x v="2"/>
    <x v="4"/>
    <x v="2"/>
    <x v="0"/>
  </r>
  <r>
    <s v="TX500680"/>
    <x v="9"/>
    <x v="1"/>
    <n v="40.799999999999997"/>
    <n v="81.599999999999994"/>
    <n v="81.599999999999994"/>
    <x v="29"/>
    <d v="2025-02-01T00:00:00"/>
    <s v="F"/>
    <x v="3"/>
    <x v="2"/>
    <x v="0"/>
    <x v="8"/>
    <x v="1"/>
    <x v="4"/>
    <x v="2"/>
    <x v="0"/>
  </r>
  <r>
    <s v="TX500681"/>
    <x v="10"/>
    <x v="12"/>
    <n v="58"/>
    <n v="232"/>
    <n v="232"/>
    <x v="29"/>
    <d v="2025-02-03T00:00:00"/>
    <s v="F"/>
    <x v="0"/>
    <x v="0"/>
    <x v="0"/>
    <x v="8"/>
    <x v="5"/>
    <x v="4"/>
    <x v="2"/>
    <x v="0"/>
  </r>
  <r>
    <s v="TX500682"/>
    <x v="12"/>
    <x v="1"/>
    <n v="43.1"/>
    <n v="86.2"/>
    <n v="86.2"/>
    <x v="29"/>
    <d v="2025-01-31T00:00:00"/>
    <s v="F"/>
    <x v="1"/>
    <x v="2"/>
    <x v="0"/>
    <x v="8"/>
    <x v="3"/>
    <x v="4"/>
    <x v="2"/>
    <x v="0"/>
  </r>
  <r>
    <s v="TX500683"/>
    <x v="6"/>
    <x v="11"/>
    <n v="74.7"/>
    <n v="672.30000000000007"/>
    <n v="672.30000000000007"/>
    <x v="29"/>
    <d v="2025-02-01T00:00:00"/>
    <s v="M"/>
    <x v="0"/>
    <x v="2"/>
    <x v="0"/>
    <x v="8"/>
    <x v="1"/>
    <x v="4"/>
    <x v="1"/>
    <x v="0"/>
  </r>
  <r>
    <s v="TX500684"/>
    <x v="6"/>
    <x v="0"/>
    <n v="128.19999999999999"/>
    <n v="128.19999999999999"/>
    <n v="128.19999999999999"/>
    <x v="29"/>
    <d v="2025-01-30T00:00:00"/>
    <s v="M"/>
    <x v="1"/>
    <x v="0"/>
    <x v="0"/>
    <x v="8"/>
    <x v="7"/>
    <x v="4"/>
    <x v="1"/>
    <x v="0"/>
  </r>
  <r>
    <s v="TX500685"/>
    <x v="14"/>
    <x v="12"/>
    <n v="26.7"/>
    <n v="106.8"/>
    <n v="106.8"/>
    <x v="29"/>
    <d v="2025-01-31T00:00:00"/>
    <s v="M"/>
    <x v="1"/>
    <x v="0"/>
    <x v="0"/>
    <x v="8"/>
    <x v="3"/>
    <x v="4"/>
    <x v="1"/>
    <x v="0"/>
  </r>
  <r>
    <s v="TX500686"/>
    <x v="17"/>
    <x v="13"/>
    <n v="31.5"/>
    <n v="189"/>
    <n v="189"/>
    <x v="29"/>
    <d v="2025-01-31T00:00:00"/>
    <s v="F"/>
    <x v="2"/>
    <x v="0"/>
    <x v="0"/>
    <x v="17"/>
    <x v="3"/>
    <x v="4"/>
    <x v="2"/>
    <x v="0"/>
  </r>
  <r>
    <s v="TX500687"/>
    <x v="3"/>
    <x v="3"/>
    <n v="64.7"/>
    <n v="452.90000000000003"/>
    <n v="452.90000000000003"/>
    <x v="29"/>
    <d v="2025-01-31T00:00:00"/>
    <s v="F"/>
    <x v="0"/>
    <x v="2"/>
    <x v="0"/>
    <x v="9"/>
    <x v="3"/>
    <x v="4"/>
    <x v="2"/>
    <x v="0"/>
  </r>
  <r>
    <s v="TX500688"/>
    <x v="5"/>
    <x v="1"/>
    <n v="55.6"/>
    <n v="111.2"/>
    <n v="111.2"/>
    <x v="29"/>
    <d v="2025-02-02T00:00:00"/>
    <s v="F"/>
    <x v="3"/>
    <x v="0"/>
    <x v="0"/>
    <x v="11"/>
    <x v="2"/>
    <x v="4"/>
    <x v="2"/>
    <x v="0"/>
  </r>
  <r>
    <s v="TX500689"/>
    <x v="3"/>
    <x v="1"/>
    <n v="36.200000000000003"/>
    <n v="72.400000000000006"/>
    <n v="72.400000000000006"/>
    <x v="29"/>
    <d v="2025-01-31T00:00:00"/>
    <s v="F"/>
    <x v="3"/>
    <x v="0"/>
    <x v="0"/>
    <x v="11"/>
    <x v="3"/>
    <x v="4"/>
    <x v="2"/>
    <x v="0"/>
  </r>
  <r>
    <s v="TX500690"/>
    <x v="0"/>
    <x v="0"/>
    <n v="26.6"/>
    <n v="26.6"/>
    <n v="26.6"/>
    <x v="29"/>
    <d v="2025-01-31T00:00:00"/>
    <s v=""/>
    <x v="1"/>
    <x v="1"/>
    <x v="0"/>
    <x v="19"/>
    <x v="3"/>
    <x v="4"/>
    <x v="0"/>
    <x v="0"/>
  </r>
  <r>
    <s v="TX500691"/>
    <x v="10"/>
    <x v="12"/>
    <n v="31.5"/>
    <n v="126"/>
    <n v="126"/>
    <x v="29"/>
    <d v="2025-02-01T00:00:00"/>
    <s v="M"/>
    <x v="0"/>
    <x v="0"/>
    <x v="0"/>
    <x v="31"/>
    <x v="1"/>
    <x v="4"/>
    <x v="1"/>
    <x v="0"/>
  </r>
  <r>
    <s v="TX500692"/>
    <x v="10"/>
    <x v="0"/>
    <n v="27"/>
    <n v="27"/>
    <n v="27"/>
    <x v="29"/>
    <d v="2025-02-01T00:00:00"/>
    <s v="F"/>
    <x v="1"/>
    <x v="2"/>
    <x v="0"/>
    <x v="13"/>
    <x v="1"/>
    <x v="4"/>
    <x v="2"/>
    <x v="0"/>
  </r>
  <r>
    <s v="TX500693"/>
    <x v="4"/>
    <x v="0"/>
    <n v="32"/>
    <n v="32"/>
    <n v="32"/>
    <x v="29"/>
    <d v="2025-02-02T00:00:00"/>
    <s v="M"/>
    <x v="3"/>
    <x v="0"/>
    <x v="0"/>
    <x v="21"/>
    <x v="2"/>
    <x v="4"/>
    <x v="1"/>
    <x v="0"/>
  </r>
  <r>
    <s v="TX500694"/>
    <x v="1"/>
    <x v="2"/>
    <n v="48.1"/>
    <n v="144.30000000000001"/>
    <n v="144.30000000000001"/>
    <x v="29"/>
    <d v="2025-02-01T00:00:00"/>
    <s v="M"/>
    <x v="2"/>
    <x v="1"/>
    <x v="0"/>
    <x v="1"/>
    <x v="1"/>
    <x v="4"/>
    <x v="1"/>
    <x v="0"/>
  </r>
  <r>
    <s v="TX500695"/>
    <x v="9"/>
    <x v="1"/>
    <n v="43.4"/>
    <n v="86.8"/>
    <n v="86.8"/>
    <x v="29"/>
    <d v="2025-01-31T00:00:00"/>
    <s v="M"/>
    <x v="1"/>
    <x v="1"/>
    <x v="0"/>
    <x v="22"/>
    <x v="3"/>
    <x v="4"/>
    <x v="1"/>
    <x v="0"/>
  </r>
  <r>
    <s v="TX500696"/>
    <x v="6"/>
    <x v="1"/>
    <n v="42.6"/>
    <n v="85.2"/>
    <n v="85.2"/>
    <x v="29"/>
    <d v="2025-02-02T00:00:00"/>
    <s v="F"/>
    <x v="3"/>
    <x v="0"/>
    <x v="0"/>
    <x v="22"/>
    <x v="2"/>
    <x v="4"/>
    <x v="2"/>
    <x v="0"/>
  </r>
  <r>
    <s v="TX500697"/>
    <x v="8"/>
    <x v="1"/>
    <n v="15.9"/>
    <n v="31.8"/>
    <n v="31.8"/>
    <x v="29"/>
    <d v="2025-01-31T00:00:00"/>
    <s v="F"/>
    <x v="0"/>
    <x v="0"/>
    <x v="0"/>
    <x v="34"/>
    <x v="3"/>
    <x v="4"/>
    <x v="2"/>
    <x v="0"/>
  </r>
  <r>
    <s v="TX500698"/>
    <x v="9"/>
    <x v="1"/>
    <n v="63.2"/>
    <n v="126.4"/>
    <n v="126.4"/>
    <x v="29"/>
    <d v="2025-01-31T00:00:00"/>
    <s v="M"/>
    <x v="1"/>
    <x v="0"/>
    <x v="0"/>
    <x v="3"/>
    <x v="3"/>
    <x v="4"/>
    <x v="1"/>
    <x v="0"/>
  </r>
  <r>
    <s v="TX500699"/>
    <x v="7"/>
    <x v="12"/>
    <n v="64.8"/>
    <n v="259.2"/>
    <n v="259.2"/>
    <x v="29"/>
    <d v="2025-02-01T00:00:00"/>
    <s v=""/>
    <x v="4"/>
    <x v="1"/>
    <x v="0"/>
    <x v="3"/>
    <x v="1"/>
    <x v="4"/>
    <x v="0"/>
    <x v="0"/>
  </r>
  <r>
    <s v="TX500700"/>
    <x v="7"/>
    <x v="2"/>
    <n v="79.8"/>
    <n v="239.39999999999998"/>
    <n v="239.39999999999998"/>
    <x v="29"/>
    <d v="2025-01-31T00:00:00"/>
    <s v="M"/>
    <x v="0"/>
    <x v="0"/>
    <x v="0"/>
    <x v="3"/>
    <x v="3"/>
    <x v="4"/>
    <x v="1"/>
    <x v="0"/>
  </r>
  <r>
    <s v="TX500701"/>
    <x v="9"/>
    <x v="0"/>
    <n v="54.4"/>
    <n v="54.4"/>
    <n v="54.4"/>
    <x v="29"/>
    <d v="2025-02-01T00:00:00"/>
    <s v="F"/>
    <x v="4"/>
    <x v="2"/>
    <x v="0"/>
    <x v="3"/>
    <x v="1"/>
    <x v="4"/>
    <x v="2"/>
    <x v="0"/>
  </r>
  <r>
    <s v="TX500702"/>
    <x v="6"/>
    <x v="0"/>
    <n v="87.3"/>
    <n v="87.3"/>
    <n v="87.3"/>
    <x v="29"/>
    <d v="2025-01-31T00:00:00"/>
    <s v="M"/>
    <x v="1"/>
    <x v="0"/>
    <x v="0"/>
    <x v="3"/>
    <x v="3"/>
    <x v="4"/>
    <x v="1"/>
    <x v="0"/>
  </r>
  <r>
    <s v="TX500703"/>
    <x v="8"/>
    <x v="12"/>
    <n v="32.4"/>
    <n v="129.6"/>
    <n v="129.6"/>
    <x v="29"/>
    <d v="2025-01-30T00:00:00"/>
    <s v="M"/>
    <x v="1"/>
    <x v="0"/>
    <x v="0"/>
    <x v="3"/>
    <x v="7"/>
    <x v="4"/>
    <x v="1"/>
    <x v="0"/>
  </r>
  <r>
    <s v="TX500704"/>
    <x v="2"/>
    <x v="0"/>
    <n v="177.4"/>
    <n v="177.4"/>
    <n v="177.4"/>
    <x v="29"/>
    <d v="2025-02-03T00:00:00"/>
    <s v="M"/>
    <x v="0"/>
    <x v="2"/>
    <x v="0"/>
    <x v="3"/>
    <x v="5"/>
    <x v="4"/>
    <x v="1"/>
    <x v="0"/>
  </r>
  <r>
    <s v="TX500705"/>
    <x v="7"/>
    <x v="1"/>
    <n v="70.099999999999994"/>
    <n v="140.19999999999999"/>
    <n v="140.19999999999999"/>
    <x v="29"/>
    <d v="2025-01-31T00:00:00"/>
    <s v="M"/>
    <x v="3"/>
    <x v="1"/>
    <x v="0"/>
    <x v="3"/>
    <x v="3"/>
    <x v="4"/>
    <x v="1"/>
    <x v="0"/>
  </r>
  <r>
    <s v="TX500706"/>
    <x v="9"/>
    <x v="13"/>
    <n v="51.1"/>
    <n v="306.60000000000002"/>
    <n v="306.60000000000002"/>
    <x v="29"/>
    <d v="2025-01-31T00:00:00"/>
    <s v="F"/>
    <x v="0"/>
    <x v="0"/>
    <x v="0"/>
    <x v="3"/>
    <x v="3"/>
    <x v="4"/>
    <x v="2"/>
    <x v="0"/>
  </r>
  <r>
    <s v="TX500707"/>
    <x v="2"/>
    <x v="9"/>
    <n v="79.900000000000006"/>
    <n v="399.5"/>
    <n v="399.5"/>
    <x v="29"/>
    <d v="2025-02-01T00:00:00"/>
    <s v="M"/>
    <x v="3"/>
    <x v="2"/>
    <x v="0"/>
    <x v="24"/>
    <x v="1"/>
    <x v="4"/>
    <x v="1"/>
    <x v="0"/>
  </r>
  <r>
    <s v="TX500708"/>
    <x v="6"/>
    <x v="0"/>
    <n v="57.6"/>
    <n v="57.6"/>
    <n v="57.6"/>
    <x v="30"/>
    <d v="2025-02-05T00:00:00"/>
    <s v="M"/>
    <x v="0"/>
    <x v="2"/>
    <x v="0"/>
    <x v="49"/>
    <x v="0"/>
    <x v="4"/>
    <x v="1"/>
    <x v="0"/>
  </r>
  <r>
    <s v="TX500709"/>
    <x v="8"/>
    <x v="7"/>
    <n v="59.7"/>
    <n v="597"/>
    <n v="597"/>
    <x v="30"/>
    <d v="2025-02-04T00:00:00"/>
    <s v="M"/>
    <x v="2"/>
    <x v="0"/>
    <x v="0"/>
    <x v="25"/>
    <x v="5"/>
    <x v="4"/>
    <x v="1"/>
    <x v="0"/>
  </r>
  <r>
    <s v="TX500710"/>
    <x v="8"/>
    <x v="9"/>
    <n v="30"/>
    <n v="150"/>
    <n v="150"/>
    <x v="30"/>
    <d v="2025-02-02T00:00:00"/>
    <s v="M"/>
    <x v="1"/>
    <x v="0"/>
    <x v="0"/>
    <x v="6"/>
    <x v="1"/>
    <x v="4"/>
    <x v="1"/>
    <x v="0"/>
  </r>
  <r>
    <s v="TX500711"/>
    <x v="10"/>
    <x v="1"/>
    <n v="69.2"/>
    <n v="138.4"/>
    <n v="138.4"/>
    <x v="30"/>
    <d v="2025-02-02T00:00:00"/>
    <s v=""/>
    <x v="2"/>
    <x v="1"/>
    <x v="0"/>
    <x v="6"/>
    <x v="1"/>
    <x v="4"/>
    <x v="0"/>
    <x v="0"/>
  </r>
  <r>
    <s v="TX500712"/>
    <x v="0"/>
    <x v="8"/>
    <n v="10.9"/>
    <n v="87.2"/>
    <n v="87.2"/>
    <x v="30"/>
    <d v="2025-02-01T00:00:00"/>
    <s v="F"/>
    <x v="0"/>
    <x v="2"/>
    <x v="0"/>
    <x v="6"/>
    <x v="3"/>
    <x v="4"/>
    <x v="2"/>
    <x v="0"/>
  </r>
  <r>
    <s v="TX500713"/>
    <x v="16"/>
    <x v="1"/>
    <n v="48.6"/>
    <n v="97.2"/>
    <n v="97.2"/>
    <x v="30"/>
    <d v="2025-02-04T00:00:00"/>
    <s v="M"/>
    <x v="1"/>
    <x v="2"/>
    <x v="0"/>
    <x v="6"/>
    <x v="5"/>
    <x v="4"/>
    <x v="1"/>
    <x v="0"/>
  </r>
  <r>
    <s v="TX500714"/>
    <x v="2"/>
    <x v="1"/>
    <n v="61.1"/>
    <n v="122.2"/>
    <n v="122.2"/>
    <x v="30"/>
    <d v="2025-02-03T00:00:00"/>
    <s v="F"/>
    <x v="1"/>
    <x v="2"/>
    <x v="0"/>
    <x v="7"/>
    <x v="2"/>
    <x v="4"/>
    <x v="2"/>
    <x v="0"/>
  </r>
  <r>
    <s v="TX500715"/>
    <x v="8"/>
    <x v="1"/>
    <n v="23.2"/>
    <n v="46.4"/>
    <n v="46.4"/>
    <x v="30"/>
    <d v="2025-02-01T00:00:00"/>
    <s v="M"/>
    <x v="3"/>
    <x v="2"/>
    <x v="0"/>
    <x v="8"/>
    <x v="3"/>
    <x v="4"/>
    <x v="1"/>
    <x v="0"/>
  </r>
  <r>
    <s v="TX500716"/>
    <x v="12"/>
    <x v="12"/>
    <n v="55.8"/>
    <n v="223.2"/>
    <n v="223.2"/>
    <x v="30"/>
    <d v="2025-02-01T00:00:00"/>
    <s v="M"/>
    <x v="0"/>
    <x v="0"/>
    <x v="0"/>
    <x v="8"/>
    <x v="3"/>
    <x v="4"/>
    <x v="1"/>
    <x v="0"/>
  </r>
  <r>
    <s v="TX500717"/>
    <x v="9"/>
    <x v="12"/>
    <n v="24.8"/>
    <n v="99.2"/>
    <n v="99.2"/>
    <x v="30"/>
    <d v="2025-02-01T00:00:00"/>
    <s v="F"/>
    <x v="0"/>
    <x v="2"/>
    <x v="0"/>
    <x v="8"/>
    <x v="3"/>
    <x v="4"/>
    <x v="2"/>
    <x v="0"/>
  </r>
  <r>
    <s v="TX500718"/>
    <x v="10"/>
    <x v="1"/>
    <n v="27.9"/>
    <n v="55.8"/>
    <n v="55.8"/>
    <x v="30"/>
    <d v="2025-01-31T00:00:00"/>
    <s v="M"/>
    <x v="2"/>
    <x v="2"/>
    <x v="0"/>
    <x v="8"/>
    <x v="7"/>
    <x v="4"/>
    <x v="1"/>
    <x v="0"/>
  </r>
  <r>
    <s v="TX500719"/>
    <x v="10"/>
    <x v="13"/>
    <n v="51.1"/>
    <n v="306.60000000000002"/>
    <n v="306.60000000000002"/>
    <x v="30"/>
    <d v="2025-01-31T00:00:00"/>
    <s v="F"/>
    <x v="3"/>
    <x v="0"/>
    <x v="0"/>
    <x v="8"/>
    <x v="7"/>
    <x v="4"/>
    <x v="2"/>
    <x v="0"/>
  </r>
  <r>
    <s v="TX500720"/>
    <x v="17"/>
    <x v="5"/>
    <n v="32.700000000000003"/>
    <n v="359.70000000000005"/>
    <n v="359.70000000000005"/>
    <x v="30"/>
    <d v="2025-02-01T00:00:00"/>
    <s v="M"/>
    <x v="4"/>
    <x v="2"/>
    <x v="0"/>
    <x v="17"/>
    <x v="3"/>
    <x v="4"/>
    <x v="1"/>
    <x v="0"/>
  </r>
  <r>
    <s v="TX500721"/>
    <x v="8"/>
    <x v="12"/>
    <n v="22.5"/>
    <n v="90"/>
    <n v="90"/>
    <x v="30"/>
    <d v="2025-01-31T00:00:00"/>
    <s v="M"/>
    <x v="0"/>
    <x v="2"/>
    <x v="0"/>
    <x v="26"/>
    <x v="7"/>
    <x v="4"/>
    <x v="1"/>
    <x v="0"/>
  </r>
  <r>
    <s v="TX500722"/>
    <x v="0"/>
    <x v="3"/>
    <n v="14.6"/>
    <n v="102.2"/>
    <n v="102.2"/>
    <x v="30"/>
    <d v="2025-02-01T00:00:00"/>
    <s v="F"/>
    <x v="2"/>
    <x v="0"/>
    <x v="0"/>
    <x v="41"/>
    <x v="3"/>
    <x v="4"/>
    <x v="2"/>
    <x v="0"/>
  </r>
  <r>
    <s v="TX500723"/>
    <x v="5"/>
    <x v="2"/>
    <n v="32.5"/>
    <n v="97.5"/>
    <n v="97.5"/>
    <x v="30"/>
    <d v="2025-02-03T00:00:00"/>
    <s v="M"/>
    <x v="0"/>
    <x v="0"/>
    <x v="0"/>
    <x v="10"/>
    <x v="2"/>
    <x v="4"/>
    <x v="1"/>
    <x v="0"/>
  </r>
  <r>
    <s v="TX500724"/>
    <x v="18"/>
    <x v="0"/>
    <n v="78.099999999999994"/>
    <n v="78.099999999999994"/>
    <n v="78.099999999999994"/>
    <x v="30"/>
    <d v="2025-02-03T00:00:00"/>
    <s v="M"/>
    <x v="0"/>
    <x v="2"/>
    <x v="0"/>
    <x v="11"/>
    <x v="2"/>
    <x v="4"/>
    <x v="1"/>
    <x v="0"/>
  </r>
  <r>
    <s v="TX500725"/>
    <x v="12"/>
    <x v="13"/>
    <n v="110.2"/>
    <n v="661.2"/>
    <n v="661.2"/>
    <x v="30"/>
    <d v="2025-01-31T00:00:00"/>
    <s v="M"/>
    <x v="1"/>
    <x v="4"/>
    <x v="0"/>
    <x v="13"/>
    <x v="7"/>
    <x v="4"/>
    <x v="1"/>
    <x v="0"/>
  </r>
  <r>
    <s v="TX500726"/>
    <x v="6"/>
    <x v="2"/>
    <n v="86.3"/>
    <n v="258.89999999999998"/>
    <n v="258.89999999999998"/>
    <x v="30"/>
    <d v="2025-02-02T00:00:00"/>
    <s v="F"/>
    <x v="3"/>
    <x v="0"/>
    <x v="0"/>
    <x v="21"/>
    <x v="1"/>
    <x v="4"/>
    <x v="2"/>
    <x v="0"/>
  </r>
  <r>
    <s v="TX500727"/>
    <x v="1"/>
    <x v="13"/>
    <n v="73.599999999999994"/>
    <n v="441.59999999999997"/>
    <n v="441.59999999999997"/>
    <x v="30"/>
    <d v="2025-02-02T00:00:00"/>
    <s v="O"/>
    <x v="3"/>
    <x v="4"/>
    <x v="0"/>
    <x v="44"/>
    <x v="1"/>
    <x v="4"/>
    <x v="3"/>
    <x v="0"/>
  </r>
  <r>
    <s v="TX500728"/>
    <x v="6"/>
    <x v="15"/>
    <n v="67.7"/>
    <n v="880.1"/>
    <n v="880.1"/>
    <x v="30"/>
    <d v="2025-02-02T00:00:00"/>
    <s v="F"/>
    <x v="0"/>
    <x v="2"/>
    <x v="0"/>
    <x v="3"/>
    <x v="1"/>
    <x v="4"/>
    <x v="2"/>
    <x v="0"/>
  </r>
  <r>
    <s v="TX500729"/>
    <x v="7"/>
    <x v="13"/>
    <n v="142.19999999999999"/>
    <n v="853.19999999999993"/>
    <n v="853.19999999999993"/>
    <x v="30"/>
    <d v="2025-02-01T00:00:00"/>
    <s v="F"/>
    <x v="2"/>
    <x v="4"/>
    <x v="0"/>
    <x v="3"/>
    <x v="3"/>
    <x v="4"/>
    <x v="2"/>
    <x v="0"/>
  </r>
  <r>
    <s v="TX500730"/>
    <x v="1"/>
    <x v="11"/>
    <n v="45.8"/>
    <n v="412.2"/>
    <n v="412.2"/>
    <x v="30"/>
    <d v="2025-02-02T00:00:00"/>
    <s v="F"/>
    <x v="1"/>
    <x v="2"/>
    <x v="0"/>
    <x v="3"/>
    <x v="1"/>
    <x v="4"/>
    <x v="2"/>
    <x v="0"/>
  </r>
  <r>
    <s v="TX500731"/>
    <x v="10"/>
    <x v="1"/>
    <n v="24.2"/>
    <n v="48.4"/>
    <n v="48.4"/>
    <x v="31"/>
    <d v="2025-02-04T00:00:00"/>
    <s v="F"/>
    <x v="3"/>
    <x v="2"/>
    <x v="0"/>
    <x v="3"/>
    <x v="2"/>
    <x v="4"/>
    <x v="2"/>
    <x v="1"/>
  </r>
  <r>
    <s v="TX500732"/>
    <x v="2"/>
    <x v="2"/>
    <n v="144.9"/>
    <n v="434.70000000000005"/>
    <n v="434.70000000000005"/>
    <x v="31"/>
    <d v="2025-02-02T00:00:00"/>
    <s v="O"/>
    <x v="2"/>
    <x v="2"/>
    <x v="0"/>
    <x v="3"/>
    <x v="3"/>
    <x v="4"/>
    <x v="3"/>
    <x v="1"/>
  </r>
  <r>
    <s v="TX500733"/>
    <x v="11"/>
    <x v="9"/>
    <n v="32.799999999999997"/>
    <n v="164"/>
    <n v="164"/>
    <x v="31"/>
    <d v="2025-02-04T00:00:00"/>
    <s v="F"/>
    <x v="2"/>
    <x v="0"/>
    <x v="0"/>
    <x v="23"/>
    <x v="2"/>
    <x v="4"/>
    <x v="2"/>
    <x v="1"/>
  </r>
  <r>
    <s v="TX500734"/>
    <x v="7"/>
    <x v="7"/>
    <n v="35.700000000000003"/>
    <n v="357"/>
    <n v="357"/>
    <x v="31"/>
    <d v="2025-02-01T00:00:00"/>
    <s v="F"/>
    <x v="0"/>
    <x v="1"/>
    <x v="0"/>
    <x v="6"/>
    <x v="7"/>
    <x v="4"/>
    <x v="2"/>
    <x v="1"/>
  </r>
  <r>
    <s v="TX500735"/>
    <x v="9"/>
    <x v="1"/>
    <n v="54.6"/>
    <n v="109.2"/>
    <n v="109.2"/>
    <x v="31"/>
    <d v="2025-02-02T00:00:00"/>
    <s v="F"/>
    <x v="2"/>
    <x v="0"/>
    <x v="0"/>
    <x v="6"/>
    <x v="3"/>
    <x v="4"/>
    <x v="2"/>
    <x v="1"/>
  </r>
  <r>
    <s v="TX500736"/>
    <x v="8"/>
    <x v="1"/>
    <n v="35.700000000000003"/>
    <n v="71.400000000000006"/>
    <n v="71.400000000000006"/>
    <x v="31"/>
    <d v="2025-02-04T00:00:00"/>
    <s v=""/>
    <x v="0"/>
    <x v="1"/>
    <x v="0"/>
    <x v="6"/>
    <x v="2"/>
    <x v="4"/>
    <x v="0"/>
    <x v="1"/>
  </r>
  <r>
    <s v="TX500737"/>
    <x v="10"/>
    <x v="1"/>
    <n v="52.4"/>
    <n v="104.8"/>
    <n v="104.8"/>
    <x v="31"/>
    <d v="2025-02-01T00:00:00"/>
    <s v="F"/>
    <x v="0"/>
    <x v="3"/>
    <x v="0"/>
    <x v="6"/>
    <x v="7"/>
    <x v="4"/>
    <x v="2"/>
    <x v="1"/>
  </r>
  <r>
    <s v="TX500738"/>
    <x v="8"/>
    <x v="21"/>
    <n v="16.2"/>
    <n v="226.79999999999998"/>
    <n v="226.79999999999998"/>
    <x v="31"/>
    <d v="2025-02-02T00:00:00"/>
    <s v=""/>
    <x v="0"/>
    <x v="1"/>
    <x v="0"/>
    <x v="8"/>
    <x v="3"/>
    <x v="4"/>
    <x v="0"/>
    <x v="1"/>
  </r>
  <r>
    <s v="TX500739"/>
    <x v="6"/>
    <x v="35"/>
    <n v="42.8"/>
    <n v="2011.6"/>
    <n v="2011.6"/>
    <x v="31"/>
    <d v="2025-02-02T00:00:00"/>
    <s v="F"/>
    <x v="0"/>
    <x v="0"/>
    <x v="0"/>
    <x v="8"/>
    <x v="3"/>
    <x v="4"/>
    <x v="2"/>
    <x v="1"/>
  </r>
  <r>
    <s v="TX500740"/>
    <x v="6"/>
    <x v="11"/>
    <n v="144.4"/>
    <n v="1299.6000000000001"/>
    <n v="1299.6000000000001"/>
    <x v="31"/>
    <d v="2025-02-04T00:00:00"/>
    <s v="F"/>
    <x v="4"/>
    <x v="0"/>
    <x v="0"/>
    <x v="8"/>
    <x v="2"/>
    <x v="4"/>
    <x v="2"/>
    <x v="1"/>
  </r>
  <r>
    <s v="TX500741"/>
    <x v="3"/>
    <x v="34"/>
    <n v="30.6"/>
    <n v="1101.6000000000001"/>
    <n v="1101.6000000000001"/>
    <x v="31"/>
    <d v="2025-02-05T00:00:00"/>
    <s v="F"/>
    <x v="2"/>
    <x v="2"/>
    <x v="0"/>
    <x v="11"/>
    <x v="5"/>
    <x v="4"/>
    <x v="2"/>
    <x v="1"/>
  </r>
  <r>
    <s v="TX500742"/>
    <x v="2"/>
    <x v="1"/>
    <n v="117.5"/>
    <n v="235"/>
    <n v="235"/>
    <x v="31"/>
    <d v="2025-02-02T00:00:00"/>
    <s v="M"/>
    <x v="0"/>
    <x v="0"/>
    <x v="0"/>
    <x v="19"/>
    <x v="3"/>
    <x v="4"/>
    <x v="1"/>
    <x v="1"/>
  </r>
  <r>
    <s v="TX500743"/>
    <x v="6"/>
    <x v="1"/>
    <n v="105.7"/>
    <n v="211.4"/>
    <n v="211.4"/>
    <x v="31"/>
    <d v="2025-02-02T00:00:00"/>
    <s v="F"/>
    <x v="2"/>
    <x v="2"/>
    <x v="0"/>
    <x v="21"/>
    <x v="3"/>
    <x v="4"/>
    <x v="2"/>
    <x v="1"/>
  </r>
  <r>
    <s v="TX500744"/>
    <x v="3"/>
    <x v="2"/>
    <n v="133.69999999999999"/>
    <n v="401.09999999999997"/>
    <n v="401.09999999999997"/>
    <x v="31"/>
    <d v="2025-02-02T00:00:00"/>
    <s v=""/>
    <x v="4"/>
    <x v="2"/>
    <x v="0"/>
    <x v="21"/>
    <x v="3"/>
    <x v="4"/>
    <x v="0"/>
    <x v="1"/>
  </r>
  <r>
    <s v="TX500745"/>
    <x v="4"/>
    <x v="9"/>
    <n v="46.8"/>
    <n v="234"/>
    <n v="234"/>
    <x v="32"/>
    <d v="2025-02-10T00:00:00"/>
    <s v="F"/>
    <x v="0"/>
    <x v="1"/>
    <x v="0"/>
    <x v="21"/>
    <x v="9"/>
    <x v="5"/>
    <x v="2"/>
    <x v="1"/>
  </r>
  <r>
    <s v="TX500746"/>
    <x v="10"/>
    <x v="2"/>
    <n v="58.4"/>
    <n v="175.2"/>
    <n v="175.2"/>
    <x v="32"/>
    <d v="2025-02-04T00:00:00"/>
    <s v="F"/>
    <x v="0"/>
    <x v="0"/>
    <x v="0"/>
    <x v="1"/>
    <x v="1"/>
    <x v="5"/>
    <x v="2"/>
    <x v="1"/>
  </r>
  <r>
    <s v="TX500747"/>
    <x v="6"/>
    <x v="11"/>
    <n v="65.099999999999994"/>
    <n v="585.9"/>
    <n v="585.9"/>
    <x v="32"/>
    <d v="2025-02-06T00:00:00"/>
    <s v="M"/>
    <x v="1"/>
    <x v="2"/>
    <x v="0"/>
    <x v="22"/>
    <x v="5"/>
    <x v="5"/>
    <x v="1"/>
    <x v="1"/>
  </r>
  <r>
    <s v="TX500748"/>
    <x v="8"/>
    <x v="0"/>
    <n v="18.600000000000001"/>
    <n v="18.600000000000001"/>
    <n v="18.600000000000001"/>
    <x v="32"/>
    <d v="2025-02-05T00:00:00"/>
    <s v="F"/>
    <x v="0"/>
    <x v="4"/>
    <x v="0"/>
    <x v="22"/>
    <x v="2"/>
    <x v="5"/>
    <x v="2"/>
    <x v="1"/>
  </r>
  <r>
    <s v="TX500749"/>
    <x v="1"/>
    <x v="5"/>
    <n v="92.3"/>
    <n v="1015.3"/>
    <n v="1015.3"/>
    <x v="32"/>
    <d v="2025-02-04T00:00:00"/>
    <s v="M"/>
    <x v="1"/>
    <x v="0"/>
    <x v="0"/>
    <x v="3"/>
    <x v="1"/>
    <x v="5"/>
    <x v="1"/>
    <x v="1"/>
  </r>
  <r>
    <s v="TX500750"/>
    <x v="6"/>
    <x v="2"/>
    <n v="81.7"/>
    <n v="245.10000000000002"/>
    <n v="245.10000000000002"/>
    <x v="32"/>
    <d v="2025-02-03T00:00:00"/>
    <s v=""/>
    <x v="4"/>
    <x v="4"/>
    <x v="0"/>
    <x v="3"/>
    <x v="3"/>
    <x v="5"/>
    <x v="0"/>
    <x v="1"/>
  </r>
  <r>
    <s v="TX500751"/>
    <x v="8"/>
    <x v="1"/>
    <n v="40.9"/>
    <n v="81.8"/>
    <n v="81.8"/>
    <x v="32"/>
    <d v="2025-02-04T00:00:00"/>
    <s v="M"/>
    <x v="0"/>
    <x v="1"/>
    <x v="0"/>
    <x v="3"/>
    <x v="1"/>
    <x v="5"/>
    <x v="1"/>
    <x v="1"/>
  </r>
  <r>
    <s v="TX500752"/>
    <x v="6"/>
    <x v="12"/>
    <n v="43.2"/>
    <n v="172.8"/>
    <n v="172.8"/>
    <x v="32"/>
    <d v="2025-02-08T00:00:00"/>
    <s v="F"/>
    <x v="0"/>
    <x v="1"/>
    <x v="0"/>
    <x v="3"/>
    <x v="4"/>
    <x v="5"/>
    <x v="2"/>
    <x v="1"/>
  </r>
  <r>
    <s v="TX500753"/>
    <x v="8"/>
    <x v="5"/>
    <n v="25.8"/>
    <n v="283.8"/>
    <n v="283.8"/>
    <x v="32"/>
    <d v="2025-02-05T00:00:00"/>
    <s v="M"/>
    <x v="2"/>
    <x v="1"/>
    <x v="0"/>
    <x v="3"/>
    <x v="2"/>
    <x v="5"/>
    <x v="1"/>
    <x v="1"/>
  </r>
  <r>
    <s v="TX500754"/>
    <x v="15"/>
    <x v="12"/>
    <n v="36.4"/>
    <n v="145.6"/>
    <n v="145.6"/>
    <x v="32"/>
    <d v="2025-02-03T00:00:00"/>
    <s v="M"/>
    <x v="0"/>
    <x v="0"/>
    <x v="0"/>
    <x v="3"/>
    <x v="3"/>
    <x v="5"/>
    <x v="1"/>
    <x v="1"/>
  </r>
  <r>
    <s v="TX500755"/>
    <x v="10"/>
    <x v="0"/>
    <n v="59.1"/>
    <n v="59.1"/>
    <n v="59.1"/>
    <x v="32"/>
    <d v="2025-02-03T00:00:00"/>
    <s v="F"/>
    <x v="2"/>
    <x v="0"/>
    <x v="0"/>
    <x v="7"/>
    <x v="3"/>
    <x v="5"/>
    <x v="2"/>
    <x v="1"/>
  </r>
  <r>
    <s v="TX500756"/>
    <x v="2"/>
    <x v="14"/>
    <n v="74.5"/>
    <n v="1266.5"/>
    <n v="1266.5"/>
    <x v="32"/>
    <d v="2025-02-04T00:00:00"/>
    <s v="M"/>
    <x v="4"/>
    <x v="0"/>
    <x v="0"/>
    <x v="18"/>
    <x v="1"/>
    <x v="5"/>
    <x v="1"/>
    <x v="1"/>
  </r>
  <r>
    <s v="TX500757"/>
    <x v="5"/>
    <x v="0"/>
    <n v="72.8"/>
    <n v="72.8"/>
    <n v="72.8"/>
    <x v="32"/>
    <d v="2025-02-03T00:00:00"/>
    <s v="F"/>
    <x v="0"/>
    <x v="1"/>
    <x v="0"/>
    <x v="19"/>
    <x v="3"/>
    <x v="5"/>
    <x v="2"/>
    <x v="1"/>
  </r>
  <r>
    <s v="TX500758"/>
    <x v="6"/>
    <x v="12"/>
    <n v="137.30000000000001"/>
    <n v="549.20000000000005"/>
    <n v="549.20000000000005"/>
    <x v="32"/>
    <d v="2025-02-05T00:00:00"/>
    <s v="F"/>
    <x v="0"/>
    <x v="0"/>
    <x v="0"/>
    <x v="13"/>
    <x v="2"/>
    <x v="5"/>
    <x v="2"/>
    <x v="1"/>
  </r>
  <r>
    <s v="TX500759"/>
    <x v="1"/>
    <x v="2"/>
    <n v="48.7"/>
    <n v="146.10000000000002"/>
    <n v="146.10000000000002"/>
    <x v="32"/>
    <d v="2025-02-07T00:00:00"/>
    <s v="F"/>
    <x v="0"/>
    <x v="1"/>
    <x v="0"/>
    <x v="21"/>
    <x v="0"/>
    <x v="5"/>
    <x v="2"/>
    <x v="1"/>
  </r>
  <r>
    <s v="TX500760"/>
    <x v="6"/>
    <x v="12"/>
    <n v="53.7"/>
    <n v="214.8"/>
    <n v="214.8"/>
    <x v="32"/>
    <d v="2025-02-06T00:00:00"/>
    <s v="M"/>
    <x v="1"/>
    <x v="4"/>
    <x v="0"/>
    <x v="2"/>
    <x v="5"/>
    <x v="5"/>
    <x v="1"/>
    <x v="1"/>
  </r>
  <r>
    <s v="TX500761"/>
    <x v="2"/>
    <x v="3"/>
    <n v="100.9"/>
    <n v="706.30000000000007"/>
    <n v="706.30000000000007"/>
    <x v="32"/>
    <d v="2025-02-04T00:00:00"/>
    <s v="F"/>
    <x v="0"/>
    <x v="1"/>
    <x v="0"/>
    <x v="2"/>
    <x v="1"/>
    <x v="5"/>
    <x v="2"/>
    <x v="1"/>
  </r>
  <r>
    <s v="TX500762"/>
    <x v="10"/>
    <x v="1"/>
    <n v="41.8"/>
    <n v="83.6"/>
    <n v="83.6"/>
    <x v="32"/>
    <d v="2025-02-06T00:00:00"/>
    <s v="M"/>
    <x v="3"/>
    <x v="2"/>
    <x v="0"/>
    <x v="22"/>
    <x v="5"/>
    <x v="5"/>
    <x v="1"/>
    <x v="1"/>
  </r>
  <r>
    <s v="TX500763"/>
    <x v="4"/>
    <x v="8"/>
    <n v="28.5"/>
    <n v="228"/>
    <n v="228"/>
    <x v="32"/>
    <d v="2025-02-04T00:00:00"/>
    <s v="M"/>
    <x v="2"/>
    <x v="1"/>
    <x v="0"/>
    <x v="3"/>
    <x v="1"/>
    <x v="5"/>
    <x v="1"/>
    <x v="1"/>
  </r>
  <r>
    <s v="TX500764"/>
    <x v="7"/>
    <x v="12"/>
    <n v="88.9"/>
    <n v="355.6"/>
    <n v="355.6"/>
    <x v="32"/>
    <d v="2025-02-05T00:00:00"/>
    <s v="F"/>
    <x v="0"/>
    <x v="2"/>
    <x v="0"/>
    <x v="3"/>
    <x v="2"/>
    <x v="5"/>
    <x v="2"/>
    <x v="1"/>
  </r>
  <r>
    <s v="TX500765"/>
    <x v="6"/>
    <x v="0"/>
    <n v="62.5"/>
    <n v="62.5"/>
    <n v="62.5"/>
    <x v="32"/>
    <d v="2025-02-11T00:00:00"/>
    <s v="F"/>
    <x v="0"/>
    <x v="2"/>
    <x v="0"/>
    <x v="3"/>
    <x v="8"/>
    <x v="5"/>
    <x v="2"/>
    <x v="1"/>
  </r>
  <r>
    <s v="TX500766"/>
    <x v="1"/>
    <x v="2"/>
    <n v="46.9"/>
    <n v="140.69999999999999"/>
    <n v="140.69999999999999"/>
    <x v="32"/>
    <d v="2025-02-03T00:00:00"/>
    <s v="M"/>
    <x v="0"/>
    <x v="2"/>
    <x v="0"/>
    <x v="3"/>
    <x v="3"/>
    <x v="5"/>
    <x v="1"/>
    <x v="1"/>
  </r>
  <r>
    <s v="TX500767"/>
    <x v="8"/>
    <x v="2"/>
    <n v="45"/>
    <n v="135"/>
    <n v="135"/>
    <x v="32"/>
    <d v="2025-02-16T00:00:00"/>
    <s v="M"/>
    <x v="1"/>
    <x v="0"/>
    <x v="0"/>
    <x v="3"/>
    <x v="12"/>
    <x v="5"/>
    <x v="1"/>
    <x v="1"/>
  </r>
  <r>
    <s v="TX500768"/>
    <x v="6"/>
    <x v="2"/>
    <n v="45.2"/>
    <n v="135.60000000000002"/>
    <n v="135.60000000000002"/>
    <x v="32"/>
    <d v="2025-02-04T00:00:00"/>
    <s v="M"/>
    <x v="4"/>
    <x v="2"/>
    <x v="0"/>
    <x v="3"/>
    <x v="1"/>
    <x v="5"/>
    <x v="1"/>
    <x v="1"/>
  </r>
  <r>
    <s v="TX500769"/>
    <x v="4"/>
    <x v="1"/>
    <n v="60.1"/>
    <n v="120.2"/>
    <n v="120.2"/>
    <x v="32"/>
    <d v="2025-02-03T00:00:00"/>
    <s v="F"/>
    <x v="0"/>
    <x v="2"/>
    <x v="0"/>
    <x v="3"/>
    <x v="3"/>
    <x v="5"/>
    <x v="2"/>
    <x v="1"/>
  </r>
  <r>
    <s v="TX500770"/>
    <x v="12"/>
    <x v="12"/>
    <n v="118.7"/>
    <n v="474.8"/>
    <n v="474.8"/>
    <x v="32"/>
    <d v="2025-02-04T00:00:00"/>
    <s v="F"/>
    <x v="0"/>
    <x v="0"/>
    <x v="0"/>
    <x v="3"/>
    <x v="1"/>
    <x v="5"/>
    <x v="2"/>
    <x v="1"/>
  </r>
  <r>
    <s v="TX500771"/>
    <x v="9"/>
    <x v="0"/>
    <n v="57.8"/>
    <n v="57.8"/>
    <n v="57.8"/>
    <x v="32"/>
    <d v="2025-02-11T00:00:00"/>
    <s v="F"/>
    <x v="1"/>
    <x v="0"/>
    <x v="0"/>
    <x v="3"/>
    <x v="8"/>
    <x v="5"/>
    <x v="2"/>
    <x v="1"/>
  </r>
  <r>
    <s v="TX500772"/>
    <x v="4"/>
    <x v="0"/>
    <n v="19.5"/>
    <n v="19.5"/>
    <n v="19.5"/>
    <x v="32"/>
    <d v="2025-02-03T00:00:00"/>
    <s v="M"/>
    <x v="1"/>
    <x v="1"/>
    <x v="0"/>
    <x v="3"/>
    <x v="3"/>
    <x v="5"/>
    <x v="1"/>
    <x v="1"/>
  </r>
  <r>
    <s v="TX500773"/>
    <x v="12"/>
    <x v="0"/>
    <n v="42.6"/>
    <n v="42.6"/>
    <n v="42.6"/>
    <x v="32"/>
    <d v="2025-02-03T00:00:00"/>
    <s v="M"/>
    <x v="0"/>
    <x v="1"/>
    <x v="0"/>
    <x v="3"/>
    <x v="3"/>
    <x v="5"/>
    <x v="1"/>
    <x v="1"/>
  </r>
  <r>
    <s v="TX500774"/>
    <x v="6"/>
    <x v="1"/>
    <n v="74.8"/>
    <n v="149.6"/>
    <n v="149.6"/>
    <x v="32"/>
    <d v="2025-02-03T00:00:00"/>
    <s v="F"/>
    <x v="3"/>
    <x v="2"/>
    <x v="0"/>
    <x v="37"/>
    <x v="3"/>
    <x v="5"/>
    <x v="2"/>
    <x v="1"/>
  </r>
  <r>
    <s v="TX500775"/>
    <x v="8"/>
    <x v="2"/>
    <n v="32.5"/>
    <n v="97.5"/>
    <n v="97.5"/>
    <x v="32"/>
    <d v="2025-02-03T00:00:00"/>
    <s v="M"/>
    <x v="2"/>
    <x v="4"/>
    <x v="0"/>
    <x v="16"/>
    <x v="3"/>
    <x v="5"/>
    <x v="1"/>
    <x v="1"/>
  </r>
  <r>
    <s v="TX500776"/>
    <x v="2"/>
    <x v="2"/>
    <n v="60.5"/>
    <n v="181.5"/>
    <n v="181.5"/>
    <x v="32"/>
    <d v="2025-02-02T00:00:00"/>
    <s v="F"/>
    <x v="1"/>
    <x v="2"/>
    <x v="0"/>
    <x v="25"/>
    <x v="7"/>
    <x v="5"/>
    <x v="2"/>
    <x v="1"/>
  </r>
  <r>
    <s v="TX500777"/>
    <x v="1"/>
    <x v="3"/>
    <n v="57.2"/>
    <n v="400.40000000000003"/>
    <n v="400.40000000000003"/>
    <x v="32"/>
    <d v="2025-02-04T00:00:00"/>
    <s v=""/>
    <x v="2"/>
    <x v="0"/>
    <x v="0"/>
    <x v="25"/>
    <x v="1"/>
    <x v="5"/>
    <x v="0"/>
    <x v="1"/>
  </r>
  <r>
    <s v="TX500778"/>
    <x v="16"/>
    <x v="1"/>
    <n v="112"/>
    <n v="224"/>
    <n v="224"/>
    <x v="32"/>
    <d v="2025-02-03T00:00:00"/>
    <s v="F"/>
    <x v="1"/>
    <x v="1"/>
    <x v="0"/>
    <x v="5"/>
    <x v="3"/>
    <x v="5"/>
    <x v="2"/>
    <x v="1"/>
  </r>
  <r>
    <s v="TX500779"/>
    <x v="7"/>
    <x v="7"/>
    <n v="49"/>
    <n v="490"/>
    <n v="490"/>
    <x v="32"/>
    <d v="2025-02-03T00:00:00"/>
    <s v="O"/>
    <x v="2"/>
    <x v="1"/>
    <x v="0"/>
    <x v="6"/>
    <x v="3"/>
    <x v="5"/>
    <x v="3"/>
    <x v="1"/>
  </r>
  <r>
    <s v="TX500780"/>
    <x v="0"/>
    <x v="1"/>
    <n v="33.700000000000003"/>
    <n v="67.400000000000006"/>
    <n v="67.400000000000006"/>
    <x v="32"/>
    <d v="2025-02-06T00:00:00"/>
    <s v="F"/>
    <x v="3"/>
    <x v="0"/>
    <x v="0"/>
    <x v="6"/>
    <x v="5"/>
    <x v="5"/>
    <x v="2"/>
    <x v="1"/>
  </r>
  <r>
    <s v="TX500781"/>
    <x v="4"/>
    <x v="2"/>
    <n v="35.6"/>
    <n v="106.80000000000001"/>
    <n v="106.80000000000001"/>
    <x v="32"/>
    <d v="2025-02-05T00:00:00"/>
    <s v="F"/>
    <x v="0"/>
    <x v="2"/>
    <x v="0"/>
    <x v="6"/>
    <x v="2"/>
    <x v="5"/>
    <x v="2"/>
    <x v="1"/>
  </r>
  <r>
    <s v="TX500782"/>
    <x v="4"/>
    <x v="36"/>
    <n v="30.4"/>
    <n v="1064"/>
    <n v="1064"/>
    <x v="33"/>
    <d v="2025-02-03T00:00:00"/>
    <s v="F"/>
    <x v="0"/>
    <x v="1"/>
    <x v="0"/>
    <x v="7"/>
    <x v="7"/>
    <x v="5"/>
    <x v="2"/>
    <x v="1"/>
  </r>
  <r>
    <s v="TX500783"/>
    <x v="10"/>
    <x v="4"/>
    <n v="50.2"/>
    <n v="602.40000000000009"/>
    <n v="602.40000000000009"/>
    <x v="33"/>
    <d v="2025-02-04T00:00:00"/>
    <s v="M"/>
    <x v="4"/>
    <x v="0"/>
    <x v="0"/>
    <x v="8"/>
    <x v="3"/>
    <x v="5"/>
    <x v="1"/>
    <x v="1"/>
  </r>
  <r>
    <s v="TX500784"/>
    <x v="1"/>
    <x v="1"/>
    <n v="43.7"/>
    <n v="87.4"/>
    <n v="87.4"/>
    <x v="33"/>
    <d v="2025-02-05T00:00:00"/>
    <s v="F"/>
    <x v="0"/>
    <x v="0"/>
    <x v="0"/>
    <x v="8"/>
    <x v="1"/>
    <x v="5"/>
    <x v="2"/>
    <x v="1"/>
  </r>
  <r>
    <s v="TX500785"/>
    <x v="10"/>
    <x v="0"/>
    <n v="33.299999999999997"/>
    <n v="33.299999999999997"/>
    <n v="33.299999999999997"/>
    <x v="33"/>
    <d v="2025-02-04T00:00:00"/>
    <s v="F"/>
    <x v="2"/>
    <x v="1"/>
    <x v="0"/>
    <x v="8"/>
    <x v="3"/>
    <x v="5"/>
    <x v="2"/>
    <x v="1"/>
  </r>
  <r>
    <s v="TX500786"/>
    <x v="8"/>
    <x v="12"/>
    <n v="15.1"/>
    <n v="60.4"/>
    <n v="60.4"/>
    <x v="33"/>
    <d v="2025-02-05T00:00:00"/>
    <s v="F"/>
    <x v="4"/>
    <x v="2"/>
    <x v="0"/>
    <x v="8"/>
    <x v="1"/>
    <x v="5"/>
    <x v="2"/>
    <x v="1"/>
  </r>
  <r>
    <s v="TX500787"/>
    <x v="6"/>
    <x v="9"/>
    <n v="118.2"/>
    <n v="591"/>
    <n v="591"/>
    <x v="33"/>
    <d v="2025-02-04T00:00:00"/>
    <s v="F"/>
    <x v="3"/>
    <x v="4"/>
    <x v="0"/>
    <x v="8"/>
    <x v="3"/>
    <x v="5"/>
    <x v="2"/>
    <x v="1"/>
  </r>
  <r>
    <s v="TX500788"/>
    <x v="10"/>
    <x v="2"/>
    <n v="28.9"/>
    <n v="86.699999999999989"/>
    <n v="86.699999999999989"/>
    <x v="33"/>
    <d v="2025-02-05T00:00:00"/>
    <s v="F"/>
    <x v="2"/>
    <x v="1"/>
    <x v="0"/>
    <x v="8"/>
    <x v="1"/>
    <x v="5"/>
    <x v="2"/>
    <x v="1"/>
  </r>
  <r>
    <s v="TX500789"/>
    <x v="4"/>
    <x v="2"/>
    <n v="55.6"/>
    <n v="166.8"/>
    <n v="166.8"/>
    <x v="33"/>
    <d v="2025-02-04T00:00:00"/>
    <s v="M"/>
    <x v="0"/>
    <x v="1"/>
    <x v="0"/>
    <x v="8"/>
    <x v="3"/>
    <x v="5"/>
    <x v="1"/>
    <x v="1"/>
  </r>
  <r>
    <s v="TX500790"/>
    <x v="9"/>
    <x v="12"/>
    <n v="25.6"/>
    <n v="102.4"/>
    <n v="102.4"/>
    <x v="33"/>
    <d v="2025-02-05T00:00:00"/>
    <s v="F"/>
    <x v="0"/>
    <x v="1"/>
    <x v="0"/>
    <x v="8"/>
    <x v="1"/>
    <x v="5"/>
    <x v="2"/>
    <x v="1"/>
  </r>
  <r>
    <s v="TX500791"/>
    <x v="7"/>
    <x v="2"/>
    <n v="31.3"/>
    <n v="93.9"/>
    <n v="93.9"/>
    <x v="33"/>
    <d v="2025-02-04T00:00:00"/>
    <s v="M"/>
    <x v="0"/>
    <x v="0"/>
    <x v="0"/>
    <x v="17"/>
    <x v="3"/>
    <x v="5"/>
    <x v="1"/>
    <x v="1"/>
  </r>
  <r>
    <s v="TX500792"/>
    <x v="0"/>
    <x v="2"/>
    <n v="22.1"/>
    <n v="66.300000000000011"/>
    <n v="66.300000000000011"/>
    <x v="33"/>
    <d v="2025-02-07T00:00:00"/>
    <s v="M"/>
    <x v="0"/>
    <x v="0"/>
    <x v="0"/>
    <x v="17"/>
    <x v="5"/>
    <x v="5"/>
    <x v="1"/>
    <x v="1"/>
  </r>
  <r>
    <s v="TX500793"/>
    <x v="2"/>
    <x v="21"/>
    <n v="99.4"/>
    <n v="1391.6000000000001"/>
    <n v="1391.6000000000001"/>
    <x v="33"/>
    <d v="2025-02-04T00:00:00"/>
    <s v="M"/>
    <x v="1"/>
    <x v="0"/>
    <x v="0"/>
    <x v="11"/>
    <x v="3"/>
    <x v="5"/>
    <x v="1"/>
    <x v="1"/>
  </r>
  <r>
    <s v="TX500794"/>
    <x v="7"/>
    <x v="13"/>
    <n v="66.599999999999994"/>
    <n v="399.59999999999997"/>
    <n v="399.59999999999997"/>
    <x v="33"/>
    <d v="2025-02-04T00:00:00"/>
    <s v="F"/>
    <x v="0"/>
    <x v="0"/>
    <x v="0"/>
    <x v="11"/>
    <x v="3"/>
    <x v="5"/>
    <x v="2"/>
    <x v="1"/>
  </r>
  <r>
    <s v="TX500795"/>
    <x v="8"/>
    <x v="1"/>
    <n v="22.6"/>
    <n v="45.2"/>
    <n v="45.2"/>
    <x v="33"/>
    <d v="2025-02-06T00:00:00"/>
    <s v="M"/>
    <x v="0"/>
    <x v="0"/>
    <x v="0"/>
    <x v="11"/>
    <x v="2"/>
    <x v="5"/>
    <x v="1"/>
    <x v="1"/>
  </r>
  <r>
    <s v="TX500796"/>
    <x v="2"/>
    <x v="16"/>
    <n v="66.8"/>
    <n v="1202.3999999999999"/>
    <n v="1202.3999999999999"/>
    <x v="33"/>
    <d v="2025-02-04T00:00:00"/>
    <s v="F"/>
    <x v="0"/>
    <x v="4"/>
    <x v="0"/>
    <x v="13"/>
    <x v="3"/>
    <x v="5"/>
    <x v="2"/>
    <x v="1"/>
  </r>
  <r>
    <s v="TX500797"/>
    <x v="0"/>
    <x v="12"/>
    <n v="20.8"/>
    <n v="83.2"/>
    <n v="83.2"/>
    <x v="33"/>
    <d v="2025-02-10T00:00:00"/>
    <s v="M"/>
    <x v="1"/>
    <x v="4"/>
    <x v="0"/>
    <x v="1"/>
    <x v="6"/>
    <x v="5"/>
    <x v="1"/>
    <x v="1"/>
  </r>
  <r>
    <s v="TX500798"/>
    <x v="2"/>
    <x v="3"/>
    <n v="102.5"/>
    <n v="717.5"/>
    <n v="717.5"/>
    <x v="33"/>
    <d v="2025-02-04T00:00:00"/>
    <s v="F"/>
    <x v="4"/>
    <x v="2"/>
    <x v="0"/>
    <x v="3"/>
    <x v="3"/>
    <x v="5"/>
    <x v="2"/>
    <x v="1"/>
  </r>
  <r>
    <s v="TX500799"/>
    <x v="0"/>
    <x v="16"/>
    <n v="24.8"/>
    <n v="446.40000000000003"/>
    <n v="446.40000000000003"/>
    <x v="33"/>
    <d v="2025-02-07T00:00:00"/>
    <s v="F"/>
    <x v="0"/>
    <x v="0"/>
    <x v="0"/>
    <x v="3"/>
    <x v="5"/>
    <x v="5"/>
    <x v="2"/>
    <x v="1"/>
  </r>
  <r>
    <s v="TX500800"/>
    <x v="4"/>
    <x v="37"/>
    <n v="31.4"/>
    <n v="973.4"/>
    <n v="973.4"/>
    <x v="33"/>
    <d v="2025-02-04T00:00:00"/>
    <s v="F"/>
    <x v="3"/>
    <x v="0"/>
    <x v="0"/>
    <x v="3"/>
    <x v="3"/>
    <x v="5"/>
    <x v="2"/>
    <x v="1"/>
  </r>
  <r>
    <s v="TX500801"/>
    <x v="9"/>
    <x v="9"/>
    <n v="59.3"/>
    <n v="296.5"/>
    <n v="296.5"/>
    <x v="33"/>
    <d v="2025-02-06T00:00:00"/>
    <s v="M"/>
    <x v="1"/>
    <x v="2"/>
    <x v="0"/>
    <x v="43"/>
    <x v="2"/>
    <x v="5"/>
    <x v="1"/>
    <x v="1"/>
  </r>
  <r>
    <s v="TX500802"/>
    <x v="11"/>
    <x v="13"/>
    <n v="39"/>
    <n v="234"/>
    <n v="234"/>
    <x v="33"/>
    <d v="2025-02-06T00:00:00"/>
    <s v="M"/>
    <x v="1"/>
    <x v="0"/>
    <x v="0"/>
    <x v="6"/>
    <x v="2"/>
    <x v="5"/>
    <x v="1"/>
    <x v="1"/>
  </r>
  <r>
    <s v="TX500803"/>
    <x v="5"/>
    <x v="13"/>
    <n v="98.6"/>
    <n v="591.59999999999991"/>
    <n v="591.59999999999991"/>
    <x v="33"/>
    <d v="2025-02-05T00:00:00"/>
    <s v="F"/>
    <x v="1"/>
    <x v="0"/>
    <x v="0"/>
    <x v="6"/>
    <x v="1"/>
    <x v="5"/>
    <x v="2"/>
    <x v="1"/>
  </r>
  <r>
    <s v="TX500804"/>
    <x v="8"/>
    <x v="0"/>
    <n v="20"/>
    <n v="20"/>
    <n v="20"/>
    <x v="34"/>
    <d v="2025-02-05T00:00:00"/>
    <s v="M"/>
    <x v="3"/>
    <x v="2"/>
    <x v="0"/>
    <x v="8"/>
    <x v="3"/>
    <x v="5"/>
    <x v="1"/>
    <x v="1"/>
  </r>
  <r>
    <s v="TX500805"/>
    <x v="1"/>
    <x v="1"/>
    <n v="42.9"/>
    <n v="85.8"/>
    <n v="85.8"/>
    <x v="34"/>
    <d v="2025-02-06T00:00:00"/>
    <s v="F"/>
    <x v="0"/>
    <x v="2"/>
    <x v="0"/>
    <x v="8"/>
    <x v="1"/>
    <x v="5"/>
    <x v="2"/>
    <x v="1"/>
  </r>
  <r>
    <s v="TX500806"/>
    <x v="7"/>
    <x v="3"/>
    <n v="55.6"/>
    <n v="389.2"/>
    <n v="389.2"/>
    <x v="34"/>
    <d v="2025-02-06T00:00:00"/>
    <s v="F"/>
    <x v="2"/>
    <x v="1"/>
    <x v="0"/>
    <x v="8"/>
    <x v="1"/>
    <x v="5"/>
    <x v="2"/>
    <x v="1"/>
  </r>
  <r>
    <s v="TX500807"/>
    <x v="8"/>
    <x v="12"/>
    <n v="19.2"/>
    <n v="76.8"/>
    <n v="76.8"/>
    <x v="34"/>
    <d v="2025-02-09T00:00:00"/>
    <s v="F"/>
    <x v="0"/>
    <x v="0"/>
    <x v="0"/>
    <x v="41"/>
    <x v="0"/>
    <x v="5"/>
    <x v="2"/>
    <x v="1"/>
  </r>
  <r>
    <s v="TX500808"/>
    <x v="5"/>
    <x v="1"/>
    <n v="28.8"/>
    <n v="57.6"/>
    <n v="57.6"/>
    <x v="34"/>
    <d v="2025-02-06T00:00:00"/>
    <s v="M"/>
    <x v="1"/>
    <x v="0"/>
    <x v="0"/>
    <x v="18"/>
    <x v="1"/>
    <x v="5"/>
    <x v="1"/>
    <x v="1"/>
  </r>
  <r>
    <s v="TX500809"/>
    <x v="4"/>
    <x v="0"/>
    <n v="29.7"/>
    <n v="29.7"/>
    <n v="29.7"/>
    <x v="34"/>
    <d v="2025-02-06T00:00:00"/>
    <s v="F"/>
    <x v="2"/>
    <x v="4"/>
    <x v="0"/>
    <x v="20"/>
    <x v="1"/>
    <x v="5"/>
    <x v="2"/>
    <x v="1"/>
  </r>
  <r>
    <s v="TX500810"/>
    <x v="6"/>
    <x v="13"/>
    <n v="63.3"/>
    <n v="379.79999999999995"/>
    <n v="379.79999999999995"/>
    <x v="34"/>
    <d v="2025-02-05T00:00:00"/>
    <s v=""/>
    <x v="0"/>
    <x v="2"/>
    <x v="0"/>
    <x v="21"/>
    <x v="3"/>
    <x v="5"/>
    <x v="0"/>
    <x v="1"/>
  </r>
  <r>
    <s v="TX500811"/>
    <x v="4"/>
    <x v="0"/>
    <n v="46"/>
    <n v="46"/>
    <n v="46"/>
    <x v="34"/>
    <d v="2025-02-05T00:00:00"/>
    <s v="F"/>
    <x v="0"/>
    <x v="2"/>
    <x v="0"/>
    <x v="21"/>
    <x v="3"/>
    <x v="5"/>
    <x v="2"/>
    <x v="1"/>
  </r>
  <r>
    <s v="TX500812"/>
    <x v="11"/>
    <x v="2"/>
    <n v="38"/>
    <n v="114"/>
    <n v="114"/>
    <x v="34"/>
    <d v="2025-02-06T00:00:00"/>
    <s v="F"/>
    <x v="1"/>
    <x v="2"/>
    <x v="0"/>
    <x v="21"/>
    <x v="1"/>
    <x v="5"/>
    <x v="2"/>
    <x v="1"/>
  </r>
  <r>
    <s v="TX500813"/>
    <x v="10"/>
    <x v="15"/>
    <n v="34.6"/>
    <n v="449.8"/>
    <n v="449.8"/>
    <x v="34"/>
    <d v="2025-02-06T00:00:00"/>
    <s v="F"/>
    <x v="0"/>
    <x v="1"/>
    <x v="0"/>
    <x v="21"/>
    <x v="1"/>
    <x v="5"/>
    <x v="2"/>
    <x v="1"/>
  </r>
  <r>
    <s v="TX500814"/>
    <x v="3"/>
    <x v="7"/>
    <n v="79.7"/>
    <n v="797"/>
    <n v="797"/>
    <x v="34"/>
    <d v="2025-02-05T00:00:00"/>
    <s v="F"/>
    <x v="4"/>
    <x v="1"/>
    <x v="0"/>
    <x v="21"/>
    <x v="3"/>
    <x v="5"/>
    <x v="2"/>
    <x v="1"/>
  </r>
  <r>
    <s v="TX500815"/>
    <x v="8"/>
    <x v="8"/>
    <n v="30.5"/>
    <n v="244"/>
    <n v="244"/>
    <x v="34"/>
    <d v="2025-02-08T00:00:00"/>
    <s v="M"/>
    <x v="3"/>
    <x v="0"/>
    <x v="0"/>
    <x v="1"/>
    <x v="5"/>
    <x v="5"/>
    <x v="1"/>
    <x v="1"/>
  </r>
  <r>
    <s v="TX500816"/>
    <x v="0"/>
    <x v="1"/>
    <n v="20.8"/>
    <n v="41.6"/>
    <n v="41.6"/>
    <x v="34"/>
    <d v="2025-02-05T00:00:00"/>
    <s v="F"/>
    <x v="0"/>
    <x v="0"/>
    <x v="0"/>
    <x v="2"/>
    <x v="3"/>
    <x v="5"/>
    <x v="2"/>
    <x v="1"/>
  </r>
  <r>
    <s v="TX500817"/>
    <x v="11"/>
    <x v="3"/>
    <n v="48.5"/>
    <n v="339.5"/>
    <n v="339.5"/>
    <x v="34"/>
    <d v="2025-02-08T00:00:00"/>
    <s v="F"/>
    <x v="2"/>
    <x v="2"/>
    <x v="0"/>
    <x v="2"/>
    <x v="5"/>
    <x v="5"/>
    <x v="2"/>
    <x v="1"/>
  </r>
  <r>
    <s v="TX500818"/>
    <x v="2"/>
    <x v="12"/>
    <n v="61.8"/>
    <n v="247.2"/>
    <n v="247.2"/>
    <x v="34"/>
    <d v="2025-02-08T00:00:00"/>
    <s v="F"/>
    <x v="4"/>
    <x v="0"/>
    <x v="0"/>
    <x v="22"/>
    <x v="5"/>
    <x v="5"/>
    <x v="2"/>
    <x v="1"/>
  </r>
  <r>
    <s v="TX500819"/>
    <x v="10"/>
    <x v="0"/>
    <n v="46.1"/>
    <n v="46.1"/>
    <n v="46.1"/>
    <x v="34"/>
    <d v="2025-02-05T00:00:00"/>
    <s v="O"/>
    <x v="2"/>
    <x v="0"/>
    <x v="0"/>
    <x v="3"/>
    <x v="3"/>
    <x v="5"/>
    <x v="3"/>
    <x v="1"/>
  </r>
  <r>
    <s v="TX500820"/>
    <x v="4"/>
    <x v="13"/>
    <n v="44"/>
    <n v="264"/>
    <n v="264"/>
    <x v="34"/>
    <d v="2025-02-05T00:00:00"/>
    <s v="F"/>
    <x v="0"/>
    <x v="0"/>
    <x v="0"/>
    <x v="3"/>
    <x v="3"/>
    <x v="5"/>
    <x v="2"/>
    <x v="1"/>
  </r>
  <r>
    <s v="TX500821"/>
    <x v="18"/>
    <x v="1"/>
    <n v="95.7"/>
    <n v="191.4"/>
    <n v="191.4"/>
    <x v="34"/>
    <d v="2025-02-10T00:00:00"/>
    <s v="F"/>
    <x v="3"/>
    <x v="2"/>
    <x v="0"/>
    <x v="3"/>
    <x v="4"/>
    <x v="5"/>
    <x v="2"/>
    <x v="1"/>
  </r>
  <r>
    <s v="TX500822"/>
    <x v="7"/>
    <x v="9"/>
    <n v="46.4"/>
    <n v="232"/>
    <n v="232"/>
    <x v="34"/>
    <d v="2025-02-07T00:00:00"/>
    <s v="F"/>
    <x v="0"/>
    <x v="0"/>
    <x v="0"/>
    <x v="3"/>
    <x v="2"/>
    <x v="5"/>
    <x v="2"/>
    <x v="1"/>
  </r>
  <r>
    <s v="TX500823"/>
    <x v="6"/>
    <x v="1"/>
    <n v="47.2"/>
    <n v="94.4"/>
    <n v="94.4"/>
    <x v="34"/>
    <d v="2025-02-06T00:00:00"/>
    <s v="F"/>
    <x v="0"/>
    <x v="2"/>
    <x v="0"/>
    <x v="3"/>
    <x v="1"/>
    <x v="5"/>
    <x v="2"/>
    <x v="1"/>
  </r>
  <r>
    <s v="TX500824"/>
    <x v="7"/>
    <x v="1"/>
    <n v="58.6"/>
    <n v="117.2"/>
    <n v="117.2"/>
    <x v="34"/>
    <d v="2025-02-05T00:00:00"/>
    <s v="F"/>
    <x v="2"/>
    <x v="1"/>
    <x v="0"/>
    <x v="3"/>
    <x v="3"/>
    <x v="5"/>
    <x v="2"/>
    <x v="1"/>
  </r>
  <r>
    <s v="TX500825"/>
    <x v="4"/>
    <x v="2"/>
    <n v="57"/>
    <n v="171"/>
    <n v="171"/>
    <x v="34"/>
    <d v="2025-02-05T00:00:00"/>
    <s v="M"/>
    <x v="0"/>
    <x v="2"/>
    <x v="0"/>
    <x v="3"/>
    <x v="3"/>
    <x v="5"/>
    <x v="1"/>
    <x v="1"/>
  </r>
  <r>
    <s v="TX500826"/>
    <x v="8"/>
    <x v="12"/>
    <n v="28.9"/>
    <n v="115.6"/>
    <n v="115.6"/>
    <x v="34"/>
    <d v="2025-02-08T00:00:00"/>
    <s v="M"/>
    <x v="2"/>
    <x v="0"/>
    <x v="0"/>
    <x v="3"/>
    <x v="5"/>
    <x v="5"/>
    <x v="1"/>
    <x v="1"/>
  </r>
  <r>
    <s v="TX500827"/>
    <x v="12"/>
    <x v="9"/>
    <n v="60.7"/>
    <n v="303.5"/>
    <n v="303.5"/>
    <x v="34"/>
    <d v="2025-02-08T00:00:00"/>
    <s v=""/>
    <x v="1"/>
    <x v="1"/>
    <x v="0"/>
    <x v="3"/>
    <x v="5"/>
    <x v="5"/>
    <x v="0"/>
    <x v="1"/>
  </r>
  <r>
    <s v="TX500828"/>
    <x v="6"/>
    <x v="9"/>
    <n v="60.8"/>
    <n v="304"/>
    <n v="304"/>
    <x v="34"/>
    <d v="2025-02-08T00:00:00"/>
    <s v="M"/>
    <x v="0"/>
    <x v="1"/>
    <x v="0"/>
    <x v="3"/>
    <x v="5"/>
    <x v="5"/>
    <x v="1"/>
    <x v="1"/>
  </r>
  <r>
    <s v="TX500829"/>
    <x v="6"/>
    <x v="9"/>
    <n v="64.599999999999994"/>
    <n v="323"/>
    <n v="323"/>
    <x v="34"/>
    <d v="2025-02-05T00:00:00"/>
    <s v="F"/>
    <x v="3"/>
    <x v="0"/>
    <x v="0"/>
    <x v="3"/>
    <x v="3"/>
    <x v="5"/>
    <x v="2"/>
    <x v="1"/>
  </r>
  <r>
    <s v="TX500830"/>
    <x v="8"/>
    <x v="0"/>
    <n v="21.9"/>
    <n v="21.9"/>
    <n v="21.9"/>
    <x v="34"/>
    <d v="2025-02-07T00:00:00"/>
    <s v="M"/>
    <x v="1"/>
    <x v="2"/>
    <x v="0"/>
    <x v="4"/>
    <x v="2"/>
    <x v="5"/>
    <x v="1"/>
    <x v="1"/>
  </r>
  <r>
    <s v="TX500831"/>
    <x v="4"/>
    <x v="4"/>
    <n v="33.4"/>
    <n v="400.79999999999995"/>
    <n v="400.79999999999995"/>
    <x v="34"/>
    <d v="2025-02-06T00:00:00"/>
    <s v="F"/>
    <x v="0"/>
    <x v="0"/>
    <x v="0"/>
    <x v="23"/>
    <x v="1"/>
    <x v="5"/>
    <x v="2"/>
    <x v="1"/>
  </r>
  <r>
    <s v="TX500832"/>
    <x v="2"/>
    <x v="0"/>
    <n v="51.7"/>
    <n v="51.7"/>
    <n v="51.7"/>
    <x v="34"/>
    <d v="2025-02-05T00:00:00"/>
    <s v=""/>
    <x v="0"/>
    <x v="0"/>
    <x v="0"/>
    <x v="6"/>
    <x v="3"/>
    <x v="5"/>
    <x v="0"/>
    <x v="1"/>
  </r>
  <r>
    <s v="TX500833"/>
    <x v="1"/>
    <x v="12"/>
    <n v="84.9"/>
    <n v="339.6"/>
    <n v="339.6"/>
    <x v="34"/>
    <d v="2025-02-05T00:00:00"/>
    <s v="F"/>
    <x v="1"/>
    <x v="1"/>
    <x v="0"/>
    <x v="6"/>
    <x v="3"/>
    <x v="5"/>
    <x v="2"/>
    <x v="1"/>
  </r>
  <r>
    <s v="TX500834"/>
    <x v="1"/>
    <x v="5"/>
    <n v="62.3"/>
    <n v="685.3"/>
    <n v="685.3"/>
    <x v="34"/>
    <d v="2025-02-05T00:00:00"/>
    <s v="F"/>
    <x v="2"/>
    <x v="2"/>
    <x v="0"/>
    <x v="7"/>
    <x v="3"/>
    <x v="5"/>
    <x v="2"/>
    <x v="1"/>
  </r>
  <r>
    <s v="TX500835"/>
    <x v="4"/>
    <x v="0"/>
    <n v="50.7"/>
    <n v="50.7"/>
    <n v="50.7"/>
    <x v="34"/>
    <d v="2025-02-06T00:00:00"/>
    <s v="M"/>
    <x v="2"/>
    <x v="2"/>
    <x v="0"/>
    <x v="8"/>
    <x v="1"/>
    <x v="5"/>
    <x v="1"/>
    <x v="1"/>
  </r>
  <r>
    <s v="TX500836"/>
    <x v="18"/>
    <x v="0"/>
    <n v="39.5"/>
    <n v="39.5"/>
    <n v="39.5"/>
    <x v="34"/>
    <d v="2025-02-05T00:00:00"/>
    <s v="M"/>
    <x v="4"/>
    <x v="1"/>
    <x v="0"/>
    <x v="8"/>
    <x v="3"/>
    <x v="5"/>
    <x v="1"/>
    <x v="1"/>
  </r>
  <r>
    <s v="TX500837"/>
    <x v="12"/>
    <x v="2"/>
    <n v="30.9"/>
    <n v="92.699999999999989"/>
    <n v="92.699999999999989"/>
    <x v="34"/>
    <d v="2025-02-05T00:00:00"/>
    <s v=""/>
    <x v="4"/>
    <x v="2"/>
    <x v="0"/>
    <x v="8"/>
    <x v="3"/>
    <x v="5"/>
    <x v="0"/>
    <x v="1"/>
  </r>
  <r>
    <s v="TX500838"/>
    <x v="1"/>
    <x v="3"/>
    <n v="36.4"/>
    <n v="254.79999999999998"/>
    <n v="254.79999999999998"/>
    <x v="34"/>
    <d v="2025-02-07T00:00:00"/>
    <s v="F"/>
    <x v="0"/>
    <x v="2"/>
    <x v="0"/>
    <x v="8"/>
    <x v="2"/>
    <x v="5"/>
    <x v="2"/>
    <x v="1"/>
  </r>
  <r>
    <s v="TX500839"/>
    <x v="6"/>
    <x v="8"/>
    <n v="105.6"/>
    <n v="844.8"/>
    <n v="844.8"/>
    <x v="34"/>
    <d v="2025-02-14T00:00:00"/>
    <s v="F"/>
    <x v="0"/>
    <x v="0"/>
    <x v="0"/>
    <x v="8"/>
    <x v="14"/>
    <x v="5"/>
    <x v="2"/>
    <x v="1"/>
  </r>
  <r>
    <s v="TX500840"/>
    <x v="8"/>
    <x v="1"/>
    <n v="22.1"/>
    <n v="44.2"/>
    <n v="44.2"/>
    <x v="34"/>
    <d v="2025-02-05T00:00:00"/>
    <s v="F"/>
    <x v="0"/>
    <x v="2"/>
    <x v="0"/>
    <x v="17"/>
    <x v="3"/>
    <x v="5"/>
    <x v="2"/>
    <x v="1"/>
  </r>
  <r>
    <s v="TX500841"/>
    <x v="0"/>
    <x v="2"/>
    <n v="22.6"/>
    <n v="67.800000000000011"/>
    <n v="67.800000000000011"/>
    <x v="34"/>
    <d v="2025-02-05T00:00:00"/>
    <s v="F"/>
    <x v="2"/>
    <x v="0"/>
    <x v="0"/>
    <x v="17"/>
    <x v="3"/>
    <x v="5"/>
    <x v="2"/>
    <x v="1"/>
  </r>
  <r>
    <s v="TX500842"/>
    <x v="10"/>
    <x v="13"/>
    <n v="26.3"/>
    <n v="157.80000000000001"/>
    <n v="157.80000000000001"/>
    <x v="34"/>
    <d v="2025-02-04T00:00:00"/>
    <s v="F"/>
    <x v="2"/>
    <x v="0"/>
    <x v="0"/>
    <x v="9"/>
    <x v="7"/>
    <x v="5"/>
    <x v="2"/>
    <x v="1"/>
  </r>
  <r>
    <s v="TX500843"/>
    <x v="1"/>
    <x v="12"/>
    <n v="37.799999999999997"/>
    <n v="151.19999999999999"/>
    <n v="151.19999999999999"/>
    <x v="34"/>
    <d v="2025-02-05T00:00:00"/>
    <s v="F"/>
    <x v="0"/>
    <x v="2"/>
    <x v="0"/>
    <x v="11"/>
    <x v="3"/>
    <x v="5"/>
    <x v="2"/>
    <x v="1"/>
  </r>
  <r>
    <s v="TX500844"/>
    <x v="6"/>
    <x v="14"/>
    <n v="96"/>
    <n v="1632"/>
    <n v="1632"/>
    <x v="34"/>
    <d v="2025-02-07T00:00:00"/>
    <s v="F"/>
    <x v="4"/>
    <x v="1"/>
    <x v="0"/>
    <x v="18"/>
    <x v="2"/>
    <x v="5"/>
    <x v="2"/>
    <x v="1"/>
  </r>
  <r>
    <s v="TX500845"/>
    <x v="1"/>
    <x v="0"/>
    <n v="83.6"/>
    <n v="83.6"/>
    <n v="83.6"/>
    <x v="34"/>
    <d v="2025-02-07T00:00:00"/>
    <s v="F"/>
    <x v="2"/>
    <x v="1"/>
    <x v="0"/>
    <x v="19"/>
    <x v="2"/>
    <x v="5"/>
    <x v="2"/>
    <x v="1"/>
  </r>
  <r>
    <s v="TX500846"/>
    <x v="2"/>
    <x v="13"/>
    <n v="72.599999999999994"/>
    <n v="435.59999999999997"/>
    <n v="435.59999999999997"/>
    <x v="34"/>
    <d v="2025-02-05T00:00:00"/>
    <s v="F"/>
    <x v="0"/>
    <x v="0"/>
    <x v="0"/>
    <x v="21"/>
    <x v="3"/>
    <x v="5"/>
    <x v="2"/>
    <x v="1"/>
  </r>
  <r>
    <s v="TX500847"/>
    <x v="5"/>
    <x v="28"/>
    <n v="69.099999999999994"/>
    <n v="1382"/>
    <n v="1382"/>
    <x v="35"/>
    <d v="2025-02-11T00:00:00"/>
    <s v="M"/>
    <x v="0"/>
    <x v="2"/>
    <x v="0"/>
    <x v="21"/>
    <x v="4"/>
    <x v="5"/>
    <x v="1"/>
    <x v="1"/>
  </r>
  <r>
    <s v="TX500848"/>
    <x v="4"/>
    <x v="1"/>
    <n v="22.6"/>
    <n v="45.2"/>
    <n v="45.2"/>
    <x v="35"/>
    <d v="2025-02-07T00:00:00"/>
    <s v="F"/>
    <x v="1"/>
    <x v="2"/>
    <x v="0"/>
    <x v="21"/>
    <x v="1"/>
    <x v="5"/>
    <x v="2"/>
    <x v="1"/>
  </r>
  <r>
    <s v="TX500849"/>
    <x v="6"/>
    <x v="1"/>
    <n v="45.3"/>
    <n v="90.6"/>
    <n v="90.6"/>
    <x v="35"/>
    <d v="2025-02-09T00:00:00"/>
    <s v="M"/>
    <x v="4"/>
    <x v="2"/>
    <x v="0"/>
    <x v="21"/>
    <x v="5"/>
    <x v="5"/>
    <x v="1"/>
    <x v="1"/>
  </r>
  <r>
    <s v="TX500850"/>
    <x v="2"/>
    <x v="1"/>
    <n v="115.1"/>
    <n v="230.2"/>
    <n v="230.2"/>
    <x v="35"/>
    <d v="2025-02-06T00:00:00"/>
    <s v="F"/>
    <x v="1"/>
    <x v="0"/>
    <x v="0"/>
    <x v="1"/>
    <x v="3"/>
    <x v="5"/>
    <x v="2"/>
    <x v="1"/>
  </r>
  <r>
    <s v="TX500851"/>
    <x v="18"/>
    <x v="12"/>
    <n v="79"/>
    <n v="316"/>
    <n v="316"/>
    <x v="35"/>
    <d v="2025-02-07T00:00:00"/>
    <s v="M"/>
    <x v="2"/>
    <x v="4"/>
    <x v="0"/>
    <x v="1"/>
    <x v="1"/>
    <x v="5"/>
    <x v="1"/>
    <x v="1"/>
  </r>
  <r>
    <s v="TX500852"/>
    <x v="6"/>
    <x v="9"/>
    <n v="52.8"/>
    <n v="264"/>
    <n v="264"/>
    <x v="35"/>
    <d v="2025-02-06T00:00:00"/>
    <s v="F"/>
    <x v="0"/>
    <x v="0"/>
    <x v="0"/>
    <x v="42"/>
    <x v="3"/>
    <x v="5"/>
    <x v="2"/>
    <x v="1"/>
  </r>
  <r>
    <s v="TX500853"/>
    <x v="8"/>
    <x v="1"/>
    <n v="34.1"/>
    <n v="68.2"/>
    <n v="68.2"/>
    <x v="35"/>
    <d v="2025-02-06T00:00:00"/>
    <s v="M"/>
    <x v="3"/>
    <x v="2"/>
    <x v="0"/>
    <x v="44"/>
    <x v="3"/>
    <x v="5"/>
    <x v="1"/>
    <x v="1"/>
  </r>
  <r>
    <s v="TX500854"/>
    <x v="6"/>
    <x v="9"/>
    <n v="107.9"/>
    <n v="539.5"/>
    <n v="539.5"/>
    <x v="35"/>
    <d v="2025-02-05T00:00:00"/>
    <s v="F"/>
    <x v="0"/>
    <x v="2"/>
    <x v="0"/>
    <x v="50"/>
    <x v="7"/>
    <x v="5"/>
    <x v="2"/>
    <x v="1"/>
  </r>
  <r>
    <s v="TX500855"/>
    <x v="8"/>
    <x v="15"/>
    <n v="48.5"/>
    <n v="630.5"/>
    <n v="630.5"/>
    <x v="35"/>
    <d v="2025-02-05T00:00:00"/>
    <s v="M"/>
    <x v="2"/>
    <x v="2"/>
    <x v="0"/>
    <x v="3"/>
    <x v="7"/>
    <x v="5"/>
    <x v="1"/>
    <x v="1"/>
  </r>
  <r>
    <s v="TX500856"/>
    <x v="5"/>
    <x v="2"/>
    <n v="34.700000000000003"/>
    <n v="104.10000000000001"/>
    <n v="104.10000000000001"/>
    <x v="35"/>
    <d v="2025-02-06T00:00:00"/>
    <s v=""/>
    <x v="4"/>
    <x v="1"/>
    <x v="0"/>
    <x v="3"/>
    <x v="3"/>
    <x v="5"/>
    <x v="0"/>
    <x v="1"/>
  </r>
  <r>
    <s v="TX500857"/>
    <x v="8"/>
    <x v="0"/>
    <n v="16.8"/>
    <n v="16.8"/>
    <n v="16.8"/>
    <x v="35"/>
    <d v="2025-02-07T00:00:00"/>
    <s v="F"/>
    <x v="3"/>
    <x v="0"/>
    <x v="0"/>
    <x v="3"/>
    <x v="1"/>
    <x v="5"/>
    <x v="2"/>
    <x v="1"/>
  </r>
  <r>
    <s v="TX500858"/>
    <x v="8"/>
    <x v="13"/>
    <n v="18.3"/>
    <n v="109.80000000000001"/>
    <n v="109.80000000000001"/>
    <x v="35"/>
    <d v="2025-02-08T00:00:00"/>
    <s v="F"/>
    <x v="0"/>
    <x v="0"/>
    <x v="0"/>
    <x v="3"/>
    <x v="2"/>
    <x v="5"/>
    <x v="2"/>
    <x v="1"/>
  </r>
  <r>
    <s v="TX500859"/>
    <x v="18"/>
    <x v="2"/>
    <n v="55.9"/>
    <n v="167.7"/>
    <n v="167.7"/>
    <x v="35"/>
    <d v="2025-02-11T00:00:00"/>
    <s v="M"/>
    <x v="3"/>
    <x v="1"/>
    <x v="0"/>
    <x v="3"/>
    <x v="4"/>
    <x v="5"/>
    <x v="1"/>
    <x v="1"/>
  </r>
  <r>
    <s v="TX500860"/>
    <x v="8"/>
    <x v="2"/>
    <n v="39.200000000000003"/>
    <n v="117.60000000000001"/>
    <n v="117.60000000000001"/>
    <x v="35"/>
    <d v="2025-02-07T00:00:00"/>
    <s v="F"/>
    <x v="0"/>
    <x v="1"/>
    <x v="0"/>
    <x v="3"/>
    <x v="1"/>
    <x v="5"/>
    <x v="2"/>
    <x v="1"/>
  </r>
  <r>
    <s v="TX500861"/>
    <x v="15"/>
    <x v="12"/>
    <n v="66.5"/>
    <n v="266"/>
    <n v="266"/>
    <x v="35"/>
    <d v="2025-02-07T00:00:00"/>
    <s v=""/>
    <x v="3"/>
    <x v="1"/>
    <x v="0"/>
    <x v="3"/>
    <x v="1"/>
    <x v="5"/>
    <x v="0"/>
    <x v="1"/>
  </r>
  <r>
    <s v="TX500862"/>
    <x v="6"/>
    <x v="13"/>
    <n v="52.1"/>
    <n v="312.60000000000002"/>
    <n v="312.60000000000002"/>
    <x v="35"/>
    <d v="2025-02-07T00:00:00"/>
    <s v="M"/>
    <x v="1"/>
    <x v="1"/>
    <x v="0"/>
    <x v="16"/>
    <x v="1"/>
    <x v="5"/>
    <x v="1"/>
    <x v="1"/>
  </r>
  <r>
    <s v="TX500863"/>
    <x v="8"/>
    <x v="1"/>
    <n v="19"/>
    <n v="38"/>
    <n v="38"/>
    <x v="35"/>
    <d v="2025-02-06T00:00:00"/>
    <s v="M"/>
    <x v="4"/>
    <x v="2"/>
    <x v="0"/>
    <x v="6"/>
    <x v="3"/>
    <x v="5"/>
    <x v="1"/>
    <x v="1"/>
  </r>
  <r>
    <s v="TX500864"/>
    <x v="7"/>
    <x v="2"/>
    <n v="84.8"/>
    <n v="254.39999999999998"/>
    <n v="254.39999999999998"/>
    <x v="35"/>
    <d v="2025-02-07T00:00:00"/>
    <s v="F"/>
    <x v="2"/>
    <x v="0"/>
    <x v="0"/>
    <x v="8"/>
    <x v="1"/>
    <x v="5"/>
    <x v="2"/>
    <x v="1"/>
  </r>
  <r>
    <s v="TX500865"/>
    <x v="2"/>
    <x v="12"/>
    <n v="63.9"/>
    <n v="255.6"/>
    <n v="255.6"/>
    <x v="35"/>
    <d v="2025-02-08T00:00:00"/>
    <s v="F"/>
    <x v="0"/>
    <x v="0"/>
    <x v="0"/>
    <x v="8"/>
    <x v="2"/>
    <x v="5"/>
    <x v="2"/>
    <x v="1"/>
  </r>
  <r>
    <s v="TX500866"/>
    <x v="2"/>
    <x v="2"/>
    <n v="65.5"/>
    <n v="196.5"/>
    <n v="196.5"/>
    <x v="35"/>
    <d v="2025-02-05T00:00:00"/>
    <s v="F"/>
    <x v="1"/>
    <x v="1"/>
    <x v="0"/>
    <x v="8"/>
    <x v="7"/>
    <x v="5"/>
    <x v="2"/>
    <x v="1"/>
  </r>
  <r>
    <s v="TX500867"/>
    <x v="12"/>
    <x v="1"/>
    <n v="116.2"/>
    <n v="232.4"/>
    <n v="232.4"/>
    <x v="35"/>
    <d v="2025-02-11T00:00:00"/>
    <s v="M"/>
    <x v="3"/>
    <x v="0"/>
    <x v="0"/>
    <x v="17"/>
    <x v="4"/>
    <x v="5"/>
    <x v="1"/>
    <x v="1"/>
  </r>
  <r>
    <s v="TX500868"/>
    <x v="10"/>
    <x v="12"/>
    <n v="22.9"/>
    <n v="91.6"/>
    <n v="91.6"/>
    <x v="35"/>
    <d v="2025-02-07T00:00:00"/>
    <s v="F"/>
    <x v="2"/>
    <x v="1"/>
    <x v="0"/>
    <x v="38"/>
    <x v="1"/>
    <x v="5"/>
    <x v="2"/>
    <x v="1"/>
  </r>
  <r>
    <s v="TX500869"/>
    <x v="10"/>
    <x v="2"/>
    <n v="53.7"/>
    <n v="161.10000000000002"/>
    <n v="161.10000000000002"/>
    <x v="35"/>
    <d v="2025-02-06T00:00:00"/>
    <s v="M"/>
    <x v="0"/>
    <x v="4"/>
    <x v="0"/>
    <x v="18"/>
    <x v="3"/>
    <x v="5"/>
    <x v="1"/>
    <x v="1"/>
  </r>
  <r>
    <s v="TX500870"/>
    <x v="6"/>
    <x v="9"/>
    <n v="43.2"/>
    <n v="216"/>
    <n v="216"/>
    <x v="35"/>
    <d v="2025-02-07T00:00:00"/>
    <s v="F"/>
    <x v="0"/>
    <x v="0"/>
    <x v="0"/>
    <x v="19"/>
    <x v="1"/>
    <x v="5"/>
    <x v="2"/>
    <x v="1"/>
  </r>
  <r>
    <s v="TX500871"/>
    <x v="1"/>
    <x v="2"/>
    <n v="84.5"/>
    <n v="253.5"/>
    <n v="253.5"/>
    <x v="35"/>
    <d v="2025-02-07T00:00:00"/>
    <s v="M"/>
    <x v="2"/>
    <x v="2"/>
    <x v="0"/>
    <x v="51"/>
    <x v="1"/>
    <x v="5"/>
    <x v="1"/>
    <x v="1"/>
  </r>
  <r>
    <s v="TX500872"/>
    <x v="3"/>
    <x v="1"/>
    <n v="42.2"/>
    <n v="84.4"/>
    <n v="84.4"/>
    <x v="35"/>
    <d v="2025-02-06T00:00:00"/>
    <s v="F"/>
    <x v="1"/>
    <x v="2"/>
    <x v="0"/>
    <x v="1"/>
    <x v="3"/>
    <x v="5"/>
    <x v="2"/>
    <x v="1"/>
  </r>
  <r>
    <s v="TX500873"/>
    <x v="2"/>
    <x v="13"/>
    <n v="94.7"/>
    <n v="568.20000000000005"/>
    <n v="568.20000000000005"/>
    <x v="35"/>
    <d v="2025-02-08T00:00:00"/>
    <s v="F"/>
    <x v="1"/>
    <x v="2"/>
    <x v="0"/>
    <x v="2"/>
    <x v="2"/>
    <x v="5"/>
    <x v="2"/>
    <x v="1"/>
  </r>
  <r>
    <s v="TX500874"/>
    <x v="8"/>
    <x v="16"/>
    <n v="16.7"/>
    <n v="300.59999999999997"/>
    <n v="300.59999999999997"/>
    <x v="35"/>
    <d v="2025-02-17T00:00:00"/>
    <s v="F"/>
    <x v="0"/>
    <x v="2"/>
    <x v="0"/>
    <x v="2"/>
    <x v="13"/>
    <x v="5"/>
    <x v="2"/>
    <x v="1"/>
  </r>
  <r>
    <s v="TX500875"/>
    <x v="2"/>
    <x v="1"/>
    <n v="83.6"/>
    <n v="167.2"/>
    <n v="167.2"/>
    <x v="35"/>
    <d v="2025-02-11T00:00:00"/>
    <s v="F"/>
    <x v="1"/>
    <x v="0"/>
    <x v="0"/>
    <x v="3"/>
    <x v="4"/>
    <x v="5"/>
    <x v="2"/>
    <x v="1"/>
  </r>
  <r>
    <s v="TX500876"/>
    <x v="7"/>
    <x v="13"/>
    <n v="33.6"/>
    <n v="201.60000000000002"/>
    <n v="201.60000000000002"/>
    <x v="36"/>
    <d v="2025-02-07T00:00:00"/>
    <s v="F"/>
    <x v="3"/>
    <x v="0"/>
    <x v="0"/>
    <x v="3"/>
    <x v="3"/>
    <x v="5"/>
    <x v="2"/>
    <x v="1"/>
  </r>
  <r>
    <s v="TX500877"/>
    <x v="7"/>
    <x v="1"/>
    <n v="64.7"/>
    <n v="129.4"/>
    <n v="129.4"/>
    <x v="36"/>
    <d v="2025-02-08T00:00:00"/>
    <s v="M"/>
    <x v="1"/>
    <x v="2"/>
    <x v="0"/>
    <x v="3"/>
    <x v="1"/>
    <x v="5"/>
    <x v="1"/>
    <x v="1"/>
  </r>
  <r>
    <s v="TX500878"/>
    <x v="0"/>
    <x v="2"/>
    <n v="15.7"/>
    <n v="47.099999999999994"/>
    <n v="47.099999999999994"/>
    <x v="36"/>
    <d v="2025-02-12T00:00:00"/>
    <s v="F"/>
    <x v="0"/>
    <x v="0"/>
    <x v="0"/>
    <x v="3"/>
    <x v="4"/>
    <x v="5"/>
    <x v="2"/>
    <x v="1"/>
  </r>
  <r>
    <s v="TX500879"/>
    <x v="15"/>
    <x v="13"/>
    <n v="49.4"/>
    <n v="296.39999999999998"/>
    <n v="296.39999999999998"/>
    <x v="36"/>
    <d v="2025-02-06T00:00:00"/>
    <s v="M"/>
    <x v="1"/>
    <x v="0"/>
    <x v="0"/>
    <x v="3"/>
    <x v="7"/>
    <x v="5"/>
    <x v="1"/>
    <x v="1"/>
  </r>
  <r>
    <s v="TX500880"/>
    <x v="10"/>
    <x v="13"/>
    <n v="37"/>
    <n v="222"/>
    <n v="222"/>
    <x v="36"/>
    <d v="2025-02-09T00:00:00"/>
    <s v="F"/>
    <x v="1"/>
    <x v="2"/>
    <x v="0"/>
    <x v="3"/>
    <x v="2"/>
    <x v="5"/>
    <x v="2"/>
    <x v="1"/>
  </r>
  <r>
    <s v="TX500881"/>
    <x v="2"/>
    <x v="1"/>
    <n v="83.7"/>
    <n v="167.4"/>
    <n v="167.4"/>
    <x v="36"/>
    <d v="2025-02-08T00:00:00"/>
    <s v="F"/>
    <x v="3"/>
    <x v="2"/>
    <x v="0"/>
    <x v="3"/>
    <x v="1"/>
    <x v="5"/>
    <x v="2"/>
    <x v="1"/>
  </r>
  <r>
    <s v="TX500882"/>
    <x v="1"/>
    <x v="9"/>
    <n v="35.1"/>
    <n v="175.5"/>
    <n v="175.5"/>
    <x v="36"/>
    <d v="2025-02-07T00:00:00"/>
    <s v="F"/>
    <x v="0"/>
    <x v="0"/>
    <x v="0"/>
    <x v="3"/>
    <x v="3"/>
    <x v="5"/>
    <x v="2"/>
    <x v="1"/>
  </r>
  <r>
    <s v="TX500883"/>
    <x v="16"/>
    <x v="8"/>
    <n v="74"/>
    <n v="592"/>
    <n v="592"/>
    <x v="36"/>
    <d v="2025-02-07T00:00:00"/>
    <s v="F"/>
    <x v="4"/>
    <x v="0"/>
    <x v="0"/>
    <x v="37"/>
    <x v="3"/>
    <x v="5"/>
    <x v="2"/>
    <x v="1"/>
  </r>
  <r>
    <s v="TX500884"/>
    <x v="6"/>
    <x v="25"/>
    <n v="55.5"/>
    <n v="1332"/>
    <n v="1332"/>
    <x v="36"/>
    <d v="2025-02-09T00:00:00"/>
    <s v="M"/>
    <x v="3"/>
    <x v="0"/>
    <x v="0"/>
    <x v="49"/>
    <x v="2"/>
    <x v="5"/>
    <x v="1"/>
    <x v="1"/>
  </r>
  <r>
    <s v="TX500885"/>
    <x v="11"/>
    <x v="1"/>
    <n v="38.9"/>
    <n v="77.8"/>
    <n v="77.8"/>
    <x v="36"/>
    <d v="2025-02-08T00:00:00"/>
    <s v="F"/>
    <x v="1"/>
    <x v="2"/>
    <x v="0"/>
    <x v="25"/>
    <x v="1"/>
    <x v="5"/>
    <x v="2"/>
    <x v="1"/>
  </r>
  <r>
    <s v="TX500886"/>
    <x v="16"/>
    <x v="1"/>
    <n v="64.599999999999994"/>
    <n v="129.19999999999999"/>
    <n v="129.19999999999999"/>
    <x v="36"/>
    <d v="2025-02-13T00:00:00"/>
    <s v="M"/>
    <x v="2"/>
    <x v="1"/>
    <x v="0"/>
    <x v="25"/>
    <x v="6"/>
    <x v="5"/>
    <x v="1"/>
    <x v="1"/>
  </r>
  <r>
    <s v="TX500887"/>
    <x v="2"/>
    <x v="2"/>
    <n v="95.3"/>
    <n v="285.89999999999998"/>
    <n v="285.89999999999998"/>
    <x v="36"/>
    <d v="2025-02-07T00:00:00"/>
    <s v="M"/>
    <x v="0"/>
    <x v="0"/>
    <x v="0"/>
    <x v="5"/>
    <x v="3"/>
    <x v="5"/>
    <x v="1"/>
    <x v="1"/>
  </r>
  <r>
    <s v="TX500888"/>
    <x v="13"/>
    <x v="2"/>
    <n v="25.8"/>
    <n v="77.400000000000006"/>
    <n v="77.400000000000006"/>
    <x v="36"/>
    <d v="2025-02-07T00:00:00"/>
    <s v="F"/>
    <x v="1"/>
    <x v="1"/>
    <x v="0"/>
    <x v="6"/>
    <x v="3"/>
    <x v="5"/>
    <x v="2"/>
    <x v="1"/>
  </r>
  <r>
    <s v="TX500889"/>
    <x v="0"/>
    <x v="1"/>
    <n v="11.6"/>
    <n v="23.2"/>
    <n v="23.2"/>
    <x v="36"/>
    <d v="2025-02-10T00:00:00"/>
    <s v="F"/>
    <x v="1"/>
    <x v="1"/>
    <x v="0"/>
    <x v="6"/>
    <x v="5"/>
    <x v="5"/>
    <x v="2"/>
    <x v="1"/>
  </r>
  <r>
    <s v="TX500890"/>
    <x v="7"/>
    <x v="0"/>
    <n v="52.3"/>
    <n v="52.3"/>
    <n v="52.3"/>
    <x v="36"/>
    <d v="2025-02-07T00:00:00"/>
    <s v="F"/>
    <x v="1"/>
    <x v="0"/>
    <x v="0"/>
    <x v="8"/>
    <x v="3"/>
    <x v="5"/>
    <x v="2"/>
    <x v="1"/>
  </r>
  <r>
    <s v="TX500891"/>
    <x v="2"/>
    <x v="7"/>
    <n v="112.2"/>
    <n v="1122"/>
    <n v="1122"/>
    <x v="36"/>
    <d v="2025-02-07T00:00:00"/>
    <s v="F"/>
    <x v="1"/>
    <x v="1"/>
    <x v="0"/>
    <x v="8"/>
    <x v="3"/>
    <x v="5"/>
    <x v="2"/>
    <x v="1"/>
  </r>
  <r>
    <s v="TX500892"/>
    <x v="4"/>
    <x v="9"/>
    <n v="34.6"/>
    <n v="173"/>
    <n v="173"/>
    <x v="36"/>
    <d v="2025-02-08T00:00:00"/>
    <s v="M"/>
    <x v="2"/>
    <x v="0"/>
    <x v="0"/>
    <x v="8"/>
    <x v="1"/>
    <x v="5"/>
    <x v="1"/>
    <x v="1"/>
  </r>
  <r>
    <s v="TX500893"/>
    <x v="14"/>
    <x v="12"/>
    <n v="20.100000000000001"/>
    <n v="80.400000000000006"/>
    <n v="80.400000000000006"/>
    <x v="36"/>
    <d v="2025-02-12T00:00:00"/>
    <s v="M"/>
    <x v="1"/>
    <x v="2"/>
    <x v="0"/>
    <x v="8"/>
    <x v="4"/>
    <x v="5"/>
    <x v="1"/>
    <x v="1"/>
  </r>
  <r>
    <s v="TX500894"/>
    <x v="2"/>
    <x v="12"/>
    <n v="56.4"/>
    <n v="225.6"/>
    <n v="225.6"/>
    <x v="36"/>
    <d v="2025-02-08T00:00:00"/>
    <s v="F"/>
    <x v="2"/>
    <x v="0"/>
    <x v="0"/>
    <x v="10"/>
    <x v="1"/>
    <x v="5"/>
    <x v="2"/>
    <x v="1"/>
  </r>
  <r>
    <s v="TX500895"/>
    <x v="13"/>
    <x v="11"/>
    <n v="55.3"/>
    <n v="497.7"/>
    <n v="497.7"/>
    <x v="36"/>
    <d v="2025-02-08T00:00:00"/>
    <s v="F"/>
    <x v="1"/>
    <x v="4"/>
    <x v="0"/>
    <x v="11"/>
    <x v="1"/>
    <x v="5"/>
    <x v="2"/>
    <x v="1"/>
  </r>
  <r>
    <s v="TX500896"/>
    <x v="2"/>
    <x v="31"/>
    <n v="75.5"/>
    <n v="2114"/>
    <n v="2114"/>
    <x v="36"/>
    <d v="2025-02-07T00:00:00"/>
    <s v="F"/>
    <x v="0"/>
    <x v="0"/>
    <x v="0"/>
    <x v="11"/>
    <x v="3"/>
    <x v="5"/>
    <x v="2"/>
    <x v="1"/>
  </r>
  <r>
    <s v="TX500897"/>
    <x v="8"/>
    <x v="0"/>
    <n v="23.6"/>
    <n v="23.6"/>
    <n v="23.6"/>
    <x v="36"/>
    <d v="2025-02-11T00:00:00"/>
    <s v="F"/>
    <x v="0"/>
    <x v="0"/>
    <x v="0"/>
    <x v="19"/>
    <x v="0"/>
    <x v="5"/>
    <x v="2"/>
    <x v="1"/>
  </r>
  <r>
    <s v="TX500898"/>
    <x v="9"/>
    <x v="1"/>
    <n v="70.7"/>
    <n v="141.4"/>
    <n v="141.4"/>
    <x v="36"/>
    <d v="2025-02-08T00:00:00"/>
    <s v="F"/>
    <x v="2"/>
    <x v="0"/>
    <x v="0"/>
    <x v="19"/>
    <x v="1"/>
    <x v="5"/>
    <x v="2"/>
    <x v="1"/>
  </r>
  <r>
    <s v="TX500899"/>
    <x v="12"/>
    <x v="1"/>
    <n v="43.2"/>
    <n v="86.4"/>
    <n v="86.4"/>
    <x v="36"/>
    <d v="2025-02-07T00:00:00"/>
    <s v="F"/>
    <x v="2"/>
    <x v="0"/>
    <x v="0"/>
    <x v="31"/>
    <x v="3"/>
    <x v="5"/>
    <x v="2"/>
    <x v="1"/>
  </r>
  <r>
    <s v="TX500900"/>
    <x v="9"/>
    <x v="11"/>
    <n v="70"/>
    <n v="630"/>
    <n v="630"/>
    <x v="36"/>
    <d v="2025-02-07T00:00:00"/>
    <s v=""/>
    <x v="1"/>
    <x v="0"/>
    <x v="0"/>
    <x v="52"/>
    <x v="3"/>
    <x v="5"/>
    <x v="0"/>
    <x v="1"/>
  </r>
  <r>
    <s v="TX500901"/>
    <x v="0"/>
    <x v="1"/>
    <n v="20.5"/>
    <n v="41"/>
    <n v="41"/>
    <x v="36"/>
    <d v="2025-02-08T00:00:00"/>
    <s v="F"/>
    <x v="2"/>
    <x v="4"/>
    <x v="0"/>
    <x v="13"/>
    <x v="1"/>
    <x v="5"/>
    <x v="2"/>
    <x v="1"/>
  </r>
  <r>
    <s v="TX500902"/>
    <x v="0"/>
    <x v="12"/>
    <n v="29.1"/>
    <n v="116.4"/>
    <n v="116.4"/>
    <x v="36"/>
    <d v="2025-02-07T00:00:00"/>
    <s v="F"/>
    <x v="3"/>
    <x v="0"/>
    <x v="0"/>
    <x v="28"/>
    <x v="3"/>
    <x v="5"/>
    <x v="2"/>
    <x v="1"/>
  </r>
  <r>
    <s v="TX500903"/>
    <x v="6"/>
    <x v="11"/>
    <n v="53.6"/>
    <n v="482.40000000000003"/>
    <n v="482.40000000000003"/>
    <x v="36"/>
    <d v="2025-02-07T00:00:00"/>
    <s v="M"/>
    <x v="2"/>
    <x v="1"/>
    <x v="0"/>
    <x v="3"/>
    <x v="3"/>
    <x v="5"/>
    <x v="1"/>
    <x v="1"/>
  </r>
  <r>
    <s v="TX500904"/>
    <x v="6"/>
    <x v="9"/>
    <n v="72.3"/>
    <n v="361.5"/>
    <n v="361.5"/>
    <x v="36"/>
    <d v="2025-02-08T00:00:00"/>
    <s v="F"/>
    <x v="1"/>
    <x v="0"/>
    <x v="0"/>
    <x v="3"/>
    <x v="1"/>
    <x v="5"/>
    <x v="2"/>
    <x v="1"/>
  </r>
  <r>
    <s v="TX500905"/>
    <x v="13"/>
    <x v="12"/>
    <n v="22.6"/>
    <n v="90.4"/>
    <n v="90.4"/>
    <x v="36"/>
    <d v="2025-02-09T00:00:00"/>
    <s v="O"/>
    <x v="0"/>
    <x v="1"/>
    <x v="0"/>
    <x v="3"/>
    <x v="2"/>
    <x v="5"/>
    <x v="3"/>
    <x v="1"/>
  </r>
  <r>
    <s v="TX500906"/>
    <x v="9"/>
    <x v="1"/>
    <n v="44.2"/>
    <n v="88.4"/>
    <n v="88.4"/>
    <x v="36"/>
    <d v="2025-02-10T00:00:00"/>
    <s v=""/>
    <x v="2"/>
    <x v="4"/>
    <x v="0"/>
    <x v="3"/>
    <x v="5"/>
    <x v="5"/>
    <x v="0"/>
    <x v="1"/>
  </r>
  <r>
    <s v="TX500907"/>
    <x v="9"/>
    <x v="2"/>
    <n v="94.1"/>
    <n v="282.29999999999995"/>
    <n v="282.29999999999995"/>
    <x v="36"/>
    <d v="2025-02-19T00:00:00"/>
    <s v="F"/>
    <x v="2"/>
    <x v="2"/>
    <x v="0"/>
    <x v="3"/>
    <x v="10"/>
    <x v="5"/>
    <x v="2"/>
    <x v="1"/>
  </r>
  <r>
    <s v="TX500908"/>
    <x v="8"/>
    <x v="2"/>
    <n v="17.899999999999999"/>
    <n v="53.699999999999996"/>
    <n v="53.699999999999996"/>
    <x v="36"/>
    <d v="2025-02-08T00:00:00"/>
    <s v="M"/>
    <x v="1"/>
    <x v="1"/>
    <x v="0"/>
    <x v="3"/>
    <x v="1"/>
    <x v="5"/>
    <x v="1"/>
    <x v="1"/>
  </r>
  <r>
    <s v="TX500909"/>
    <x v="12"/>
    <x v="3"/>
    <n v="52.7"/>
    <n v="368.90000000000003"/>
    <n v="368.90000000000003"/>
    <x v="36"/>
    <d v="2025-02-07T00:00:00"/>
    <s v="M"/>
    <x v="1"/>
    <x v="1"/>
    <x v="0"/>
    <x v="3"/>
    <x v="3"/>
    <x v="5"/>
    <x v="1"/>
    <x v="1"/>
  </r>
  <r>
    <s v="TX500910"/>
    <x v="8"/>
    <x v="0"/>
    <n v="36.799999999999997"/>
    <n v="36.799999999999997"/>
    <n v="36.799999999999997"/>
    <x v="36"/>
    <d v="2025-02-06T00:00:00"/>
    <s v=""/>
    <x v="0"/>
    <x v="2"/>
    <x v="0"/>
    <x v="3"/>
    <x v="7"/>
    <x v="5"/>
    <x v="0"/>
    <x v="1"/>
  </r>
  <r>
    <s v="TX500911"/>
    <x v="4"/>
    <x v="0"/>
    <n v="52.5"/>
    <n v="52.5"/>
    <n v="52.5"/>
    <x v="36"/>
    <d v="2025-02-07T00:00:00"/>
    <s v="M"/>
    <x v="0"/>
    <x v="1"/>
    <x v="0"/>
    <x v="6"/>
    <x v="3"/>
    <x v="5"/>
    <x v="1"/>
    <x v="1"/>
  </r>
  <r>
    <s v="TX500912"/>
    <x v="2"/>
    <x v="1"/>
    <n v="133.80000000000001"/>
    <n v="267.60000000000002"/>
    <n v="267.60000000000002"/>
    <x v="36"/>
    <d v="2025-02-08T00:00:00"/>
    <s v="M"/>
    <x v="0"/>
    <x v="1"/>
    <x v="0"/>
    <x v="7"/>
    <x v="1"/>
    <x v="5"/>
    <x v="1"/>
    <x v="1"/>
  </r>
  <r>
    <s v="TX500913"/>
    <x v="6"/>
    <x v="1"/>
    <n v="53.2"/>
    <n v="106.4"/>
    <n v="106.4"/>
    <x v="36"/>
    <d v="2025-02-08T00:00:00"/>
    <s v="M"/>
    <x v="0"/>
    <x v="0"/>
    <x v="0"/>
    <x v="17"/>
    <x v="1"/>
    <x v="5"/>
    <x v="1"/>
    <x v="1"/>
  </r>
  <r>
    <s v="TX500914"/>
    <x v="14"/>
    <x v="13"/>
    <n v="18.7"/>
    <n v="112.19999999999999"/>
    <n v="112.19999999999999"/>
    <x v="36"/>
    <d v="2025-02-08T00:00:00"/>
    <s v=""/>
    <x v="0"/>
    <x v="1"/>
    <x v="0"/>
    <x v="10"/>
    <x v="1"/>
    <x v="5"/>
    <x v="0"/>
    <x v="1"/>
  </r>
  <r>
    <s v="TX500915"/>
    <x v="6"/>
    <x v="12"/>
    <n v="108.8"/>
    <n v="435.2"/>
    <n v="435.2"/>
    <x v="36"/>
    <d v="2025-02-07T00:00:00"/>
    <s v="F"/>
    <x v="3"/>
    <x v="2"/>
    <x v="0"/>
    <x v="11"/>
    <x v="3"/>
    <x v="5"/>
    <x v="2"/>
    <x v="1"/>
  </r>
  <r>
    <s v="TX500916"/>
    <x v="15"/>
    <x v="9"/>
    <n v="38.5"/>
    <n v="192.5"/>
    <n v="192.5"/>
    <x v="36"/>
    <d v="2025-02-10T00:00:00"/>
    <s v="F"/>
    <x v="0"/>
    <x v="1"/>
    <x v="0"/>
    <x v="14"/>
    <x v="5"/>
    <x v="5"/>
    <x v="2"/>
    <x v="1"/>
  </r>
  <r>
    <s v="TX500917"/>
    <x v="10"/>
    <x v="7"/>
    <n v="46.5"/>
    <n v="465"/>
    <n v="465"/>
    <x v="36"/>
    <d v="2025-02-08T00:00:00"/>
    <s v="M"/>
    <x v="2"/>
    <x v="1"/>
    <x v="0"/>
    <x v="2"/>
    <x v="1"/>
    <x v="5"/>
    <x v="1"/>
    <x v="1"/>
  </r>
  <r>
    <s v="TX500918"/>
    <x v="2"/>
    <x v="2"/>
    <n v="75.8"/>
    <n v="227.39999999999998"/>
    <n v="227.39999999999998"/>
    <x v="36"/>
    <d v="2025-02-10T00:00:00"/>
    <s v="F"/>
    <x v="1"/>
    <x v="4"/>
    <x v="0"/>
    <x v="44"/>
    <x v="5"/>
    <x v="5"/>
    <x v="2"/>
    <x v="1"/>
  </r>
  <r>
    <s v="TX500919"/>
    <x v="8"/>
    <x v="0"/>
    <n v="20.9"/>
    <n v="20.9"/>
    <n v="20.9"/>
    <x v="36"/>
    <d v="2025-02-10T00:00:00"/>
    <s v="M"/>
    <x v="0"/>
    <x v="0"/>
    <x v="0"/>
    <x v="22"/>
    <x v="5"/>
    <x v="5"/>
    <x v="1"/>
    <x v="1"/>
  </r>
  <r>
    <s v="TX500920"/>
    <x v="18"/>
    <x v="2"/>
    <n v="47.4"/>
    <n v="142.19999999999999"/>
    <n v="142.19999999999999"/>
    <x v="36"/>
    <d v="2025-02-09T00:00:00"/>
    <s v="F"/>
    <x v="0"/>
    <x v="0"/>
    <x v="0"/>
    <x v="3"/>
    <x v="2"/>
    <x v="5"/>
    <x v="2"/>
    <x v="1"/>
  </r>
  <r>
    <s v="TX500921"/>
    <x v="9"/>
    <x v="1"/>
    <n v="53.8"/>
    <n v="107.6"/>
    <n v="107.6"/>
    <x v="36"/>
    <d v="2025-02-07T00:00:00"/>
    <s v=""/>
    <x v="0"/>
    <x v="1"/>
    <x v="0"/>
    <x v="3"/>
    <x v="3"/>
    <x v="5"/>
    <x v="0"/>
    <x v="1"/>
  </r>
  <r>
    <s v="TX500922"/>
    <x v="8"/>
    <x v="2"/>
    <n v="24.6"/>
    <n v="73.800000000000011"/>
    <n v="73.800000000000011"/>
    <x v="36"/>
    <d v="2025-02-08T00:00:00"/>
    <s v="O"/>
    <x v="1"/>
    <x v="2"/>
    <x v="0"/>
    <x v="3"/>
    <x v="1"/>
    <x v="5"/>
    <x v="3"/>
    <x v="1"/>
  </r>
  <r>
    <s v="TX500923"/>
    <x v="9"/>
    <x v="2"/>
    <n v="70.900000000000006"/>
    <n v="212.70000000000002"/>
    <n v="212.70000000000002"/>
    <x v="36"/>
    <d v="2025-02-11T00:00:00"/>
    <s v="F"/>
    <x v="2"/>
    <x v="2"/>
    <x v="0"/>
    <x v="3"/>
    <x v="0"/>
    <x v="5"/>
    <x v="2"/>
    <x v="1"/>
  </r>
  <r>
    <s v="TX500924"/>
    <x v="17"/>
    <x v="2"/>
    <n v="31.9"/>
    <n v="95.699999999999989"/>
    <n v="95.699999999999989"/>
    <x v="36"/>
    <d v="2025-02-08T00:00:00"/>
    <s v="F"/>
    <x v="2"/>
    <x v="2"/>
    <x v="0"/>
    <x v="3"/>
    <x v="1"/>
    <x v="5"/>
    <x v="2"/>
    <x v="1"/>
  </r>
  <r>
    <s v="TX500925"/>
    <x v="0"/>
    <x v="1"/>
    <n v="20.399999999999999"/>
    <n v="40.799999999999997"/>
    <n v="40.799999999999997"/>
    <x v="36"/>
    <d v="2025-02-10T00:00:00"/>
    <s v="M"/>
    <x v="3"/>
    <x v="2"/>
    <x v="0"/>
    <x v="3"/>
    <x v="5"/>
    <x v="5"/>
    <x v="1"/>
    <x v="1"/>
  </r>
  <r>
    <s v="TX500926"/>
    <x v="8"/>
    <x v="1"/>
    <n v="18.600000000000001"/>
    <n v="37.200000000000003"/>
    <n v="37.200000000000003"/>
    <x v="36"/>
    <d v="2025-02-08T00:00:00"/>
    <s v=""/>
    <x v="0"/>
    <x v="1"/>
    <x v="0"/>
    <x v="3"/>
    <x v="1"/>
    <x v="5"/>
    <x v="0"/>
    <x v="1"/>
  </r>
  <r>
    <s v="TX500927"/>
    <x v="4"/>
    <x v="9"/>
    <n v="48.3"/>
    <n v="241.5"/>
    <n v="241.5"/>
    <x v="36"/>
    <d v="2025-02-08T00:00:00"/>
    <s v="F"/>
    <x v="1"/>
    <x v="0"/>
    <x v="0"/>
    <x v="3"/>
    <x v="1"/>
    <x v="5"/>
    <x v="2"/>
    <x v="1"/>
  </r>
  <r>
    <s v="TX500928"/>
    <x v="0"/>
    <x v="12"/>
    <n v="27.7"/>
    <n v="110.8"/>
    <n v="110.8"/>
    <x v="36"/>
    <d v="2025-02-08T00:00:00"/>
    <s v="F"/>
    <x v="0"/>
    <x v="0"/>
    <x v="0"/>
    <x v="3"/>
    <x v="1"/>
    <x v="5"/>
    <x v="2"/>
    <x v="1"/>
  </r>
  <r>
    <s v="TX500929"/>
    <x v="4"/>
    <x v="9"/>
    <n v="22.5"/>
    <n v="112.5"/>
    <n v="112.5"/>
    <x v="36"/>
    <d v="2025-02-08T00:00:00"/>
    <s v="F"/>
    <x v="4"/>
    <x v="2"/>
    <x v="0"/>
    <x v="3"/>
    <x v="1"/>
    <x v="5"/>
    <x v="2"/>
    <x v="1"/>
  </r>
  <r>
    <s v="TX500930"/>
    <x v="17"/>
    <x v="9"/>
    <n v="21.6"/>
    <n v="108"/>
    <n v="108"/>
    <x v="36"/>
    <d v="2025-02-14T00:00:00"/>
    <s v="F"/>
    <x v="0"/>
    <x v="1"/>
    <x v="0"/>
    <x v="3"/>
    <x v="9"/>
    <x v="5"/>
    <x v="2"/>
    <x v="1"/>
  </r>
  <r>
    <s v="TX500931"/>
    <x v="10"/>
    <x v="3"/>
    <n v="26.3"/>
    <n v="184.1"/>
    <n v="184.1"/>
    <x v="36"/>
    <d v="2025-02-06T00:00:00"/>
    <s v="F"/>
    <x v="2"/>
    <x v="1"/>
    <x v="0"/>
    <x v="3"/>
    <x v="7"/>
    <x v="5"/>
    <x v="2"/>
    <x v="1"/>
  </r>
  <r>
    <s v="TX500932"/>
    <x v="6"/>
    <x v="3"/>
    <n v="103"/>
    <n v="721"/>
    <n v="721"/>
    <x v="37"/>
    <d v="2025-02-08T00:00:00"/>
    <s v="M"/>
    <x v="0"/>
    <x v="2"/>
    <x v="0"/>
    <x v="6"/>
    <x v="3"/>
    <x v="5"/>
    <x v="1"/>
    <x v="1"/>
  </r>
  <r>
    <s v="TX500933"/>
    <x v="5"/>
    <x v="20"/>
    <n v="46.6"/>
    <n v="699"/>
    <n v="699"/>
    <x v="37"/>
    <d v="2025-02-08T00:00:00"/>
    <s v="F"/>
    <x v="0"/>
    <x v="1"/>
    <x v="0"/>
    <x v="6"/>
    <x v="3"/>
    <x v="5"/>
    <x v="2"/>
    <x v="1"/>
  </r>
  <r>
    <s v="TX500934"/>
    <x v="0"/>
    <x v="9"/>
    <n v="32.200000000000003"/>
    <n v="161"/>
    <n v="161"/>
    <x v="37"/>
    <d v="2025-02-10T00:00:00"/>
    <s v="F"/>
    <x v="0"/>
    <x v="2"/>
    <x v="0"/>
    <x v="36"/>
    <x v="2"/>
    <x v="5"/>
    <x v="2"/>
    <x v="1"/>
  </r>
  <r>
    <s v="TX500935"/>
    <x v="8"/>
    <x v="2"/>
    <n v="22"/>
    <n v="66"/>
    <n v="66"/>
    <x v="37"/>
    <d v="2025-02-14T00:00:00"/>
    <s v="M"/>
    <x v="1"/>
    <x v="0"/>
    <x v="0"/>
    <x v="7"/>
    <x v="6"/>
    <x v="5"/>
    <x v="1"/>
    <x v="1"/>
  </r>
  <r>
    <s v="TX500936"/>
    <x v="0"/>
    <x v="1"/>
    <n v="25.2"/>
    <n v="50.4"/>
    <n v="50.4"/>
    <x v="37"/>
    <d v="2025-02-11T00:00:00"/>
    <s v="F"/>
    <x v="0"/>
    <x v="0"/>
    <x v="0"/>
    <x v="7"/>
    <x v="5"/>
    <x v="5"/>
    <x v="2"/>
    <x v="1"/>
  </r>
  <r>
    <s v="TX500937"/>
    <x v="1"/>
    <x v="13"/>
    <n v="68.7"/>
    <n v="412.20000000000005"/>
    <n v="412.20000000000005"/>
    <x v="37"/>
    <d v="2025-02-09T00:00:00"/>
    <s v="M"/>
    <x v="4"/>
    <x v="0"/>
    <x v="0"/>
    <x v="8"/>
    <x v="1"/>
    <x v="5"/>
    <x v="1"/>
    <x v="1"/>
  </r>
  <r>
    <s v="TX500938"/>
    <x v="0"/>
    <x v="2"/>
    <n v="22.2"/>
    <n v="66.599999999999994"/>
    <n v="66.599999999999994"/>
    <x v="37"/>
    <d v="2025-02-10T00:00:00"/>
    <s v="M"/>
    <x v="2"/>
    <x v="2"/>
    <x v="0"/>
    <x v="8"/>
    <x v="2"/>
    <x v="5"/>
    <x v="1"/>
    <x v="1"/>
  </r>
  <r>
    <s v="TX500939"/>
    <x v="1"/>
    <x v="3"/>
    <n v="36"/>
    <n v="252"/>
    <n v="252"/>
    <x v="37"/>
    <d v="2025-02-08T00:00:00"/>
    <s v="F"/>
    <x v="1"/>
    <x v="0"/>
    <x v="0"/>
    <x v="8"/>
    <x v="3"/>
    <x v="5"/>
    <x v="2"/>
    <x v="1"/>
  </r>
  <r>
    <s v="TX500940"/>
    <x v="18"/>
    <x v="0"/>
    <n v="50.6"/>
    <n v="50.6"/>
    <n v="50.6"/>
    <x v="37"/>
    <d v="2025-02-09T00:00:00"/>
    <s v="F"/>
    <x v="0"/>
    <x v="1"/>
    <x v="0"/>
    <x v="8"/>
    <x v="1"/>
    <x v="5"/>
    <x v="2"/>
    <x v="1"/>
  </r>
  <r>
    <s v="TX500941"/>
    <x v="15"/>
    <x v="1"/>
    <n v="44.9"/>
    <n v="89.8"/>
    <n v="89.8"/>
    <x v="37"/>
    <d v="2025-02-09T00:00:00"/>
    <s v="M"/>
    <x v="0"/>
    <x v="1"/>
    <x v="0"/>
    <x v="8"/>
    <x v="1"/>
    <x v="5"/>
    <x v="1"/>
    <x v="1"/>
  </r>
  <r>
    <s v="TX500942"/>
    <x v="6"/>
    <x v="2"/>
    <n v="71.599999999999994"/>
    <n v="214.79999999999998"/>
    <n v="214.79999999999998"/>
    <x v="37"/>
    <d v="2025-02-11T00:00:00"/>
    <s v="M"/>
    <x v="1"/>
    <x v="2"/>
    <x v="0"/>
    <x v="10"/>
    <x v="5"/>
    <x v="5"/>
    <x v="1"/>
    <x v="1"/>
  </r>
  <r>
    <s v="TX500943"/>
    <x v="6"/>
    <x v="13"/>
    <n v="51.5"/>
    <n v="309"/>
    <n v="309"/>
    <x v="37"/>
    <d v="2025-02-09T00:00:00"/>
    <s v=""/>
    <x v="4"/>
    <x v="0"/>
    <x v="0"/>
    <x v="11"/>
    <x v="1"/>
    <x v="5"/>
    <x v="0"/>
    <x v="1"/>
  </r>
  <r>
    <s v="TX500944"/>
    <x v="7"/>
    <x v="9"/>
    <n v="55.5"/>
    <n v="277.5"/>
    <n v="277.5"/>
    <x v="37"/>
    <d v="2025-02-08T00:00:00"/>
    <s v="M"/>
    <x v="1"/>
    <x v="1"/>
    <x v="0"/>
    <x v="11"/>
    <x v="3"/>
    <x v="5"/>
    <x v="1"/>
    <x v="1"/>
  </r>
  <r>
    <s v="TX500945"/>
    <x v="6"/>
    <x v="0"/>
    <n v="51.7"/>
    <n v="51.7"/>
    <n v="51.7"/>
    <x v="37"/>
    <d v="2025-02-21T00:00:00"/>
    <s v="M"/>
    <x v="2"/>
    <x v="0"/>
    <x v="0"/>
    <x v="19"/>
    <x v="12"/>
    <x v="5"/>
    <x v="1"/>
    <x v="1"/>
  </r>
  <r>
    <s v="TX500946"/>
    <x v="8"/>
    <x v="38"/>
    <n v="45.5"/>
    <n v="955.5"/>
    <n v="955.5"/>
    <x v="37"/>
    <d v="2025-02-08T00:00:00"/>
    <s v="F"/>
    <x v="3"/>
    <x v="2"/>
    <x v="0"/>
    <x v="19"/>
    <x v="3"/>
    <x v="5"/>
    <x v="2"/>
    <x v="1"/>
  </r>
  <r>
    <s v="TX500947"/>
    <x v="8"/>
    <x v="1"/>
    <n v="33.799999999999997"/>
    <n v="67.599999999999994"/>
    <n v="67.599999999999994"/>
    <x v="37"/>
    <d v="2025-02-13T00:00:00"/>
    <s v="F"/>
    <x v="3"/>
    <x v="0"/>
    <x v="0"/>
    <x v="20"/>
    <x v="4"/>
    <x v="5"/>
    <x v="2"/>
    <x v="1"/>
  </r>
  <r>
    <s v="TX500948"/>
    <x v="3"/>
    <x v="2"/>
    <n v="76.5"/>
    <n v="229.5"/>
    <n v="229.5"/>
    <x v="37"/>
    <d v="2025-02-08T00:00:00"/>
    <s v="F"/>
    <x v="0"/>
    <x v="1"/>
    <x v="0"/>
    <x v="21"/>
    <x v="3"/>
    <x v="5"/>
    <x v="2"/>
    <x v="1"/>
  </r>
  <r>
    <s v="TX500949"/>
    <x v="9"/>
    <x v="2"/>
    <n v="42.6"/>
    <n v="127.80000000000001"/>
    <n v="127.80000000000001"/>
    <x v="37"/>
    <d v="2025-02-13T00:00:00"/>
    <s v="F"/>
    <x v="2"/>
    <x v="2"/>
    <x v="0"/>
    <x v="2"/>
    <x v="4"/>
    <x v="5"/>
    <x v="2"/>
    <x v="1"/>
  </r>
  <r>
    <s v="TX500950"/>
    <x v="6"/>
    <x v="2"/>
    <n v="44.1"/>
    <n v="132.30000000000001"/>
    <n v="132.30000000000001"/>
    <x v="37"/>
    <d v="2025-02-09T00:00:00"/>
    <s v="F"/>
    <x v="1"/>
    <x v="1"/>
    <x v="0"/>
    <x v="22"/>
    <x v="1"/>
    <x v="5"/>
    <x v="2"/>
    <x v="1"/>
  </r>
  <r>
    <s v="TX500951"/>
    <x v="8"/>
    <x v="1"/>
    <n v="40.9"/>
    <n v="81.8"/>
    <n v="81.8"/>
    <x v="37"/>
    <d v="2025-02-11T00:00:00"/>
    <s v="M"/>
    <x v="0"/>
    <x v="0"/>
    <x v="0"/>
    <x v="3"/>
    <x v="5"/>
    <x v="5"/>
    <x v="1"/>
    <x v="1"/>
  </r>
  <r>
    <s v="TX500952"/>
    <x v="9"/>
    <x v="2"/>
    <n v="49.1"/>
    <n v="147.30000000000001"/>
    <n v="147.30000000000001"/>
    <x v="37"/>
    <d v="2025-02-11T00:00:00"/>
    <s v="F"/>
    <x v="3"/>
    <x v="1"/>
    <x v="0"/>
    <x v="3"/>
    <x v="5"/>
    <x v="5"/>
    <x v="2"/>
    <x v="1"/>
  </r>
  <r>
    <s v="TX500953"/>
    <x v="18"/>
    <x v="0"/>
    <n v="85.3"/>
    <n v="85.3"/>
    <n v="85.3"/>
    <x v="37"/>
    <d v="2025-02-11T00:00:00"/>
    <s v="M"/>
    <x v="1"/>
    <x v="1"/>
    <x v="0"/>
    <x v="3"/>
    <x v="5"/>
    <x v="5"/>
    <x v="1"/>
    <x v="1"/>
  </r>
  <r>
    <s v="TX500954"/>
    <x v="6"/>
    <x v="12"/>
    <n v="43.1"/>
    <n v="172.4"/>
    <n v="172.4"/>
    <x v="38"/>
    <d v="2025-02-11T00:00:00"/>
    <s v="M"/>
    <x v="0"/>
    <x v="0"/>
    <x v="0"/>
    <x v="3"/>
    <x v="2"/>
    <x v="5"/>
    <x v="1"/>
    <x v="1"/>
  </r>
  <r>
    <s v="TX500955"/>
    <x v="4"/>
    <x v="12"/>
    <n v="46.2"/>
    <n v="184.8"/>
    <n v="184.8"/>
    <x v="38"/>
    <d v="2025-02-09T00:00:00"/>
    <s v="M"/>
    <x v="2"/>
    <x v="0"/>
    <x v="0"/>
    <x v="3"/>
    <x v="3"/>
    <x v="5"/>
    <x v="1"/>
    <x v="1"/>
  </r>
  <r>
    <s v="TX500956"/>
    <x v="1"/>
    <x v="0"/>
    <n v="74.400000000000006"/>
    <n v="74.400000000000006"/>
    <n v="74.400000000000006"/>
    <x v="38"/>
    <d v="2025-02-10T00:00:00"/>
    <s v="M"/>
    <x v="4"/>
    <x v="2"/>
    <x v="0"/>
    <x v="3"/>
    <x v="1"/>
    <x v="5"/>
    <x v="1"/>
    <x v="1"/>
  </r>
  <r>
    <s v="TX500957"/>
    <x v="17"/>
    <x v="1"/>
    <n v="51.2"/>
    <n v="102.4"/>
    <n v="102.4"/>
    <x v="38"/>
    <d v="2025-02-09T00:00:00"/>
    <s v="M"/>
    <x v="1"/>
    <x v="0"/>
    <x v="0"/>
    <x v="3"/>
    <x v="3"/>
    <x v="5"/>
    <x v="1"/>
    <x v="1"/>
  </r>
  <r>
    <s v="TX500958"/>
    <x v="14"/>
    <x v="12"/>
    <n v="11.8"/>
    <n v="47.2"/>
    <n v="47.2"/>
    <x v="38"/>
    <d v="2025-02-08T00:00:00"/>
    <s v="M"/>
    <x v="2"/>
    <x v="0"/>
    <x v="0"/>
    <x v="3"/>
    <x v="7"/>
    <x v="5"/>
    <x v="1"/>
    <x v="1"/>
  </r>
  <r>
    <s v="TX500959"/>
    <x v="10"/>
    <x v="6"/>
    <n v="40.799999999999997"/>
    <n v="1101.5999999999999"/>
    <n v="1101.5999999999999"/>
    <x v="38"/>
    <d v="2025-02-09T00:00:00"/>
    <s v="F"/>
    <x v="3"/>
    <x v="2"/>
    <x v="0"/>
    <x v="3"/>
    <x v="3"/>
    <x v="5"/>
    <x v="2"/>
    <x v="1"/>
  </r>
  <r>
    <s v="TX500960"/>
    <x v="8"/>
    <x v="0"/>
    <n v="24.7"/>
    <n v="24.7"/>
    <n v="24.7"/>
    <x v="38"/>
    <d v="2025-02-10T00:00:00"/>
    <s v="F"/>
    <x v="2"/>
    <x v="1"/>
    <x v="0"/>
    <x v="3"/>
    <x v="1"/>
    <x v="5"/>
    <x v="2"/>
    <x v="1"/>
  </r>
  <r>
    <s v="TX500961"/>
    <x v="8"/>
    <x v="3"/>
    <n v="22.1"/>
    <n v="154.70000000000002"/>
    <n v="154.70000000000002"/>
    <x v="38"/>
    <d v="2025-02-08T00:00:00"/>
    <s v="F"/>
    <x v="2"/>
    <x v="4"/>
    <x v="0"/>
    <x v="3"/>
    <x v="7"/>
    <x v="5"/>
    <x v="2"/>
    <x v="1"/>
  </r>
  <r>
    <s v="TX500962"/>
    <x v="8"/>
    <x v="0"/>
    <n v="18.100000000000001"/>
    <n v="18.100000000000001"/>
    <n v="18.100000000000001"/>
    <x v="38"/>
    <d v="2025-02-12T00:00:00"/>
    <s v="M"/>
    <x v="3"/>
    <x v="2"/>
    <x v="0"/>
    <x v="3"/>
    <x v="5"/>
    <x v="5"/>
    <x v="1"/>
    <x v="1"/>
  </r>
  <r>
    <s v="TX500963"/>
    <x v="17"/>
    <x v="1"/>
    <n v="58.8"/>
    <n v="117.6"/>
    <n v="117.6"/>
    <x v="38"/>
    <d v="2025-02-11T00:00:00"/>
    <s v="F"/>
    <x v="0"/>
    <x v="0"/>
    <x v="0"/>
    <x v="25"/>
    <x v="2"/>
    <x v="5"/>
    <x v="2"/>
    <x v="1"/>
  </r>
  <r>
    <s v="TX500964"/>
    <x v="18"/>
    <x v="1"/>
    <n v="30.8"/>
    <n v="61.6"/>
    <n v="61.6"/>
    <x v="38"/>
    <d v="2025-02-09T00:00:00"/>
    <s v="F"/>
    <x v="0"/>
    <x v="0"/>
    <x v="0"/>
    <x v="6"/>
    <x v="3"/>
    <x v="5"/>
    <x v="2"/>
    <x v="1"/>
  </r>
  <r>
    <s v="TX500965"/>
    <x v="0"/>
    <x v="1"/>
    <n v="12"/>
    <n v="24"/>
    <n v="24"/>
    <x v="38"/>
    <d v="2025-02-12T00:00:00"/>
    <s v="F"/>
    <x v="0"/>
    <x v="0"/>
    <x v="0"/>
    <x v="6"/>
    <x v="5"/>
    <x v="5"/>
    <x v="2"/>
    <x v="1"/>
  </r>
  <r>
    <s v="TX500966"/>
    <x v="0"/>
    <x v="12"/>
    <n v="13.6"/>
    <n v="54.4"/>
    <n v="54.4"/>
    <x v="38"/>
    <d v="2025-02-11T00:00:00"/>
    <s v="M"/>
    <x v="2"/>
    <x v="0"/>
    <x v="0"/>
    <x v="6"/>
    <x v="2"/>
    <x v="5"/>
    <x v="1"/>
    <x v="1"/>
  </r>
  <r>
    <s v="TX500967"/>
    <x v="0"/>
    <x v="0"/>
    <n v="17.899999999999999"/>
    <n v="17.899999999999999"/>
    <n v="17.899999999999999"/>
    <x v="38"/>
    <d v="2025-02-09T00:00:00"/>
    <s v="M"/>
    <x v="3"/>
    <x v="0"/>
    <x v="0"/>
    <x v="6"/>
    <x v="3"/>
    <x v="5"/>
    <x v="1"/>
    <x v="1"/>
  </r>
  <r>
    <s v="TX500968"/>
    <x v="9"/>
    <x v="1"/>
    <n v="38.6"/>
    <n v="77.2"/>
    <n v="77.2"/>
    <x v="38"/>
    <d v="2025-02-12T00:00:00"/>
    <s v="F"/>
    <x v="4"/>
    <x v="0"/>
    <x v="0"/>
    <x v="7"/>
    <x v="5"/>
    <x v="5"/>
    <x v="2"/>
    <x v="1"/>
  </r>
  <r>
    <s v="TX500969"/>
    <x v="5"/>
    <x v="9"/>
    <n v="32.700000000000003"/>
    <n v="163.5"/>
    <n v="163.5"/>
    <x v="38"/>
    <d v="2025-02-09T00:00:00"/>
    <s v="M"/>
    <x v="2"/>
    <x v="2"/>
    <x v="0"/>
    <x v="8"/>
    <x v="3"/>
    <x v="5"/>
    <x v="1"/>
    <x v="1"/>
  </r>
  <r>
    <s v="TX500970"/>
    <x v="3"/>
    <x v="1"/>
    <n v="111.4"/>
    <n v="222.8"/>
    <n v="222.8"/>
    <x v="38"/>
    <d v="2025-02-09T00:00:00"/>
    <s v="F"/>
    <x v="1"/>
    <x v="0"/>
    <x v="0"/>
    <x v="8"/>
    <x v="3"/>
    <x v="5"/>
    <x v="2"/>
    <x v="1"/>
  </r>
  <r>
    <s v="TX500971"/>
    <x v="2"/>
    <x v="13"/>
    <n v="80.3"/>
    <n v="481.79999999999995"/>
    <n v="481.79999999999995"/>
    <x v="38"/>
    <d v="2025-02-10T00:00:00"/>
    <s v="F"/>
    <x v="1"/>
    <x v="0"/>
    <x v="0"/>
    <x v="8"/>
    <x v="1"/>
    <x v="5"/>
    <x v="2"/>
    <x v="1"/>
  </r>
  <r>
    <s v="TX500972"/>
    <x v="6"/>
    <x v="1"/>
    <n v="58.9"/>
    <n v="117.8"/>
    <n v="117.8"/>
    <x v="38"/>
    <d v="2025-02-09T00:00:00"/>
    <s v="M"/>
    <x v="1"/>
    <x v="0"/>
    <x v="0"/>
    <x v="8"/>
    <x v="3"/>
    <x v="5"/>
    <x v="1"/>
    <x v="1"/>
  </r>
  <r>
    <s v="TX500973"/>
    <x v="6"/>
    <x v="2"/>
    <n v="51.9"/>
    <n v="155.69999999999999"/>
    <n v="155.69999999999999"/>
    <x v="38"/>
    <d v="2025-02-10T00:00:00"/>
    <s v="F"/>
    <x v="1"/>
    <x v="4"/>
    <x v="0"/>
    <x v="8"/>
    <x v="1"/>
    <x v="5"/>
    <x v="2"/>
    <x v="1"/>
  </r>
  <r>
    <s v="TX500974"/>
    <x v="2"/>
    <x v="2"/>
    <n v="50.3"/>
    <n v="150.89999999999998"/>
    <n v="150.89999999999998"/>
    <x v="38"/>
    <d v="2025-02-09T00:00:00"/>
    <s v="M"/>
    <x v="2"/>
    <x v="0"/>
    <x v="0"/>
    <x v="17"/>
    <x v="3"/>
    <x v="5"/>
    <x v="1"/>
    <x v="1"/>
  </r>
  <r>
    <s v="TX500975"/>
    <x v="11"/>
    <x v="13"/>
    <n v="45"/>
    <n v="270"/>
    <n v="270"/>
    <x v="38"/>
    <d v="2025-02-14T00:00:00"/>
    <s v="F"/>
    <x v="3"/>
    <x v="0"/>
    <x v="0"/>
    <x v="9"/>
    <x v="4"/>
    <x v="5"/>
    <x v="2"/>
    <x v="1"/>
  </r>
  <r>
    <s v="TX500976"/>
    <x v="10"/>
    <x v="13"/>
    <n v="44.7"/>
    <n v="268.20000000000005"/>
    <n v="268.20000000000005"/>
    <x v="38"/>
    <d v="2025-02-10T00:00:00"/>
    <s v="F"/>
    <x v="2"/>
    <x v="0"/>
    <x v="0"/>
    <x v="11"/>
    <x v="1"/>
    <x v="5"/>
    <x v="2"/>
    <x v="1"/>
  </r>
  <r>
    <s v="TX500977"/>
    <x v="18"/>
    <x v="20"/>
    <n v="33"/>
    <n v="495"/>
    <n v="495"/>
    <x v="38"/>
    <d v="2025-02-09T00:00:00"/>
    <s v="F"/>
    <x v="2"/>
    <x v="0"/>
    <x v="0"/>
    <x v="11"/>
    <x v="3"/>
    <x v="5"/>
    <x v="2"/>
    <x v="1"/>
  </r>
  <r>
    <s v="TX500978"/>
    <x v="1"/>
    <x v="9"/>
    <n v="44.9"/>
    <n v="224.5"/>
    <n v="224.5"/>
    <x v="38"/>
    <d v="2025-02-11T00:00:00"/>
    <s v="F"/>
    <x v="2"/>
    <x v="2"/>
    <x v="0"/>
    <x v="18"/>
    <x v="2"/>
    <x v="5"/>
    <x v="2"/>
    <x v="1"/>
  </r>
  <r>
    <s v="TX500979"/>
    <x v="10"/>
    <x v="1"/>
    <n v="34.6"/>
    <n v="69.2"/>
    <n v="69.2"/>
    <x v="38"/>
    <d v="2025-02-12T00:00:00"/>
    <s v="F"/>
    <x v="0"/>
    <x v="1"/>
    <x v="0"/>
    <x v="19"/>
    <x v="5"/>
    <x v="5"/>
    <x v="2"/>
    <x v="1"/>
  </r>
  <r>
    <s v="TX500980"/>
    <x v="7"/>
    <x v="3"/>
    <n v="47.1"/>
    <n v="329.7"/>
    <n v="329.7"/>
    <x v="38"/>
    <d v="2025-02-13T00:00:00"/>
    <s v="F"/>
    <x v="0"/>
    <x v="0"/>
    <x v="0"/>
    <x v="13"/>
    <x v="0"/>
    <x v="5"/>
    <x v="2"/>
    <x v="1"/>
  </r>
  <r>
    <s v="TX500981"/>
    <x v="4"/>
    <x v="9"/>
    <n v="26.1"/>
    <n v="130.5"/>
    <n v="130.5"/>
    <x v="38"/>
    <d v="2025-02-13T00:00:00"/>
    <s v="M"/>
    <x v="0"/>
    <x v="2"/>
    <x v="0"/>
    <x v="21"/>
    <x v="0"/>
    <x v="5"/>
    <x v="1"/>
    <x v="1"/>
  </r>
  <r>
    <s v="TX500982"/>
    <x v="12"/>
    <x v="9"/>
    <n v="66.8"/>
    <n v="334"/>
    <n v="334"/>
    <x v="38"/>
    <d v="2025-02-11T00:00:00"/>
    <s v="F"/>
    <x v="0"/>
    <x v="0"/>
    <x v="0"/>
    <x v="21"/>
    <x v="2"/>
    <x v="5"/>
    <x v="2"/>
    <x v="1"/>
  </r>
  <r>
    <s v="TX500983"/>
    <x v="2"/>
    <x v="1"/>
    <n v="167.9"/>
    <n v="335.8"/>
    <n v="335.8"/>
    <x v="38"/>
    <d v="2025-02-09T00:00:00"/>
    <s v="F"/>
    <x v="3"/>
    <x v="2"/>
    <x v="0"/>
    <x v="21"/>
    <x v="3"/>
    <x v="5"/>
    <x v="2"/>
    <x v="1"/>
  </r>
  <r>
    <s v="TX500984"/>
    <x v="10"/>
    <x v="11"/>
    <n v="34.6"/>
    <n v="311.40000000000003"/>
    <n v="311.40000000000003"/>
    <x v="38"/>
    <d v="2025-02-09T00:00:00"/>
    <s v="F"/>
    <x v="2"/>
    <x v="1"/>
    <x v="0"/>
    <x v="21"/>
    <x v="3"/>
    <x v="5"/>
    <x v="2"/>
    <x v="1"/>
  </r>
  <r>
    <s v="TX500985"/>
    <x v="8"/>
    <x v="2"/>
    <n v="35.1"/>
    <n v="105.30000000000001"/>
    <n v="105.30000000000001"/>
    <x v="39"/>
    <d v="2025-02-13T00:00:00"/>
    <s v="M"/>
    <x v="4"/>
    <x v="2"/>
    <x v="0"/>
    <x v="1"/>
    <x v="5"/>
    <x v="6"/>
    <x v="1"/>
    <x v="1"/>
  </r>
  <r>
    <s v="TX500986"/>
    <x v="6"/>
    <x v="12"/>
    <n v="104.5"/>
    <n v="418"/>
    <n v="418"/>
    <x v="39"/>
    <d v="2025-02-10T00:00:00"/>
    <s v="M"/>
    <x v="1"/>
    <x v="1"/>
    <x v="0"/>
    <x v="1"/>
    <x v="3"/>
    <x v="6"/>
    <x v="1"/>
    <x v="1"/>
  </r>
  <r>
    <s v="TX500987"/>
    <x v="8"/>
    <x v="0"/>
    <n v="37.9"/>
    <n v="37.9"/>
    <n v="37.9"/>
    <x v="39"/>
    <d v="2025-02-11T00:00:00"/>
    <s v=""/>
    <x v="1"/>
    <x v="2"/>
    <x v="0"/>
    <x v="2"/>
    <x v="1"/>
    <x v="6"/>
    <x v="0"/>
    <x v="1"/>
  </r>
  <r>
    <s v="TX500988"/>
    <x v="4"/>
    <x v="2"/>
    <n v="25.5"/>
    <n v="76.5"/>
    <n v="76.5"/>
    <x v="39"/>
    <d v="2025-02-12T00:00:00"/>
    <s v="M"/>
    <x v="3"/>
    <x v="0"/>
    <x v="0"/>
    <x v="2"/>
    <x v="2"/>
    <x v="6"/>
    <x v="1"/>
    <x v="1"/>
  </r>
  <r>
    <s v="TX500989"/>
    <x v="0"/>
    <x v="2"/>
    <n v="32"/>
    <n v="96"/>
    <n v="96"/>
    <x v="39"/>
    <d v="2025-02-13T00:00:00"/>
    <s v="F"/>
    <x v="1"/>
    <x v="0"/>
    <x v="0"/>
    <x v="22"/>
    <x v="5"/>
    <x v="6"/>
    <x v="2"/>
    <x v="1"/>
  </r>
  <r>
    <s v="TX500990"/>
    <x v="1"/>
    <x v="0"/>
    <n v="47.1"/>
    <n v="47.1"/>
    <n v="47.1"/>
    <x v="39"/>
    <d v="2025-02-10T00:00:00"/>
    <s v="F"/>
    <x v="0"/>
    <x v="0"/>
    <x v="0"/>
    <x v="34"/>
    <x v="3"/>
    <x v="6"/>
    <x v="2"/>
    <x v="1"/>
  </r>
  <r>
    <s v="TX500991"/>
    <x v="6"/>
    <x v="1"/>
    <n v="50.6"/>
    <n v="101.2"/>
    <n v="101.2"/>
    <x v="39"/>
    <d v="2025-02-15T00:00:00"/>
    <s v=""/>
    <x v="0"/>
    <x v="0"/>
    <x v="0"/>
    <x v="3"/>
    <x v="4"/>
    <x v="6"/>
    <x v="0"/>
    <x v="1"/>
  </r>
  <r>
    <s v="TX500992"/>
    <x v="6"/>
    <x v="9"/>
    <n v="81.7"/>
    <n v="408.5"/>
    <n v="408.5"/>
    <x v="39"/>
    <d v="2025-02-10T00:00:00"/>
    <s v="F"/>
    <x v="1"/>
    <x v="2"/>
    <x v="0"/>
    <x v="3"/>
    <x v="3"/>
    <x v="6"/>
    <x v="2"/>
    <x v="1"/>
  </r>
  <r>
    <s v="TX500993"/>
    <x v="5"/>
    <x v="1"/>
    <n v="50.7"/>
    <n v="101.4"/>
    <n v="101.4"/>
    <x v="39"/>
    <d v="2025-02-10T00:00:00"/>
    <s v="O"/>
    <x v="2"/>
    <x v="2"/>
    <x v="0"/>
    <x v="3"/>
    <x v="3"/>
    <x v="6"/>
    <x v="3"/>
    <x v="1"/>
  </r>
  <r>
    <s v="TX500994"/>
    <x v="2"/>
    <x v="10"/>
    <n v="67.3"/>
    <n v="1278.7"/>
    <n v="1278.7"/>
    <x v="39"/>
    <d v="2025-02-13T00:00:00"/>
    <s v="F"/>
    <x v="2"/>
    <x v="0"/>
    <x v="0"/>
    <x v="3"/>
    <x v="5"/>
    <x v="6"/>
    <x v="2"/>
    <x v="1"/>
  </r>
  <r>
    <s v="TX500995"/>
    <x v="2"/>
    <x v="12"/>
    <n v="64.8"/>
    <n v="259.2"/>
    <n v="259.2"/>
    <x v="39"/>
    <d v="2025-02-12T00:00:00"/>
    <s v="F"/>
    <x v="3"/>
    <x v="0"/>
    <x v="0"/>
    <x v="3"/>
    <x v="2"/>
    <x v="6"/>
    <x v="2"/>
    <x v="1"/>
  </r>
  <r>
    <s v="TX500996"/>
    <x v="5"/>
    <x v="32"/>
    <n v="61.3"/>
    <n v="1348.6"/>
    <n v="1348.6"/>
    <x v="39"/>
    <d v="2025-02-10T00:00:00"/>
    <s v="F"/>
    <x v="0"/>
    <x v="2"/>
    <x v="0"/>
    <x v="3"/>
    <x v="3"/>
    <x v="6"/>
    <x v="2"/>
    <x v="1"/>
  </r>
  <r>
    <s v="TX500997"/>
    <x v="14"/>
    <x v="0"/>
    <n v="32.9"/>
    <n v="32.9"/>
    <n v="32.9"/>
    <x v="39"/>
    <d v="2025-02-12T00:00:00"/>
    <s v="F"/>
    <x v="4"/>
    <x v="0"/>
    <x v="0"/>
    <x v="3"/>
    <x v="2"/>
    <x v="6"/>
    <x v="2"/>
    <x v="1"/>
  </r>
  <r>
    <s v="TX500998"/>
    <x v="6"/>
    <x v="1"/>
    <n v="100.8"/>
    <n v="201.6"/>
    <n v="201.6"/>
    <x v="39"/>
    <d v="2025-02-12T00:00:00"/>
    <s v="F"/>
    <x v="0"/>
    <x v="0"/>
    <x v="0"/>
    <x v="3"/>
    <x v="2"/>
    <x v="6"/>
    <x v="2"/>
    <x v="1"/>
  </r>
  <r>
    <s v="TX500999"/>
    <x v="8"/>
    <x v="12"/>
    <n v="25.1"/>
    <n v="100.4"/>
    <n v="100.4"/>
    <x v="39"/>
    <d v="2025-02-11T00:00:00"/>
    <s v="F"/>
    <x v="1"/>
    <x v="0"/>
    <x v="0"/>
    <x v="3"/>
    <x v="1"/>
    <x v="6"/>
    <x v="2"/>
    <x v="1"/>
  </r>
  <r>
    <s v="TX501000"/>
    <x v="17"/>
    <x v="0"/>
    <n v="48.5"/>
    <n v="48.5"/>
    <n v="48.5"/>
    <x v="39"/>
    <d v="2025-02-10T00:00:00"/>
    <s v="F"/>
    <x v="0"/>
    <x v="1"/>
    <x v="0"/>
    <x v="3"/>
    <x v="3"/>
    <x v="6"/>
    <x v="2"/>
    <x v="1"/>
  </r>
  <r>
    <s v="TX501001"/>
    <x v="7"/>
    <x v="1"/>
    <n v="33.6"/>
    <n v="67.2"/>
    <n v="67.2"/>
    <x v="39"/>
    <d v="2025-02-13T00:00:00"/>
    <s v="F"/>
    <x v="2"/>
    <x v="2"/>
    <x v="0"/>
    <x v="3"/>
    <x v="5"/>
    <x v="6"/>
    <x v="2"/>
    <x v="1"/>
  </r>
  <r>
    <s v="TX501002"/>
    <x v="8"/>
    <x v="0"/>
    <n v="39.299999999999997"/>
    <n v="39.299999999999997"/>
    <n v="39.299999999999997"/>
    <x v="39"/>
    <d v="2025-02-20T00:00:00"/>
    <s v="F"/>
    <x v="1"/>
    <x v="1"/>
    <x v="0"/>
    <x v="49"/>
    <x v="11"/>
    <x v="6"/>
    <x v="2"/>
    <x v="1"/>
  </r>
  <r>
    <s v="TX501003"/>
    <x v="4"/>
    <x v="7"/>
    <n v="48.8"/>
    <n v="488"/>
    <n v="488"/>
    <x v="39"/>
    <d v="2025-02-11T00:00:00"/>
    <s v="F"/>
    <x v="3"/>
    <x v="1"/>
    <x v="0"/>
    <x v="25"/>
    <x v="1"/>
    <x v="6"/>
    <x v="2"/>
    <x v="1"/>
  </r>
  <r>
    <s v="TX501004"/>
    <x v="6"/>
    <x v="8"/>
    <n v="72.8"/>
    <n v="582.4"/>
    <n v="582.4"/>
    <x v="39"/>
    <d v="2025-02-11T00:00:00"/>
    <s v="M"/>
    <x v="1"/>
    <x v="2"/>
    <x v="0"/>
    <x v="5"/>
    <x v="1"/>
    <x v="6"/>
    <x v="1"/>
    <x v="1"/>
  </r>
  <r>
    <s v="TX501005"/>
    <x v="10"/>
    <x v="8"/>
    <n v="46.2"/>
    <n v="369.6"/>
    <n v="369.6"/>
    <x v="39"/>
    <d v="2025-02-10T00:00:00"/>
    <s v="M"/>
    <x v="3"/>
    <x v="4"/>
    <x v="0"/>
    <x v="5"/>
    <x v="3"/>
    <x v="6"/>
    <x v="1"/>
    <x v="1"/>
  </r>
  <r>
    <s v="TX501006"/>
    <x v="4"/>
    <x v="1"/>
    <n v="20.7"/>
    <n v="41.4"/>
    <n v="41.4"/>
    <x v="39"/>
    <d v="2025-02-10T00:00:00"/>
    <s v="F"/>
    <x v="2"/>
    <x v="3"/>
    <x v="0"/>
    <x v="6"/>
    <x v="3"/>
    <x v="6"/>
    <x v="2"/>
    <x v="1"/>
  </r>
  <r>
    <s v="TX501007"/>
    <x v="0"/>
    <x v="0"/>
    <n v="35.700000000000003"/>
    <n v="35.700000000000003"/>
    <n v="35.700000000000003"/>
    <x v="39"/>
    <d v="2025-02-11T00:00:00"/>
    <s v="F"/>
    <x v="3"/>
    <x v="0"/>
    <x v="0"/>
    <x v="6"/>
    <x v="1"/>
    <x v="6"/>
    <x v="2"/>
    <x v="1"/>
  </r>
  <r>
    <s v="TX501008"/>
    <x v="2"/>
    <x v="27"/>
    <n v="166.2"/>
    <n v="2659.2"/>
    <n v="2659.2"/>
    <x v="39"/>
    <d v="2025-02-11T00:00:00"/>
    <s v=""/>
    <x v="2"/>
    <x v="0"/>
    <x v="0"/>
    <x v="7"/>
    <x v="1"/>
    <x v="6"/>
    <x v="0"/>
    <x v="1"/>
  </r>
  <r>
    <s v="TX501009"/>
    <x v="6"/>
    <x v="12"/>
    <n v="85.8"/>
    <n v="343.2"/>
    <n v="343.2"/>
    <x v="39"/>
    <d v="2025-02-10T00:00:00"/>
    <s v="F"/>
    <x v="1"/>
    <x v="1"/>
    <x v="0"/>
    <x v="7"/>
    <x v="3"/>
    <x v="6"/>
    <x v="2"/>
    <x v="1"/>
  </r>
  <r>
    <s v="TX501010"/>
    <x v="8"/>
    <x v="2"/>
    <n v="26"/>
    <n v="78"/>
    <n v="78"/>
    <x v="39"/>
    <d v="2025-02-11T00:00:00"/>
    <s v="O"/>
    <x v="1"/>
    <x v="0"/>
    <x v="0"/>
    <x v="7"/>
    <x v="1"/>
    <x v="6"/>
    <x v="3"/>
    <x v="1"/>
  </r>
  <r>
    <s v="TX501011"/>
    <x v="2"/>
    <x v="15"/>
    <n v="116.6"/>
    <n v="1515.8"/>
    <n v="1515.8"/>
    <x v="39"/>
    <d v="2025-02-12T00:00:00"/>
    <s v="F"/>
    <x v="0"/>
    <x v="0"/>
    <x v="0"/>
    <x v="8"/>
    <x v="2"/>
    <x v="6"/>
    <x v="2"/>
    <x v="1"/>
  </r>
  <r>
    <s v="TX501012"/>
    <x v="9"/>
    <x v="3"/>
    <n v="53.9"/>
    <n v="377.3"/>
    <n v="377.3"/>
    <x v="39"/>
    <d v="2025-02-12T00:00:00"/>
    <s v="O"/>
    <x v="0"/>
    <x v="2"/>
    <x v="0"/>
    <x v="8"/>
    <x v="2"/>
    <x v="6"/>
    <x v="3"/>
    <x v="1"/>
  </r>
  <r>
    <s v="TX501013"/>
    <x v="12"/>
    <x v="9"/>
    <n v="72.3"/>
    <n v="361.5"/>
    <n v="361.5"/>
    <x v="39"/>
    <d v="2025-02-11T00:00:00"/>
    <s v=""/>
    <x v="2"/>
    <x v="2"/>
    <x v="0"/>
    <x v="8"/>
    <x v="1"/>
    <x v="6"/>
    <x v="0"/>
    <x v="1"/>
  </r>
  <r>
    <s v="TX501014"/>
    <x v="5"/>
    <x v="1"/>
    <n v="31.4"/>
    <n v="62.8"/>
    <n v="62.8"/>
    <x v="39"/>
    <d v="2025-02-11T00:00:00"/>
    <s v="F"/>
    <x v="0"/>
    <x v="0"/>
    <x v="0"/>
    <x v="8"/>
    <x v="1"/>
    <x v="6"/>
    <x v="2"/>
    <x v="1"/>
  </r>
  <r>
    <s v="TX501015"/>
    <x v="13"/>
    <x v="1"/>
    <n v="53.1"/>
    <n v="106.2"/>
    <n v="106.2"/>
    <x v="39"/>
    <d v="2025-02-12T00:00:00"/>
    <s v="M"/>
    <x v="1"/>
    <x v="0"/>
    <x v="0"/>
    <x v="8"/>
    <x v="2"/>
    <x v="6"/>
    <x v="1"/>
    <x v="1"/>
  </r>
  <r>
    <s v="TX501016"/>
    <x v="2"/>
    <x v="12"/>
    <n v="56.2"/>
    <n v="224.8"/>
    <n v="224.8"/>
    <x v="39"/>
    <d v="2025-02-10T00:00:00"/>
    <s v="F"/>
    <x v="0"/>
    <x v="0"/>
    <x v="0"/>
    <x v="8"/>
    <x v="3"/>
    <x v="6"/>
    <x v="2"/>
    <x v="1"/>
  </r>
  <r>
    <s v="TX501017"/>
    <x v="1"/>
    <x v="7"/>
    <n v="77.3"/>
    <n v="773"/>
    <n v="773"/>
    <x v="39"/>
    <d v="2025-02-10T00:00:00"/>
    <s v="F"/>
    <x v="2"/>
    <x v="0"/>
    <x v="0"/>
    <x v="11"/>
    <x v="3"/>
    <x v="6"/>
    <x v="2"/>
    <x v="1"/>
  </r>
  <r>
    <s v="TX501018"/>
    <x v="6"/>
    <x v="15"/>
    <n v="57.8"/>
    <n v="751.4"/>
    <n v="751.4"/>
    <x v="39"/>
    <d v="2025-02-10T00:00:00"/>
    <s v=""/>
    <x v="0"/>
    <x v="0"/>
    <x v="0"/>
    <x v="53"/>
    <x v="3"/>
    <x v="6"/>
    <x v="0"/>
    <x v="1"/>
  </r>
  <r>
    <s v="TX501019"/>
    <x v="12"/>
    <x v="20"/>
    <n v="42.1"/>
    <n v="631.5"/>
    <n v="631.5"/>
    <x v="39"/>
    <d v="2025-02-11T00:00:00"/>
    <s v="F"/>
    <x v="1"/>
    <x v="1"/>
    <x v="0"/>
    <x v="53"/>
    <x v="1"/>
    <x v="6"/>
    <x v="2"/>
    <x v="1"/>
  </r>
  <r>
    <s v="TX501020"/>
    <x v="8"/>
    <x v="11"/>
    <n v="22.8"/>
    <n v="205.20000000000002"/>
    <n v="205.20000000000002"/>
    <x v="39"/>
    <d v="2025-02-13T00:00:00"/>
    <s v="M"/>
    <x v="2"/>
    <x v="2"/>
    <x v="0"/>
    <x v="19"/>
    <x v="5"/>
    <x v="6"/>
    <x v="1"/>
    <x v="1"/>
  </r>
  <r>
    <s v="TX501021"/>
    <x v="2"/>
    <x v="2"/>
    <n v="171.1"/>
    <n v="513.29999999999995"/>
    <n v="513.29999999999995"/>
    <x v="40"/>
    <d v="2025-02-17T00:00:00"/>
    <s v="F"/>
    <x v="2"/>
    <x v="1"/>
    <x v="0"/>
    <x v="19"/>
    <x v="6"/>
    <x v="6"/>
    <x v="2"/>
    <x v="1"/>
  </r>
  <r>
    <s v="TX501022"/>
    <x v="8"/>
    <x v="0"/>
    <n v="28"/>
    <n v="28"/>
    <n v="28"/>
    <x v="40"/>
    <d v="2025-02-12T00:00:00"/>
    <s v="M"/>
    <x v="2"/>
    <x v="2"/>
    <x v="0"/>
    <x v="21"/>
    <x v="1"/>
    <x v="6"/>
    <x v="1"/>
    <x v="1"/>
  </r>
  <r>
    <s v="TX501023"/>
    <x v="6"/>
    <x v="3"/>
    <n v="50.2"/>
    <n v="351.40000000000003"/>
    <n v="351.40000000000003"/>
    <x v="40"/>
    <d v="2025-02-12T00:00:00"/>
    <s v="M"/>
    <x v="2"/>
    <x v="0"/>
    <x v="0"/>
    <x v="21"/>
    <x v="1"/>
    <x v="6"/>
    <x v="1"/>
    <x v="1"/>
  </r>
  <r>
    <s v="TX501024"/>
    <x v="6"/>
    <x v="1"/>
    <n v="56"/>
    <n v="112"/>
    <n v="112"/>
    <x v="40"/>
    <d v="2025-02-10T00:00:00"/>
    <s v="M"/>
    <x v="0"/>
    <x v="2"/>
    <x v="0"/>
    <x v="22"/>
    <x v="7"/>
    <x v="6"/>
    <x v="1"/>
    <x v="1"/>
  </r>
  <r>
    <s v="TX501025"/>
    <x v="1"/>
    <x v="1"/>
    <n v="38.299999999999997"/>
    <n v="76.599999999999994"/>
    <n v="76.599999999999994"/>
    <x v="40"/>
    <d v="2025-02-11T00:00:00"/>
    <s v="F"/>
    <x v="1"/>
    <x v="0"/>
    <x v="0"/>
    <x v="3"/>
    <x v="3"/>
    <x v="6"/>
    <x v="2"/>
    <x v="1"/>
  </r>
  <r>
    <s v="TX501026"/>
    <x v="0"/>
    <x v="9"/>
    <n v="22.3"/>
    <n v="111.5"/>
    <n v="111.5"/>
    <x v="40"/>
    <d v="2025-02-14T00:00:00"/>
    <s v="F"/>
    <x v="2"/>
    <x v="1"/>
    <x v="0"/>
    <x v="3"/>
    <x v="5"/>
    <x v="6"/>
    <x v="2"/>
    <x v="1"/>
  </r>
  <r>
    <s v="TX501027"/>
    <x v="0"/>
    <x v="2"/>
    <n v="22.3"/>
    <n v="66.900000000000006"/>
    <n v="66.900000000000006"/>
    <x v="40"/>
    <d v="2025-02-13T00:00:00"/>
    <s v="F"/>
    <x v="2"/>
    <x v="0"/>
    <x v="0"/>
    <x v="3"/>
    <x v="2"/>
    <x v="6"/>
    <x v="2"/>
    <x v="1"/>
  </r>
  <r>
    <s v="TX501028"/>
    <x v="1"/>
    <x v="0"/>
    <n v="32.9"/>
    <n v="32.9"/>
    <n v="32.9"/>
    <x v="40"/>
    <d v="2025-02-15T00:00:00"/>
    <s v="F"/>
    <x v="0"/>
    <x v="0"/>
    <x v="0"/>
    <x v="3"/>
    <x v="0"/>
    <x v="6"/>
    <x v="2"/>
    <x v="1"/>
  </r>
  <r>
    <s v="TX501029"/>
    <x v="10"/>
    <x v="2"/>
    <n v="31.9"/>
    <n v="95.699999999999989"/>
    <n v="95.699999999999989"/>
    <x v="40"/>
    <d v="2025-02-15T00:00:00"/>
    <s v="F"/>
    <x v="0"/>
    <x v="0"/>
    <x v="0"/>
    <x v="3"/>
    <x v="0"/>
    <x v="6"/>
    <x v="2"/>
    <x v="1"/>
  </r>
  <r>
    <s v="TX501030"/>
    <x v="6"/>
    <x v="1"/>
    <n v="94"/>
    <n v="188"/>
    <n v="188"/>
    <x v="40"/>
    <d v="2025-02-11T00:00:00"/>
    <s v="M"/>
    <x v="2"/>
    <x v="2"/>
    <x v="0"/>
    <x v="3"/>
    <x v="3"/>
    <x v="6"/>
    <x v="1"/>
    <x v="1"/>
  </r>
  <r>
    <s v="TX501031"/>
    <x v="10"/>
    <x v="1"/>
    <n v="30.7"/>
    <n v="61.4"/>
    <n v="61.4"/>
    <x v="40"/>
    <d v="2025-02-11T00:00:00"/>
    <s v="F"/>
    <x v="0"/>
    <x v="1"/>
    <x v="0"/>
    <x v="3"/>
    <x v="3"/>
    <x v="6"/>
    <x v="2"/>
    <x v="1"/>
  </r>
  <r>
    <s v="TX501032"/>
    <x v="5"/>
    <x v="9"/>
    <n v="90.5"/>
    <n v="452.5"/>
    <n v="452.5"/>
    <x v="40"/>
    <d v="2025-02-17T00:00:00"/>
    <s v="M"/>
    <x v="0"/>
    <x v="2"/>
    <x v="0"/>
    <x v="3"/>
    <x v="6"/>
    <x v="6"/>
    <x v="1"/>
    <x v="1"/>
  </r>
  <r>
    <s v="TX501033"/>
    <x v="8"/>
    <x v="9"/>
    <n v="25.3"/>
    <n v="126.5"/>
    <n v="126.5"/>
    <x v="40"/>
    <d v="2025-02-14T00:00:00"/>
    <s v="F"/>
    <x v="0"/>
    <x v="2"/>
    <x v="0"/>
    <x v="3"/>
    <x v="5"/>
    <x v="6"/>
    <x v="2"/>
    <x v="1"/>
  </r>
  <r>
    <s v="TX501034"/>
    <x v="6"/>
    <x v="2"/>
    <n v="58.1"/>
    <n v="174.3"/>
    <n v="174.3"/>
    <x v="40"/>
    <d v="2025-02-14T00:00:00"/>
    <s v=""/>
    <x v="0"/>
    <x v="2"/>
    <x v="0"/>
    <x v="3"/>
    <x v="5"/>
    <x v="6"/>
    <x v="0"/>
    <x v="1"/>
  </r>
  <r>
    <s v="TX501035"/>
    <x v="2"/>
    <x v="2"/>
    <n v="74.900000000000006"/>
    <n v="224.70000000000002"/>
    <n v="224.70000000000002"/>
    <x v="40"/>
    <d v="2025-02-11T00:00:00"/>
    <s v="F"/>
    <x v="4"/>
    <x v="0"/>
    <x v="0"/>
    <x v="3"/>
    <x v="3"/>
    <x v="6"/>
    <x v="2"/>
    <x v="1"/>
  </r>
  <r>
    <s v="TX501036"/>
    <x v="4"/>
    <x v="1"/>
    <n v="32.5"/>
    <n v="65"/>
    <n v="65"/>
    <x v="40"/>
    <d v="2025-02-11T00:00:00"/>
    <s v="M"/>
    <x v="2"/>
    <x v="2"/>
    <x v="0"/>
    <x v="43"/>
    <x v="3"/>
    <x v="6"/>
    <x v="1"/>
    <x v="1"/>
  </r>
  <r>
    <s v="TX501037"/>
    <x v="4"/>
    <x v="9"/>
    <n v="62"/>
    <n v="310"/>
    <n v="310"/>
    <x v="40"/>
    <d v="2025-02-11T00:00:00"/>
    <s v="M"/>
    <x v="4"/>
    <x v="2"/>
    <x v="0"/>
    <x v="25"/>
    <x v="3"/>
    <x v="6"/>
    <x v="1"/>
    <x v="1"/>
  </r>
  <r>
    <s v="TX501038"/>
    <x v="13"/>
    <x v="13"/>
    <n v="28.9"/>
    <n v="173.39999999999998"/>
    <n v="173.39999999999998"/>
    <x v="40"/>
    <d v="2025-02-13T00:00:00"/>
    <s v="F"/>
    <x v="0"/>
    <x v="1"/>
    <x v="0"/>
    <x v="6"/>
    <x v="2"/>
    <x v="6"/>
    <x v="2"/>
    <x v="1"/>
  </r>
  <r>
    <s v="TX501039"/>
    <x v="6"/>
    <x v="8"/>
    <n v="42.8"/>
    <n v="342.4"/>
    <n v="342.4"/>
    <x v="40"/>
    <d v="2025-02-12T00:00:00"/>
    <s v="F"/>
    <x v="0"/>
    <x v="2"/>
    <x v="0"/>
    <x v="6"/>
    <x v="1"/>
    <x v="6"/>
    <x v="2"/>
    <x v="1"/>
  </r>
  <r>
    <s v="TX501040"/>
    <x v="8"/>
    <x v="8"/>
    <n v="39.4"/>
    <n v="315.2"/>
    <n v="315.2"/>
    <x v="40"/>
    <d v="2025-02-12T00:00:00"/>
    <s v="M"/>
    <x v="0"/>
    <x v="0"/>
    <x v="0"/>
    <x v="36"/>
    <x v="1"/>
    <x v="6"/>
    <x v="1"/>
    <x v="1"/>
  </r>
  <r>
    <s v="TX501041"/>
    <x v="18"/>
    <x v="2"/>
    <n v="66.400000000000006"/>
    <n v="199.20000000000002"/>
    <n v="199.20000000000002"/>
    <x v="40"/>
    <d v="2025-02-11T00:00:00"/>
    <s v=""/>
    <x v="2"/>
    <x v="1"/>
    <x v="0"/>
    <x v="7"/>
    <x v="3"/>
    <x v="6"/>
    <x v="0"/>
    <x v="1"/>
  </r>
  <r>
    <s v="TX501042"/>
    <x v="17"/>
    <x v="12"/>
    <n v="35.9"/>
    <n v="143.6"/>
    <n v="143.6"/>
    <x v="40"/>
    <d v="2025-02-17T00:00:00"/>
    <s v="F"/>
    <x v="1"/>
    <x v="0"/>
    <x v="0"/>
    <x v="7"/>
    <x v="6"/>
    <x v="6"/>
    <x v="2"/>
    <x v="1"/>
  </r>
  <r>
    <s v="TX501043"/>
    <x v="0"/>
    <x v="12"/>
    <n v="26.9"/>
    <n v="107.6"/>
    <n v="107.6"/>
    <x v="40"/>
    <d v="2025-02-11T00:00:00"/>
    <s v="M"/>
    <x v="1"/>
    <x v="0"/>
    <x v="0"/>
    <x v="7"/>
    <x v="3"/>
    <x v="6"/>
    <x v="1"/>
    <x v="1"/>
  </r>
  <r>
    <s v="TX501044"/>
    <x v="2"/>
    <x v="0"/>
    <n v="55.1"/>
    <n v="55.1"/>
    <n v="55.1"/>
    <x v="40"/>
    <d v="2025-02-11T00:00:00"/>
    <s v="F"/>
    <x v="0"/>
    <x v="0"/>
    <x v="0"/>
    <x v="7"/>
    <x v="3"/>
    <x v="6"/>
    <x v="2"/>
    <x v="1"/>
  </r>
  <r>
    <s v="TX501045"/>
    <x v="4"/>
    <x v="1"/>
    <n v="23.9"/>
    <n v="47.8"/>
    <n v="47.8"/>
    <x v="40"/>
    <d v="2025-02-11T00:00:00"/>
    <s v="M"/>
    <x v="0"/>
    <x v="2"/>
    <x v="0"/>
    <x v="8"/>
    <x v="3"/>
    <x v="6"/>
    <x v="1"/>
    <x v="1"/>
  </r>
  <r>
    <s v="TX501046"/>
    <x v="9"/>
    <x v="15"/>
    <n v="21.1"/>
    <n v="274.3"/>
    <n v="274.3"/>
    <x v="40"/>
    <d v="2025-02-18T00:00:00"/>
    <s v="F"/>
    <x v="0"/>
    <x v="1"/>
    <x v="0"/>
    <x v="8"/>
    <x v="9"/>
    <x v="6"/>
    <x v="2"/>
    <x v="1"/>
  </r>
  <r>
    <s v="TX501047"/>
    <x v="8"/>
    <x v="9"/>
    <n v="33.799999999999997"/>
    <n v="169"/>
    <n v="169"/>
    <x v="40"/>
    <d v="2025-02-12T00:00:00"/>
    <s v="F"/>
    <x v="0"/>
    <x v="0"/>
    <x v="0"/>
    <x v="8"/>
    <x v="1"/>
    <x v="6"/>
    <x v="2"/>
    <x v="1"/>
  </r>
  <r>
    <s v="TX501048"/>
    <x v="2"/>
    <x v="12"/>
    <n v="56.1"/>
    <n v="224.4"/>
    <n v="224.4"/>
    <x v="40"/>
    <d v="2025-02-10T00:00:00"/>
    <s v="F"/>
    <x v="3"/>
    <x v="2"/>
    <x v="0"/>
    <x v="9"/>
    <x v="7"/>
    <x v="6"/>
    <x v="2"/>
    <x v="1"/>
  </r>
  <r>
    <s v="TX501049"/>
    <x v="3"/>
    <x v="0"/>
    <n v="58.5"/>
    <n v="58.5"/>
    <n v="58.5"/>
    <x v="41"/>
    <d v="2025-02-15T00:00:00"/>
    <s v="F"/>
    <x v="1"/>
    <x v="2"/>
    <x v="0"/>
    <x v="9"/>
    <x v="5"/>
    <x v="6"/>
    <x v="2"/>
    <x v="1"/>
  </r>
  <r>
    <s v="TX501050"/>
    <x v="6"/>
    <x v="0"/>
    <n v="84.2"/>
    <n v="84.2"/>
    <n v="84.2"/>
    <x v="41"/>
    <d v="2025-02-13T00:00:00"/>
    <s v="M"/>
    <x v="3"/>
    <x v="0"/>
    <x v="0"/>
    <x v="11"/>
    <x v="1"/>
    <x v="6"/>
    <x v="1"/>
    <x v="1"/>
  </r>
  <r>
    <s v="TX501051"/>
    <x v="11"/>
    <x v="12"/>
    <n v="52"/>
    <n v="208"/>
    <n v="208"/>
    <x v="41"/>
    <d v="2025-02-14T00:00:00"/>
    <s v="M"/>
    <x v="0"/>
    <x v="0"/>
    <x v="0"/>
    <x v="11"/>
    <x v="2"/>
    <x v="6"/>
    <x v="1"/>
    <x v="1"/>
  </r>
  <r>
    <s v="TX501052"/>
    <x v="4"/>
    <x v="9"/>
    <n v="31.5"/>
    <n v="157.5"/>
    <n v="157.5"/>
    <x v="41"/>
    <d v="2025-02-12T00:00:00"/>
    <s v="F"/>
    <x v="0"/>
    <x v="2"/>
    <x v="0"/>
    <x v="11"/>
    <x v="3"/>
    <x v="6"/>
    <x v="2"/>
    <x v="1"/>
  </r>
  <r>
    <s v="TX501053"/>
    <x v="16"/>
    <x v="2"/>
    <n v="46.2"/>
    <n v="138.60000000000002"/>
    <n v="138.60000000000002"/>
    <x v="41"/>
    <d v="2025-02-12T00:00:00"/>
    <s v="M"/>
    <x v="0"/>
    <x v="0"/>
    <x v="0"/>
    <x v="53"/>
    <x v="3"/>
    <x v="6"/>
    <x v="1"/>
    <x v="1"/>
  </r>
  <r>
    <s v="TX501054"/>
    <x v="2"/>
    <x v="13"/>
    <n v="135"/>
    <n v="810"/>
    <n v="810"/>
    <x v="41"/>
    <d v="2025-02-12T00:00:00"/>
    <s v="F"/>
    <x v="1"/>
    <x v="2"/>
    <x v="0"/>
    <x v="18"/>
    <x v="3"/>
    <x v="6"/>
    <x v="2"/>
    <x v="1"/>
  </r>
  <r>
    <s v="TX501055"/>
    <x v="12"/>
    <x v="2"/>
    <n v="92.2"/>
    <n v="276.60000000000002"/>
    <n v="276.60000000000002"/>
    <x v="41"/>
    <d v="2025-02-15T00:00:00"/>
    <s v="M"/>
    <x v="0"/>
    <x v="0"/>
    <x v="0"/>
    <x v="21"/>
    <x v="5"/>
    <x v="6"/>
    <x v="1"/>
    <x v="1"/>
  </r>
  <r>
    <s v="TX501056"/>
    <x v="8"/>
    <x v="0"/>
    <n v="36.6"/>
    <n v="36.6"/>
    <n v="36.6"/>
    <x v="41"/>
    <d v="2025-02-13T00:00:00"/>
    <s v="M"/>
    <x v="2"/>
    <x v="2"/>
    <x v="0"/>
    <x v="21"/>
    <x v="1"/>
    <x v="6"/>
    <x v="1"/>
    <x v="1"/>
  </r>
  <r>
    <s v="TX501057"/>
    <x v="9"/>
    <x v="1"/>
    <n v="50.6"/>
    <n v="101.2"/>
    <n v="101.2"/>
    <x v="41"/>
    <d v="2025-02-14T00:00:00"/>
    <s v="F"/>
    <x v="0"/>
    <x v="0"/>
    <x v="0"/>
    <x v="2"/>
    <x v="2"/>
    <x v="6"/>
    <x v="2"/>
    <x v="1"/>
  </r>
  <r>
    <s v="TX501058"/>
    <x v="18"/>
    <x v="3"/>
    <n v="56.7"/>
    <n v="396.90000000000003"/>
    <n v="396.90000000000003"/>
    <x v="41"/>
    <d v="2025-02-14T00:00:00"/>
    <s v="F"/>
    <x v="0"/>
    <x v="0"/>
    <x v="0"/>
    <x v="2"/>
    <x v="2"/>
    <x v="6"/>
    <x v="2"/>
    <x v="1"/>
  </r>
  <r>
    <s v="TX501059"/>
    <x v="9"/>
    <x v="15"/>
    <n v="22.9"/>
    <n v="297.7"/>
    <n v="297.7"/>
    <x v="41"/>
    <d v="2025-02-12T00:00:00"/>
    <s v="F"/>
    <x v="0"/>
    <x v="1"/>
    <x v="0"/>
    <x v="44"/>
    <x v="3"/>
    <x v="6"/>
    <x v="2"/>
    <x v="1"/>
  </r>
  <r>
    <s v="TX501060"/>
    <x v="15"/>
    <x v="10"/>
    <n v="53.6"/>
    <n v="1018.4"/>
    <n v="1018.4"/>
    <x v="41"/>
    <d v="2025-02-12T00:00:00"/>
    <s v="M"/>
    <x v="0"/>
    <x v="0"/>
    <x v="0"/>
    <x v="22"/>
    <x v="3"/>
    <x v="6"/>
    <x v="1"/>
    <x v="1"/>
  </r>
  <r>
    <s v="TX501061"/>
    <x v="18"/>
    <x v="1"/>
    <n v="30.2"/>
    <n v="60.4"/>
    <n v="60.4"/>
    <x v="41"/>
    <d v="2025-02-13T00:00:00"/>
    <s v=""/>
    <x v="2"/>
    <x v="2"/>
    <x v="0"/>
    <x v="3"/>
    <x v="1"/>
    <x v="6"/>
    <x v="0"/>
    <x v="1"/>
  </r>
  <r>
    <s v="TX501062"/>
    <x v="15"/>
    <x v="13"/>
    <n v="83.4"/>
    <n v="500.40000000000003"/>
    <n v="500.40000000000003"/>
    <x v="41"/>
    <d v="2025-02-12T00:00:00"/>
    <s v="M"/>
    <x v="1"/>
    <x v="2"/>
    <x v="0"/>
    <x v="3"/>
    <x v="3"/>
    <x v="6"/>
    <x v="1"/>
    <x v="1"/>
  </r>
  <r>
    <s v="TX501063"/>
    <x v="13"/>
    <x v="4"/>
    <n v="16.600000000000001"/>
    <n v="199.20000000000002"/>
    <n v="199.20000000000002"/>
    <x v="41"/>
    <d v="2025-02-13T00:00:00"/>
    <s v="M"/>
    <x v="1"/>
    <x v="0"/>
    <x v="0"/>
    <x v="3"/>
    <x v="1"/>
    <x v="6"/>
    <x v="1"/>
    <x v="1"/>
  </r>
  <r>
    <s v="TX501064"/>
    <x v="8"/>
    <x v="14"/>
    <n v="21.9"/>
    <n v="372.29999999999995"/>
    <n v="372.29999999999995"/>
    <x v="41"/>
    <d v="2025-02-13T00:00:00"/>
    <s v="F"/>
    <x v="4"/>
    <x v="1"/>
    <x v="0"/>
    <x v="3"/>
    <x v="1"/>
    <x v="6"/>
    <x v="2"/>
    <x v="1"/>
  </r>
  <r>
    <s v="TX501065"/>
    <x v="8"/>
    <x v="31"/>
    <n v="33.799999999999997"/>
    <n v="946.39999999999986"/>
    <n v="946.39999999999986"/>
    <x v="41"/>
    <d v="2025-02-13T00:00:00"/>
    <s v="M"/>
    <x v="2"/>
    <x v="4"/>
    <x v="0"/>
    <x v="3"/>
    <x v="1"/>
    <x v="6"/>
    <x v="1"/>
    <x v="1"/>
  </r>
  <r>
    <s v="TX501066"/>
    <x v="18"/>
    <x v="1"/>
    <n v="53.2"/>
    <n v="106.4"/>
    <n v="106.4"/>
    <x v="41"/>
    <d v="2025-02-11T00:00:00"/>
    <s v="M"/>
    <x v="1"/>
    <x v="0"/>
    <x v="0"/>
    <x v="3"/>
    <x v="7"/>
    <x v="6"/>
    <x v="1"/>
    <x v="1"/>
  </r>
  <r>
    <s v="TX501067"/>
    <x v="2"/>
    <x v="1"/>
    <n v="176.7"/>
    <n v="353.4"/>
    <n v="353.4"/>
    <x v="41"/>
    <d v="2025-02-14T00:00:00"/>
    <s v="F"/>
    <x v="2"/>
    <x v="0"/>
    <x v="0"/>
    <x v="3"/>
    <x v="2"/>
    <x v="6"/>
    <x v="2"/>
    <x v="1"/>
  </r>
  <r>
    <s v="TX501068"/>
    <x v="12"/>
    <x v="2"/>
    <n v="54"/>
    <n v="162"/>
    <n v="162"/>
    <x v="41"/>
    <d v="2025-02-14T00:00:00"/>
    <s v="M"/>
    <x v="0"/>
    <x v="1"/>
    <x v="0"/>
    <x v="3"/>
    <x v="2"/>
    <x v="6"/>
    <x v="1"/>
    <x v="1"/>
  </r>
  <r>
    <s v="TX501069"/>
    <x v="9"/>
    <x v="1"/>
    <n v="70.099999999999994"/>
    <n v="140.19999999999999"/>
    <n v="140.19999999999999"/>
    <x v="41"/>
    <d v="2025-02-19T00:00:00"/>
    <s v="F"/>
    <x v="3"/>
    <x v="2"/>
    <x v="0"/>
    <x v="3"/>
    <x v="9"/>
    <x v="6"/>
    <x v="2"/>
    <x v="1"/>
  </r>
  <r>
    <s v="TX501070"/>
    <x v="8"/>
    <x v="0"/>
    <n v="26.5"/>
    <n v="26.5"/>
    <n v="26.5"/>
    <x v="41"/>
    <d v="2025-02-13T00:00:00"/>
    <s v="F"/>
    <x v="1"/>
    <x v="0"/>
    <x v="0"/>
    <x v="3"/>
    <x v="1"/>
    <x v="6"/>
    <x v="2"/>
    <x v="1"/>
  </r>
  <r>
    <s v="TX501071"/>
    <x v="7"/>
    <x v="9"/>
    <n v="89"/>
    <n v="445"/>
    <n v="445"/>
    <x v="41"/>
    <d v="2025-02-13T00:00:00"/>
    <s v="M"/>
    <x v="2"/>
    <x v="4"/>
    <x v="0"/>
    <x v="3"/>
    <x v="1"/>
    <x v="6"/>
    <x v="1"/>
    <x v="1"/>
  </r>
  <r>
    <s v="TX501072"/>
    <x v="1"/>
    <x v="13"/>
    <n v="47"/>
    <n v="282"/>
    <n v="282"/>
    <x v="41"/>
    <d v="2025-02-14T00:00:00"/>
    <s v="F"/>
    <x v="3"/>
    <x v="0"/>
    <x v="0"/>
    <x v="24"/>
    <x v="2"/>
    <x v="6"/>
    <x v="2"/>
    <x v="1"/>
  </r>
  <r>
    <s v="TX501073"/>
    <x v="3"/>
    <x v="1"/>
    <n v="55.2"/>
    <n v="110.4"/>
    <n v="110.4"/>
    <x v="41"/>
    <d v="2025-02-14T00:00:00"/>
    <s v="M"/>
    <x v="1"/>
    <x v="1"/>
    <x v="0"/>
    <x v="6"/>
    <x v="2"/>
    <x v="6"/>
    <x v="1"/>
    <x v="1"/>
  </r>
  <r>
    <s v="TX501074"/>
    <x v="8"/>
    <x v="39"/>
    <n v="33.299999999999997"/>
    <n v="1398.6"/>
    <n v="1398.6"/>
    <x v="41"/>
    <d v="2025-02-25T00:00:00"/>
    <s v="M"/>
    <x v="1"/>
    <x v="2"/>
    <x v="0"/>
    <x v="6"/>
    <x v="12"/>
    <x v="6"/>
    <x v="1"/>
    <x v="1"/>
  </r>
  <r>
    <s v="TX501075"/>
    <x v="2"/>
    <x v="12"/>
    <n v="110.9"/>
    <n v="443.6"/>
    <n v="443.6"/>
    <x v="42"/>
    <d v="2025-02-12T00:00:00"/>
    <s v="M"/>
    <x v="2"/>
    <x v="4"/>
    <x v="0"/>
    <x v="6"/>
    <x v="7"/>
    <x v="6"/>
    <x v="1"/>
    <x v="1"/>
  </r>
  <r>
    <s v="TX501076"/>
    <x v="2"/>
    <x v="13"/>
    <n v="67.3"/>
    <n v="403.79999999999995"/>
    <n v="403.79999999999995"/>
    <x v="42"/>
    <d v="2025-02-13T00:00:00"/>
    <s v="M"/>
    <x v="0"/>
    <x v="0"/>
    <x v="0"/>
    <x v="8"/>
    <x v="3"/>
    <x v="6"/>
    <x v="1"/>
    <x v="1"/>
  </r>
  <r>
    <s v="TX501077"/>
    <x v="6"/>
    <x v="2"/>
    <n v="69.7"/>
    <n v="209.10000000000002"/>
    <n v="209.10000000000002"/>
    <x v="42"/>
    <d v="2025-02-13T00:00:00"/>
    <s v="M"/>
    <x v="2"/>
    <x v="1"/>
    <x v="0"/>
    <x v="8"/>
    <x v="3"/>
    <x v="6"/>
    <x v="1"/>
    <x v="1"/>
  </r>
  <r>
    <s v="TX501078"/>
    <x v="5"/>
    <x v="0"/>
    <n v="39.1"/>
    <n v="39.1"/>
    <n v="39.1"/>
    <x v="42"/>
    <d v="2025-02-17T00:00:00"/>
    <s v="M"/>
    <x v="0"/>
    <x v="1"/>
    <x v="0"/>
    <x v="17"/>
    <x v="0"/>
    <x v="6"/>
    <x v="1"/>
    <x v="1"/>
  </r>
  <r>
    <s v="TX501079"/>
    <x v="2"/>
    <x v="2"/>
    <n v="208.6"/>
    <n v="625.79999999999995"/>
    <n v="625.79999999999995"/>
    <x v="42"/>
    <d v="2025-02-12T00:00:00"/>
    <s v="M"/>
    <x v="4"/>
    <x v="2"/>
    <x v="0"/>
    <x v="17"/>
    <x v="7"/>
    <x v="6"/>
    <x v="1"/>
    <x v="1"/>
  </r>
  <r>
    <s v="TX501080"/>
    <x v="15"/>
    <x v="2"/>
    <n v="27.8"/>
    <n v="83.4"/>
    <n v="83.4"/>
    <x v="42"/>
    <d v="2025-02-13T00:00:00"/>
    <s v="M"/>
    <x v="3"/>
    <x v="1"/>
    <x v="0"/>
    <x v="11"/>
    <x v="3"/>
    <x v="6"/>
    <x v="1"/>
    <x v="1"/>
  </r>
  <r>
    <s v="TX501081"/>
    <x v="10"/>
    <x v="9"/>
    <n v="29.4"/>
    <n v="147"/>
    <n v="147"/>
    <x v="42"/>
    <d v="2025-02-14T00:00:00"/>
    <s v="F"/>
    <x v="0"/>
    <x v="0"/>
    <x v="0"/>
    <x v="11"/>
    <x v="1"/>
    <x v="6"/>
    <x v="2"/>
    <x v="1"/>
  </r>
  <r>
    <s v="TX501082"/>
    <x v="9"/>
    <x v="1"/>
    <n v="29.2"/>
    <n v="58.4"/>
    <n v="58.4"/>
    <x v="42"/>
    <d v="2025-02-14T00:00:00"/>
    <s v="F"/>
    <x v="1"/>
    <x v="2"/>
    <x v="0"/>
    <x v="20"/>
    <x v="1"/>
    <x v="6"/>
    <x v="2"/>
    <x v="1"/>
  </r>
  <r>
    <s v="TX501083"/>
    <x v="10"/>
    <x v="9"/>
    <n v="26.5"/>
    <n v="132.5"/>
    <n v="132.5"/>
    <x v="42"/>
    <d v="2025-02-14T00:00:00"/>
    <s v="F"/>
    <x v="0"/>
    <x v="0"/>
    <x v="0"/>
    <x v="52"/>
    <x v="1"/>
    <x v="6"/>
    <x v="2"/>
    <x v="1"/>
  </r>
  <r>
    <s v="TX501084"/>
    <x v="5"/>
    <x v="0"/>
    <n v="30.3"/>
    <n v="30.3"/>
    <n v="30.3"/>
    <x v="42"/>
    <d v="2025-02-13T00:00:00"/>
    <s v="F"/>
    <x v="4"/>
    <x v="1"/>
    <x v="0"/>
    <x v="13"/>
    <x v="3"/>
    <x v="6"/>
    <x v="2"/>
    <x v="1"/>
  </r>
  <r>
    <s v="TX501085"/>
    <x v="16"/>
    <x v="4"/>
    <n v="39.700000000000003"/>
    <n v="476.40000000000003"/>
    <n v="476.40000000000003"/>
    <x v="42"/>
    <d v="2025-02-13T00:00:00"/>
    <s v="F"/>
    <x v="0"/>
    <x v="0"/>
    <x v="0"/>
    <x v="21"/>
    <x v="3"/>
    <x v="6"/>
    <x v="2"/>
    <x v="1"/>
  </r>
  <r>
    <s v="TX501086"/>
    <x v="7"/>
    <x v="7"/>
    <n v="58.9"/>
    <n v="589"/>
    <n v="589"/>
    <x v="42"/>
    <d v="2025-02-14T00:00:00"/>
    <s v="F"/>
    <x v="1"/>
    <x v="4"/>
    <x v="0"/>
    <x v="21"/>
    <x v="1"/>
    <x v="6"/>
    <x v="2"/>
    <x v="1"/>
  </r>
  <r>
    <s v="TX501087"/>
    <x v="2"/>
    <x v="1"/>
    <n v="174.1"/>
    <n v="348.2"/>
    <n v="348.2"/>
    <x v="42"/>
    <d v="2025-02-14T00:00:00"/>
    <s v="F"/>
    <x v="0"/>
    <x v="1"/>
    <x v="0"/>
    <x v="46"/>
    <x v="1"/>
    <x v="6"/>
    <x v="2"/>
    <x v="1"/>
  </r>
  <r>
    <s v="TX501088"/>
    <x v="6"/>
    <x v="1"/>
    <n v="70.8"/>
    <n v="141.6"/>
    <n v="141.6"/>
    <x v="42"/>
    <d v="2025-02-15T00:00:00"/>
    <s v="M"/>
    <x v="2"/>
    <x v="0"/>
    <x v="0"/>
    <x v="22"/>
    <x v="2"/>
    <x v="6"/>
    <x v="1"/>
    <x v="1"/>
  </r>
  <r>
    <s v="TX501089"/>
    <x v="7"/>
    <x v="1"/>
    <n v="57.4"/>
    <n v="114.8"/>
    <n v="114.8"/>
    <x v="42"/>
    <d v="2025-02-14T00:00:00"/>
    <s v="F"/>
    <x v="1"/>
    <x v="1"/>
    <x v="0"/>
    <x v="34"/>
    <x v="1"/>
    <x v="6"/>
    <x v="2"/>
    <x v="1"/>
  </r>
  <r>
    <s v="TX501090"/>
    <x v="0"/>
    <x v="1"/>
    <n v="28.5"/>
    <n v="57"/>
    <n v="57"/>
    <x v="42"/>
    <d v="2025-02-14T00:00:00"/>
    <s v="M"/>
    <x v="3"/>
    <x v="1"/>
    <x v="0"/>
    <x v="3"/>
    <x v="1"/>
    <x v="6"/>
    <x v="1"/>
    <x v="1"/>
  </r>
  <r>
    <s v="TX501091"/>
    <x v="2"/>
    <x v="28"/>
    <n v="106.6"/>
    <n v="2132"/>
    <n v="2132"/>
    <x v="42"/>
    <d v="2025-02-13T00:00:00"/>
    <s v=""/>
    <x v="1"/>
    <x v="4"/>
    <x v="0"/>
    <x v="3"/>
    <x v="3"/>
    <x v="6"/>
    <x v="0"/>
    <x v="1"/>
  </r>
  <r>
    <s v="TX501092"/>
    <x v="2"/>
    <x v="2"/>
    <n v="119.7"/>
    <n v="359.1"/>
    <n v="359.1"/>
    <x v="42"/>
    <d v="2025-02-13T00:00:00"/>
    <s v="F"/>
    <x v="1"/>
    <x v="4"/>
    <x v="0"/>
    <x v="3"/>
    <x v="3"/>
    <x v="6"/>
    <x v="2"/>
    <x v="1"/>
  </r>
  <r>
    <s v="TX501093"/>
    <x v="18"/>
    <x v="0"/>
    <n v="73.3"/>
    <n v="73.3"/>
    <n v="73.3"/>
    <x v="42"/>
    <d v="2025-02-17T00:00:00"/>
    <s v="F"/>
    <x v="0"/>
    <x v="2"/>
    <x v="0"/>
    <x v="3"/>
    <x v="0"/>
    <x v="6"/>
    <x v="2"/>
    <x v="1"/>
  </r>
  <r>
    <s v="TX501094"/>
    <x v="0"/>
    <x v="1"/>
    <n v="25.8"/>
    <n v="51.6"/>
    <n v="51.6"/>
    <x v="42"/>
    <d v="2025-02-26T00:00:00"/>
    <s v="M"/>
    <x v="2"/>
    <x v="0"/>
    <x v="0"/>
    <x v="3"/>
    <x v="12"/>
    <x v="6"/>
    <x v="1"/>
    <x v="1"/>
  </r>
  <r>
    <s v="TX501095"/>
    <x v="17"/>
    <x v="2"/>
    <n v="49.1"/>
    <n v="147.30000000000001"/>
    <n v="147.30000000000001"/>
    <x v="42"/>
    <d v="2025-02-14T00:00:00"/>
    <s v="F"/>
    <x v="0"/>
    <x v="0"/>
    <x v="0"/>
    <x v="24"/>
    <x v="1"/>
    <x v="6"/>
    <x v="2"/>
    <x v="1"/>
  </r>
  <r>
    <s v="TX501096"/>
    <x v="1"/>
    <x v="0"/>
    <n v="44.9"/>
    <n v="44.9"/>
    <n v="44.9"/>
    <x v="42"/>
    <d v="2025-02-15T00:00:00"/>
    <s v="F"/>
    <x v="3"/>
    <x v="2"/>
    <x v="0"/>
    <x v="6"/>
    <x v="2"/>
    <x v="6"/>
    <x v="2"/>
    <x v="1"/>
  </r>
  <r>
    <s v="TX501097"/>
    <x v="15"/>
    <x v="3"/>
    <n v="29.9"/>
    <n v="209.29999999999998"/>
    <n v="209.29999999999998"/>
    <x v="42"/>
    <d v="2025-02-13T00:00:00"/>
    <s v="F"/>
    <x v="0"/>
    <x v="0"/>
    <x v="0"/>
    <x v="6"/>
    <x v="3"/>
    <x v="6"/>
    <x v="2"/>
    <x v="1"/>
  </r>
  <r>
    <s v="TX501098"/>
    <x v="7"/>
    <x v="1"/>
    <n v="54.3"/>
    <n v="108.6"/>
    <n v="108.6"/>
    <x v="43"/>
    <d v="2025-02-14T00:00:00"/>
    <s v="M"/>
    <x v="3"/>
    <x v="0"/>
    <x v="0"/>
    <x v="36"/>
    <x v="3"/>
    <x v="6"/>
    <x v="1"/>
    <x v="1"/>
  </r>
  <r>
    <s v="TX501099"/>
    <x v="9"/>
    <x v="12"/>
    <n v="57"/>
    <n v="228"/>
    <n v="228"/>
    <x v="43"/>
    <d v="2025-02-15T00:00:00"/>
    <s v="F"/>
    <x v="0"/>
    <x v="0"/>
    <x v="0"/>
    <x v="8"/>
    <x v="1"/>
    <x v="6"/>
    <x v="2"/>
    <x v="1"/>
  </r>
  <r>
    <s v="TX501100"/>
    <x v="2"/>
    <x v="0"/>
    <n v="139.19999999999999"/>
    <n v="139.19999999999999"/>
    <n v="139.19999999999999"/>
    <x v="43"/>
    <d v="2025-02-14T00:00:00"/>
    <s v="F"/>
    <x v="3"/>
    <x v="2"/>
    <x v="0"/>
    <x v="8"/>
    <x v="3"/>
    <x v="6"/>
    <x v="2"/>
    <x v="1"/>
  </r>
  <r>
    <s v="TX501101"/>
    <x v="10"/>
    <x v="0"/>
    <n v="33"/>
    <n v="33"/>
    <n v="33"/>
    <x v="43"/>
    <d v="2025-02-16T00:00:00"/>
    <s v="F"/>
    <x v="0"/>
    <x v="2"/>
    <x v="0"/>
    <x v="8"/>
    <x v="2"/>
    <x v="6"/>
    <x v="2"/>
    <x v="1"/>
  </r>
  <r>
    <s v="TX501102"/>
    <x v="11"/>
    <x v="13"/>
    <n v="80.2"/>
    <n v="481.20000000000005"/>
    <n v="481.20000000000005"/>
    <x v="43"/>
    <d v="2025-02-15T00:00:00"/>
    <s v="M"/>
    <x v="1"/>
    <x v="4"/>
    <x v="0"/>
    <x v="8"/>
    <x v="1"/>
    <x v="6"/>
    <x v="1"/>
    <x v="1"/>
  </r>
  <r>
    <s v="TX501103"/>
    <x v="18"/>
    <x v="8"/>
    <n v="49"/>
    <n v="392"/>
    <n v="392"/>
    <x v="43"/>
    <d v="2025-02-14T00:00:00"/>
    <s v=""/>
    <x v="2"/>
    <x v="1"/>
    <x v="0"/>
    <x v="9"/>
    <x v="3"/>
    <x v="6"/>
    <x v="0"/>
    <x v="1"/>
  </r>
  <r>
    <s v="TX501104"/>
    <x v="1"/>
    <x v="12"/>
    <n v="104.4"/>
    <n v="417.6"/>
    <n v="417.6"/>
    <x v="43"/>
    <d v="2025-02-13T00:00:00"/>
    <s v="F"/>
    <x v="0"/>
    <x v="0"/>
    <x v="0"/>
    <x v="9"/>
    <x v="7"/>
    <x v="6"/>
    <x v="2"/>
    <x v="1"/>
  </r>
  <r>
    <s v="TX501105"/>
    <x v="3"/>
    <x v="0"/>
    <n v="41.6"/>
    <n v="41.6"/>
    <n v="41.6"/>
    <x v="43"/>
    <d v="2025-02-16T00:00:00"/>
    <s v="M"/>
    <x v="3"/>
    <x v="0"/>
    <x v="0"/>
    <x v="11"/>
    <x v="2"/>
    <x v="6"/>
    <x v="1"/>
    <x v="1"/>
  </r>
  <r>
    <s v="TX501106"/>
    <x v="19"/>
    <x v="1"/>
    <n v="16.399999999999999"/>
    <n v="32.799999999999997"/>
    <n v="32.799999999999997"/>
    <x v="43"/>
    <d v="2025-02-14T00:00:00"/>
    <s v="O"/>
    <x v="0"/>
    <x v="2"/>
    <x v="0"/>
    <x v="11"/>
    <x v="3"/>
    <x v="6"/>
    <x v="3"/>
    <x v="1"/>
  </r>
  <r>
    <s v="TX501107"/>
    <x v="8"/>
    <x v="1"/>
    <n v="22"/>
    <n v="44"/>
    <n v="44"/>
    <x v="43"/>
    <d v="2025-02-14T00:00:00"/>
    <s v="M"/>
    <x v="2"/>
    <x v="2"/>
    <x v="0"/>
    <x v="53"/>
    <x v="3"/>
    <x v="6"/>
    <x v="1"/>
    <x v="1"/>
  </r>
  <r>
    <s v="TX501108"/>
    <x v="15"/>
    <x v="1"/>
    <n v="33.6"/>
    <n v="67.2"/>
    <n v="67.2"/>
    <x v="43"/>
    <d v="2025-02-18T00:00:00"/>
    <s v="F"/>
    <x v="0"/>
    <x v="0"/>
    <x v="0"/>
    <x v="21"/>
    <x v="0"/>
    <x v="6"/>
    <x v="2"/>
    <x v="1"/>
  </r>
  <r>
    <s v="TX501109"/>
    <x v="11"/>
    <x v="13"/>
    <n v="43"/>
    <n v="258"/>
    <n v="258"/>
    <x v="43"/>
    <d v="2025-02-14T00:00:00"/>
    <s v="F"/>
    <x v="2"/>
    <x v="0"/>
    <x v="0"/>
    <x v="21"/>
    <x v="3"/>
    <x v="6"/>
    <x v="2"/>
    <x v="1"/>
  </r>
  <r>
    <s v="TX501110"/>
    <x v="6"/>
    <x v="9"/>
    <n v="108.8"/>
    <n v="544"/>
    <n v="544"/>
    <x v="43"/>
    <d v="2025-02-16T00:00:00"/>
    <s v="F"/>
    <x v="4"/>
    <x v="2"/>
    <x v="0"/>
    <x v="21"/>
    <x v="2"/>
    <x v="6"/>
    <x v="2"/>
    <x v="1"/>
  </r>
  <r>
    <s v="TX501111"/>
    <x v="0"/>
    <x v="11"/>
    <n v="29.3"/>
    <n v="263.7"/>
    <n v="263.7"/>
    <x v="43"/>
    <d v="2025-02-15T00:00:00"/>
    <s v="M"/>
    <x v="4"/>
    <x v="2"/>
    <x v="0"/>
    <x v="21"/>
    <x v="1"/>
    <x v="6"/>
    <x v="1"/>
    <x v="1"/>
  </r>
  <r>
    <s v="TX501112"/>
    <x v="2"/>
    <x v="0"/>
    <n v="122.7"/>
    <n v="122.7"/>
    <n v="122.7"/>
    <x v="43"/>
    <d v="2025-02-16T00:00:00"/>
    <s v="O"/>
    <x v="0"/>
    <x v="2"/>
    <x v="0"/>
    <x v="1"/>
    <x v="2"/>
    <x v="6"/>
    <x v="3"/>
    <x v="1"/>
  </r>
  <r>
    <s v="TX501113"/>
    <x v="4"/>
    <x v="3"/>
    <n v="22.9"/>
    <n v="160.29999999999998"/>
    <n v="160.29999999999998"/>
    <x v="43"/>
    <d v="2025-02-14T00:00:00"/>
    <s v="F"/>
    <x v="0"/>
    <x v="0"/>
    <x v="0"/>
    <x v="42"/>
    <x v="3"/>
    <x v="6"/>
    <x v="2"/>
    <x v="1"/>
  </r>
  <r>
    <s v="TX501114"/>
    <x v="8"/>
    <x v="7"/>
    <n v="25.5"/>
    <n v="255"/>
    <n v="255"/>
    <x v="43"/>
    <d v="2025-02-20T00:00:00"/>
    <s v="F"/>
    <x v="0"/>
    <x v="0"/>
    <x v="0"/>
    <x v="33"/>
    <x v="6"/>
    <x v="6"/>
    <x v="2"/>
    <x v="1"/>
  </r>
  <r>
    <s v="TX501115"/>
    <x v="17"/>
    <x v="2"/>
    <n v="23.4"/>
    <n v="70.199999999999989"/>
    <n v="70.199999999999989"/>
    <x v="43"/>
    <d v="2025-02-17T00:00:00"/>
    <s v="F"/>
    <x v="0"/>
    <x v="2"/>
    <x v="0"/>
    <x v="3"/>
    <x v="5"/>
    <x v="6"/>
    <x v="2"/>
    <x v="1"/>
  </r>
  <r>
    <s v="TX501116"/>
    <x v="5"/>
    <x v="8"/>
    <n v="27.4"/>
    <n v="219.2"/>
    <n v="219.2"/>
    <x v="43"/>
    <d v="2025-02-16T00:00:00"/>
    <s v="F"/>
    <x v="2"/>
    <x v="0"/>
    <x v="0"/>
    <x v="3"/>
    <x v="2"/>
    <x v="6"/>
    <x v="2"/>
    <x v="1"/>
  </r>
  <r>
    <s v="TX501117"/>
    <x v="5"/>
    <x v="9"/>
    <n v="68.400000000000006"/>
    <n v="342"/>
    <n v="342"/>
    <x v="43"/>
    <d v="2025-02-14T00:00:00"/>
    <s v="F"/>
    <x v="0"/>
    <x v="0"/>
    <x v="0"/>
    <x v="3"/>
    <x v="3"/>
    <x v="6"/>
    <x v="2"/>
    <x v="1"/>
  </r>
  <r>
    <s v="TX501118"/>
    <x v="6"/>
    <x v="0"/>
    <n v="51.9"/>
    <n v="51.9"/>
    <n v="51.9"/>
    <x v="43"/>
    <d v="2025-02-13T00:00:00"/>
    <s v="F"/>
    <x v="0"/>
    <x v="0"/>
    <x v="0"/>
    <x v="3"/>
    <x v="7"/>
    <x v="6"/>
    <x v="2"/>
    <x v="1"/>
  </r>
  <r>
    <s v="TX501119"/>
    <x v="0"/>
    <x v="9"/>
    <n v="26.4"/>
    <n v="132"/>
    <n v="132"/>
    <x v="43"/>
    <d v="2025-02-16T00:00:00"/>
    <s v="F"/>
    <x v="0"/>
    <x v="2"/>
    <x v="0"/>
    <x v="3"/>
    <x v="2"/>
    <x v="6"/>
    <x v="2"/>
    <x v="1"/>
  </r>
  <r>
    <s v="TX501120"/>
    <x v="12"/>
    <x v="1"/>
    <n v="117"/>
    <n v="234"/>
    <n v="234"/>
    <x v="43"/>
    <d v="2025-02-14T00:00:00"/>
    <s v="F"/>
    <x v="1"/>
    <x v="1"/>
    <x v="0"/>
    <x v="3"/>
    <x v="3"/>
    <x v="6"/>
    <x v="2"/>
    <x v="1"/>
  </r>
  <r>
    <s v="TX501121"/>
    <x v="7"/>
    <x v="2"/>
    <n v="49.6"/>
    <n v="148.80000000000001"/>
    <n v="148.80000000000001"/>
    <x v="44"/>
    <d v="2025-02-16T00:00:00"/>
    <s v="F"/>
    <x v="0"/>
    <x v="0"/>
    <x v="0"/>
    <x v="3"/>
    <x v="1"/>
    <x v="6"/>
    <x v="2"/>
    <x v="1"/>
  </r>
  <r>
    <s v="TX501122"/>
    <x v="4"/>
    <x v="2"/>
    <n v="38"/>
    <n v="114"/>
    <n v="114"/>
    <x v="44"/>
    <d v="2025-02-17T00:00:00"/>
    <s v="M"/>
    <x v="2"/>
    <x v="4"/>
    <x v="0"/>
    <x v="3"/>
    <x v="2"/>
    <x v="6"/>
    <x v="1"/>
    <x v="1"/>
  </r>
  <r>
    <s v="TX501123"/>
    <x v="0"/>
    <x v="2"/>
    <n v="20.6"/>
    <n v="61.800000000000004"/>
    <n v="61.800000000000004"/>
    <x v="44"/>
    <d v="2025-02-16T00:00:00"/>
    <s v="F"/>
    <x v="4"/>
    <x v="2"/>
    <x v="0"/>
    <x v="3"/>
    <x v="1"/>
    <x v="6"/>
    <x v="2"/>
    <x v="1"/>
  </r>
  <r>
    <s v="TX501124"/>
    <x v="0"/>
    <x v="1"/>
    <n v="16"/>
    <n v="32"/>
    <n v="32"/>
    <x v="44"/>
    <d v="2025-02-15T00:00:00"/>
    <s v="M"/>
    <x v="1"/>
    <x v="1"/>
    <x v="0"/>
    <x v="49"/>
    <x v="3"/>
    <x v="6"/>
    <x v="1"/>
    <x v="1"/>
  </r>
  <r>
    <s v="TX501125"/>
    <x v="15"/>
    <x v="12"/>
    <n v="49.3"/>
    <n v="197.2"/>
    <n v="197.2"/>
    <x v="44"/>
    <d v="2025-02-15T00:00:00"/>
    <s v="F"/>
    <x v="2"/>
    <x v="0"/>
    <x v="0"/>
    <x v="23"/>
    <x v="3"/>
    <x v="6"/>
    <x v="2"/>
    <x v="1"/>
  </r>
  <r>
    <s v="TX501126"/>
    <x v="9"/>
    <x v="1"/>
    <n v="24.1"/>
    <n v="48.2"/>
    <n v="48.2"/>
    <x v="44"/>
    <d v="2025-02-18T00:00:00"/>
    <s v="F"/>
    <x v="0"/>
    <x v="0"/>
    <x v="0"/>
    <x v="6"/>
    <x v="5"/>
    <x v="6"/>
    <x v="2"/>
    <x v="1"/>
  </r>
  <r>
    <s v="TX501127"/>
    <x v="15"/>
    <x v="8"/>
    <n v="32.700000000000003"/>
    <n v="261.60000000000002"/>
    <n v="261.60000000000002"/>
    <x v="44"/>
    <d v="2025-02-15T00:00:00"/>
    <s v="F"/>
    <x v="1"/>
    <x v="0"/>
    <x v="0"/>
    <x v="6"/>
    <x v="3"/>
    <x v="6"/>
    <x v="2"/>
    <x v="1"/>
  </r>
  <r>
    <s v="TX501128"/>
    <x v="6"/>
    <x v="2"/>
    <n v="74.400000000000006"/>
    <n v="223.20000000000002"/>
    <n v="223.20000000000002"/>
    <x v="44"/>
    <d v="2025-02-15T00:00:00"/>
    <s v="F"/>
    <x v="3"/>
    <x v="2"/>
    <x v="0"/>
    <x v="8"/>
    <x v="3"/>
    <x v="6"/>
    <x v="2"/>
    <x v="1"/>
  </r>
  <r>
    <s v="TX501129"/>
    <x v="12"/>
    <x v="0"/>
    <n v="45.6"/>
    <n v="45.6"/>
    <n v="45.6"/>
    <x v="44"/>
    <d v="2025-02-18T00:00:00"/>
    <s v="F"/>
    <x v="4"/>
    <x v="0"/>
    <x v="0"/>
    <x v="8"/>
    <x v="5"/>
    <x v="6"/>
    <x v="2"/>
    <x v="1"/>
  </r>
  <r>
    <s v="TX501130"/>
    <x v="8"/>
    <x v="8"/>
    <n v="19.600000000000001"/>
    <n v="156.80000000000001"/>
    <n v="156.80000000000001"/>
    <x v="44"/>
    <d v="2025-02-27T00:00:00"/>
    <s v="F"/>
    <x v="0"/>
    <x v="0"/>
    <x v="0"/>
    <x v="8"/>
    <x v="10"/>
    <x v="6"/>
    <x v="2"/>
    <x v="1"/>
  </r>
  <r>
    <s v="TX501131"/>
    <x v="9"/>
    <x v="0"/>
    <n v="51.8"/>
    <n v="51.8"/>
    <n v="51.8"/>
    <x v="44"/>
    <d v="2025-02-15T00:00:00"/>
    <s v="F"/>
    <x v="1"/>
    <x v="0"/>
    <x v="0"/>
    <x v="8"/>
    <x v="3"/>
    <x v="6"/>
    <x v="2"/>
    <x v="1"/>
  </r>
  <r>
    <s v="TX501132"/>
    <x v="6"/>
    <x v="0"/>
    <n v="74.7"/>
    <n v="74.7"/>
    <n v="74.7"/>
    <x v="44"/>
    <d v="2025-02-15T00:00:00"/>
    <s v="M"/>
    <x v="0"/>
    <x v="1"/>
    <x v="0"/>
    <x v="8"/>
    <x v="3"/>
    <x v="6"/>
    <x v="1"/>
    <x v="1"/>
  </r>
  <r>
    <s v="TX501133"/>
    <x v="19"/>
    <x v="2"/>
    <n v="22.4"/>
    <n v="67.199999999999989"/>
    <n v="67.199999999999989"/>
    <x v="44"/>
    <d v="2025-02-15T00:00:00"/>
    <s v="F"/>
    <x v="1"/>
    <x v="2"/>
    <x v="0"/>
    <x v="9"/>
    <x v="3"/>
    <x v="6"/>
    <x v="2"/>
    <x v="1"/>
  </r>
  <r>
    <s v="TX501134"/>
    <x v="1"/>
    <x v="12"/>
    <n v="31.4"/>
    <n v="125.6"/>
    <n v="125.6"/>
    <x v="44"/>
    <d v="2025-02-15T00:00:00"/>
    <s v="F"/>
    <x v="1"/>
    <x v="0"/>
    <x v="0"/>
    <x v="9"/>
    <x v="3"/>
    <x v="6"/>
    <x v="2"/>
    <x v="1"/>
  </r>
  <r>
    <s v="TX501135"/>
    <x v="6"/>
    <x v="0"/>
    <n v="94"/>
    <n v="94"/>
    <n v="94"/>
    <x v="44"/>
    <d v="2025-02-14T00:00:00"/>
    <s v="F"/>
    <x v="1"/>
    <x v="2"/>
    <x v="0"/>
    <x v="10"/>
    <x v="7"/>
    <x v="6"/>
    <x v="2"/>
    <x v="1"/>
  </r>
  <r>
    <s v="TX501136"/>
    <x v="10"/>
    <x v="0"/>
    <n v="22.3"/>
    <n v="22.3"/>
    <n v="22.3"/>
    <x v="44"/>
    <d v="2025-02-15T00:00:00"/>
    <s v="M"/>
    <x v="4"/>
    <x v="0"/>
    <x v="0"/>
    <x v="20"/>
    <x v="3"/>
    <x v="6"/>
    <x v="1"/>
    <x v="1"/>
  </r>
  <r>
    <s v="TX501137"/>
    <x v="0"/>
    <x v="0"/>
    <n v="21.9"/>
    <n v="21.9"/>
    <n v="21.9"/>
    <x v="44"/>
    <d v="2025-02-17T00:00:00"/>
    <s v="F"/>
    <x v="2"/>
    <x v="0"/>
    <x v="0"/>
    <x v="21"/>
    <x v="2"/>
    <x v="6"/>
    <x v="2"/>
    <x v="1"/>
  </r>
  <r>
    <s v="TX501138"/>
    <x v="17"/>
    <x v="2"/>
    <n v="27"/>
    <n v="81"/>
    <n v="81"/>
    <x v="44"/>
    <d v="2025-02-16T00:00:00"/>
    <s v="F"/>
    <x v="4"/>
    <x v="2"/>
    <x v="0"/>
    <x v="2"/>
    <x v="1"/>
    <x v="6"/>
    <x v="2"/>
    <x v="1"/>
  </r>
  <r>
    <s v="TX501139"/>
    <x v="2"/>
    <x v="12"/>
    <n v="149.6"/>
    <n v="598.4"/>
    <n v="598.4"/>
    <x v="44"/>
    <d v="2025-02-14T00:00:00"/>
    <s v="F"/>
    <x v="4"/>
    <x v="0"/>
    <x v="0"/>
    <x v="22"/>
    <x v="7"/>
    <x v="6"/>
    <x v="2"/>
    <x v="1"/>
  </r>
  <r>
    <s v="TX501140"/>
    <x v="2"/>
    <x v="12"/>
    <n v="129.1"/>
    <n v="516.4"/>
    <n v="516.4"/>
    <x v="44"/>
    <d v="2025-02-24T00:00:00"/>
    <s v="M"/>
    <x v="0"/>
    <x v="1"/>
    <x v="0"/>
    <x v="3"/>
    <x v="14"/>
    <x v="6"/>
    <x v="1"/>
    <x v="1"/>
  </r>
  <r>
    <s v="TX501141"/>
    <x v="1"/>
    <x v="4"/>
    <n v="40.4"/>
    <n v="484.79999999999995"/>
    <n v="484.79999999999995"/>
    <x v="44"/>
    <d v="2025-02-15T00:00:00"/>
    <s v="M"/>
    <x v="1"/>
    <x v="1"/>
    <x v="0"/>
    <x v="3"/>
    <x v="3"/>
    <x v="6"/>
    <x v="1"/>
    <x v="1"/>
  </r>
  <r>
    <s v="TX501142"/>
    <x v="4"/>
    <x v="2"/>
    <n v="48.5"/>
    <n v="145.5"/>
    <n v="145.5"/>
    <x v="44"/>
    <d v="2025-02-16T00:00:00"/>
    <s v="F"/>
    <x v="0"/>
    <x v="4"/>
    <x v="0"/>
    <x v="3"/>
    <x v="1"/>
    <x v="6"/>
    <x v="2"/>
    <x v="1"/>
  </r>
  <r>
    <s v="TX501143"/>
    <x v="9"/>
    <x v="1"/>
    <n v="37.6"/>
    <n v="75.2"/>
    <n v="75.2"/>
    <x v="44"/>
    <d v="2025-02-16T00:00:00"/>
    <s v="F"/>
    <x v="1"/>
    <x v="2"/>
    <x v="0"/>
    <x v="3"/>
    <x v="1"/>
    <x v="6"/>
    <x v="2"/>
    <x v="1"/>
  </r>
  <r>
    <s v="TX501144"/>
    <x v="8"/>
    <x v="1"/>
    <n v="19.600000000000001"/>
    <n v="39.200000000000003"/>
    <n v="39.200000000000003"/>
    <x v="44"/>
    <d v="2025-02-15T00:00:00"/>
    <s v="M"/>
    <x v="3"/>
    <x v="4"/>
    <x v="0"/>
    <x v="43"/>
    <x v="3"/>
    <x v="6"/>
    <x v="1"/>
    <x v="1"/>
  </r>
  <r>
    <s v="TX501145"/>
    <x v="8"/>
    <x v="9"/>
    <n v="18.5"/>
    <n v="92.5"/>
    <n v="92.5"/>
    <x v="44"/>
    <d v="2025-02-15T00:00:00"/>
    <s v="F"/>
    <x v="2"/>
    <x v="1"/>
    <x v="0"/>
    <x v="6"/>
    <x v="3"/>
    <x v="6"/>
    <x v="2"/>
    <x v="1"/>
  </r>
  <r>
    <s v="TX501146"/>
    <x v="5"/>
    <x v="2"/>
    <n v="25.5"/>
    <n v="76.5"/>
    <n v="76.5"/>
    <x v="44"/>
    <d v="2025-02-16T00:00:00"/>
    <s v="F"/>
    <x v="4"/>
    <x v="1"/>
    <x v="0"/>
    <x v="6"/>
    <x v="1"/>
    <x v="6"/>
    <x v="2"/>
    <x v="1"/>
  </r>
  <r>
    <s v="TX501147"/>
    <x v="2"/>
    <x v="1"/>
    <n v="94.7"/>
    <n v="189.4"/>
    <n v="189.4"/>
    <x v="44"/>
    <d v="2025-02-15T00:00:00"/>
    <s v="F"/>
    <x v="2"/>
    <x v="0"/>
    <x v="0"/>
    <x v="36"/>
    <x v="3"/>
    <x v="6"/>
    <x v="2"/>
    <x v="1"/>
  </r>
  <r>
    <s v="TX501148"/>
    <x v="1"/>
    <x v="13"/>
    <n v="38.799999999999997"/>
    <n v="232.79999999999998"/>
    <n v="232.79999999999998"/>
    <x v="44"/>
    <d v="2025-02-19T00:00:00"/>
    <s v="F"/>
    <x v="2"/>
    <x v="2"/>
    <x v="0"/>
    <x v="8"/>
    <x v="0"/>
    <x v="6"/>
    <x v="2"/>
    <x v="1"/>
  </r>
  <r>
    <s v="TX501149"/>
    <x v="9"/>
    <x v="1"/>
    <n v="49.4"/>
    <n v="98.8"/>
    <n v="98.8"/>
    <x v="45"/>
    <d v="2025-02-23T00:00:00"/>
    <s v="M"/>
    <x v="4"/>
    <x v="1"/>
    <x v="0"/>
    <x v="8"/>
    <x v="9"/>
    <x v="6"/>
    <x v="1"/>
    <x v="1"/>
  </r>
  <r>
    <s v="TX501150"/>
    <x v="7"/>
    <x v="2"/>
    <n v="68"/>
    <n v="204"/>
    <n v="204"/>
    <x v="45"/>
    <d v="2025-02-18T00:00:00"/>
    <s v="M"/>
    <x v="0"/>
    <x v="2"/>
    <x v="0"/>
    <x v="8"/>
    <x v="2"/>
    <x v="6"/>
    <x v="1"/>
    <x v="1"/>
  </r>
  <r>
    <s v="TX501151"/>
    <x v="15"/>
    <x v="3"/>
    <n v="63.7"/>
    <n v="445.90000000000003"/>
    <n v="445.90000000000003"/>
    <x v="45"/>
    <d v="2025-02-16T00:00:00"/>
    <s v="F"/>
    <x v="2"/>
    <x v="2"/>
    <x v="0"/>
    <x v="8"/>
    <x v="3"/>
    <x v="6"/>
    <x v="2"/>
    <x v="1"/>
  </r>
  <r>
    <s v="TX501152"/>
    <x v="10"/>
    <x v="1"/>
    <n v="66.2"/>
    <n v="132.4"/>
    <n v="132.4"/>
    <x v="45"/>
    <d v="2025-02-16T00:00:00"/>
    <s v="F"/>
    <x v="4"/>
    <x v="2"/>
    <x v="0"/>
    <x v="17"/>
    <x v="3"/>
    <x v="6"/>
    <x v="2"/>
    <x v="1"/>
  </r>
  <r>
    <s v="TX501153"/>
    <x v="12"/>
    <x v="2"/>
    <n v="32.299999999999997"/>
    <n v="96.899999999999991"/>
    <n v="96.899999999999991"/>
    <x v="45"/>
    <d v="2025-02-16T00:00:00"/>
    <s v="O"/>
    <x v="2"/>
    <x v="1"/>
    <x v="0"/>
    <x v="9"/>
    <x v="3"/>
    <x v="6"/>
    <x v="3"/>
    <x v="1"/>
  </r>
  <r>
    <s v="TX501154"/>
    <x v="4"/>
    <x v="1"/>
    <n v="66.900000000000006"/>
    <n v="133.80000000000001"/>
    <n v="133.80000000000001"/>
    <x v="45"/>
    <d v="2025-02-18T00:00:00"/>
    <s v="M"/>
    <x v="1"/>
    <x v="0"/>
    <x v="0"/>
    <x v="11"/>
    <x v="2"/>
    <x v="6"/>
    <x v="1"/>
    <x v="1"/>
  </r>
  <r>
    <s v="TX501155"/>
    <x v="4"/>
    <x v="4"/>
    <n v="25.2"/>
    <n v="302.39999999999998"/>
    <n v="302.39999999999998"/>
    <x v="45"/>
    <d v="2025-02-19T00:00:00"/>
    <s v="F"/>
    <x v="0"/>
    <x v="1"/>
    <x v="0"/>
    <x v="11"/>
    <x v="5"/>
    <x v="6"/>
    <x v="2"/>
    <x v="1"/>
  </r>
  <r>
    <s v="TX501156"/>
    <x v="10"/>
    <x v="13"/>
    <n v="29.5"/>
    <n v="177"/>
    <n v="177"/>
    <x v="45"/>
    <d v="2025-02-16T00:00:00"/>
    <s v="M"/>
    <x v="2"/>
    <x v="0"/>
    <x v="0"/>
    <x v="11"/>
    <x v="3"/>
    <x v="6"/>
    <x v="1"/>
    <x v="1"/>
  </r>
  <r>
    <s v="TX501157"/>
    <x v="8"/>
    <x v="9"/>
    <n v="21.6"/>
    <n v="108"/>
    <n v="108"/>
    <x v="45"/>
    <d v="2025-02-17T00:00:00"/>
    <s v="F"/>
    <x v="0"/>
    <x v="2"/>
    <x v="0"/>
    <x v="32"/>
    <x v="1"/>
    <x v="6"/>
    <x v="2"/>
    <x v="1"/>
  </r>
  <r>
    <s v="TX501158"/>
    <x v="12"/>
    <x v="2"/>
    <n v="69"/>
    <n v="207"/>
    <n v="207"/>
    <x v="45"/>
    <d v="2025-02-16T00:00:00"/>
    <s v="F"/>
    <x v="0"/>
    <x v="0"/>
    <x v="0"/>
    <x v="18"/>
    <x v="3"/>
    <x v="6"/>
    <x v="2"/>
    <x v="1"/>
  </r>
  <r>
    <s v="TX501159"/>
    <x v="7"/>
    <x v="1"/>
    <n v="115"/>
    <n v="230"/>
    <n v="230"/>
    <x v="45"/>
    <d v="2025-02-19T00:00:00"/>
    <s v="M"/>
    <x v="0"/>
    <x v="2"/>
    <x v="0"/>
    <x v="18"/>
    <x v="5"/>
    <x v="6"/>
    <x v="1"/>
    <x v="1"/>
  </r>
  <r>
    <s v="TX501160"/>
    <x v="2"/>
    <x v="1"/>
    <n v="109.3"/>
    <n v="218.6"/>
    <n v="218.6"/>
    <x v="45"/>
    <d v="2025-02-17T00:00:00"/>
    <s v=""/>
    <x v="3"/>
    <x v="1"/>
    <x v="0"/>
    <x v="19"/>
    <x v="1"/>
    <x v="6"/>
    <x v="0"/>
    <x v="1"/>
  </r>
  <r>
    <s v="TX501161"/>
    <x v="9"/>
    <x v="1"/>
    <n v="66.599999999999994"/>
    <n v="133.19999999999999"/>
    <n v="133.19999999999999"/>
    <x v="45"/>
    <d v="2025-02-18T00:00:00"/>
    <s v=""/>
    <x v="4"/>
    <x v="1"/>
    <x v="0"/>
    <x v="19"/>
    <x v="2"/>
    <x v="6"/>
    <x v="0"/>
    <x v="1"/>
  </r>
  <r>
    <s v="TX501162"/>
    <x v="12"/>
    <x v="9"/>
    <n v="47.7"/>
    <n v="238.5"/>
    <n v="238.5"/>
    <x v="45"/>
    <d v="2025-02-16T00:00:00"/>
    <s v="M"/>
    <x v="3"/>
    <x v="2"/>
    <x v="0"/>
    <x v="21"/>
    <x v="3"/>
    <x v="6"/>
    <x v="1"/>
    <x v="1"/>
  </r>
  <r>
    <s v="TX501163"/>
    <x v="8"/>
    <x v="1"/>
    <n v="46"/>
    <n v="92"/>
    <n v="92"/>
    <x v="45"/>
    <d v="2025-02-16T00:00:00"/>
    <s v="F"/>
    <x v="4"/>
    <x v="4"/>
    <x v="0"/>
    <x v="22"/>
    <x v="3"/>
    <x v="6"/>
    <x v="2"/>
    <x v="1"/>
  </r>
  <r>
    <s v="TX501164"/>
    <x v="1"/>
    <x v="13"/>
    <n v="39.299999999999997"/>
    <n v="235.79999999999998"/>
    <n v="235.79999999999998"/>
    <x v="45"/>
    <d v="2025-02-17T00:00:00"/>
    <s v="M"/>
    <x v="3"/>
    <x v="2"/>
    <x v="0"/>
    <x v="3"/>
    <x v="1"/>
    <x v="6"/>
    <x v="1"/>
    <x v="1"/>
  </r>
  <r>
    <s v="TX501165"/>
    <x v="9"/>
    <x v="0"/>
    <n v="70.2"/>
    <n v="70.2"/>
    <n v="70.2"/>
    <x v="45"/>
    <d v="2025-02-16T00:00:00"/>
    <s v="F"/>
    <x v="0"/>
    <x v="4"/>
    <x v="0"/>
    <x v="3"/>
    <x v="3"/>
    <x v="6"/>
    <x v="2"/>
    <x v="1"/>
  </r>
  <r>
    <s v="TX501166"/>
    <x v="3"/>
    <x v="12"/>
    <n v="71.5"/>
    <n v="286"/>
    <n v="286"/>
    <x v="45"/>
    <d v="2025-02-15T00:00:00"/>
    <s v="F"/>
    <x v="1"/>
    <x v="2"/>
    <x v="0"/>
    <x v="3"/>
    <x v="7"/>
    <x v="6"/>
    <x v="2"/>
    <x v="1"/>
  </r>
  <r>
    <s v="TX501167"/>
    <x v="10"/>
    <x v="3"/>
    <n v="31"/>
    <n v="217"/>
    <n v="217"/>
    <x v="45"/>
    <d v="2025-02-22T00:00:00"/>
    <s v="F"/>
    <x v="3"/>
    <x v="2"/>
    <x v="0"/>
    <x v="3"/>
    <x v="6"/>
    <x v="6"/>
    <x v="2"/>
    <x v="1"/>
  </r>
  <r>
    <s v="TX501168"/>
    <x v="2"/>
    <x v="9"/>
    <n v="68.2"/>
    <n v="341"/>
    <n v="341"/>
    <x v="45"/>
    <d v="2025-02-20T00:00:00"/>
    <s v="F"/>
    <x v="0"/>
    <x v="2"/>
    <x v="0"/>
    <x v="3"/>
    <x v="0"/>
    <x v="6"/>
    <x v="2"/>
    <x v="1"/>
  </r>
  <r>
    <s v="TX501169"/>
    <x v="2"/>
    <x v="0"/>
    <n v="91.4"/>
    <n v="91.4"/>
    <n v="91.4"/>
    <x v="45"/>
    <d v="2025-02-19T00:00:00"/>
    <s v="F"/>
    <x v="1"/>
    <x v="2"/>
    <x v="0"/>
    <x v="6"/>
    <x v="5"/>
    <x v="6"/>
    <x v="2"/>
    <x v="1"/>
  </r>
  <r>
    <s v="TX501170"/>
    <x v="6"/>
    <x v="7"/>
    <n v="112.9"/>
    <n v="1129"/>
    <n v="1129"/>
    <x v="45"/>
    <d v="2025-02-16T00:00:00"/>
    <s v="F"/>
    <x v="0"/>
    <x v="0"/>
    <x v="0"/>
    <x v="6"/>
    <x v="3"/>
    <x v="6"/>
    <x v="2"/>
    <x v="1"/>
  </r>
  <r>
    <s v="TX501171"/>
    <x v="17"/>
    <x v="11"/>
    <n v="33.700000000000003"/>
    <n v="303.3"/>
    <n v="303.3"/>
    <x v="45"/>
    <d v="2025-02-16T00:00:00"/>
    <s v="F"/>
    <x v="1"/>
    <x v="2"/>
    <x v="0"/>
    <x v="8"/>
    <x v="3"/>
    <x v="6"/>
    <x v="2"/>
    <x v="1"/>
  </r>
  <r>
    <s v="TX501172"/>
    <x v="15"/>
    <x v="7"/>
    <n v="35.299999999999997"/>
    <n v="353"/>
    <n v="353"/>
    <x v="45"/>
    <d v="2025-02-17T00:00:00"/>
    <s v="M"/>
    <x v="2"/>
    <x v="0"/>
    <x v="0"/>
    <x v="8"/>
    <x v="1"/>
    <x v="6"/>
    <x v="1"/>
    <x v="1"/>
  </r>
  <r>
    <s v="TX501173"/>
    <x v="18"/>
    <x v="2"/>
    <n v="45.6"/>
    <n v="136.80000000000001"/>
    <n v="136.80000000000001"/>
    <x v="45"/>
    <d v="2025-02-19T00:00:00"/>
    <s v="M"/>
    <x v="3"/>
    <x v="0"/>
    <x v="0"/>
    <x v="8"/>
    <x v="5"/>
    <x v="6"/>
    <x v="1"/>
    <x v="1"/>
  </r>
  <r>
    <s v="TX501174"/>
    <x v="7"/>
    <x v="3"/>
    <n v="47.1"/>
    <n v="329.7"/>
    <n v="329.7"/>
    <x v="45"/>
    <d v="2025-02-16T00:00:00"/>
    <s v="F"/>
    <x v="4"/>
    <x v="2"/>
    <x v="0"/>
    <x v="9"/>
    <x v="3"/>
    <x v="6"/>
    <x v="2"/>
    <x v="1"/>
  </r>
  <r>
    <s v="TX501175"/>
    <x v="8"/>
    <x v="9"/>
    <n v="16.2"/>
    <n v="81"/>
    <n v="81"/>
    <x v="45"/>
    <d v="2025-02-17T00:00:00"/>
    <s v="F"/>
    <x v="3"/>
    <x v="2"/>
    <x v="0"/>
    <x v="19"/>
    <x v="1"/>
    <x v="6"/>
    <x v="2"/>
    <x v="1"/>
  </r>
  <r>
    <s v="TX501176"/>
    <x v="1"/>
    <x v="1"/>
    <n v="159.69999999999999"/>
    <n v="319.39999999999998"/>
    <n v="319.39999999999998"/>
    <x v="46"/>
    <d v="2025-02-17T00:00:00"/>
    <s v="M"/>
    <x v="4"/>
    <x v="0"/>
    <x v="0"/>
    <x v="13"/>
    <x v="3"/>
    <x v="7"/>
    <x v="1"/>
    <x v="1"/>
  </r>
  <r>
    <s v="TX501177"/>
    <x v="8"/>
    <x v="12"/>
    <n v="19"/>
    <n v="76"/>
    <n v="76"/>
    <x v="46"/>
    <d v="2025-02-23T00:00:00"/>
    <s v="F"/>
    <x v="2"/>
    <x v="2"/>
    <x v="0"/>
    <x v="21"/>
    <x v="6"/>
    <x v="7"/>
    <x v="2"/>
    <x v="1"/>
  </r>
  <r>
    <s v="TX501178"/>
    <x v="6"/>
    <x v="13"/>
    <n v="91.1"/>
    <n v="546.59999999999991"/>
    <n v="546.59999999999991"/>
    <x v="46"/>
    <d v="2025-02-25T00:00:00"/>
    <s v="F"/>
    <x v="4"/>
    <x v="0"/>
    <x v="0"/>
    <x v="21"/>
    <x v="8"/>
    <x v="7"/>
    <x v="2"/>
    <x v="1"/>
  </r>
  <r>
    <s v="TX501179"/>
    <x v="2"/>
    <x v="9"/>
    <n v="94.1"/>
    <n v="470.5"/>
    <n v="470.5"/>
    <x v="46"/>
    <d v="2025-02-19T00:00:00"/>
    <s v=""/>
    <x v="1"/>
    <x v="1"/>
    <x v="0"/>
    <x v="21"/>
    <x v="2"/>
    <x v="7"/>
    <x v="0"/>
    <x v="1"/>
  </r>
  <r>
    <s v="TX501180"/>
    <x v="9"/>
    <x v="11"/>
    <n v="21.1"/>
    <n v="189.9"/>
    <n v="189.9"/>
    <x v="46"/>
    <d v="2025-02-17T00:00:00"/>
    <s v="F"/>
    <x v="4"/>
    <x v="2"/>
    <x v="0"/>
    <x v="51"/>
    <x v="3"/>
    <x v="7"/>
    <x v="2"/>
    <x v="1"/>
  </r>
  <r>
    <s v="TX501181"/>
    <x v="8"/>
    <x v="3"/>
    <n v="15.3"/>
    <n v="107.10000000000001"/>
    <n v="107.10000000000001"/>
    <x v="46"/>
    <d v="2025-02-24T00:00:00"/>
    <s v="F"/>
    <x v="2"/>
    <x v="0"/>
    <x v="0"/>
    <x v="1"/>
    <x v="9"/>
    <x v="7"/>
    <x v="2"/>
    <x v="1"/>
  </r>
  <r>
    <s v="TX501182"/>
    <x v="15"/>
    <x v="12"/>
    <n v="21.3"/>
    <n v="85.2"/>
    <n v="85.2"/>
    <x v="46"/>
    <d v="2025-02-19T00:00:00"/>
    <s v="M"/>
    <x v="1"/>
    <x v="0"/>
    <x v="0"/>
    <x v="3"/>
    <x v="2"/>
    <x v="7"/>
    <x v="1"/>
    <x v="1"/>
  </r>
  <r>
    <s v="TX501183"/>
    <x v="0"/>
    <x v="1"/>
    <n v="23.2"/>
    <n v="46.4"/>
    <n v="46.4"/>
    <x v="46"/>
    <d v="2025-02-16T00:00:00"/>
    <s v=""/>
    <x v="3"/>
    <x v="1"/>
    <x v="0"/>
    <x v="3"/>
    <x v="7"/>
    <x v="7"/>
    <x v="0"/>
    <x v="1"/>
  </r>
  <r>
    <s v="TX501184"/>
    <x v="4"/>
    <x v="2"/>
    <n v="25.7"/>
    <n v="77.099999999999994"/>
    <n v="77.099999999999994"/>
    <x v="46"/>
    <d v="2025-02-17T00:00:00"/>
    <s v="M"/>
    <x v="4"/>
    <x v="0"/>
    <x v="0"/>
    <x v="3"/>
    <x v="3"/>
    <x v="7"/>
    <x v="1"/>
    <x v="1"/>
  </r>
  <r>
    <s v="TX501185"/>
    <x v="0"/>
    <x v="11"/>
    <n v="31.6"/>
    <n v="284.40000000000003"/>
    <n v="284.40000000000003"/>
    <x v="46"/>
    <d v="2025-02-18T00:00:00"/>
    <s v="F"/>
    <x v="0"/>
    <x v="0"/>
    <x v="0"/>
    <x v="3"/>
    <x v="1"/>
    <x v="7"/>
    <x v="2"/>
    <x v="1"/>
  </r>
  <r>
    <s v="TX501186"/>
    <x v="6"/>
    <x v="0"/>
    <n v="64.2"/>
    <n v="64.2"/>
    <n v="64.2"/>
    <x v="46"/>
    <d v="2025-02-21T00:00:00"/>
    <s v="M"/>
    <x v="0"/>
    <x v="0"/>
    <x v="0"/>
    <x v="3"/>
    <x v="0"/>
    <x v="7"/>
    <x v="1"/>
    <x v="1"/>
  </r>
  <r>
    <s v="TX501187"/>
    <x v="8"/>
    <x v="1"/>
    <n v="55.8"/>
    <n v="111.6"/>
    <n v="111.6"/>
    <x v="46"/>
    <d v="2025-02-18T00:00:00"/>
    <s v=""/>
    <x v="0"/>
    <x v="0"/>
    <x v="0"/>
    <x v="3"/>
    <x v="1"/>
    <x v="7"/>
    <x v="0"/>
    <x v="1"/>
  </r>
  <r>
    <s v="TX501188"/>
    <x v="8"/>
    <x v="1"/>
    <n v="28.1"/>
    <n v="56.2"/>
    <n v="56.2"/>
    <x v="46"/>
    <d v="2025-02-17T00:00:00"/>
    <s v="F"/>
    <x v="4"/>
    <x v="1"/>
    <x v="0"/>
    <x v="3"/>
    <x v="3"/>
    <x v="7"/>
    <x v="2"/>
    <x v="1"/>
  </r>
  <r>
    <s v="TX501189"/>
    <x v="0"/>
    <x v="1"/>
    <n v="11.6"/>
    <n v="23.2"/>
    <n v="23.2"/>
    <x v="46"/>
    <d v="2025-02-18T00:00:00"/>
    <s v="F"/>
    <x v="1"/>
    <x v="0"/>
    <x v="0"/>
    <x v="24"/>
    <x v="1"/>
    <x v="7"/>
    <x v="2"/>
    <x v="1"/>
  </r>
  <r>
    <s v="TX501190"/>
    <x v="5"/>
    <x v="2"/>
    <n v="50.4"/>
    <n v="151.19999999999999"/>
    <n v="151.19999999999999"/>
    <x v="46"/>
    <d v="2025-02-17T00:00:00"/>
    <s v="M"/>
    <x v="4"/>
    <x v="2"/>
    <x v="0"/>
    <x v="25"/>
    <x v="3"/>
    <x v="7"/>
    <x v="1"/>
    <x v="1"/>
  </r>
  <r>
    <s v="TX501191"/>
    <x v="6"/>
    <x v="13"/>
    <n v="48.3"/>
    <n v="289.79999999999995"/>
    <n v="289.79999999999995"/>
    <x v="46"/>
    <d v="2025-02-20T00:00:00"/>
    <s v="F"/>
    <x v="0"/>
    <x v="0"/>
    <x v="0"/>
    <x v="25"/>
    <x v="5"/>
    <x v="7"/>
    <x v="2"/>
    <x v="1"/>
  </r>
  <r>
    <s v="TX501192"/>
    <x v="17"/>
    <x v="3"/>
    <n v="32.200000000000003"/>
    <n v="225.40000000000003"/>
    <n v="225.40000000000003"/>
    <x v="46"/>
    <d v="2025-02-18T00:00:00"/>
    <s v="F"/>
    <x v="2"/>
    <x v="0"/>
    <x v="0"/>
    <x v="25"/>
    <x v="1"/>
    <x v="7"/>
    <x v="2"/>
    <x v="1"/>
  </r>
  <r>
    <s v="TX501193"/>
    <x v="7"/>
    <x v="31"/>
    <n v="48.5"/>
    <n v="1358"/>
    <n v="1358"/>
    <x v="46"/>
    <d v="2025-02-17T00:00:00"/>
    <s v="M"/>
    <x v="0"/>
    <x v="0"/>
    <x v="0"/>
    <x v="5"/>
    <x v="3"/>
    <x v="7"/>
    <x v="1"/>
    <x v="1"/>
  </r>
  <r>
    <s v="TX501194"/>
    <x v="2"/>
    <x v="9"/>
    <n v="62"/>
    <n v="310"/>
    <n v="310"/>
    <x v="46"/>
    <d v="2025-02-19T00:00:00"/>
    <s v="F"/>
    <x v="1"/>
    <x v="0"/>
    <x v="0"/>
    <x v="6"/>
    <x v="2"/>
    <x v="7"/>
    <x v="2"/>
    <x v="1"/>
  </r>
  <r>
    <s v="TX501195"/>
    <x v="8"/>
    <x v="2"/>
    <n v="32.1"/>
    <n v="96.300000000000011"/>
    <n v="96.300000000000011"/>
    <x v="47"/>
    <d v="2025-02-19T00:00:00"/>
    <s v="M"/>
    <x v="0"/>
    <x v="0"/>
    <x v="0"/>
    <x v="6"/>
    <x v="1"/>
    <x v="7"/>
    <x v="1"/>
    <x v="1"/>
  </r>
  <r>
    <s v="TX501196"/>
    <x v="12"/>
    <x v="2"/>
    <n v="106.1"/>
    <n v="318.29999999999995"/>
    <n v="318.29999999999995"/>
    <x v="47"/>
    <d v="2025-02-19T00:00:00"/>
    <s v="M"/>
    <x v="0"/>
    <x v="1"/>
    <x v="0"/>
    <x v="7"/>
    <x v="1"/>
    <x v="7"/>
    <x v="1"/>
    <x v="1"/>
  </r>
  <r>
    <s v="TX501197"/>
    <x v="10"/>
    <x v="2"/>
    <n v="23.5"/>
    <n v="70.5"/>
    <n v="70.5"/>
    <x v="47"/>
    <d v="2025-02-20T00:00:00"/>
    <s v="M"/>
    <x v="0"/>
    <x v="4"/>
    <x v="0"/>
    <x v="7"/>
    <x v="2"/>
    <x v="7"/>
    <x v="1"/>
    <x v="1"/>
  </r>
  <r>
    <s v="TX501198"/>
    <x v="1"/>
    <x v="1"/>
    <n v="35.6"/>
    <n v="71.2"/>
    <n v="71.2"/>
    <x v="47"/>
    <d v="2025-02-22T00:00:00"/>
    <s v="M"/>
    <x v="4"/>
    <x v="0"/>
    <x v="0"/>
    <x v="8"/>
    <x v="0"/>
    <x v="7"/>
    <x v="1"/>
    <x v="1"/>
  </r>
  <r>
    <s v="TX501199"/>
    <x v="1"/>
    <x v="1"/>
    <n v="63.5"/>
    <n v="127"/>
    <n v="127"/>
    <x v="47"/>
    <d v="2025-02-17T00:00:00"/>
    <s v="F"/>
    <x v="1"/>
    <x v="2"/>
    <x v="0"/>
    <x v="8"/>
    <x v="7"/>
    <x v="7"/>
    <x v="2"/>
    <x v="1"/>
  </r>
  <r>
    <s v="TX501200"/>
    <x v="6"/>
    <x v="3"/>
    <n v="82.9"/>
    <n v="580.30000000000007"/>
    <n v="580.30000000000007"/>
    <x v="47"/>
    <d v="2025-02-22T00:00:00"/>
    <s v="F"/>
    <x v="4"/>
    <x v="0"/>
    <x v="0"/>
    <x v="9"/>
    <x v="0"/>
    <x v="7"/>
    <x v="2"/>
    <x v="1"/>
  </r>
  <r>
    <s v="TX501201"/>
    <x v="6"/>
    <x v="1"/>
    <n v="83.6"/>
    <n v="167.2"/>
    <n v="167.2"/>
    <x v="47"/>
    <d v="2025-02-22T00:00:00"/>
    <s v="F"/>
    <x v="0"/>
    <x v="0"/>
    <x v="0"/>
    <x v="11"/>
    <x v="0"/>
    <x v="7"/>
    <x v="2"/>
    <x v="1"/>
  </r>
  <r>
    <s v="TX501202"/>
    <x v="4"/>
    <x v="1"/>
    <n v="29.4"/>
    <n v="58.8"/>
    <n v="58.8"/>
    <x v="47"/>
    <d v="2025-02-17T00:00:00"/>
    <s v="F"/>
    <x v="0"/>
    <x v="1"/>
    <x v="0"/>
    <x v="30"/>
    <x v="7"/>
    <x v="7"/>
    <x v="2"/>
    <x v="1"/>
  </r>
  <r>
    <s v="TX501203"/>
    <x v="2"/>
    <x v="2"/>
    <n v="107.1"/>
    <n v="321.29999999999995"/>
    <n v="321.29999999999995"/>
    <x v="47"/>
    <d v="2025-02-21T00:00:00"/>
    <s v="F"/>
    <x v="2"/>
    <x v="0"/>
    <x v="0"/>
    <x v="20"/>
    <x v="5"/>
    <x v="7"/>
    <x v="2"/>
    <x v="1"/>
  </r>
  <r>
    <s v="TX501204"/>
    <x v="2"/>
    <x v="0"/>
    <n v="62.7"/>
    <n v="62.7"/>
    <n v="62.7"/>
    <x v="47"/>
    <d v="2025-02-21T00:00:00"/>
    <s v="M"/>
    <x v="1"/>
    <x v="0"/>
    <x v="0"/>
    <x v="21"/>
    <x v="5"/>
    <x v="7"/>
    <x v="1"/>
    <x v="1"/>
  </r>
  <r>
    <s v="TX501205"/>
    <x v="11"/>
    <x v="0"/>
    <n v="41.6"/>
    <n v="41.6"/>
    <n v="41.6"/>
    <x v="47"/>
    <d v="2025-02-18T00:00:00"/>
    <s v="M"/>
    <x v="0"/>
    <x v="1"/>
    <x v="0"/>
    <x v="1"/>
    <x v="3"/>
    <x v="7"/>
    <x v="1"/>
    <x v="1"/>
  </r>
  <r>
    <s v="TX501206"/>
    <x v="6"/>
    <x v="0"/>
    <n v="44.2"/>
    <n v="44.2"/>
    <n v="44.2"/>
    <x v="47"/>
    <d v="2025-02-18T00:00:00"/>
    <s v="O"/>
    <x v="0"/>
    <x v="1"/>
    <x v="0"/>
    <x v="1"/>
    <x v="3"/>
    <x v="7"/>
    <x v="3"/>
    <x v="1"/>
  </r>
  <r>
    <s v="TX501207"/>
    <x v="4"/>
    <x v="13"/>
    <n v="40.4"/>
    <n v="242.39999999999998"/>
    <n v="242.39999999999998"/>
    <x v="47"/>
    <d v="2025-03-02T00:00:00"/>
    <s v="F"/>
    <x v="2"/>
    <x v="0"/>
    <x v="0"/>
    <x v="22"/>
    <x v="10"/>
    <x v="7"/>
    <x v="2"/>
    <x v="1"/>
  </r>
  <r>
    <s v="TX501208"/>
    <x v="15"/>
    <x v="13"/>
    <n v="59.6"/>
    <n v="357.6"/>
    <n v="357.6"/>
    <x v="47"/>
    <d v="2025-02-18T00:00:00"/>
    <s v="F"/>
    <x v="4"/>
    <x v="0"/>
    <x v="0"/>
    <x v="34"/>
    <x v="3"/>
    <x v="7"/>
    <x v="2"/>
    <x v="1"/>
  </r>
  <r>
    <s v="TX501209"/>
    <x v="17"/>
    <x v="4"/>
    <n v="63.8"/>
    <n v="765.59999999999991"/>
    <n v="765.59999999999991"/>
    <x v="47"/>
    <d v="2025-02-18T00:00:00"/>
    <s v="M"/>
    <x v="1"/>
    <x v="0"/>
    <x v="0"/>
    <x v="3"/>
    <x v="3"/>
    <x v="7"/>
    <x v="1"/>
    <x v="1"/>
  </r>
  <r>
    <s v="TX501210"/>
    <x v="9"/>
    <x v="13"/>
    <n v="30.8"/>
    <n v="184.8"/>
    <n v="184.8"/>
    <x v="47"/>
    <d v="2025-02-19T00:00:00"/>
    <s v="M"/>
    <x v="4"/>
    <x v="0"/>
    <x v="0"/>
    <x v="3"/>
    <x v="1"/>
    <x v="7"/>
    <x v="1"/>
    <x v="1"/>
  </r>
  <r>
    <s v="TX501211"/>
    <x v="1"/>
    <x v="1"/>
    <n v="41.5"/>
    <n v="83"/>
    <n v="83"/>
    <x v="47"/>
    <d v="2025-02-20T00:00:00"/>
    <s v="O"/>
    <x v="0"/>
    <x v="0"/>
    <x v="0"/>
    <x v="3"/>
    <x v="2"/>
    <x v="7"/>
    <x v="3"/>
    <x v="1"/>
  </r>
  <r>
    <s v="TX501212"/>
    <x v="10"/>
    <x v="12"/>
    <n v="44.7"/>
    <n v="178.8"/>
    <n v="178.8"/>
    <x v="47"/>
    <d v="2025-02-19T00:00:00"/>
    <s v="F"/>
    <x v="2"/>
    <x v="1"/>
    <x v="0"/>
    <x v="3"/>
    <x v="1"/>
    <x v="7"/>
    <x v="2"/>
    <x v="1"/>
  </r>
  <r>
    <s v="TX501213"/>
    <x v="12"/>
    <x v="1"/>
    <n v="64.099999999999994"/>
    <n v="128.19999999999999"/>
    <n v="128.19999999999999"/>
    <x v="47"/>
    <d v="2025-02-21T00:00:00"/>
    <s v="F"/>
    <x v="1"/>
    <x v="4"/>
    <x v="0"/>
    <x v="3"/>
    <x v="5"/>
    <x v="7"/>
    <x v="2"/>
    <x v="1"/>
  </r>
  <r>
    <s v="TX501214"/>
    <x v="8"/>
    <x v="0"/>
    <n v="15.9"/>
    <n v="15.9"/>
    <n v="15.9"/>
    <x v="47"/>
    <d v="2025-02-20T00:00:00"/>
    <s v=""/>
    <x v="1"/>
    <x v="0"/>
    <x v="0"/>
    <x v="3"/>
    <x v="2"/>
    <x v="7"/>
    <x v="0"/>
    <x v="1"/>
  </r>
  <r>
    <s v="TX501215"/>
    <x v="6"/>
    <x v="1"/>
    <n v="78.7"/>
    <n v="157.4"/>
    <n v="157.4"/>
    <x v="47"/>
    <d v="2025-02-17T00:00:00"/>
    <s v="F"/>
    <x v="2"/>
    <x v="1"/>
    <x v="0"/>
    <x v="3"/>
    <x v="7"/>
    <x v="7"/>
    <x v="2"/>
    <x v="1"/>
  </r>
  <r>
    <s v="TX501216"/>
    <x v="5"/>
    <x v="4"/>
    <n v="29.6"/>
    <n v="355.20000000000005"/>
    <n v="355.20000000000005"/>
    <x v="47"/>
    <d v="2025-02-21T00:00:00"/>
    <s v="M"/>
    <x v="2"/>
    <x v="4"/>
    <x v="0"/>
    <x v="3"/>
    <x v="5"/>
    <x v="7"/>
    <x v="1"/>
    <x v="1"/>
  </r>
  <r>
    <s v="TX501217"/>
    <x v="8"/>
    <x v="12"/>
    <n v="21.5"/>
    <n v="86"/>
    <n v="86"/>
    <x v="47"/>
    <d v="2025-02-20T00:00:00"/>
    <s v="M"/>
    <x v="1"/>
    <x v="0"/>
    <x v="0"/>
    <x v="3"/>
    <x v="2"/>
    <x v="7"/>
    <x v="1"/>
    <x v="1"/>
  </r>
  <r>
    <s v="TX501218"/>
    <x v="9"/>
    <x v="2"/>
    <n v="74.900000000000006"/>
    <n v="224.70000000000002"/>
    <n v="224.70000000000002"/>
    <x v="47"/>
    <d v="2025-02-26T00:00:00"/>
    <s v="M"/>
    <x v="3"/>
    <x v="1"/>
    <x v="0"/>
    <x v="3"/>
    <x v="8"/>
    <x v="7"/>
    <x v="1"/>
    <x v="1"/>
  </r>
  <r>
    <s v="TX501219"/>
    <x v="10"/>
    <x v="13"/>
    <n v="45"/>
    <n v="270"/>
    <n v="270"/>
    <x v="47"/>
    <d v="2025-02-22T00:00:00"/>
    <s v="F"/>
    <x v="2"/>
    <x v="0"/>
    <x v="0"/>
    <x v="3"/>
    <x v="0"/>
    <x v="7"/>
    <x v="2"/>
    <x v="1"/>
  </r>
  <r>
    <s v="TX501220"/>
    <x v="7"/>
    <x v="33"/>
    <n v="37.9"/>
    <n v="1288.5999999999999"/>
    <n v="1288.5999999999999"/>
    <x v="47"/>
    <d v="2025-02-18T00:00:00"/>
    <s v="M"/>
    <x v="0"/>
    <x v="0"/>
    <x v="0"/>
    <x v="3"/>
    <x v="3"/>
    <x v="7"/>
    <x v="1"/>
    <x v="1"/>
  </r>
  <r>
    <s v="TX501221"/>
    <x v="6"/>
    <x v="2"/>
    <n v="56.6"/>
    <n v="169.8"/>
    <n v="169.8"/>
    <x v="47"/>
    <d v="2025-02-18T00:00:00"/>
    <s v="M"/>
    <x v="3"/>
    <x v="0"/>
    <x v="0"/>
    <x v="3"/>
    <x v="3"/>
    <x v="7"/>
    <x v="1"/>
    <x v="1"/>
  </r>
  <r>
    <s v="TX501222"/>
    <x v="3"/>
    <x v="15"/>
    <n v="84.5"/>
    <n v="1098.5"/>
    <n v="1098.5"/>
    <x v="47"/>
    <d v="2025-02-20T00:00:00"/>
    <s v="F"/>
    <x v="1"/>
    <x v="4"/>
    <x v="0"/>
    <x v="3"/>
    <x v="2"/>
    <x v="7"/>
    <x v="2"/>
    <x v="1"/>
  </r>
  <r>
    <s v="TX501223"/>
    <x v="2"/>
    <x v="9"/>
    <n v="105.4"/>
    <n v="527"/>
    <n v="527"/>
    <x v="47"/>
    <d v="2025-02-19T00:00:00"/>
    <s v="F"/>
    <x v="1"/>
    <x v="1"/>
    <x v="0"/>
    <x v="3"/>
    <x v="1"/>
    <x v="7"/>
    <x v="2"/>
    <x v="1"/>
  </r>
  <r>
    <s v="TX501224"/>
    <x v="18"/>
    <x v="3"/>
    <n v="39.4"/>
    <n v="275.8"/>
    <n v="275.8"/>
    <x v="48"/>
    <d v="2025-02-18T00:00:00"/>
    <s v="M"/>
    <x v="1"/>
    <x v="0"/>
    <x v="0"/>
    <x v="37"/>
    <x v="7"/>
    <x v="7"/>
    <x v="1"/>
    <x v="1"/>
  </r>
  <r>
    <s v="TX501225"/>
    <x v="19"/>
    <x v="2"/>
    <n v="38"/>
    <n v="114"/>
    <n v="114"/>
    <x v="48"/>
    <d v="2025-02-21T00:00:00"/>
    <s v="M"/>
    <x v="4"/>
    <x v="1"/>
    <x v="0"/>
    <x v="6"/>
    <x v="2"/>
    <x v="7"/>
    <x v="1"/>
    <x v="1"/>
  </r>
  <r>
    <s v="TX501226"/>
    <x v="17"/>
    <x v="12"/>
    <n v="42.5"/>
    <n v="170"/>
    <n v="170"/>
    <x v="48"/>
    <d v="2025-02-20T00:00:00"/>
    <s v=""/>
    <x v="0"/>
    <x v="0"/>
    <x v="0"/>
    <x v="6"/>
    <x v="1"/>
    <x v="7"/>
    <x v="0"/>
    <x v="1"/>
  </r>
  <r>
    <s v="TX501227"/>
    <x v="15"/>
    <x v="0"/>
    <n v="62.3"/>
    <n v="62.3"/>
    <n v="62.3"/>
    <x v="48"/>
    <d v="2025-02-27T00:00:00"/>
    <s v="M"/>
    <x v="0"/>
    <x v="2"/>
    <x v="0"/>
    <x v="6"/>
    <x v="8"/>
    <x v="7"/>
    <x v="1"/>
    <x v="1"/>
  </r>
  <r>
    <s v="TX501228"/>
    <x v="6"/>
    <x v="9"/>
    <n v="49.1"/>
    <n v="245.5"/>
    <n v="245.5"/>
    <x v="48"/>
    <d v="2025-02-20T00:00:00"/>
    <s v="F"/>
    <x v="1"/>
    <x v="2"/>
    <x v="0"/>
    <x v="7"/>
    <x v="1"/>
    <x v="7"/>
    <x v="2"/>
    <x v="1"/>
  </r>
  <r>
    <s v="TX501229"/>
    <x v="3"/>
    <x v="1"/>
    <n v="30.5"/>
    <n v="61"/>
    <n v="61"/>
    <x v="48"/>
    <d v="2025-02-21T00:00:00"/>
    <s v="M"/>
    <x v="0"/>
    <x v="2"/>
    <x v="0"/>
    <x v="8"/>
    <x v="2"/>
    <x v="7"/>
    <x v="1"/>
    <x v="1"/>
  </r>
  <r>
    <s v="TX501230"/>
    <x v="2"/>
    <x v="1"/>
    <n v="154.80000000000001"/>
    <n v="309.60000000000002"/>
    <n v="309.60000000000002"/>
    <x v="48"/>
    <d v="2025-02-21T00:00:00"/>
    <s v="F"/>
    <x v="1"/>
    <x v="4"/>
    <x v="0"/>
    <x v="8"/>
    <x v="2"/>
    <x v="7"/>
    <x v="2"/>
    <x v="1"/>
  </r>
  <r>
    <s v="TX501231"/>
    <x v="6"/>
    <x v="0"/>
    <n v="45"/>
    <n v="45"/>
    <n v="45"/>
    <x v="48"/>
    <d v="2025-02-22T00:00:00"/>
    <s v="M"/>
    <x v="3"/>
    <x v="1"/>
    <x v="0"/>
    <x v="8"/>
    <x v="5"/>
    <x v="7"/>
    <x v="1"/>
    <x v="1"/>
  </r>
  <r>
    <s v="TX501232"/>
    <x v="0"/>
    <x v="3"/>
    <n v="15.3"/>
    <n v="107.10000000000001"/>
    <n v="107.10000000000001"/>
    <x v="48"/>
    <d v="2025-02-19T00:00:00"/>
    <s v="M"/>
    <x v="0"/>
    <x v="2"/>
    <x v="0"/>
    <x v="8"/>
    <x v="3"/>
    <x v="7"/>
    <x v="1"/>
    <x v="1"/>
  </r>
  <r>
    <s v="TX501233"/>
    <x v="2"/>
    <x v="5"/>
    <n v="88.6"/>
    <n v="974.59999999999991"/>
    <n v="974.59999999999991"/>
    <x v="48"/>
    <d v="2025-02-21T00:00:00"/>
    <s v="F"/>
    <x v="0"/>
    <x v="4"/>
    <x v="0"/>
    <x v="17"/>
    <x v="2"/>
    <x v="7"/>
    <x v="2"/>
    <x v="1"/>
  </r>
  <r>
    <s v="TX501234"/>
    <x v="9"/>
    <x v="1"/>
    <n v="49.7"/>
    <n v="99.4"/>
    <n v="99.4"/>
    <x v="48"/>
    <d v="2025-02-20T00:00:00"/>
    <s v="O"/>
    <x v="4"/>
    <x v="0"/>
    <x v="0"/>
    <x v="10"/>
    <x v="1"/>
    <x v="7"/>
    <x v="3"/>
    <x v="1"/>
  </r>
  <r>
    <s v="TX501235"/>
    <x v="10"/>
    <x v="0"/>
    <n v="29"/>
    <n v="29"/>
    <n v="29"/>
    <x v="48"/>
    <d v="2025-02-19T00:00:00"/>
    <s v="M"/>
    <x v="0"/>
    <x v="0"/>
    <x v="0"/>
    <x v="11"/>
    <x v="3"/>
    <x v="7"/>
    <x v="1"/>
    <x v="1"/>
  </r>
  <r>
    <s v="TX501236"/>
    <x v="1"/>
    <x v="0"/>
    <n v="60.7"/>
    <n v="60.7"/>
    <n v="60.7"/>
    <x v="48"/>
    <d v="2025-02-19T00:00:00"/>
    <s v="O"/>
    <x v="0"/>
    <x v="1"/>
    <x v="0"/>
    <x v="11"/>
    <x v="3"/>
    <x v="7"/>
    <x v="3"/>
    <x v="1"/>
  </r>
  <r>
    <s v="TX501237"/>
    <x v="17"/>
    <x v="12"/>
    <n v="87.4"/>
    <n v="349.6"/>
    <n v="349.6"/>
    <x v="48"/>
    <d v="2025-02-20T00:00:00"/>
    <s v=""/>
    <x v="0"/>
    <x v="0"/>
    <x v="0"/>
    <x v="11"/>
    <x v="1"/>
    <x v="7"/>
    <x v="0"/>
    <x v="1"/>
  </r>
  <r>
    <s v="TX501238"/>
    <x v="4"/>
    <x v="3"/>
    <n v="44.5"/>
    <n v="311.5"/>
    <n v="311.5"/>
    <x v="48"/>
    <d v="2025-02-22T00:00:00"/>
    <s v="F"/>
    <x v="2"/>
    <x v="2"/>
    <x v="0"/>
    <x v="19"/>
    <x v="5"/>
    <x v="7"/>
    <x v="2"/>
    <x v="1"/>
  </r>
  <r>
    <s v="TX501239"/>
    <x v="2"/>
    <x v="0"/>
    <n v="141"/>
    <n v="141"/>
    <n v="141"/>
    <x v="48"/>
    <d v="2025-02-19T00:00:00"/>
    <s v="M"/>
    <x v="4"/>
    <x v="2"/>
    <x v="0"/>
    <x v="19"/>
    <x v="3"/>
    <x v="7"/>
    <x v="1"/>
    <x v="1"/>
  </r>
  <r>
    <s v="TX501240"/>
    <x v="0"/>
    <x v="2"/>
    <n v="16.7"/>
    <n v="50.099999999999994"/>
    <n v="50.099999999999994"/>
    <x v="48"/>
    <d v="2025-02-26T00:00:00"/>
    <s v="F"/>
    <x v="0"/>
    <x v="0"/>
    <x v="0"/>
    <x v="20"/>
    <x v="9"/>
    <x v="7"/>
    <x v="2"/>
    <x v="1"/>
  </r>
  <r>
    <s v="TX501241"/>
    <x v="1"/>
    <x v="1"/>
    <n v="77.5"/>
    <n v="155"/>
    <n v="155"/>
    <x v="48"/>
    <d v="2025-02-19T00:00:00"/>
    <s v=""/>
    <x v="2"/>
    <x v="2"/>
    <x v="0"/>
    <x v="13"/>
    <x v="3"/>
    <x v="7"/>
    <x v="0"/>
    <x v="1"/>
  </r>
  <r>
    <s v="TX501242"/>
    <x v="2"/>
    <x v="1"/>
    <n v="163"/>
    <n v="326"/>
    <n v="326"/>
    <x v="48"/>
    <d v="2025-02-24T00:00:00"/>
    <s v="F"/>
    <x v="4"/>
    <x v="0"/>
    <x v="0"/>
    <x v="21"/>
    <x v="4"/>
    <x v="7"/>
    <x v="2"/>
    <x v="1"/>
  </r>
  <r>
    <s v="TX501243"/>
    <x v="4"/>
    <x v="11"/>
    <n v="21.4"/>
    <n v="192.6"/>
    <n v="192.6"/>
    <x v="48"/>
    <d v="2025-02-21T00:00:00"/>
    <s v="F"/>
    <x v="0"/>
    <x v="0"/>
    <x v="0"/>
    <x v="51"/>
    <x v="2"/>
    <x v="7"/>
    <x v="2"/>
    <x v="1"/>
  </r>
  <r>
    <s v="TX501244"/>
    <x v="10"/>
    <x v="5"/>
    <n v="31"/>
    <n v="341"/>
    <n v="341"/>
    <x v="48"/>
    <d v="2025-02-20T00:00:00"/>
    <s v="F"/>
    <x v="3"/>
    <x v="2"/>
    <x v="0"/>
    <x v="1"/>
    <x v="1"/>
    <x v="7"/>
    <x v="2"/>
    <x v="1"/>
  </r>
  <r>
    <s v="TX501245"/>
    <x v="7"/>
    <x v="1"/>
    <n v="34.299999999999997"/>
    <n v="68.599999999999994"/>
    <n v="68.599999999999994"/>
    <x v="48"/>
    <d v="2025-02-20T00:00:00"/>
    <s v="F"/>
    <x v="0"/>
    <x v="3"/>
    <x v="0"/>
    <x v="1"/>
    <x v="1"/>
    <x v="7"/>
    <x v="2"/>
    <x v="1"/>
  </r>
  <r>
    <s v="TX501246"/>
    <x v="17"/>
    <x v="9"/>
    <n v="48.2"/>
    <n v="241"/>
    <n v="241"/>
    <x v="48"/>
    <d v="2025-02-19T00:00:00"/>
    <s v="M"/>
    <x v="1"/>
    <x v="1"/>
    <x v="0"/>
    <x v="2"/>
    <x v="3"/>
    <x v="7"/>
    <x v="1"/>
    <x v="1"/>
  </r>
  <r>
    <s v="TX501247"/>
    <x v="10"/>
    <x v="0"/>
    <n v="51.4"/>
    <n v="51.4"/>
    <n v="51.4"/>
    <x v="48"/>
    <d v="2025-02-19T00:00:00"/>
    <s v="M"/>
    <x v="0"/>
    <x v="0"/>
    <x v="0"/>
    <x v="3"/>
    <x v="3"/>
    <x v="7"/>
    <x v="1"/>
    <x v="1"/>
  </r>
  <r>
    <s v="TX501248"/>
    <x v="2"/>
    <x v="9"/>
    <n v="117.2"/>
    <n v="586"/>
    <n v="586"/>
    <x v="48"/>
    <d v="2025-02-21T00:00:00"/>
    <s v="F"/>
    <x v="4"/>
    <x v="4"/>
    <x v="0"/>
    <x v="3"/>
    <x v="2"/>
    <x v="7"/>
    <x v="2"/>
    <x v="1"/>
  </r>
  <r>
    <s v="TX501249"/>
    <x v="8"/>
    <x v="0"/>
    <n v="38.1"/>
    <n v="38.1"/>
    <n v="38.1"/>
    <x v="48"/>
    <d v="2025-02-18T00:00:00"/>
    <s v="M"/>
    <x v="4"/>
    <x v="1"/>
    <x v="0"/>
    <x v="3"/>
    <x v="7"/>
    <x v="7"/>
    <x v="1"/>
    <x v="1"/>
  </r>
  <r>
    <s v="TX501250"/>
    <x v="0"/>
    <x v="1"/>
    <n v="44.1"/>
    <n v="88.2"/>
    <n v="88.2"/>
    <x v="48"/>
    <d v="2025-02-20T00:00:00"/>
    <s v="F"/>
    <x v="2"/>
    <x v="0"/>
    <x v="0"/>
    <x v="3"/>
    <x v="1"/>
    <x v="7"/>
    <x v="2"/>
    <x v="1"/>
  </r>
  <r>
    <s v="TX501251"/>
    <x v="15"/>
    <x v="12"/>
    <n v="80.5"/>
    <n v="322"/>
    <n v="322"/>
    <x v="48"/>
    <d v="2025-02-23T00:00:00"/>
    <s v="M"/>
    <x v="0"/>
    <x v="0"/>
    <x v="0"/>
    <x v="3"/>
    <x v="0"/>
    <x v="7"/>
    <x v="1"/>
    <x v="1"/>
  </r>
  <r>
    <s v="TX501252"/>
    <x v="18"/>
    <x v="12"/>
    <n v="33.6"/>
    <n v="134.4"/>
    <n v="134.4"/>
    <x v="48"/>
    <d v="2025-02-23T00:00:00"/>
    <s v=""/>
    <x v="0"/>
    <x v="2"/>
    <x v="0"/>
    <x v="3"/>
    <x v="0"/>
    <x v="7"/>
    <x v="0"/>
    <x v="1"/>
  </r>
  <r>
    <s v="TX501253"/>
    <x v="9"/>
    <x v="11"/>
    <n v="41.8"/>
    <n v="376.2"/>
    <n v="376.2"/>
    <x v="48"/>
    <d v="2025-02-19T00:00:00"/>
    <s v="F"/>
    <x v="0"/>
    <x v="1"/>
    <x v="0"/>
    <x v="3"/>
    <x v="3"/>
    <x v="7"/>
    <x v="2"/>
    <x v="1"/>
  </r>
  <r>
    <s v="TX501254"/>
    <x v="1"/>
    <x v="1"/>
    <n v="106.2"/>
    <n v="212.4"/>
    <n v="212.4"/>
    <x v="48"/>
    <d v="2025-02-18T00:00:00"/>
    <s v="F"/>
    <x v="4"/>
    <x v="2"/>
    <x v="0"/>
    <x v="3"/>
    <x v="7"/>
    <x v="7"/>
    <x v="2"/>
    <x v="1"/>
  </r>
  <r>
    <s v="TX501255"/>
    <x v="1"/>
    <x v="1"/>
    <n v="52.6"/>
    <n v="105.2"/>
    <n v="105.2"/>
    <x v="48"/>
    <d v="2025-02-19T00:00:00"/>
    <s v="F"/>
    <x v="0"/>
    <x v="2"/>
    <x v="0"/>
    <x v="5"/>
    <x v="3"/>
    <x v="7"/>
    <x v="2"/>
    <x v="1"/>
  </r>
  <r>
    <s v="TX501256"/>
    <x v="11"/>
    <x v="3"/>
    <n v="68.5"/>
    <n v="479.5"/>
    <n v="479.5"/>
    <x v="48"/>
    <d v="2025-02-19T00:00:00"/>
    <s v="F"/>
    <x v="1"/>
    <x v="0"/>
    <x v="0"/>
    <x v="5"/>
    <x v="3"/>
    <x v="7"/>
    <x v="2"/>
    <x v="1"/>
  </r>
  <r>
    <s v="TX501257"/>
    <x v="1"/>
    <x v="1"/>
    <n v="55.6"/>
    <n v="111.2"/>
    <n v="111.2"/>
    <x v="48"/>
    <d v="2025-02-20T00:00:00"/>
    <s v="M"/>
    <x v="1"/>
    <x v="2"/>
    <x v="0"/>
    <x v="6"/>
    <x v="1"/>
    <x v="7"/>
    <x v="1"/>
    <x v="1"/>
  </r>
  <r>
    <s v="TX501258"/>
    <x v="2"/>
    <x v="2"/>
    <n v="134.9"/>
    <n v="404.70000000000005"/>
    <n v="404.70000000000005"/>
    <x v="48"/>
    <d v="2025-02-19T00:00:00"/>
    <s v="M"/>
    <x v="1"/>
    <x v="1"/>
    <x v="0"/>
    <x v="6"/>
    <x v="3"/>
    <x v="7"/>
    <x v="1"/>
    <x v="1"/>
  </r>
  <r>
    <s v="TX501259"/>
    <x v="10"/>
    <x v="9"/>
    <n v="42.6"/>
    <n v="213"/>
    <n v="213"/>
    <x v="48"/>
    <d v="2025-02-19T00:00:00"/>
    <s v="M"/>
    <x v="0"/>
    <x v="0"/>
    <x v="0"/>
    <x v="6"/>
    <x v="3"/>
    <x v="7"/>
    <x v="1"/>
    <x v="1"/>
  </r>
  <r>
    <s v="TX501260"/>
    <x v="7"/>
    <x v="9"/>
    <n v="60.6"/>
    <n v="303"/>
    <n v="303"/>
    <x v="48"/>
    <d v="2025-02-20T00:00:00"/>
    <s v="M"/>
    <x v="4"/>
    <x v="0"/>
    <x v="0"/>
    <x v="6"/>
    <x v="1"/>
    <x v="7"/>
    <x v="1"/>
    <x v="1"/>
  </r>
  <r>
    <s v="TX501261"/>
    <x v="8"/>
    <x v="1"/>
    <n v="43.5"/>
    <n v="87"/>
    <n v="87"/>
    <x v="48"/>
    <d v="2025-02-19T00:00:00"/>
    <s v="M"/>
    <x v="4"/>
    <x v="0"/>
    <x v="0"/>
    <x v="7"/>
    <x v="3"/>
    <x v="7"/>
    <x v="1"/>
    <x v="1"/>
  </r>
  <r>
    <s v="TX501262"/>
    <x v="2"/>
    <x v="1"/>
    <n v="187.1"/>
    <n v="374.2"/>
    <n v="374.2"/>
    <x v="48"/>
    <d v="2025-02-19T00:00:00"/>
    <s v="M"/>
    <x v="1"/>
    <x v="2"/>
    <x v="0"/>
    <x v="8"/>
    <x v="3"/>
    <x v="7"/>
    <x v="1"/>
    <x v="1"/>
  </r>
  <r>
    <s v="TX501263"/>
    <x v="9"/>
    <x v="2"/>
    <n v="32"/>
    <n v="96"/>
    <n v="96"/>
    <x v="48"/>
    <d v="2025-02-20T00:00:00"/>
    <s v="M"/>
    <x v="0"/>
    <x v="0"/>
    <x v="0"/>
    <x v="8"/>
    <x v="1"/>
    <x v="7"/>
    <x v="1"/>
    <x v="1"/>
  </r>
  <r>
    <s v="TX501264"/>
    <x v="9"/>
    <x v="1"/>
    <n v="110.8"/>
    <n v="221.6"/>
    <n v="221.6"/>
    <x v="48"/>
    <d v="2025-02-18T00:00:00"/>
    <s v="M"/>
    <x v="0"/>
    <x v="2"/>
    <x v="0"/>
    <x v="8"/>
    <x v="7"/>
    <x v="7"/>
    <x v="1"/>
    <x v="1"/>
  </r>
  <r>
    <s v="TX501265"/>
    <x v="10"/>
    <x v="15"/>
    <n v="36.1"/>
    <n v="469.3"/>
    <n v="469.3"/>
    <x v="48"/>
    <d v="2025-02-21T00:00:00"/>
    <s v="F"/>
    <x v="0"/>
    <x v="1"/>
    <x v="0"/>
    <x v="8"/>
    <x v="2"/>
    <x v="7"/>
    <x v="2"/>
    <x v="1"/>
  </r>
  <r>
    <s v="TX501266"/>
    <x v="0"/>
    <x v="0"/>
    <n v="24.1"/>
    <n v="24.1"/>
    <n v="24.1"/>
    <x v="48"/>
    <d v="2025-02-20T00:00:00"/>
    <s v="F"/>
    <x v="4"/>
    <x v="2"/>
    <x v="0"/>
    <x v="8"/>
    <x v="1"/>
    <x v="7"/>
    <x v="2"/>
    <x v="1"/>
  </r>
  <r>
    <s v="TX501267"/>
    <x v="19"/>
    <x v="2"/>
    <n v="30.5"/>
    <n v="91.5"/>
    <n v="91.5"/>
    <x v="48"/>
    <d v="2025-02-20T00:00:00"/>
    <s v="M"/>
    <x v="1"/>
    <x v="0"/>
    <x v="0"/>
    <x v="8"/>
    <x v="1"/>
    <x v="7"/>
    <x v="1"/>
    <x v="1"/>
  </r>
  <r>
    <s v="TX501268"/>
    <x v="18"/>
    <x v="13"/>
    <n v="68.3"/>
    <n v="409.79999999999995"/>
    <n v="409.79999999999995"/>
    <x v="48"/>
    <d v="2025-02-21T00:00:00"/>
    <s v="M"/>
    <x v="0"/>
    <x v="0"/>
    <x v="0"/>
    <x v="8"/>
    <x v="2"/>
    <x v="7"/>
    <x v="1"/>
    <x v="1"/>
  </r>
  <r>
    <s v="TX501269"/>
    <x v="7"/>
    <x v="2"/>
    <n v="43.3"/>
    <n v="129.89999999999998"/>
    <n v="129.89999999999998"/>
    <x v="48"/>
    <d v="2025-02-22T00:00:00"/>
    <s v="F"/>
    <x v="0"/>
    <x v="0"/>
    <x v="0"/>
    <x v="17"/>
    <x v="5"/>
    <x v="7"/>
    <x v="2"/>
    <x v="1"/>
  </r>
  <r>
    <s v="TX501270"/>
    <x v="3"/>
    <x v="0"/>
    <n v="101.7"/>
    <n v="101.7"/>
    <n v="101.7"/>
    <x v="48"/>
    <d v="2025-02-21T00:00:00"/>
    <s v="F"/>
    <x v="0"/>
    <x v="1"/>
    <x v="0"/>
    <x v="17"/>
    <x v="2"/>
    <x v="7"/>
    <x v="2"/>
    <x v="1"/>
  </r>
  <r>
    <s v="TX501271"/>
    <x v="11"/>
    <x v="1"/>
    <n v="54.2"/>
    <n v="108.4"/>
    <n v="108.4"/>
    <x v="48"/>
    <d v="2025-02-19T00:00:00"/>
    <s v="F"/>
    <x v="0"/>
    <x v="1"/>
    <x v="0"/>
    <x v="17"/>
    <x v="3"/>
    <x v="7"/>
    <x v="2"/>
    <x v="1"/>
  </r>
  <r>
    <s v="TX501272"/>
    <x v="16"/>
    <x v="1"/>
    <n v="51"/>
    <n v="102"/>
    <n v="102"/>
    <x v="48"/>
    <d v="2025-02-18T00:00:00"/>
    <s v="M"/>
    <x v="1"/>
    <x v="0"/>
    <x v="0"/>
    <x v="26"/>
    <x v="7"/>
    <x v="7"/>
    <x v="1"/>
    <x v="1"/>
  </r>
  <r>
    <s v="TX501273"/>
    <x v="4"/>
    <x v="1"/>
    <n v="23.1"/>
    <n v="46.2"/>
    <n v="46.2"/>
    <x v="48"/>
    <d v="2025-02-21T00:00:00"/>
    <s v="M"/>
    <x v="1"/>
    <x v="0"/>
    <x v="0"/>
    <x v="10"/>
    <x v="2"/>
    <x v="7"/>
    <x v="1"/>
    <x v="1"/>
  </r>
  <r>
    <s v="TX501274"/>
    <x v="12"/>
    <x v="13"/>
    <n v="60.1"/>
    <n v="360.6"/>
    <n v="360.6"/>
    <x v="48"/>
    <d v="2025-02-18T00:00:00"/>
    <s v="F"/>
    <x v="3"/>
    <x v="0"/>
    <x v="0"/>
    <x v="11"/>
    <x v="7"/>
    <x v="7"/>
    <x v="2"/>
    <x v="1"/>
  </r>
  <r>
    <s v="TX501275"/>
    <x v="2"/>
    <x v="3"/>
    <n v="87.5"/>
    <n v="612.5"/>
    <n v="612.5"/>
    <x v="48"/>
    <d v="2025-02-20T00:00:00"/>
    <s v="F"/>
    <x v="0"/>
    <x v="1"/>
    <x v="0"/>
    <x v="11"/>
    <x v="1"/>
    <x v="7"/>
    <x v="2"/>
    <x v="1"/>
  </r>
  <r>
    <s v="TX501276"/>
    <x v="1"/>
    <x v="2"/>
    <n v="51"/>
    <n v="153"/>
    <n v="153"/>
    <x v="48"/>
    <d v="2025-02-19T00:00:00"/>
    <s v="F"/>
    <x v="1"/>
    <x v="0"/>
    <x v="0"/>
    <x v="11"/>
    <x v="3"/>
    <x v="7"/>
    <x v="2"/>
    <x v="1"/>
  </r>
  <r>
    <s v="TX501277"/>
    <x v="8"/>
    <x v="12"/>
    <n v="19.2"/>
    <n v="76.8"/>
    <n v="76.8"/>
    <x v="48"/>
    <d v="2025-02-20T00:00:00"/>
    <s v="F"/>
    <x v="0"/>
    <x v="0"/>
    <x v="0"/>
    <x v="11"/>
    <x v="1"/>
    <x v="7"/>
    <x v="2"/>
    <x v="1"/>
  </r>
  <r>
    <s v="TX501278"/>
    <x v="5"/>
    <x v="8"/>
    <n v="26.5"/>
    <n v="212"/>
    <n v="212"/>
    <x v="48"/>
    <d v="2025-02-19T00:00:00"/>
    <s v=""/>
    <x v="3"/>
    <x v="2"/>
    <x v="0"/>
    <x v="11"/>
    <x v="3"/>
    <x v="7"/>
    <x v="0"/>
    <x v="1"/>
  </r>
  <r>
    <s v="TX501279"/>
    <x v="2"/>
    <x v="1"/>
    <n v="220.3"/>
    <n v="440.6"/>
    <n v="440.6"/>
    <x v="48"/>
    <d v="2025-02-19T00:00:00"/>
    <s v="F"/>
    <x v="1"/>
    <x v="4"/>
    <x v="0"/>
    <x v="53"/>
    <x v="3"/>
    <x v="7"/>
    <x v="2"/>
    <x v="1"/>
  </r>
  <r>
    <s v="TX501280"/>
    <x v="8"/>
    <x v="2"/>
    <n v="45.7"/>
    <n v="137.10000000000002"/>
    <n v="137.10000000000002"/>
    <x v="48"/>
    <d v="2025-02-19T00:00:00"/>
    <s v="F"/>
    <x v="4"/>
    <x v="0"/>
    <x v="0"/>
    <x v="30"/>
    <x v="3"/>
    <x v="7"/>
    <x v="2"/>
    <x v="1"/>
  </r>
  <r>
    <s v="TX501281"/>
    <x v="5"/>
    <x v="9"/>
    <n v="47.1"/>
    <n v="235.5"/>
    <n v="235.5"/>
    <x v="48"/>
    <d v="2025-02-22T00:00:00"/>
    <s v="F"/>
    <x v="3"/>
    <x v="0"/>
    <x v="0"/>
    <x v="13"/>
    <x v="5"/>
    <x v="7"/>
    <x v="2"/>
    <x v="1"/>
  </r>
  <r>
    <s v="TX501282"/>
    <x v="1"/>
    <x v="9"/>
    <n v="81.7"/>
    <n v="408.5"/>
    <n v="408.5"/>
    <x v="48"/>
    <d v="2025-02-19T00:00:00"/>
    <s v="F"/>
    <x v="0"/>
    <x v="2"/>
    <x v="0"/>
    <x v="21"/>
    <x v="3"/>
    <x v="7"/>
    <x v="2"/>
    <x v="1"/>
  </r>
  <r>
    <s v="TX501283"/>
    <x v="6"/>
    <x v="7"/>
    <n v="97.8"/>
    <n v="978"/>
    <n v="978"/>
    <x v="48"/>
    <d v="2025-02-18T00:00:00"/>
    <s v="M"/>
    <x v="1"/>
    <x v="1"/>
    <x v="0"/>
    <x v="21"/>
    <x v="7"/>
    <x v="7"/>
    <x v="1"/>
    <x v="1"/>
  </r>
  <r>
    <s v="TX501284"/>
    <x v="6"/>
    <x v="2"/>
    <n v="42.4"/>
    <n v="127.19999999999999"/>
    <n v="127.19999999999999"/>
    <x v="48"/>
    <d v="2025-02-19T00:00:00"/>
    <s v="F"/>
    <x v="0"/>
    <x v="2"/>
    <x v="0"/>
    <x v="54"/>
    <x v="3"/>
    <x v="7"/>
    <x v="2"/>
    <x v="1"/>
  </r>
  <r>
    <s v="TX501285"/>
    <x v="2"/>
    <x v="7"/>
    <n v="74.5"/>
    <n v="745"/>
    <n v="745"/>
    <x v="48"/>
    <d v="2025-02-19T00:00:00"/>
    <s v="M"/>
    <x v="2"/>
    <x v="1"/>
    <x v="0"/>
    <x v="1"/>
    <x v="3"/>
    <x v="7"/>
    <x v="1"/>
    <x v="1"/>
  </r>
  <r>
    <s v="TX501286"/>
    <x v="17"/>
    <x v="13"/>
    <n v="47.4"/>
    <n v="284.39999999999998"/>
    <n v="284.39999999999998"/>
    <x v="48"/>
    <d v="2025-02-19T00:00:00"/>
    <s v="M"/>
    <x v="1"/>
    <x v="0"/>
    <x v="0"/>
    <x v="1"/>
    <x v="3"/>
    <x v="7"/>
    <x v="1"/>
    <x v="1"/>
  </r>
  <r>
    <s v="TX501287"/>
    <x v="14"/>
    <x v="2"/>
    <n v="17.3"/>
    <n v="51.900000000000006"/>
    <n v="51.900000000000006"/>
    <x v="49"/>
    <d v="2025-02-22T00:00:00"/>
    <s v="M"/>
    <x v="2"/>
    <x v="2"/>
    <x v="0"/>
    <x v="1"/>
    <x v="2"/>
    <x v="7"/>
    <x v="1"/>
    <x v="1"/>
  </r>
  <r>
    <s v="TX501288"/>
    <x v="12"/>
    <x v="12"/>
    <n v="77.900000000000006"/>
    <n v="311.60000000000002"/>
    <n v="311.60000000000002"/>
    <x v="49"/>
    <d v="2025-02-20T00:00:00"/>
    <s v="M"/>
    <x v="1"/>
    <x v="0"/>
    <x v="0"/>
    <x v="2"/>
    <x v="3"/>
    <x v="7"/>
    <x v="1"/>
    <x v="1"/>
  </r>
  <r>
    <s v="TX501289"/>
    <x v="8"/>
    <x v="0"/>
    <n v="29.1"/>
    <n v="29.1"/>
    <n v="29.1"/>
    <x v="49"/>
    <d v="2025-02-22T00:00:00"/>
    <s v="M"/>
    <x v="0"/>
    <x v="2"/>
    <x v="0"/>
    <x v="50"/>
    <x v="2"/>
    <x v="7"/>
    <x v="1"/>
    <x v="1"/>
  </r>
  <r>
    <s v="TX501290"/>
    <x v="8"/>
    <x v="0"/>
    <n v="49"/>
    <n v="49"/>
    <n v="49"/>
    <x v="49"/>
    <d v="2025-02-20T00:00:00"/>
    <s v="M"/>
    <x v="1"/>
    <x v="0"/>
    <x v="0"/>
    <x v="3"/>
    <x v="3"/>
    <x v="7"/>
    <x v="1"/>
    <x v="1"/>
  </r>
  <r>
    <s v="TX501291"/>
    <x v="8"/>
    <x v="13"/>
    <n v="21.1"/>
    <n v="126.60000000000001"/>
    <n v="126.60000000000001"/>
    <x v="49"/>
    <d v="2025-02-26T00:00:00"/>
    <s v="M"/>
    <x v="0"/>
    <x v="2"/>
    <x v="0"/>
    <x v="3"/>
    <x v="6"/>
    <x v="7"/>
    <x v="1"/>
    <x v="1"/>
  </r>
  <r>
    <s v="TX501292"/>
    <x v="4"/>
    <x v="10"/>
    <n v="36.9"/>
    <n v="701.1"/>
    <n v="701.1"/>
    <x v="49"/>
    <d v="2025-02-19T00:00:00"/>
    <s v="F"/>
    <x v="0"/>
    <x v="0"/>
    <x v="0"/>
    <x v="3"/>
    <x v="7"/>
    <x v="7"/>
    <x v="2"/>
    <x v="1"/>
  </r>
  <r>
    <s v="TX501293"/>
    <x v="1"/>
    <x v="7"/>
    <n v="92.6"/>
    <n v="926"/>
    <n v="926"/>
    <x v="49"/>
    <d v="2025-02-24T00:00:00"/>
    <s v="M"/>
    <x v="4"/>
    <x v="2"/>
    <x v="0"/>
    <x v="3"/>
    <x v="0"/>
    <x v="7"/>
    <x v="1"/>
    <x v="1"/>
  </r>
  <r>
    <s v="TX501294"/>
    <x v="10"/>
    <x v="1"/>
    <n v="38"/>
    <n v="76"/>
    <n v="76"/>
    <x v="49"/>
    <d v="2025-02-20T00:00:00"/>
    <s v="M"/>
    <x v="1"/>
    <x v="1"/>
    <x v="0"/>
    <x v="3"/>
    <x v="3"/>
    <x v="7"/>
    <x v="1"/>
    <x v="1"/>
  </r>
  <r>
    <s v="TX501295"/>
    <x v="5"/>
    <x v="2"/>
    <n v="54.8"/>
    <n v="164.39999999999998"/>
    <n v="164.39999999999998"/>
    <x v="49"/>
    <d v="2025-02-23T00:00:00"/>
    <s v=""/>
    <x v="0"/>
    <x v="1"/>
    <x v="0"/>
    <x v="3"/>
    <x v="5"/>
    <x v="7"/>
    <x v="0"/>
    <x v="1"/>
  </r>
  <r>
    <s v="TX501296"/>
    <x v="10"/>
    <x v="4"/>
    <n v="56.8"/>
    <n v="681.59999999999991"/>
    <n v="681.59999999999991"/>
    <x v="49"/>
    <d v="2025-02-21T00:00:00"/>
    <s v="M"/>
    <x v="1"/>
    <x v="0"/>
    <x v="0"/>
    <x v="3"/>
    <x v="1"/>
    <x v="7"/>
    <x v="1"/>
    <x v="1"/>
  </r>
  <r>
    <s v="TX501297"/>
    <x v="11"/>
    <x v="40"/>
    <n v="47.2"/>
    <n v="1557.6000000000001"/>
    <n v="1557.6000000000001"/>
    <x v="49"/>
    <d v="2025-02-22T00:00:00"/>
    <s v="F"/>
    <x v="1"/>
    <x v="0"/>
    <x v="0"/>
    <x v="3"/>
    <x v="2"/>
    <x v="7"/>
    <x v="2"/>
    <x v="1"/>
  </r>
  <r>
    <s v="TX501298"/>
    <x v="7"/>
    <x v="13"/>
    <n v="45.1"/>
    <n v="270.60000000000002"/>
    <n v="270.60000000000002"/>
    <x v="49"/>
    <d v="2025-02-20T00:00:00"/>
    <s v="F"/>
    <x v="2"/>
    <x v="0"/>
    <x v="0"/>
    <x v="43"/>
    <x v="3"/>
    <x v="7"/>
    <x v="2"/>
    <x v="1"/>
  </r>
  <r>
    <s v="TX501299"/>
    <x v="4"/>
    <x v="4"/>
    <n v="25.2"/>
    <n v="302.39999999999998"/>
    <n v="302.39999999999998"/>
    <x v="49"/>
    <d v="2025-02-24T00:00:00"/>
    <s v="F"/>
    <x v="2"/>
    <x v="0"/>
    <x v="0"/>
    <x v="16"/>
    <x v="0"/>
    <x v="7"/>
    <x v="2"/>
    <x v="1"/>
  </r>
  <r>
    <s v="TX501300"/>
    <x v="8"/>
    <x v="0"/>
    <n v="22"/>
    <n v="22"/>
    <n v="22"/>
    <x v="49"/>
    <d v="2025-02-20T00:00:00"/>
    <s v="F"/>
    <x v="0"/>
    <x v="0"/>
    <x v="0"/>
    <x v="5"/>
    <x v="3"/>
    <x v="7"/>
    <x v="2"/>
    <x v="1"/>
  </r>
  <r>
    <s v="TX501301"/>
    <x v="6"/>
    <x v="1"/>
    <n v="42.2"/>
    <n v="84.4"/>
    <n v="84.4"/>
    <x v="49"/>
    <d v="2025-02-20T00:00:00"/>
    <s v="F"/>
    <x v="1"/>
    <x v="1"/>
    <x v="0"/>
    <x v="23"/>
    <x v="3"/>
    <x v="7"/>
    <x v="2"/>
    <x v="1"/>
  </r>
  <r>
    <s v="TX501302"/>
    <x v="13"/>
    <x v="2"/>
    <n v="20.5"/>
    <n v="61.5"/>
    <n v="61.5"/>
    <x v="49"/>
    <d v="2025-02-20T00:00:00"/>
    <s v="M"/>
    <x v="0"/>
    <x v="1"/>
    <x v="0"/>
    <x v="6"/>
    <x v="3"/>
    <x v="7"/>
    <x v="1"/>
    <x v="1"/>
  </r>
  <r>
    <s v="TX501303"/>
    <x v="2"/>
    <x v="0"/>
    <n v="190.4"/>
    <n v="190.4"/>
    <n v="190.4"/>
    <x v="49"/>
    <d v="2025-02-24T00:00:00"/>
    <s v="M"/>
    <x v="1"/>
    <x v="4"/>
    <x v="0"/>
    <x v="6"/>
    <x v="0"/>
    <x v="7"/>
    <x v="1"/>
    <x v="1"/>
  </r>
  <r>
    <s v="TX501304"/>
    <x v="2"/>
    <x v="0"/>
    <n v="121.9"/>
    <n v="121.9"/>
    <n v="121.9"/>
    <x v="49"/>
    <d v="2025-02-21T00:00:00"/>
    <s v="F"/>
    <x v="1"/>
    <x v="2"/>
    <x v="0"/>
    <x v="6"/>
    <x v="1"/>
    <x v="7"/>
    <x v="2"/>
    <x v="1"/>
  </r>
  <r>
    <s v="TX501305"/>
    <x v="2"/>
    <x v="13"/>
    <n v="149.19999999999999"/>
    <n v="895.19999999999993"/>
    <n v="895.19999999999993"/>
    <x v="49"/>
    <d v="2025-02-20T00:00:00"/>
    <s v="F"/>
    <x v="2"/>
    <x v="2"/>
    <x v="0"/>
    <x v="7"/>
    <x v="3"/>
    <x v="7"/>
    <x v="2"/>
    <x v="1"/>
  </r>
  <r>
    <s v="TX501306"/>
    <x v="2"/>
    <x v="0"/>
    <n v="54.1"/>
    <n v="54.1"/>
    <n v="54.1"/>
    <x v="49"/>
    <d v="2025-02-28T00:00:00"/>
    <s v="F"/>
    <x v="2"/>
    <x v="2"/>
    <x v="0"/>
    <x v="7"/>
    <x v="8"/>
    <x v="7"/>
    <x v="2"/>
    <x v="1"/>
  </r>
  <r>
    <s v="TX501307"/>
    <x v="5"/>
    <x v="1"/>
    <n v="27.4"/>
    <n v="54.8"/>
    <n v="54.8"/>
    <x v="49"/>
    <d v="2025-02-21T00:00:00"/>
    <s v="M"/>
    <x v="1"/>
    <x v="0"/>
    <x v="0"/>
    <x v="8"/>
    <x v="1"/>
    <x v="7"/>
    <x v="1"/>
    <x v="1"/>
  </r>
  <r>
    <s v="TX501308"/>
    <x v="0"/>
    <x v="15"/>
    <n v="30.4"/>
    <n v="395.2"/>
    <n v="395.2"/>
    <x v="49"/>
    <d v="2025-02-20T00:00:00"/>
    <s v="F"/>
    <x v="0"/>
    <x v="2"/>
    <x v="0"/>
    <x v="8"/>
    <x v="3"/>
    <x v="7"/>
    <x v="2"/>
    <x v="1"/>
  </r>
  <r>
    <s v="TX501309"/>
    <x v="12"/>
    <x v="2"/>
    <n v="46.2"/>
    <n v="138.60000000000002"/>
    <n v="138.60000000000002"/>
    <x v="49"/>
    <d v="2025-02-21T00:00:00"/>
    <s v="M"/>
    <x v="2"/>
    <x v="1"/>
    <x v="0"/>
    <x v="17"/>
    <x v="1"/>
    <x v="7"/>
    <x v="1"/>
    <x v="1"/>
  </r>
  <r>
    <s v="TX501310"/>
    <x v="7"/>
    <x v="8"/>
    <n v="78.599999999999994"/>
    <n v="628.79999999999995"/>
    <n v="628.79999999999995"/>
    <x v="49"/>
    <d v="2025-02-23T00:00:00"/>
    <s v="M"/>
    <x v="3"/>
    <x v="0"/>
    <x v="0"/>
    <x v="17"/>
    <x v="5"/>
    <x v="7"/>
    <x v="1"/>
    <x v="1"/>
  </r>
  <r>
    <s v="TX501311"/>
    <x v="17"/>
    <x v="7"/>
    <n v="25.9"/>
    <n v="259"/>
    <n v="259"/>
    <x v="49"/>
    <d v="2025-02-25T00:00:00"/>
    <s v="M"/>
    <x v="4"/>
    <x v="0"/>
    <x v="0"/>
    <x v="9"/>
    <x v="4"/>
    <x v="7"/>
    <x v="1"/>
    <x v="1"/>
  </r>
  <r>
    <s v="TX501312"/>
    <x v="6"/>
    <x v="0"/>
    <n v="134.80000000000001"/>
    <n v="134.80000000000001"/>
    <n v="134.80000000000001"/>
    <x v="49"/>
    <d v="2025-02-21T00:00:00"/>
    <s v="M"/>
    <x v="2"/>
    <x v="2"/>
    <x v="0"/>
    <x v="9"/>
    <x v="1"/>
    <x v="7"/>
    <x v="1"/>
    <x v="1"/>
  </r>
  <r>
    <s v="TX501313"/>
    <x v="15"/>
    <x v="9"/>
    <n v="43.1"/>
    <n v="215.5"/>
    <n v="215.5"/>
    <x v="49"/>
    <d v="2025-02-21T00:00:00"/>
    <s v="F"/>
    <x v="0"/>
    <x v="0"/>
    <x v="0"/>
    <x v="11"/>
    <x v="1"/>
    <x v="7"/>
    <x v="2"/>
    <x v="1"/>
  </r>
  <r>
    <s v="TX501314"/>
    <x v="2"/>
    <x v="1"/>
    <n v="215.6"/>
    <n v="431.2"/>
    <n v="431.2"/>
    <x v="49"/>
    <d v="2025-02-20T00:00:00"/>
    <s v="F"/>
    <x v="2"/>
    <x v="0"/>
    <x v="0"/>
    <x v="18"/>
    <x v="3"/>
    <x v="7"/>
    <x v="2"/>
    <x v="1"/>
  </r>
  <r>
    <s v="TX501315"/>
    <x v="6"/>
    <x v="1"/>
    <n v="80.7"/>
    <n v="161.4"/>
    <n v="161.4"/>
    <x v="49"/>
    <d v="2025-02-22T00:00:00"/>
    <s v="F"/>
    <x v="3"/>
    <x v="0"/>
    <x v="0"/>
    <x v="18"/>
    <x v="2"/>
    <x v="7"/>
    <x v="2"/>
    <x v="1"/>
  </r>
  <r>
    <s v="TX501316"/>
    <x v="10"/>
    <x v="3"/>
    <n v="20.6"/>
    <n v="144.20000000000002"/>
    <n v="144.20000000000002"/>
    <x v="49"/>
    <d v="2025-02-24T00:00:00"/>
    <s v=""/>
    <x v="2"/>
    <x v="1"/>
    <x v="0"/>
    <x v="19"/>
    <x v="0"/>
    <x v="7"/>
    <x v="0"/>
    <x v="1"/>
  </r>
  <r>
    <s v="TX501317"/>
    <x v="12"/>
    <x v="2"/>
    <n v="37.1"/>
    <n v="111.30000000000001"/>
    <n v="111.30000000000001"/>
    <x v="49"/>
    <d v="2025-02-20T00:00:00"/>
    <s v="F"/>
    <x v="0"/>
    <x v="0"/>
    <x v="0"/>
    <x v="52"/>
    <x v="3"/>
    <x v="7"/>
    <x v="2"/>
    <x v="1"/>
  </r>
  <r>
    <s v="TX501318"/>
    <x v="12"/>
    <x v="0"/>
    <n v="104.8"/>
    <n v="104.8"/>
    <n v="104.8"/>
    <x v="50"/>
    <d v="2025-02-22T00:00:00"/>
    <s v="F"/>
    <x v="0"/>
    <x v="0"/>
    <x v="0"/>
    <x v="13"/>
    <x v="1"/>
    <x v="7"/>
    <x v="2"/>
    <x v="1"/>
  </r>
  <r>
    <s v="TX501319"/>
    <x v="8"/>
    <x v="1"/>
    <n v="59"/>
    <n v="118"/>
    <n v="118"/>
    <x v="50"/>
    <d v="2025-02-21T00:00:00"/>
    <s v="M"/>
    <x v="1"/>
    <x v="0"/>
    <x v="0"/>
    <x v="21"/>
    <x v="3"/>
    <x v="7"/>
    <x v="1"/>
    <x v="1"/>
  </r>
  <r>
    <s v="TX501320"/>
    <x v="8"/>
    <x v="1"/>
    <n v="32.299999999999997"/>
    <n v="64.599999999999994"/>
    <n v="64.599999999999994"/>
    <x v="50"/>
    <d v="2025-02-21T00:00:00"/>
    <s v="M"/>
    <x v="0"/>
    <x v="2"/>
    <x v="0"/>
    <x v="21"/>
    <x v="3"/>
    <x v="7"/>
    <x v="1"/>
    <x v="1"/>
  </r>
  <r>
    <s v="TX501321"/>
    <x v="8"/>
    <x v="12"/>
    <n v="28.9"/>
    <n v="115.6"/>
    <n v="115.6"/>
    <x v="50"/>
    <d v="2025-02-27T00:00:00"/>
    <s v="M"/>
    <x v="0"/>
    <x v="0"/>
    <x v="0"/>
    <x v="1"/>
    <x v="6"/>
    <x v="7"/>
    <x v="1"/>
    <x v="1"/>
  </r>
  <r>
    <s v="TX501322"/>
    <x v="0"/>
    <x v="1"/>
    <n v="29.6"/>
    <n v="59.2"/>
    <n v="59.2"/>
    <x v="50"/>
    <d v="2025-02-22T00:00:00"/>
    <s v="M"/>
    <x v="0"/>
    <x v="0"/>
    <x v="0"/>
    <x v="1"/>
    <x v="1"/>
    <x v="7"/>
    <x v="1"/>
    <x v="1"/>
  </r>
  <r>
    <s v="TX501323"/>
    <x v="0"/>
    <x v="9"/>
    <n v="29.4"/>
    <n v="147"/>
    <n v="147"/>
    <x v="50"/>
    <d v="2025-02-23T00:00:00"/>
    <s v="F"/>
    <x v="0"/>
    <x v="0"/>
    <x v="0"/>
    <x v="1"/>
    <x v="2"/>
    <x v="7"/>
    <x v="2"/>
    <x v="1"/>
  </r>
  <r>
    <s v="TX501324"/>
    <x v="1"/>
    <x v="1"/>
    <n v="40.6"/>
    <n v="81.2"/>
    <n v="81.2"/>
    <x v="50"/>
    <d v="2025-02-21T00:00:00"/>
    <s v="M"/>
    <x v="0"/>
    <x v="4"/>
    <x v="0"/>
    <x v="2"/>
    <x v="3"/>
    <x v="7"/>
    <x v="1"/>
    <x v="1"/>
  </r>
  <r>
    <s v="TX501325"/>
    <x v="0"/>
    <x v="2"/>
    <n v="32.5"/>
    <n v="97.5"/>
    <n v="97.5"/>
    <x v="50"/>
    <d v="2025-02-21T00:00:00"/>
    <s v="M"/>
    <x v="3"/>
    <x v="2"/>
    <x v="0"/>
    <x v="22"/>
    <x v="3"/>
    <x v="7"/>
    <x v="1"/>
    <x v="1"/>
  </r>
  <r>
    <s v="TX501326"/>
    <x v="15"/>
    <x v="0"/>
    <n v="26.2"/>
    <n v="26.2"/>
    <n v="26.2"/>
    <x v="50"/>
    <d v="2025-02-22T00:00:00"/>
    <s v="M"/>
    <x v="2"/>
    <x v="0"/>
    <x v="0"/>
    <x v="55"/>
    <x v="1"/>
    <x v="7"/>
    <x v="1"/>
    <x v="1"/>
  </r>
  <r>
    <s v="TX501327"/>
    <x v="10"/>
    <x v="17"/>
    <n v="44"/>
    <n v="1320"/>
    <n v="1320"/>
    <x v="50"/>
    <d v="2025-02-26T00:00:00"/>
    <s v="M"/>
    <x v="4"/>
    <x v="0"/>
    <x v="0"/>
    <x v="3"/>
    <x v="4"/>
    <x v="7"/>
    <x v="1"/>
    <x v="1"/>
  </r>
  <r>
    <s v="TX501328"/>
    <x v="7"/>
    <x v="12"/>
    <n v="65.599999999999994"/>
    <n v="262.39999999999998"/>
    <n v="262.39999999999998"/>
    <x v="50"/>
    <d v="2025-02-21T00:00:00"/>
    <s v="F"/>
    <x v="1"/>
    <x v="1"/>
    <x v="0"/>
    <x v="3"/>
    <x v="3"/>
    <x v="7"/>
    <x v="2"/>
    <x v="1"/>
  </r>
  <r>
    <s v="TX501329"/>
    <x v="5"/>
    <x v="4"/>
    <n v="32.6"/>
    <n v="391.20000000000005"/>
    <n v="391.20000000000005"/>
    <x v="50"/>
    <d v="2025-02-21T00:00:00"/>
    <s v="M"/>
    <x v="4"/>
    <x v="0"/>
    <x v="0"/>
    <x v="3"/>
    <x v="3"/>
    <x v="7"/>
    <x v="1"/>
    <x v="1"/>
  </r>
  <r>
    <s v="TX501330"/>
    <x v="16"/>
    <x v="1"/>
    <n v="88.7"/>
    <n v="177.4"/>
    <n v="177.4"/>
    <x v="50"/>
    <d v="2025-02-21T00:00:00"/>
    <s v=""/>
    <x v="3"/>
    <x v="2"/>
    <x v="0"/>
    <x v="3"/>
    <x v="3"/>
    <x v="7"/>
    <x v="0"/>
    <x v="1"/>
  </r>
  <r>
    <s v="TX501331"/>
    <x v="4"/>
    <x v="1"/>
    <n v="21.3"/>
    <n v="42.6"/>
    <n v="42.6"/>
    <x v="50"/>
    <d v="2025-02-21T00:00:00"/>
    <s v="M"/>
    <x v="0"/>
    <x v="0"/>
    <x v="0"/>
    <x v="3"/>
    <x v="3"/>
    <x v="7"/>
    <x v="1"/>
    <x v="1"/>
  </r>
  <r>
    <s v="TX501332"/>
    <x v="4"/>
    <x v="13"/>
    <n v="50.6"/>
    <n v="303.60000000000002"/>
    <n v="303.60000000000002"/>
    <x v="50"/>
    <d v="2025-02-24T00:00:00"/>
    <s v="F"/>
    <x v="2"/>
    <x v="0"/>
    <x v="0"/>
    <x v="3"/>
    <x v="5"/>
    <x v="7"/>
    <x v="2"/>
    <x v="1"/>
  </r>
  <r>
    <s v="TX501333"/>
    <x v="9"/>
    <x v="38"/>
    <n v="86.9"/>
    <n v="1824.9"/>
    <n v="1824.9"/>
    <x v="50"/>
    <d v="2025-02-23T00:00:00"/>
    <s v="F"/>
    <x v="0"/>
    <x v="1"/>
    <x v="0"/>
    <x v="3"/>
    <x v="2"/>
    <x v="7"/>
    <x v="2"/>
    <x v="1"/>
  </r>
  <r>
    <s v="TX501334"/>
    <x v="11"/>
    <x v="2"/>
    <n v="31.8"/>
    <n v="95.4"/>
    <n v="95.4"/>
    <x v="50"/>
    <d v="2025-02-22T00:00:00"/>
    <s v="M"/>
    <x v="0"/>
    <x v="2"/>
    <x v="0"/>
    <x v="3"/>
    <x v="1"/>
    <x v="7"/>
    <x v="1"/>
    <x v="1"/>
  </r>
  <r>
    <s v="TX501335"/>
    <x v="8"/>
    <x v="0"/>
    <n v="19"/>
    <n v="19"/>
    <n v="19"/>
    <x v="50"/>
    <d v="2025-02-21T00:00:00"/>
    <s v="F"/>
    <x v="0"/>
    <x v="2"/>
    <x v="0"/>
    <x v="3"/>
    <x v="3"/>
    <x v="7"/>
    <x v="2"/>
    <x v="1"/>
  </r>
  <r>
    <s v="TX501336"/>
    <x v="5"/>
    <x v="0"/>
    <n v="54.5"/>
    <n v="54.5"/>
    <n v="54.5"/>
    <x v="50"/>
    <d v="2025-02-22T00:00:00"/>
    <s v="M"/>
    <x v="0"/>
    <x v="0"/>
    <x v="0"/>
    <x v="3"/>
    <x v="1"/>
    <x v="7"/>
    <x v="1"/>
    <x v="1"/>
  </r>
  <r>
    <s v="TX501337"/>
    <x v="9"/>
    <x v="9"/>
    <n v="68.900000000000006"/>
    <n v="344.5"/>
    <n v="344.5"/>
    <x v="50"/>
    <d v="2025-02-22T00:00:00"/>
    <s v="M"/>
    <x v="4"/>
    <x v="1"/>
    <x v="0"/>
    <x v="3"/>
    <x v="1"/>
    <x v="7"/>
    <x v="1"/>
    <x v="1"/>
  </r>
  <r>
    <s v="TX501338"/>
    <x v="6"/>
    <x v="2"/>
    <n v="84"/>
    <n v="252"/>
    <n v="252"/>
    <x v="50"/>
    <d v="2025-02-21T00:00:00"/>
    <s v="M"/>
    <x v="1"/>
    <x v="4"/>
    <x v="0"/>
    <x v="16"/>
    <x v="3"/>
    <x v="7"/>
    <x v="1"/>
    <x v="1"/>
  </r>
  <r>
    <s v="TX501339"/>
    <x v="15"/>
    <x v="8"/>
    <n v="23.1"/>
    <n v="184.8"/>
    <n v="184.8"/>
    <x v="50"/>
    <d v="2025-02-25T00:00:00"/>
    <s v="M"/>
    <x v="0"/>
    <x v="2"/>
    <x v="0"/>
    <x v="23"/>
    <x v="0"/>
    <x v="7"/>
    <x v="1"/>
    <x v="1"/>
  </r>
  <r>
    <s v="TX501340"/>
    <x v="7"/>
    <x v="1"/>
    <n v="62.4"/>
    <n v="124.8"/>
    <n v="124.8"/>
    <x v="50"/>
    <d v="2025-02-21T00:00:00"/>
    <s v="F"/>
    <x v="0"/>
    <x v="1"/>
    <x v="0"/>
    <x v="6"/>
    <x v="3"/>
    <x v="7"/>
    <x v="2"/>
    <x v="1"/>
  </r>
  <r>
    <s v="TX501341"/>
    <x v="6"/>
    <x v="4"/>
    <n v="40.700000000000003"/>
    <n v="488.40000000000003"/>
    <n v="488.40000000000003"/>
    <x v="50"/>
    <d v="2025-02-22T00:00:00"/>
    <s v="M"/>
    <x v="1"/>
    <x v="2"/>
    <x v="0"/>
    <x v="6"/>
    <x v="1"/>
    <x v="7"/>
    <x v="1"/>
    <x v="1"/>
  </r>
  <r>
    <s v="TX501342"/>
    <x v="6"/>
    <x v="0"/>
    <n v="49.6"/>
    <n v="49.6"/>
    <n v="49.6"/>
    <x v="50"/>
    <d v="2025-02-23T00:00:00"/>
    <s v="M"/>
    <x v="2"/>
    <x v="0"/>
    <x v="0"/>
    <x v="7"/>
    <x v="2"/>
    <x v="7"/>
    <x v="1"/>
    <x v="1"/>
  </r>
  <r>
    <s v="TX501343"/>
    <x v="7"/>
    <x v="41"/>
    <n v="66.599999999999994"/>
    <n v="2996.9999999999995"/>
    <n v="2996.9999999999995"/>
    <x v="50"/>
    <d v="2025-02-23T00:00:00"/>
    <s v="M"/>
    <x v="2"/>
    <x v="0"/>
    <x v="0"/>
    <x v="8"/>
    <x v="2"/>
    <x v="7"/>
    <x v="1"/>
    <x v="1"/>
  </r>
  <r>
    <s v="TX501344"/>
    <x v="8"/>
    <x v="2"/>
    <n v="26.4"/>
    <n v="79.199999999999989"/>
    <n v="79.199999999999989"/>
    <x v="50"/>
    <d v="2025-02-21T00:00:00"/>
    <s v="F"/>
    <x v="1"/>
    <x v="1"/>
    <x v="0"/>
    <x v="8"/>
    <x v="3"/>
    <x v="7"/>
    <x v="2"/>
    <x v="1"/>
  </r>
  <r>
    <s v="TX501345"/>
    <x v="0"/>
    <x v="1"/>
    <n v="17.2"/>
    <n v="34.4"/>
    <n v="34.4"/>
    <x v="50"/>
    <d v="2025-02-23T00:00:00"/>
    <s v="M"/>
    <x v="2"/>
    <x v="1"/>
    <x v="0"/>
    <x v="8"/>
    <x v="2"/>
    <x v="7"/>
    <x v="1"/>
    <x v="1"/>
  </r>
  <r>
    <s v="TX501346"/>
    <x v="5"/>
    <x v="8"/>
    <n v="58.1"/>
    <n v="464.8"/>
    <n v="464.8"/>
    <x v="50"/>
    <d v="2025-02-23T00:00:00"/>
    <s v="F"/>
    <x v="4"/>
    <x v="0"/>
    <x v="0"/>
    <x v="8"/>
    <x v="2"/>
    <x v="7"/>
    <x v="2"/>
    <x v="1"/>
  </r>
  <r>
    <s v="TX501347"/>
    <x v="15"/>
    <x v="12"/>
    <n v="31.5"/>
    <n v="126"/>
    <n v="126"/>
    <x v="50"/>
    <d v="2025-02-23T00:00:00"/>
    <s v="F"/>
    <x v="4"/>
    <x v="4"/>
    <x v="0"/>
    <x v="8"/>
    <x v="2"/>
    <x v="7"/>
    <x v="2"/>
    <x v="1"/>
  </r>
  <r>
    <s v="TX501348"/>
    <x v="0"/>
    <x v="0"/>
    <n v="27.1"/>
    <n v="27.1"/>
    <n v="27.1"/>
    <x v="50"/>
    <d v="2025-02-22T00:00:00"/>
    <s v="F"/>
    <x v="0"/>
    <x v="1"/>
    <x v="0"/>
    <x v="17"/>
    <x v="1"/>
    <x v="7"/>
    <x v="2"/>
    <x v="1"/>
  </r>
  <r>
    <s v="TX501349"/>
    <x v="18"/>
    <x v="12"/>
    <n v="28.5"/>
    <n v="114"/>
    <n v="114"/>
    <x v="50"/>
    <d v="2025-02-22T00:00:00"/>
    <s v="M"/>
    <x v="1"/>
    <x v="2"/>
    <x v="0"/>
    <x v="9"/>
    <x v="1"/>
    <x v="7"/>
    <x v="1"/>
    <x v="1"/>
  </r>
  <r>
    <s v="TX501350"/>
    <x v="10"/>
    <x v="0"/>
    <n v="40.5"/>
    <n v="40.5"/>
    <n v="40.5"/>
    <x v="51"/>
    <d v="2025-02-23T00:00:00"/>
    <s v="O"/>
    <x v="2"/>
    <x v="0"/>
    <x v="0"/>
    <x v="9"/>
    <x v="1"/>
    <x v="7"/>
    <x v="3"/>
    <x v="1"/>
  </r>
  <r>
    <s v="TX501351"/>
    <x v="2"/>
    <x v="2"/>
    <n v="77.900000000000006"/>
    <n v="233.70000000000002"/>
    <n v="233.70000000000002"/>
    <x v="51"/>
    <d v="2025-02-25T00:00:00"/>
    <s v="F"/>
    <x v="1"/>
    <x v="2"/>
    <x v="0"/>
    <x v="19"/>
    <x v="5"/>
    <x v="7"/>
    <x v="2"/>
    <x v="1"/>
  </r>
  <r>
    <s v="TX501352"/>
    <x v="18"/>
    <x v="12"/>
    <n v="37.1"/>
    <n v="148.4"/>
    <n v="148.4"/>
    <x v="51"/>
    <d v="2025-02-23T00:00:00"/>
    <s v="M"/>
    <x v="4"/>
    <x v="2"/>
    <x v="0"/>
    <x v="19"/>
    <x v="1"/>
    <x v="7"/>
    <x v="1"/>
    <x v="1"/>
  </r>
  <r>
    <s v="TX501353"/>
    <x v="16"/>
    <x v="2"/>
    <n v="51.6"/>
    <n v="154.80000000000001"/>
    <n v="154.80000000000001"/>
    <x v="51"/>
    <d v="2025-03-01T00:00:00"/>
    <s v="F"/>
    <x v="0"/>
    <x v="4"/>
    <x v="0"/>
    <x v="19"/>
    <x v="9"/>
    <x v="7"/>
    <x v="2"/>
    <x v="1"/>
  </r>
  <r>
    <s v="TX501354"/>
    <x v="7"/>
    <x v="2"/>
    <n v="98"/>
    <n v="294"/>
    <n v="294"/>
    <x v="51"/>
    <d v="2025-02-22T00:00:00"/>
    <s v="M"/>
    <x v="1"/>
    <x v="1"/>
    <x v="0"/>
    <x v="19"/>
    <x v="3"/>
    <x v="7"/>
    <x v="1"/>
    <x v="1"/>
  </r>
  <r>
    <s v="TX501355"/>
    <x v="6"/>
    <x v="3"/>
    <n v="41.4"/>
    <n v="289.8"/>
    <n v="289.8"/>
    <x v="51"/>
    <d v="2025-02-22T00:00:00"/>
    <s v="M"/>
    <x v="1"/>
    <x v="0"/>
    <x v="0"/>
    <x v="20"/>
    <x v="3"/>
    <x v="7"/>
    <x v="1"/>
    <x v="1"/>
  </r>
  <r>
    <s v="TX501356"/>
    <x v="11"/>
    <x v="8"/>
    <n v="34"/>
    <n v="272"/>
    <n v="272"/>
    <x v="51"/>
    <d v="2025-02-26T00:00:00"/>
    <s v="F"/>
    <x v="0"/>
    <x v="2"/>
    <x v="0"/>
    <x v="52"/>
    <x v="0"/>
    <x v="7"/>
    <x v="2"/>
    <x v="1"/>
  </r>
  <r>
    <s v="TX501357"/>
    <x v="6"/>
    <x v="0"/>
    <n v="66.3"/>
    <n v="66.3"/>
    <n v="66.3"/>
    <x v="51"/>
    <d v="2025-02-22T00:00:00"/>
    <s v="F"/>
    <x v="1"/>
    <x v="0"/>
    <x v="0"/>
    <x v="13"/>
    <x v="3"/>
    <x v="7"/>
    <x v="2"/>
    <x v="1"/>
  </r>
  <r>
    <s v="TX501358"/>
    <x v="7"/>
    <x v="0"/>
    <n v="33.5"/>
    <n v="33.5"/>
    <n v="33.5"/>
    <x v="51"/>
    <d v="2025-02-25T00:00:00"/>
    <s v="M"/>
    <x v="2"/>
    <x v="0"/>
    <x v="0"/>
    <x v="13"/>
    <x v="5"/>
    <x v="7"/>
    <x v="1"/>
    <x v="1"/>
  </r>
  <r>
    <s v="TX501359"/>
    <x v="12"/>
    <x v="1"/>
    <n v="70.8"/>
    <n v="141.6"/>
    <n v="141.6"/>
    <x v="51"/>
    <d v="2025-02-22T00:00:00"/>
    <s v=""/>
    <x v="0"/>
    <x v="0"/>
    <x v="0"/>
    <x v="28"/>
    <x v="3"/>
    <x v="7"/>
    <x v="0"/>
    <x v="1"/>
  </r>
  <r>
    <s v="TX501360"/>
    <x v="6"/>
    <x v="1"/>
    <n v="127.6"/>
    <n v="255.2"/>
    <n v="255.2"/>
    <x v="51"/>
    <d v="2025-02-22T00:00:00"/>
    <s v="M"/>
    <x v="0"/>
    <x v="0"/>
    <x v="0"/>
    <x v="21"/>
    <x v="3"/>
    <x v="7"/>
    <x v="1"/>
    <x v="1"/>
  </r>
  <r>
    <s v="TX501361"/>
    <x v="6"/>
    <x v="2"/>
    <n v="95.9"/>
    <n v="287.70000000000005"/>
    <n v="287.70000000000005"/>
    <x v="51"/>
    <d v="2025-02-22T00:00:00"/>
    <s v="F"/>
    <x v="1"/>
    <x v="1"/>
    <x v="0"/>
    <x v="21"/>
    <x v="3"/>
    <x v="7"/>
    <x v="2"/>
    <x v="1"/>
  </r>
  <r>
    <s v="TX501362"/>
    <x v="2"/>
    <x v="1"/>
    <n v="78.099999999999994"/>
    <n v="156.19999999999999"/>
    <n v="156.19999999999999"/>
    <x v="51"/>
    <d v="2025-02-22T00:00:00"/>
    <s v="M"/>
    <x v="0"/>
    <x v="0"/>
    <x v="0"/>
    <x v="1"/>
    <x v="3"/>
    <x v="7"/>
    <x v="1"/>
    <x v="1"/>
  </r>
  <r>
    <s v="TX501363"/>
    <x v="13"/>
    <x v="1"/>
    <n v="43.2"/>
    <n v="86.4"/>
    <n v="86.4"/>
    <x v="51"/>
    <d v="2025-02-22T00:00:00"/>
    <s v=""/>
    <x v="1"/>
    <x v="1"/>
    <x v="0"/>
    <x v="1"/>
    <x v="3"/>
    <x v="7"/>
    <x v="0"/>
    <x v="1"/>
  </r>
  <r>
    <s v="TX501364"/>
    <x v="8"/>
    <x v="12"/>
    <n v="28.4"/>
    <n v="113.6"/>
    <n v="113.6"/>
    <x v="51"/>
    <d v="2025-02-27T00:00:00"/>
    <s v="M"/>
    <x v="2"/>
    <x v="0"/>
    <x v="0"/>
    <x v="3"/>
    <x v="4"/>
    <x v="7"/>
    <x v="1"/>
    <x v="1"/>
  </r>
  <r>
    <s v="TX501365"/>
    <x v="2"/>
    <x v="1"/>
    <n v="81.7"/>
    <n v="163.4"/>
    <n v="163.4"/>
    <x v="51"/>
    <d v="2025-02-21T00:00:00"/>
    <s v="M"/>
    <x v="0"/>
    <x v="0"/>
    <x v="0"/>
    <x v="3"/>
    <x v="7"/>
    <x v="7"/>
    <x v="1"/>
    <x v="1"/>
  </r>
  <r>
    <s v="TX501366"/>
    <x v="18"/>
    <x v="1"/>
    <n v="56.7"/>
    <n v="113.4"/>
    <n v="113.4"/>
    <x v="51"/>
    <d v="2025-02-23T00:00:00"/>
    <s v=""/>
    <x v="0"/>
    <x v="2"/>
    <x v="0"/>
    <x v="3"/>
    <x v="1"/>
    <x v="7"/>
    <x v="0"/>
    <x v="1"/>
  </r>
  <r>
    <s v="TX501367"/>
    <x v="3"/>
    <x v="12"/>
    <n v="66.5"/>
    <n v="266"/>
    <n v="266"/>
    <x v="51"/>
    <d v="2025-02-21T00:00:00"/>
    <s v="F"/>
    <x v="0"/>
    <x v="2"/>
    <x v="0"/>
    <x v="3"/>
    <x v="7"/>
    <x v="7"/>
    <x v="2"/>
    <x v="1"/>
  </r>
  <r>
    <s v="TX501368"/>
    <x v="1"/>
    <x v="1"/>
    <n v="105.3"/>
    <n v="210.6"/>
    <n v="210.6"/>
    <x v="51"/>
    <d v="2025-02-25T00:00:00"/>
    <s v="M"/>
    <x v="0"/>
    <x v="1"/>
    <x v="0"/>
    <x v="3"/>
    <x v="5"/>
    <x v="7"/>
    <x v="1"/>
    <x v="1"/>
  </r>
  <r>
    <s v="TX501369"/>
    <x v="10"/>
    <x v="9"/>
    <n v="33.799999999999997"/>
    <n v="169"/>
    <n v="169"/>
    <x v="51"/>
    <d v="2025-02-26T00:00:00"/>
    <s v="M"/>
    <x v="0"/>
    <x v="0"/>
    <x v="0"/>
    <x v="3"/>
    <x v="0"/>
    <x v="7"/>
    <x v="1"/>
    <x v="1"/>
  </r>
  <r>
    <s v="TX501370"/>
    <x v="6"/>
    <x v="2"/>
    <n v="63.4"/>
    <n v="190.2"/>
    <n v="190.2"/>
    <x v="51"/>
    <d v="2025-02-26T00:00:00"/>
    <s v="M"/>
    <x v="3"/>
    <x v="1"/>
    <x v="0"/>
    <x v="24"/>
    <x v="0"/>
    <x v="7"/>
    <x v="1"/>
    <x v="1"/>
  </r>
  <r>
    <s v="TX501371"/>
    <x v="6"/>
    <x v="2"/>
    <n v="49"/>
    <n v="147"/>
    <n v="147"/>
    <x v="51"/>
    <d v="2025-02-25T00:00:00"/>
    <s v="M"/>
    <x v="3"/>
    <x v="0"/>
    <x v="0"/>
    <x v="49"/>
    <x v="5"/>
    <x v="7"/>
    <x v="1"/>
    <x v="1"/>
  </r>
  <r>
    <s v="TX501372"/>
    <x v="1"/>
    <x v="1"/>
    <n v="40"/>
    <n v="80"/>
    <n v="80"/>
    <x v="51"/>
    <d v="2025-02-22T00:00:00"/>
    <s v="F"/>
    <x v="4"/>
    <x v="1"/>
    <x v="0"/>
    <x v="23"/>
    <x v="3"/>
    <x v="7"/>
    <x v="2"/>
    <x v="1"/>
  </r>
  <r>
    <s v="TX501373"/>
    <x v="6"/>
    <x v="12"/>
    <n v="86.3"/>
    <n v="345.2"/>
    <n v="345.2"/>
    <x v="51"/>
    <d v="2025-02-22T00:00:00"/>
    <s v="O"/>
    <x v="0"/>
    <x v="0"/>
    <x v="0"/>
    <x v="6"/>
    <x v="3"/>
    <x v="7"/>
    <x v="3"/>
    <x v="1"/>
  </r>
  <r>
    <s v="TX501374"/>
    <x v="6"/>
    <x v="0"/>
    <n v="51.6"/>
    <n v="51.6"/>
    <n v="51.6"/>
    <x v="51"/>
    <d v="2025-02-23T00:00:00"/>
    <s v="F"/>
    <x v="2"/>
    <x v="2"/>
    <x v="0"/>
    <x v="6"/>
    <x v="1"/>
    <x v="7"/>
    <x v="2"/>
    <x v="1"/>
  </r>
  <r>
    <s v="TX501375"/>
    <x v="10"/>
    <x v="2"/>
    <n v="26.7"/>
    <n v="80.099999999999994"/>
    <n v="80.099999999999994"/>
    <x v="51"/>
    <d v="2025-02-26T00:00:00"/>
    <s v="F"/>
    <x v="2"/>
    <x v="1"/>
    <x v="0"/>
    <x v="6"/>
    <x v="0"/>
    <x v="7"/>
    <x v="2"/>
    <x v="1"/>
  </r>
  <r>
    <s v="TX501376"/>
    <x v="18"/>
    <x v="1"/>
    <n v="68.099999999999994"/>
    <n v="136.19999999999999"/>
    <n v="136.19999999999999"/>
    <x v="51"/>
    <d v="2025-02-22T00:00:00"/>
    <s v="M"/>
    <x v="0"/>
    <x v="1"/>
    <x v="0"/>
    <x v="6"/>
    <x v="3"/>
    <x v="7"/>
    <x v="1"/>
    <x v="1"/>
  </r>
  <r>
    <s v="TX501377"/>
    <x v="1"/>
    <x v="0"/>
    <n v="81.7"/>
    <n v="81.7"/>
    <n v="81.7"/>
    <x v="51"/>
    <d v="2025-02-22T00:00:00"/>
    <s v="M"/>
    <x v="0"/>
    <x v="0"/>
    <x v="0"/>
    <x v="7"/>
    <x v="3"/>
    <x v="7"/>
    <x v="1"/>
    <x v="1"/>
  </r>
  <r>
    <s v="TX501378"/>
    <x v="18"/>
    <x v="7"/>
    <n v="25.1"/>
    <n v="251"/>
    <n v="251"/>
    <x v="51"/>
    <d v="2025-02-24T00:00:00"/>
    <s v="M"/>
    <x v="3"/>
    <x v="1"/>
    <x v="0"/>
    <x v="8"/>
    <x v="2"/>
    <x v="7"/>
    <x v="1"/>
    <x v="1"/>
  </r>
  <r>
    <s v="TX501379"/>
    <x v="8"/>
    <x v="0"/>
    <n v="20.2"/>
    <n v="20.2"/>
    <n v="20.2"/>
    <x v="51"/>
    <d v="2025-02-25T00:00:00"/>
    <s v="F"/>
    <x v="0"/>
    <x v="0"/>
    <x v="0"/>
    <x v="8"/>
    <x v="5"/>
    <x v="7"/>
    <x v="2"/>
    <x v="1"/>
  </r>
  <r>
    <s v="TX501380"/>
    <x v="8"/>
    <x v="2"/>
    <n v="15.4"/>
    <n v="46.2"/>
    <n v="46.2"/>
    <x v="51"/>
    <d v="2025-02-22T00:00:00"/>
    <s v="M"/>
    <x v="1"/>
    <x v="2"/>
    <x v="0"/>
    <x v="8"/>
    <x v="3"/>
    <x v="7"/>
    <x v="1"/>
    <x v="1"/>
  </r>
  <r>
    <s v="TX501381"/>
    <x v="10"/>
    <x v="0"/>
    <n v="59.2"/>
    <n v="59.2"/>
    <n v="59.2"/>
    <x v="51"/>
    <d v="2025-02-22T00:00:00"/>
    <s v="M"/>
    <x v="2"/>
    <x v="2"/>
    <x v="0"/>
    <x v="17"/>
    <x v="3"/>
    <x v="7"/>
    <x v="1"/>
    <x v="1"/>
  </r>
  <r>
    <s v="TX501382"/>
    <x v="0"/>
    <x v="0"/>
    <n v="46.7"/>
    <n v="46.7"/>
    <n v="46.7"/>
    <x v="51"/>
    <d v="2025-02-26T00:00:00"/>
    <s v="M"/>
    <x v="0"/>
    <x v="0"/>
    <x v="0"/>
    <x v="17"/>
    <x v="0"/>
    <x v="7"/>
    <x v="1"/>
    <x v="1"/>
  </r>
  <r>
    <s v="TX501383"/>
    <x v="6"/>
    <x v="20"/>
    <n v="41.6"/>
    <n v="624"/>
    <n v="624"/>
    <x v="51"/>
    <d v="2025-02-23T00:00:00"/>
    <s v="M"/>
    <x v="1"/>
    <x v="0"/>
    <x v="0"/>
    <x v="26"/>
    <x v="1"/>
    <x v="7"/>
    <x v="1"/>
    <x v="1"/>
  </r>
  <r>
    <s v="TX501384"/>
    <x v="8"/>
    <x v="1"/>
    <n v="19.2"/>
    <n v="38.4"/>
    <n v="38.4"/>
    <x v="51"/>
    <d v="2025-02-24T00:00:00"/>
    <s v="M"/>
    <x v="4"/>
    <x v="2"/>
    <x v="0"/>
    <x v="9"/>
    <x v="2"/>
    <x v="7"/>
    <x v="1"/>
    <x v="1"/>
  </r>
  <r>
    <s v="TX501385"/>
    <x v="17"/>
    <x v="3"/>
    <n v="41.8"/>
    <n v="292.59999999999997"/>
    <n v="292.59999999999997"/>
    <x v="51"/>
    <d v="2025-02-23T00:00:00"/>
    <s v="F"/>
    <x v="2"/>
    <x v="0"/>
    <x v="0"/>
    <x v="11"/>
    <x v="1"/>
    <x v="7"/>
    <x v="2"/>
    <x v="1"/>
  </r>
  <r>
    <s v="TX501386"/>
    <x v="8"/>
    <x v="13"/>
    <n v="37.4"/>
    <n v="224.39999999999998"/>
    <n v="224.39999999999998"/>
    <x v="51"/>
    <d v="2025-02-23T00:00:00"/>
    <s v="M"/>
    <x v="0"/>
    <x v="2"/>
    <x v="0"/>
    <x v="11"/>
    <x v="1"/>
    <x v="7"/>
    <x v="1"/>
    <x v="1"/>
  </r>
  <r>
    <s v="TX501387"/>
    <x v="10"/>
    <x v="2"/>
    <n v="60.2"/>
    <n v="180.60000000000002"/>
    <n v="180.60000000000002"/>
    <x v="51"/>
    <d v="2025-02-24T00:00:00"/>
    <s v="M"/>
    <x v="4"/>
    <x v="1"/>
    <x v="0"/>
    <x v="38"/>
    <x v="2"/>
    <x v="7"/>
    <x v="1"/>
    <x v="1"/>
  </r>
  <r>
    <s v="TX501388"/>
    <x v="9"/>
    <x v="1"/>
    <n v="91.5"/>
    <n v="183"/>
    <n v="183"/>
    <x v="52"/>
    <d v="2025-02-23T00:00:00"/>
    <s v="M"/>
    <x v="0"/>
    <x v="0"/>
    <x v="0"/>
    <x v="13"/>
    <x v="3"/>
    <x v="7"/>
    <x v="1"/>
    <x v="1"/>
  </r>
  <r>
    <s v="TX501389"/>
    <x v="3"/>
    <x v="9"/>
    <n v="55.7"/>
    <n v="278.5"/>
    <n v="278.5"/>
    <x v="52"/>
    <d v="2025-02-24T00:00:00"/>
    <s v=""/>
    <x v="1"/>
    <x v="2"/>
    <x v="0"/>
    <x v="21"/>
    <x v="1"/>
    <x v="7"/>
    <x v="0"/>
    <x v="1"/>
  </r>
  <r>
    <s v="TX501390"/>
    <x v="7"/>
    <x v="1"/>
    <n v="76.7"/>
    <n v="153.4"/>
    <n v="153.4"/>
    <x v="52"/>
    <d v="2025-02-24T00:00:00"/>
    <s v="M"/>
    <x v="0"/>
    <x v="1"/>
    <x v="0"/>
    <x v="21"/>
    <x v="1"/>
    <x v="7"/>
    <x v="1"/>
    <x v="1"/>
  </r>
  <r>
    <s v="TX501391"/>
    <x v="8"/>
    <x v="38"/>
    <n v="28.2"/>
    <n v="592.19999999999993"/>
    <n v="592.19999999999993"/>
    <x v="52"/>
    <d v="2025-02-27T00:00:00"/>
    <s v="M"/>
    <x v="2"/>
    <x v="0"/>
    <x v="0"/>
    <x v="1"/>
    <x v="0"/>
    <x v="7"/>
    <x v="1"/>
    <x v="1"/>
  </r>
  <r>
    <s v="TX501392"/>
    <x v="7"/>
    <x v="9"/>
    <n v="93.2"/>
    <n v="466"/>
    <n v="466"/>
    <x v="52"/>
    <d v="2025-02-24T00:00:00"/>
    <s v="F"/>
    <x v="4"/>
    <x v="2"/>
    <x v="0"/>
    <x v="1"/>
    <x v="1"/>
    <x v="7"/>
    <x v="2"/>
    <x v="1"/>
  </r>
  <r>
    <s v="TX501393"/>
    <x v="17"/>
    <x v="0"/>
    <n v="33.299999999999997"/>
    <n v="33.299999999999997"/>
    <n v="33.299999999999997"/>
    <x v="52"/>
    <d v="2025-02-23T00:00:00"/>
    <s v="M"/>
    <x v="4"/>
    <x v="0"/>
    <x v="0"/>
    <x v="2"/>
    <x v="3"/>
    <x v="7"/>
    <x v="1"/>
    <x v="1"/>
  </r>
  <r>
    <s v="TX501394"/>
    <x v="10"/>
    <x v="1"/>
    <n v="39.1"/>
    <n v="78.2"/>
    <n v="78.2"/>
    <x v="52"/>
    <d v="2025-02-25T00:00:00"/>
    <s v="M"/>
    <x v="0"/>
    <x v="0"/>
    <x v="0"/>
    <x v="44"/>
    <x v="2"/>
    <x v="7"/>
    <x v="1"/>
    <x v="1"/>
  </r>
  <r>
    <s v="TX501395"/>
    <x v="7"/>
    <x v="4"/>
    <n v="45.3"/>
    <n v="543.59999999999991"/>
    <n v="543.59999999999991"/>
    <x v="52"/>
    <d v="2025-02-23T00:00:00"/>
    <s v="M"/>
    <x v="2"/>
    <x v="0"/>
    <x v="0"/>
    <x v="33"/>
    <x v="3"/>
    <x v="7"/>
    <x v="1"/>
    <x v="1"/>
  </r>
  <r>
    <s v="TX501396"/>
    <x v="9"/>
    <x v="3"/>
    <n v="33.9"/>
    <n v="237.29999999999998"/>
    <n v="237.29999999999998"/>
    <x v="52"/>
    <d v="2025-02-23T00:00:00"/>
    <s v="M"/>
    <x v="4"/>
    <x v="0"/>
    <x v="0"/>
    <x v="33"/>
    <x v="3"/>
    <x v="7"/>
    <x v="1"/>
    <x v="1"/>
  </r>
  <r>
    <s v="TX501397"/>
    <x v="8"/>
    <x v="2"/>
    <n v="19"/>
    <n v="57"/>
    <n v="57"/>
    <x v="52"/>
    <d v="2025-02-23T00:00:00"/>
    <s v="M"/>
    <x v="0"/>
    <x v="2"/>
    <x v="0"/>
    <x v="15"/>
    <x v="3"/>
    <x v="7"/>
    <x v="1"/>
    <x v="1"/>
  </r>
  <r>
    <s v="TX501398"/>
    <x v="4"/>
    <x v="0"/>
    <n v="41.9"/>
    <n v="41.9"/>
    <n v="41.9"/>
    <x v="52"/>
    <d v="2025-02-25T00:00:00"/>
    <s v="F"/>
    <x v="2"/>
    <x v="0"/>
    <x v="0"/>
    <x v="22"/>
    <x v="2"/>
    <x v="7"/>
    <x v="2"/>
    <x v="1"/>
  </r>
  <r>
    <s v="TX501399"/>
    <x v="1"/>
    <x v="12"/>
    <n v="37.5"/>
    <n v="150"/>
    <n v="150"/>
    <x v="52"/>
    <d v="2025-02-22T00:00:00"/>
    <s v="F"/>
    <x v="0"/>
    <x v="0"/>
    <x v="0"/>
    <x v="3"/>
    <x v="7"/>
    <x v="7"/>
    <x v="2"/>
    <x v="1"/>
  </r>
  <r>
    <s v="TX501400"/>
    <x v="0"/>
    <x v="1"/>
    <n v="40.799999999999997"/>
    <n v="81.599999999999994"/>
    <n v="81.599999999999994"/>
    <x v="52"/>
    <d v="2025-02-25T00:00:00"/>
    <s v="M"/>
    <x v="0"/>
    <x v="0"/>
    <x v="0"/>
    <x v="3"/>
    <x v="2"/>
    <x v="7"/>
    <x v="1"/>
    <x v="1"/>
  </r>
  <r>
    <s v="TX501401"/>
    <x v="0"/>
    <x v="12"/>
    <n v="23.1"/>
    <n v="92.4"/>
    <n v="92.4"/>
    <x v="52"/>
    <d v="2025-02-23T00:00:00"/>
    <s v="F"/>
    <x v="4"/>
    <x v="0"/>
    <x v="0"/>
    <x v="3"/>
    <x v="3"/>
    <x v="7"/>
    <x v="2"/>
    <x v="1"/>
  </r>
  <r>
    <s v="TX501402"/>
    <x v="8"/>
    <x v="9"/>
    <n v="39.299999999999997"/>
    <n v="196.5"/>
    <n v="196.5"/>
    <x v="52"/>
    <d v="2025-02-23T00:00:00"/>
    <s v="F"/>
    <x v="0"/>
    <x v="0"/>
    <x v="0"/>
    <x v="3"/>
    <x v="3"/>
    <x v="7"/>
    <x v="2"/>
    <x v="1"/>
  </r>
  <r>
    <s v="TX501403"/>
    <x v="2"/>
    <x v="12"/>
    <n v="85.2"/>
    <n v="340.8"/>
    <n v="340.8"/>
    <x v="52"/>
    <d v="2025-02-27T00:00:00"/>
    <s v="M"/>
    <x v="2"/>
    <x v="0"/>
    <x v="0"/>
    <x v="3"/>
    <x v="0"/>
    <x v="7"/>
    <x v="1"/>
    <x v="1"/>
  </r>
  <r>
    <s v="TX501404"/>
    <x v="8"/>
    <x v="13"/>
    <n v="16"/>
    <n v="96"/>
    <n v="96"/>
    <x v="52"/>
    <d v="2025-02-25T00:00:00"/>
    <s v="M"/>
    <x v="1"/>
    <x v="0"/>
    <x v="0"/>
    <x v="3"/>
    <x v="2"/>
    <x v="7"/>
    <x v="1"/>
    <x v="1"/>
  </r>
  <r>
    <s v="TX501405"/>
    <x v="1"/>
    <x v="1"/>
    <n v="33.799999999999997"/>
    <n v="67.599999999999994"/>
    <n v="67.599999999999994"/>
    <x v="52"/>
    <d v="2025-02-26T00:00:00"/>
    <s v="F"/>
    <x v="1"/>
    <x v="0"/>
    <x v="0"/>
    <x v="3"/>
    <x v="5"/>
    <x v="7"/>
    <x v="2"/>
    <x v="1"/>
  </r>
  <r>
    <s v="TX501406"/>
    <x v="3"/>
    <x v="0"/>
    <n v="70"/>
    <n v="70"/>
    <n v="70"/>
    <x v="52"/>
    <d v="2025-02-23T00:00:00"/>
    <s v="F"/>
    <x v="0"/>
    <x v="0"/>
    <x v="0"/>
    <x v="3"/>
    <x v="3"/>
    <x v="7"/>
    <x v="2"/>
    <x v="1"/>
  </r>
  <r>
    <s v="TX501407"/>
    <x v="9"/>
    <x v="0"/>
    <n v="88"/>
    <n v="88"/>
    <n v="88"/>
    <x v="52"/>
    <d v="2025-02-27T00:00:00"/>
    <s v="F"/>
    <x v="3"/>
    <x v="0"/>
    <x v="0"/>
    <x v="3"/>
    <x v="0"/>
    <x v="7"/>
    <x v="2"/>
    <x v="1"/>
  </r>
  <r>
    <s v="TX501408"/>
    <x v="2"/>
    <x v="2"/>
    <n v="74.099999999999994"/>
    <n v="222.29999999999998"/>
    <n v="222.29999999999998"/>
    <x v="52"/>
    <d v="2025-02-22T00:00:00"/>
    <s v="M"/>
    <x v="4"/>
    <x v="1"/>
    <x v="0"/>
    <x v="3"/>
    <x v="7"/>
    <x v="7"/>
    <x v="1"/>
    <x v="1"/>
  </r>
  <r>
    <s v="TX501409"/>
    <x v="2"/>
    <x v="0"/>
    <n v="161.9"/>
    <n v="161.9"/>
    <n v="161.9"/>
    <x v="52"/>
    <d v="2025-02-24T00:00:00"/>
    <s v="M"/>
    <x v="2"/>
    <x v="0"/>
    <x v="0"/>
    <x v="3"/>
    <x v="1"/>
    <x v="7"/>
    <x v="1"/>
    <x v="1"/>
  </r>
  <r>
    <s v="TX501410"/>
    <x v="4"/>
    <x v="1"/>
    <n v="44"/>
    <n v="88"/>
    <n v="88"/>
    <x v="52"/>
    <d v="2025-02-23T00:00:00"/>
    <s v="O"/>
    <x v="4"/>
    <x v="1"/>
    <x v="0"/>
    <x v="3"/>
    <x v="3"/>
    <x v="7"/>
    <x v="3"/>
    <x v="1"/>
  </r>
  <r>
    <s v="TX501411"/>
    <x v="11"/>
    <x v="0"/>
    <n v="32.1"/>
    <n v="32.1"/>
    <n v="32.1"/>
    <x v="52"/>
    <d v="2025-02-22T00:00:00"/>
    <s v="F"/>
    <x v="3"/>
    <x v="3"/>
    <x v="0"/>
    <x v="3"/>
    <x v="7"/>
    <x v="7"/>
    <x v="2"/>
    <x v="1"/>
  </r>
  <r>
    <s v="TX501412"/>
    <x v="2"/>
    <x v="12"/>
    <n v="104.8"/>
    <n v="419.2"/>
    <n v="419.2"/>
    <x v="53"/>
    <d v="2025-02-25T00:00:00"/>
    <s v="O"/>
    <x v="0"/>
    <x v="0"/>
    <x v="0"/>
    <x v="3"/>
    <x v="1"/>
    <x v="8"/>
    <x v="3"/>
    <x v="1"/>
  </r>
  <r>
    <s v="TX501413"/>
    <x v="9"/>
    <x v="13"/>
    <n v="67.400000000000006"/>
    <n v="404.40000000000003"/>
    <n v="404.40000000000003"/>
    <x v="53"/>
    <d v="2025-02-24T00:00:00"/>
    <s v="F"/>
    <x v="3"/>
    <x v="0"/>
    <x v="0"/>
    <x v="3"/>
    <x v="3"/>
    <x v="8"/>
    <x v="2"/>
    <x v="1"/>
  </r>
  <r>
    <s v="TX501414"/>
    <x v="6"/>
    <x v="1"/>
    <n v="115.2"/>
    <n v="230.4"/>
    <n v="230.4"/>
    <x v="53"/>
    <d v="2025-02-24T00:00:00"/>
    <s v="F"/>
    <x v="1"/>
    <x v="0"/>
    <x v="0"/>
    <x v="4"/>
    <x v="3"/>
    <x v="8"/>
    <x v="2"/>
    <x v="1"/>
  </r>
  <r>
    <s v="TX501415"/>
    <x v="8"/>
    <x v="19"/>
    <n v="15.5"/>
    <n v="449.5"/>
    <n v="449.5"/>
    <x v="53"/>
    <d v="2025-02-25T00:00:00"/>
    <s v="F"/>
    <x v="0"/>
    <x v="1"/>
    <x v="0"/>
    <x v="23"/>
    <x v="1"/>
    <x v="8"/>
    <x v="2"/>
    <x v="1"/>
  </r>
  <r>
    <s v="TX501416"/>
    <x v="6"/>
    <x v="5"/>
    <n v="66.400000000000006"/>
    <n v="730.40000000000009"/>
    <n v="730.40000000000009"/>
    <x v="53"/>
    <d v="2025-02-25T00:00:00"/>
    <s v="F"/>
    <x v="0"/>
    <x v="0"/>
    <x v="0"/>
    <x v="6"/>
    <x v="1"/>
    <x v="8"/>
    <x v="2"/>
    <x v="1"/>
  </r>
  <r>
    <s v="TX501417"/>
    <x v="9"/>
    <x v="4"/>
    <n v="68.099999999999994"/>
    <n v="817.19999999999993"/>
    <n v="817.19999999999993"/>
    <x v="53"/>
    <d v="2025-02-24T00:00:00"/>
    <s v="F"/>
    <x v="2"/>
    <x v="0"/>
    <x v="0"/>
    <x v="8"/>
    <x v="3"/>
    <x v="8"/>
    <x v="2"/>
    <x v="1"/>
  </r>
  <r>
    <s v="TX501418"/>
    <x v="8"/>
    <x v="9"/>
    <n v="32.5"/>
    <n v="162.5"/>
    <n v="162.5"/>
    <x v="53"/>
    <d v="2025-02-27T00:00:00"/>
    <s v="M"/>
    <x v="2"/>
    <x v="1"/>
    <x v="0"/>
    <x v="8"/>
    <x v="5"/>
    <x v="8"/>
    <x v="1"/>
    <x v="1"/>
  </r>
  <r>
    <s v="TX501419"/>
    <x v="15"/>
    <x v="2"/>
    <n v="61.2"/>
    <n v="183.60000000000002"/>
    <n v="183.60000000000002"/>
    <x v="53"/>
    <d v="2025-02-25T00:00:00"/>
    <s v="F"/>
    <x v="1"/>
    <x v="1"/>
    <x v="0"/>
    <x v="8"/>
    <x v="1"/>
    <x v="8"/>
    <x v="2"/>
    <x v="1"/>
  </r>
  <r>
    <s v="TX501420"/>
    <x v="9"/>
    <x v="1"/>
    <n v="54.2"/>
    <n v="108.4"/>
    <n v="108.4"/>
    <x v="53"/>
    <d v="2025-02-24T00:00:00"/>
    <s v="F"/>
    <x v="1"/>
    <x v="0"/>
    <x v="0"/>
    <x v="8"/>
    <x v="3"/>
    <x v="8"/>
    <x v="2"/>
    <x v="1"/>
  </r>
  <r>
    <s v="TX501421"/>
    <x v="11"/>
    <x v="8"/>
    <n v="28.7"/>
    <n v="229.6"/>
    <n v="229.6"/>
    <x v="53"/>
    <d v="2025-02-25T00:00:00"/>
    <s v="M"/>
    <x v="1"/>
    <x v="0"/>
    <x v="0"/>
    <x v="9"/>
    <x v="1"/>
    <x v="8"/>
    <x v="1"/>
    <x v="1"/>
  </r>
  <r>
    <s v="TX501422"/>
    <x v="12"/>
    <x v="13"/>
    <n v="38.200000000000003"/>
    <n v="229.20000000000002"/>
    <n v="229.20000000000002"/>
    <x v="53"/>
    <d v="2025-02-27T00:00:00"/>
    <s v="F"/>
    <x v="0"/>
    <x v="1"/>
    <x v="0"/>
    <x v="9"/>
    <x v="5"/>
    <x v="8"/>
    <x v="2"/>
    <x v="1"/>
  </r>
  <r>
    <s v="TX501423"/>
    <x v="8"/>
    <x v="4"/>
    <n v="17.600000000000001"/>
    <n v="211.20000000000002"/>
    <n v="211.20000000000002"/>
    <x v="53"/>
    <d v="2025-02-24T00:00:00"/>
    <s v="F"/>
    <x v="2"/>
    <x v="1"/>
    <x v="0"/>
    <x v="9"/>
    <x v="3"/>
    <x v="8"/>
    <x v="2"/>
    <x v="1"/>
  </r>
  <r>
    <s v="TX501424"/>
    <x v="10"/>
    <x v="2"/>
    <n v="74.599999999999994"/>
    <n v="223.79999999999998"/>
    <n v="223.79999999999998"/>
    <x v="53"/>
    <d v="2025-02-23T00:00:00"/>
    <s v="F"/>
    <x v="2"/>
    <x v="0"/>
    <x v="0"/>
    <x v="11"/>
    <x v="7"/>
    <x v="8"/>
    <x v="2"/>
    <x v="1"/>
  </r>
  <r>
    <s v="TX501425"/>
    <x v="16"/>
    <x v="20"/>
    <n v="72.599999999999994"/>
    <n v="1089"/>
    <n v="1089"/>
    <x v="53"/>
    <d v="2025-02-23T00:00:00"/>
    <s v=""/>
    <x v="1"/>
    <x v="1"/>
    <x v="0"/>
    <x v="11"/>
    <x v="7"/>
    <x v="8"/>
    <x v="0"/>
    <x v="1"/>
  </r>
  <r>
    <s v="TX501426"/>
    <x v="7"/>
    <x v="0"/>
    <n v="62.3"/>
    <n v="62.3"/>
    <n v="62.3"/>
    <x v="53"/>
    <d v="2025-02-24T00:00:00"/>
    <s v="F"/>
    <x v="1"/>
    <x v="0"/>
    <x v="0"/>
    <x v="11"/>
    <x v="3"/>
    <x v="8"/>
    <x v="2"/>
    <x v="1"/>
  </r>
  <r>
    <s v="TX501427"/>
    <x v="3"/>
    <x v="2"/>
    <n v="33.799999999999997"/>
    <n v="101.39999999999999"/>
    <n v="101.39999999999999"/>
    <x v="53"/>
    <d v="2025-02-25T00:00:00"/>
    <s v="M"/>
    <x v="0"/>
    <x v="2"/>
    <x v="0"/>
    <x v="20"/>
    <x v="1"/>
    <x v="8"/>
    <x v="1"/>
    <x v="1"/>
  </r>
  <r>
    <s v="TX501428"/>
    <x v="9"/>
    <x v="0"/>
    <n v="85.7"/>
    <n v="85.7"/>
    <n v="85.7"/>
    <x v="53"/>
    <d v="2025-02-26T00:00:00"/>
    <s v="M"/>
    <x v="3"/>
    <x v="1"/>
    <x v="0"/>
    <x v="21"/>
    <x v="2"/>
    <x v="8"/>
    <x v="1"/>
    <x v="1"/>
  </r>
  <r>
    <s v="TX501429"/>
    <x v="6"/>
    <x v="1"/>
    <n v="92.1"/>
    <n v="184.2"/>
    <n v="184.2"/>
    <x v="53"/>
    <d v="2025-02-25T00:00:00"/>
    <s v="M"/>
    <x v="1"/>
    <x v="0"/>
    <x v="0"/>
    <x v="21"/>
    <x v="1"/>
    <x v="8"/>
    <x v="1"/>
    <x v="1"/>
  </r>
  <r>
    <s v="TX501430"/>
    <x v="16"/>
    <x v="2"/>
    <n v="65.099999999999994"/>
    <n v="195.29999999999998"/>
    <n v="195.29999999999998"/>
    <x v="53"/>
    <d v="2025-02-26T00:00:00"/>
    <s v="M"/>
    <x v="0"/>
    <x v="0"/>
    <x v="0"/>
    <x v="1"/>
    <x v="2"/>
    <x v="8"/>
    <x v="1"/>
    <x v="1"/>
  </r>
  <r>
    <s v="TX501431"/>
    <x v="9"/>
    <x v="3"/>
    <n v="20.3"/>
    <n v="142.1"/>
    <n v="142.1"/>
    <x v="53"/>
    <d v="2025-02-24T00:00:00"/>
    <s v="F"/>
    <x v="2"/>
    <x v="2"/>
    <x v="0"/>
    <x v="2"/>
    <x v="3"/>
    <x v="8"/>
    <x v="2"/>
    <x v="1"/>
  </r>
  <r>
    <s v="TX501432"/>
    <x v="19"/>
    <x v="1"/>
    <n v="29.8"/>
    <n v="59.6"/>
    <n v="59.6"/>
    <x v="53"/>
    <d v="2025-02-25T00:00:00"/>
    <s v="F"/>
    <x v="1"/>
    <x v="2"/>
    <x v="0"/>
    <x v="34"/>
    <x v="1"/>
    <x v="8"/>
    <x v="2"/>
    <x v="1"/>
  </r>
  <r>
    <s v="TX501433"/>
    <x v="0"/>
    <x v="1"/>
    <n v="24.2"/>
    <n v="48.4"/>
    <n v="48.4"/>
    <x v="53"/>
    <d v="2025-02-25T00:00:00"/>
    <s v="F"/>
    <x v="3"/>
    <x v="2"/>
    <x v="0"/>
    <x v="3"/>
    <x v="1"/>
    <x v="8"/>
    <x v="2"/>
    <x v="1"/>
  </r>
  <r>
    <s v="TX501434"/>
    <x v="3"/>
    <x v="0"/>
    <n v="57.3"/>
    <n v="57.3"/>
    <n v="57.3"/>
    <x v="53"/>
    <d v="2025-02-25T00:00:00"/>
    <s v="M"/>
    <x v="0"/>
    <x v="0"/>
    <x v="0"/>
    <x v="3"/>
    <x v="1"/>
    <x v="8"/>
    <x v="1"/>
    <x v="1"/>
  </r>
  <r>
    <s v="TX501435"/>
    <x v="2"/>
    <x v="0"/>
    <n v="108.9"/>
    <n v="108.9"/>
    <n v="108.9"/>
    <x v="53"/>
    <d v="2025-02-25T00:00:00"/>
    <s v="F"/>
    <x v="1"/>
    <x v="0"/>
    <x v="0"/>
    <x v="3"/>
    <x v="1"/>
    <x v="8"/>
    <x v="2"/>
    <x v="1"/>
  </r>
  <r>
    <s v="TX501436"/>
    <x v="7"/>
    <x v="9"/>
    <n v="50.7"/>
    <n v="253.5"/>
    <n v="253.5"/>
    <x v="53"/>
    <d v="2025-02-24T00:00:00"/>
    <s v="F"/>
    <x v="0"/>
    <x v="0"/>
    <x v="0"/>
    <x v="3"/>
    <x v="3"/>
    <x v="8"/>
    <x v="2"/>
    <x v="1"/>
  </r>
  <r>
    <s v="TX501437"/>
    <x v="7"/>
    <x v="11"/>
    <n v="66.099999999999994"/>
    <n v="594.9"/>
    <n v="594.9"/>
    <x v="53"/>
    <d v="2025-03-09T00:00:00"/>
    <s v="F"/>
    <x v="1"/>
    <x v="0"/>
    <x v="0"/>
    <x v="3"/>
    <x v="12"/>
    <x v="8"/>
    <x v="2"/>
    <x v="1"/>
  </r>
  <r>
    <s v="TX501438"/>
    <x v="12"/>
    <x v="9"/>
    <n v="36.700000000000003"/>
    <n v="183.5"/>
    <n v="183.5"/>
    <x v="53"/>
    <d v="2025-02-27T00:00:00"/>
    <s v="F"/>
    <x v="4"/>
    <x v="0"/>
    <x v="0"/>
    <x v="3"/>
    <x v="5"/>
    <x v="8"/>
    <x v="2"/>
    <x v="1"/>
  </r>
  <r>
    <s v="TX501439"/>
    <x v="8"/>
    <x v="14"/>
    <n v="19.3"/>
    <n v="328.1"/>
    <n v="328.1"/>
    <x v="53"/>
    <d v="2025-02-25T00:00:00"/>
    <s v="M"/>
    <x v="0"/>
    <x v="0"/>
    <x v="0"/>
    <x v="43"/>
    <x v="1"/>
    <x v="8"/>
    <x v="1"/>
    <x v="1"/>
  </r>
  <r>
    <s v="TX501440"/>
    <x v="8"/>
    <x v="12"/>
    <n v="20.7"/>
    <n v="82.8"/>
    <n v="82.8"/>
    <x v="53"/>
    <d v="2025-02-24T00:00:00"/>
    <s v="M"/>
    <x v="1"/>
    <x v="2"/>
    <x v="0"/>
    <x v="6"/>
    <x v="3"/>
    <x v="8"/>
    <x v="1"/>
    <x v="1"/>
  </r>
  <r>
    <s v="TX501441"/>
    <x v="5"/>
    <x v="2"/>
    <n v="54.7"/>
    <n v="164.10000000000002"/>
    <n v="164.10000000000002"/>
    <x v="53"/>
    <d v="2025-02-23T00:00:00"/>
    <s v="O"/>
    <x v="1"/>
    <x v="4"/>
    <x v="0"/>
    <x v="6"/>
    <x v="7"/>
    <x v="8"/>
    <x v="3"/>
    <x v="1"/>
  </r>
  <r>
    <s v="TX501442"/>
    <x v="4"/>
    <x v="1"/>
    <n v="19.8"/>
    <n v="39.6"/>
    <n v="39.6"/>
    <x v="53"/>
    <d v="2025-02-27T00:00:00"/>
    <s v="F"/>
    <x v="4"/>
    <x v="1"/>
    <x v="0"/>
    <x v="8"/>
    <x v="5"/>
    <x v="8"/>
    <x v="2"/>
    <x v="1"/>
  </r>
  <r>
    <s v="TX501443"/>
    <x v="7"/>
    <x v="0"/>
    <n v="41.1"/>
    <n v="41.1"/>
    <n v="41.1"/>
    <x v="53"/>
    <d v="2025-02-25T00:00:00"/>
    <s v="F"/>
    <x v="0"/>
    <x v="2"/>
    <x v="0"/>
    <x v="8"/>
    <x v="1"/>
    <x v="8"/>
    <x v="2"/>
    <x v="1"/>
  </r>
  <r>
    <s v="TX501444"/>
    <x v="11"/>
    <x v="8"/>
    <n v="43.5"/>
    <n v="348"/>
    <n v="348"/>
    <x v="53"/>
    <d v="2025-02-27T00:00:00"/>
    <s v="F"/>
    <x v="3"/>
    <x v="0"/>
    <x v="0"/>
    <x v="8"/>
    <x v="5"/>
    <x v="8"/>
    <x v="2"/>
    <x v="1"/>
  </r>
  <r>
    <s v="TX501445"/>
    <x v="8"/>
    <x v="21"/>
    <n v="19"/>
    <n v="266"/>
    <n v="266"/>
    <x v="53"/>
    <d v="2025-02-24T00:00:00"/>
    <s v="M"/>
    <x v="0"/>
    <x v="0"/>
    <x v="0"/>
    <x v="26"/>
    <x v="3"/>
    <x v="8"/>
    <x v="1"/>
    <x v="1"/>
  </r>
  <r>
    <s v="TX501446"/>
    <x v="2"/>
    <x v="12"/>
    <n v="51.4"/>
    <n v="205.6"/>
    <n v="205.6"/>
    <x v="53"/>
    <d v="2025-02-23T00:00:00"/>
    <s v="F"/>
    <x v="0"/>
    <x v="0"/>
    <x v="0"/>
    <x v="26"/>
    <x v="7"/>
    <x v="8"/>
    <x v="2"/>
    <x v="1"/>
  </r>
  <r>
    <s v="TX501447"/>
    <x v="10"/>
    <x v="1"/>
    <n v="39.799999999999997"/>
    <n v="79.599999999999994"/>
    <n v="79.599999999999994"/>
    <x v="53"/>
    <d v="2025-02-26T00:00:00"/>
    <s v="M"/>
    <x v="3"/>
    <x v="1"/>
    <x v="0"/>
    <x v="13"/>
    <x v="2"/>
    <x v="8"/>
    <x v="1"/>
    <x v="1"/>
  </r>
  <r>
    <s v="TX501448"/>
    <x v="6"/>
    <x v="9"/>
    <n v="61"/>
    <n v="305"/>
    <n v="305"/>
    <x v="53"/>
    <d v="2025-02-24T00:00:00"/>
    <s v=""/>
    <x v="0"/>
    <x v="2"/>
    <x v="0"/>
    <x v="21"/>
    <x v="3"/>
    <x v="8"/>
    <x v="0"/>
    <x v="1"/>
  </r>
  <r>
    <s v="TX501449"/>
    <x v="8"/>
    <x v="5"/>
    <n v="15.1"/>
    <n v="166.1"/>
    <n v="166.1"/>
    <x v="54"/>
    <d v="2025-03-01T00:00:00"/>
    <s v="M"/>
    <x v="3"/>
    <x v="2"/>
    <x v="0"/>
    <x v="2"/>
    <x v="0"/>
    <x v="8"/>
    <x v="1"/>
    <x v="1"/>
  </r>
  <r>
    <s v="TX501450"/>
    <x v="1"/>
    <x v="3"/>
    <n v="71.3"/>
    <n v="499.09999999999997"/>
    <n v="499.09999999999997"/>
    <x v="54"/>
    <d v="2025-02-25T00:00:00"/>
    <s v="M"/>
    <x v="4"/>
    <x v="0"/>
    <x v="0"/>
    <x v="3"/>
    <x v="3"/>
    <x v="8"/>
    <x v="1"/>
    <x v="1"/>
  </r>
  <r>
    <s v="TX501451"/>
    <x v="10"/>
    <x v="0"/>
    <n v="25.8"/>
    <n v="25.8"/>
    <n v="25.8"/>
    <x v="54"/>
    <d v="2025-02-26T00:00:00"/>
    <s v="F"/>
    <x v="0"/>
    <x v="2"/>
    <x v="0"/>
    <x v="3"/>
    <x v="1"/>
    <x v="8"/>
    <x v="2"/>
    <x v="1"/>
  </r>
  <r>
    <s v="TX501452"/>
    <x v="8"/>
    <x v="9"/>
    <n v="39.6"/>
    <n v="198"/>
    <n v="198"/>
    <x v="54"/>
    <d v="2025-02-26T00:00:00"/>
    <s v="M"/>
    <x v="1"/>
    <x v="2"/>
    <x v="0"/>
    <x v="3"/>
    <x v="1"/>
    <x v="8"/>
    <x v="1"/>
    <x v="1"/>
  </r>
  <r>
    <s v="TX501453"/>
    <x v="5"/>
    <x v="1"/>
    <n v="64"/>
    <n v="128"/>
    <n v="128"/>
    <x v="54"/>
    <d v="2025-02-24T00:00:00"/>
    <s v="M"/>
    <x v="1"/>
    <x v="1"/>
    <x v="0"/>
    <x v="3"/>
    <x v="7"/>
    <x v="8"/>
    <x v="1"/>
    <x v="1"/>
  </r>
  <r>
    <s v="TX501454"/>
    <x v="8"/>
    <x v="1"/>
    <n v="30.6"/>
    <n v="61.2"/>
    <n v="61.2"/>
    <x v="54"/>
    <d v="2025-02-27T00:00:00"/>
    <s v="M"/>
    <x v="0"/>
    <x v="2"/>
    <x v="0"/>
    <x v="3"/>
    <x v="2"/>
    <x v="8"/>
    <x v="1"/>
    <x v="1"/>
  </r>
  <r>
    <s v="TX501455"/>
    <x v="8"/>
    <x v="1"/>
    <n v="21.3"/>
    <n v="42.6"/>
    <n v="42.6"/>
    <x v="54"/>
    <d v="2025-02-25T00:00:00"/>
    <s v="M"/>
    <x v="0"/>
    <x v="1"/>
    <x v="0"/>
    <x v="3"/>
    <x v="3"/>
    <x v="8"/>
    <x v="1"/>
    <x v="1"/>
  </r>
  <r>
    <s v="TX501456"/>
    <x v="7"/>
    <x v="0"/>
    <n v="40.799999999999997"/>
    <n v="40.799999999999997"/>
    <n v="40.799999999999997"/>
    <x v="54"/>
    <d v="2025-02-26T00:00:00"/>
    <s v="F"/>
    <x v="4"/>
    <x v="0"/>
    <x v="0"/>
    <x v="3"/>
    <x v="1"/>
    <x v="8"/>
    <x v="2"/>
    <x v="1"/>
  </r>
  <r>
    <s v="TX501457"/>
    <x v="9"/>
    <x v="12"/>
    <n v="27.7"/>
    <n v="110.8"/>
    <n v="110.8"/>
    <x v="54"/>
    <d v="2025-02-25T00:00:00"/>
    <s v="F"/>
    <x v="0"/>
    <x v="1"/>
    <x v="0"/>
    <x v="3"/>
    <x v="3"/>
    <x v="8"/>
    <x v="2"/>
    <x v="1"/>
  </r>
  <r>
    <s v="TX501458"/>
    <x v="6"/>
    <x v="1"/>
    <n v="64.599999999999994"/>
    <n v="129.19999999999999"/>
    <n v="129.19999999999999"/>
    <x v="54"/>
    <d v="2025-02-25T00:00:00"/>
    <s v="M"/>
    <x v="0"/>
    <x v="1"/>
    <x v="0"/>
    <x v="3"/>
    <x v="3"/>
    <x v="8"/>
    <x v="1"/>
    <x v="1"/>
  </r>
  <r>
    <s v="TX501459"/>
    <x v="6"/>
    <x v="27"/>
    <n v="91.1"/>
    <n v="1457.6"/>
    <n v="1457.6"/>
    <x v="54"/>
    <d v="2025-02-25T00:00:00"/>
    <s v="F"/>
    <x v="1"/>
    <x v="2"/>
    <x v="0"/>
    <x v="3"/>
    <x v="3"/>
    <x v="8"/>
    <x v="2"/>
    <x v="1"/>
  </r>
  <r>
    <s v="TX501460"/>
    <x v="1"/>
    <x v="0"/>
    <n v="39.5"/>
    <n v="39.5"/>
    <n v="39.5"/>
    <x v="54"/>
    <d v="2025-03-04T00:00:00"/>
    <s v="F"/>
    <x v="0"/>
    <x v="0"/>
    <x v="0"/>
    <x v="3"/>
    <x v="9"/>
    <x v="8"/>
    <x v="2"/>
    <x v="1"/>
  </r>
  <r>
    <s v="TX501461"/>
    <x v="9"/>
    <x v="1"/>
    <n v="21.8"/>
    <n v="43.6"/>
    <n v="43.6"/>
    <x v="54"/>
    <d v="2025-02-28T00:00:00"/>
    <s v="M"/>
    <x v="4"/>
    <x v="2"/>
    <x v="0"/>
    <x v="3"/>
    <x v="5"/>
    <x v="8"/>
    <x v="1"/>
    <x v="1"/>
  </r>
  <r>
    <s v="TX501462"/>
    <x v="8"/>
    <x v="1"/>
    <n v="51"/>
    <n v="102"/>
    <n v="102"/>
    <x v="54"/>
    <d v="2025-02-27T00:00:00"/>
    <s v="M"/>
    <x v="3"/>
    <x v="2"/>
    <x v="0"/>
    <x v="3"/>
    <x v="2"/>
    <x v="8"/>
    <x v="1"/>
    <x v="1"/>
  </r>
  <r>
    <s v="TX501463"/>
    <x v="2"/>
    <x v="0"/>
    <n v="92.6"/>
    <n v="92.6"/>
    <n v="92.6"/>
    <x v="54"/>
    <d v="2025-02-27T00:00:00"/>
    <s v="F"/>
    <x v="0"/>
    <x v="2"/>
    <x v="0"/>
    <x v="35"/>
    <x v="2"/>
    <x v="8"/>
    <x v="2"/>
    <x v="1"/>
  </r>
  <r>
    <s v="TX501464"/>
    <x v="9"/>
    <x v="1"/>
    <n v="31.1"/>
    <n v="62.2"/>
    <n v="62.2"/>
    <x v="54"/>
    <d v="2025-03-01T00:00:00"/>
    <s v=""/>
    <x v="1"/>
    <x v="3"/>
    <x v="0"/>
    <x v="23"/>
    <x v="0"/>
    <x v="8"/>
    <x v="0"/>
    <x v="1"/>
  </r>
  <r>
    <s v="TX501465"/>
    <x v="5"/>
    <x v="2"/>
    <n v="56.4"/>
    <n v="169.2"/>
    <n v="169.2"/>
    <x v="54"/>
    <d v="2025-02-25T00:00:00"/>
    <s v=""/>
    <x v="1"/>
    <x v="0"/>
    <x v="0"/>
    <x v="6"/>
    <x v="3"/>
    <x v="8"/>
    <x v="0"/>
    <x v="1"/>
  </r>
  <r>
    <s v="TX501466"/>
    <x v="9"/>
    <x v="0"/>
    <n v="41.9"/>
    <n v="41.9"/>
    <n v="41.9"/>
    <x v="54"/>
    <d v="2025-02-24T00:00:00"/>
    <s v="M"/>
    <x v="1"/>
    <x v="0"/>
    <x v="0"/>
    <x v="6"/>
    <x v="7"/>
    <x v="8"/>
    <x v="1"/>
    <x v="1"/>
  </r>
  <r>
    <s v="TX501467"/>
    <x v="10"/>
    <x v="3"/>
    <n v="45.9"/>
    <n v="321.3"/>
    <n v="321.3"/>
    <x v="54"/>
    <d v="2025-02-25T00:00:00"/>
    <s v="M"/>
    <x v="3"/>
    <x v="2"/>
    <x v="0"/>
    <x v="8"/>
    <x v="3"/>
    <x v="8"/>
    <x v="1"/>
    <x v="1"/>
  </r>
  <r>
    <s v="TX501468"/>
    <x v="14"/>
    <x v="11"/>
    <n v="24.4"/>
    <n v="219.6"/>
    <n v="219.6"/>
    <x v="54"/>
    <d v="2025-02-28T00:00:00"/>
    <s v="M"/>
    <x v="3"/>
    <x v="2"/>
    <x v="0"/>
    <x v="8"/>
    <x v="5"/>
    <x v="8"/>
    <x v="1"/>
    <x v="1"/>
  </r>
  <r>
    <s v="TX501469"/>
    <x v="8"/>
    <x v="0"/>
    <n v="18.2"/>
    <n v="18.2"/>
    <n v="18.2"/>
    <x v="54"/>
    <d v="2025-02-25T00:00:00"/>
    <s v="F"/>
    <x v="2"/>
    <x v="2"/>
    <x v="0"/>
    <x v="8"/>
    <x v="3"/>
    <x v="8"/>
    <x v="2"/>
    <x v="1"/>
  </r>
  <r>
    <s v="TX501470"/>
    <x v="8"/>
    <x v="12"/>
    <n v="51.2"/>
    <n v="204.8"/>
    <n v="204.8"/>
    <x v="54"/>
    <d v="2025-02-25T00:00:00"/>
    <s v="F"/>
    <x v="0"/>
    <x v="0"/>
    <x v="0"/>
    <x v="8"/>
    <x v="3"/>
    <x v="8"/>
    <x v="2"/>
    <x v="1"/>
  </r>
  <r>
    <s v="TX501471"/>
    <x v="6"/>
    <x v="0"/>
    <n v="59.7"/>
    <n v="59.7"/>
    <n v="59.7"/>
    <x v="54"/>
    <d v="2025-02-27T00:00:00"/>
    <s v="M"/>
    <x v="0"/>
    <x v="2"/>
    <x v="0"/>
    <x v="8"/>
    <x v="2"/>
    <x v="8"/>
    <x v="1"/>
    <x v="1"/>
  </r>
  <r>
    <s v="TX501472"/>
    <x v="4"/>
    <x v="1"/>
    <n v="33.6"/>
    <n v="67.2"/>
    <n v="67.2"/>
    <x v="54"/>
    <d v="2025-02-26T00:00:00"/>
    <s v="F"/>
    <x v="0"/>
    <x v="0"/>
    <x v="0"/>
    <x v="17"/>
    <x v="1"/>
    <x v="8"/>
    <x v="2"/>
    <x v="1"/>
  </r>
  <r>
    <s v="TX501473"/>
    <x v="12"/>
    <x v="0"/>
    <n v="90.4"/>
    <n v="90.4"/>
    <n v="90.4"/>
    <x v="54"/>
    <d v="2025-02-28T00:00:00"/>
    <s v="M"/>
    <x v="1"/>
    <x v="2"/>
    <x v="0"/>
    <x v="10"/>
    <x v="5"/>
    <x v="8"/>
    <x v="1"/>
    <x v="1"/>
  </r>
  <r>
    <s v="TX501474"/>
    <x v="11"/>
    <x v="2"/>
    <n v="70.3"/>
    <n v="210.89999999999998"/>
    <n v="210.89999999999998"/>
    <x v="54"/>
    <d v="2025-02-24T00:00:00"/>
    <s v="M"/>
    <x v="1"/>
    <x v="2"/>
    <x v="0"/>
    <x v="11"/>
    <x v="7"/>
    <x v="8"/>
    <x v="1"/>
    <x v="1"/>
  </r>
  <r>
    <s v="TX501475"/>
    <x v="4"/>
    <x v="1"/>
    <n v="20.5"/>
    <n v="41"/>
    <n v="41"/>
    <x v="54"/>
    <d v="2025-02-27T00:00:00"/>
    <s v="F"/>
    <x v="0"/>
    <x v="1"/>
    <x v="0"/>
    <x v="11"/>
    <x v="2"/>
    <x v="8"/>
    <x v="2"/>
    <x v="1"/>
  </r>
  <r>
    <s v="TX501476"/>
    <x v="5"/>
    <x v="5"/>
    <n v="37.6"/>
    <n v="413.6"/>
    <n v="413.6"/>
    <x v="54"/>
    <d v="2025-02-25T00:00:00"/>
    <s v="M"/>
    <x v="0"/>
    <x v="0"/>
    <x v="0"/>
    <x v="38"/>
    <x v="3"/>
    <x v="8"/>
    <x v="1"/>
    <x v="1"/>
  </r>
  <r>
    <s v="TX501477"/>
    <x v="5"/>
    <x v="12"/>
    <n v="61.5"/>
    <n v="246"/>
    <n v="246"/>
    <x v="54"/>
    <d v="2025-03-03T00:00:00"/>
    <s v="F"/>
    <x v="1"/>
    <x v="4"/>
    <x v="0"/>
    <x v="13"/>
    <x v="6"/>
    <x v="8"/>
    <x v="2"/>
    <x v="1"/>
  </r>
  <r>
    <s v="TX501478"/>
    <x v="9"/>
    <x v="0"/>
    <n v="33.5"/>
    <n v="33.5"/>
    <n v="33.5"/>
    <x v="55"/>
    <d v="2025-03-01T00:00:00"/>
    <s v="M"/>
    <x v="4"/>
    <x v="1"/>
    <x v="0"/>
    <x v="21"/>
    <x v="5"/>
    <x v="8"/>
    <x v="1"/>
    <x v="1"/>
  </r>
  <r>
    <s v="TX501479"/>
    <x v="4"/>
    <x v="2"/>
    <n v="29.3"/>
    <n v="87.9"/>
    <n v="87.9"/>
    <x v="55"/>
    <d v="2025-02-27T00:00:00"/>
    <s v="F"/>
    <x v="1"/>
    <x v="2"/>
    <x v="0"/>
    <x v="1"/>
    <x v="1"/>
    <x v="8"/>
    <x v="2"/>
    <x v="1"/>
  </r>
  <r>
    <s v="TX501480"/>
    <x v="2"/>
    <x v="1"/>
    <n v="125.9"/>
    <n v="251.8"/>
    <n v="251.8"/>
    <x v="55"/>
    <d v="2025-03-02T00:00:00"/>
    <s v="F"/>
    <x v="4"/>
    <x v="1"/>
    <x v="0"/>
    <x v="1"/>
    <x v="0"/>
    <x v="8"/>
    <x v="2"/>
    <x v="1"/>
  </r>
  <r>
    <s v="TX501481"/>
    <x v="5"/>
    <x v="9"/>
    <n v="29.3"/>
    <n v="146.5"/>
    <n v="146.5"/>
    <x v="55"/>
    <d v="2025-02-25T00:00:00"/>
    <s v="M"/>
    <x v="2"/>
    <x v="0"/>
    <x v="0"/>
    <x v="44"/>
    <x v="7"/>
    <x v="8"/>
    <x v="1"/>
    <x v="1"/>
  </r>
  <r>
    <s v="TX501482"/>
    <x v="9"/>
    <x v="0"/>
    <n v="37.799999999999997"/>
    <n v="37.799999999999997"/>
    <n v="37.799999999999997"/>
    <x v="55"/>
    <d v="2025-02-28T00:00:00"/>
    <s v="F"/>
    <x v="0"/>
    <x v="2"/>
    <x v="0"/>
    <x v="3"/>
    <x v="2"/>
    <x v="8"/>
    <x v="2"/>
    <x v="1"/>
  </r>
  <r>
    <s v="TX501483"/>
    <x v="0"/>
    <x v="12"/>
    <n v="31.7"/>
    <n v="126.8"/>
    <n v="126.8"/>
    <x v="55"/>
    <d v="2025-02-26T00:00:00"/>
    <s v="M"/>
    <x v="2"/>
    <x v="2"/>
    <x v="0"/>
    <x v="3"/>
    <x v="3"/>
    <x v="8"/>
    <x v="1"/>
    <x v="1"/>
  </r>
  <r>
    <s v="TX501484"/>
    <x v="8"/>
    <x v="9"/>
    <n v="26.3"/>
    <n v="131.5"/>
    <n v="131.5"/>
    <x v="55"/>
    <d v="2025-02-26T00:00:00"/>
    <s v="F"/>
    <x v="3"/>
    <x v="2"/>
    <x v="0"/>
    <x v="3"/>
    <x v="3"/>
    <x v="8"/>
    <x v="2"/>
    <x v="1"/>
  </r>
  <r>
    <s v="TX501485"/>
    <x v="8"/>
    <x v="2"/>
    <n v="23.1"/>
    <n v="69.300000000000011"/>
    <n v="69.300000000000011"/>
    <x v="55"/>
    <d v="2025-02-26T00:00:00"/>
    <s v="O"/>
    <x v="2"/>
    <x v="1"/>
    <x v="0"/>
    <x v="3"/>
    <x v="3"/>
    <x v="8"/>
    <x v="3"/>
    <x v="1"/>
  </r>
  <r>
    <s v="TX501486"/>
    <x v="4"/>
    <x v="0"/>
    <n v="22.3"/>
    <n v="22.3"/>
    <n v="22.3"/>
    <x v="55"/>
    <d v="2025-02-27T00:00:00"/>
    <s v="F"/>
    <x v="2"/>
    <x v="0"/>
    <x v="0"/>
    <x v="3"/>
    <x v="1"/>
    <x v="8"/>
    <x v="2"/>
    <x v="1"/>
  </r>
  <r>
    <s v="TX501487"/>
    <x v="12"/>
    <x v="1"/>
    <n v="99.5"/>
    <n v="199"/>
    <n v="199"/>
    <x v="55"/>
    <d v="2025-02-27T00:00:00"/>
    <s v="F"/>
    <x v="2"/>
    <x v="0"/>
    <x v="0"/>
    <x v="3"/>
    <x v="1"/>
    <x v="8"/>
    <x v="2"/>
    <x v="1"/>
  </r>
  <r>
    <s v="TX501488"/>
    <x v="12"/>
    <x v="12"/>
    <n v="47.4"/>
    <n v="189.6"/>
    <n v="189.6"/>
    <x v="55"/>
    <d v="2025-02-28T00:00:00"/>
    <s v="F"/>
    <x v="1"/>
    <x v="0"/>
    <x v="0"/>
    <x v="3"/>
    <x v="2"/>
    <x v="8"/>
    <x v="2"/>
    <x v="1"/>
  </r>
  <r>
    <s v="TX501489"/>
    <x v="0"/>
    <x v="5"/>
    <n v="37.5"/>
    <n v="412.5"/>
    <n v="412.5"/>
    <x v="55"/>
    <d v="2025-02-27T00:00:00"/>
    <s v="F"/>
    <x v="0"/>
    <x v="3"/>
    <x v="0"/>
    <x v="3"/>
    <x v="1"/>
    <x v="8"/>
    <x v="2"/>
    <x v="1"/>
  </r>
  <r>
    <s v="TX501490"/>
    <x v="10"/>
    <x v="0"/>
    <n v="45.1"/>
    <n v="45.1"/>
    <n v="45.1"/>
    <x v="55"/>
    <d v="2025-03-02T00:00:00"/>
    <s v="M"/>
    <x v="3"/>
    <x v="2"/>
    <x v="0"/>
    <x v="24"/>
    <x v="0"/>
    <x v="8"/>
    <x v="1"/>
    <x v="1"/>
  </r>
  <r>
    <s v="TX501491"/>
    <x v="5"/>
    <x v="7"/>
    <n v="34.4"/>
    <n v="344"/>
    <n v="344"/>
    <x v="55"/>
    <d v="2025-02-28T00:00:00"/>
    <s v="M"/>
    <x v="2"/>
    <x v="0"/>
    <x v="0"/>
    <x v="16"/>
    <x v="2"/>
    <x v="8"/>
    <x v="1"/>
    <x v="1"/>
  </r>
  <r>
    <s v="TX501492"/>
    <x v="4"/>
    <x v="1"/>
    <n v="38"/>
    <n v="76"/>
    <n v="76"/>
    <x v="55"/>
    <d v="2025-02-27T00:00:00"/>
    <s v="F"/>
    <x v="1"/>
    <x v="0"/>
    <x v="0"/>
    <x v="5"/>
    <x v="1"/>
    <x v="8"/>
    <x v="2"/>
    <x v="1"/>
  </r>
  <r>
    <s v="TX501493"/>
    <x v="3"/>
    <x v="21"/>
    <n v="32.4"/>
    <n v="453.59999999999997"/>
    <n v="453.59999999999997"/>
    <x v="55"/>
    <d v="2025-02-28T00:00:00"/>
    <s v="M"/>
    <x v="4"/>
    <x v="0"/>
    <x v="0"/>
    <x v="6"/>
    <x v="2"/>
    <x v="8"/>
    <x v="1"/>
    <x v="1"/>
  </r>
  <r>
    <s v="TX501494"/>
    <x v="6"/>
    <x v="2"/>
    <n v="40.9"/>
    <n v="122.69999999999999"/>
    <n v="122.69999999999999"/>
    <x v="55"/>
    <d v="2025-02-25T00:00:00"/>
    <s v=""/>
    <x v="1"/>
    <x v="0"/>
    <x v="0"/>
    <x v="8"/>
    <x v="7"/>
    <x v="8"/>
    <x v="0"/>
    <x v="1"/>
  </r>
  <r>
    <s v="TX501495"/>
    <x v="7"/>
    <x v="3"/>
    <n v="76.2"/>
    <n v="533.4"/>
    <n v="533.4"/>
    <x v="55"/>
    <d v="2025-02-27T00:00:00"/>
    <s v="F"/>
    <x v="2"/>
    <x v="1"/>
    <x v="0"/>
    <x v="8"/>
    <x v="1"/>
    <x v="8"/>
    <x v="2"/>
    <x v="1"/>
  </r>
  <r>
    <s v="TX501496"/>
    <x v="2"/>
    <x v="0"/>
    <n v="85.6"/>
    <n v="85.6"/>
    <n v="85.6"/>
    <x v="55"/>
    <d v="2025-02-27T00:00:00"/>
    <s v="M"/>
    <x v="2"/>
    <x v="0"/>
    <x v="0"/>
    <x v="8"/>
    <x v="1"/>
    <x v="8"/>
    <x v="1"/>
    <x v="1"/>
  </r>
  <r>
    <s v="TX501497"/>
    <x v="4"/>
    <x v="12"/>
    <n v="25"/>
    <n v="100"/>
    <n v="100"/>
    <x v="55"/>
    <d v="2025-02-27T00:00:00"/>
    <s v="F"/>
    <x v="2"/>
    <x v="2"/>
    <x v="0"/>
    <x v="8"/>
    <x v="1"/>
    <x v="8"/>
    <x v="2"/>
    <x v="1"/>
  </r>
  <r>
    <s v="TX501498"/>
    <x v="2"/>
    <x v="9"/>
    <n v="150.69999999999999"/>
    <n v="753.5"/>
    <n v="753.5"/>
    <x v="55"/>
    <d v="2025-02-26T00:00:00"/>
    <s v=""/>
    <x v="0"/>
    <x v="2"/>
    <x v="0"/>
    <x v="8"/>
    <x v="3"/>
    <x v="8"/>
    <x v="0"/>
    <x v="1"/>
  </r>
  <r>
    <s v="TX501499"/>
    <x v="8"/>
    <x v="0"/>
    <n v="19.600000000000001"/>
    <n v="19.600000000000001"/>
    <n v="19.600000000000001"/>
    <x v="55"/>
    <d v="2025-02-26T00:00:00"/>
    <s v="M"/>
    <x v="1"/>
    <x v="4"/>
    <x v="0"/>
    <x v="8"/>
    <x v="3"/>
    <x v="8"/>
    <x v="1"/>
    <x v="1"/>
  </r>
  <r>
    <s v="TX501500"/>
    <x v="13"/>
    <x v="1"/>
    <n v="37.5"/>
    <n v="75"/>
    <n v="75"/>
    <x v="55"/>
    <d v="2025-02-28T00:00:00"/>
    <s v="F"/>
    <x v="1"/>
    <x v="2"/>
    <x v="0"/>
    <x v="17"/>
    <x v="2"/>
    <x v="8"/>
    <x v="2"/>
    <x v="1"/>
  </r>
  <r>
    <s v="TX501501"/>
    <x v="9"/>
    <x v="2"/>
    <n v="51.9"/>
    <n v="155.69999999999999"/>
    <n v="155.69999999999999"/>
    <x v="55"/>
    <d v="2025-03-03T00:00:00"/>
    <s v="F"/>
    <x v="0"/>
    <x v="4"/>
    <x v="0"/>
    <x v="11"/>
    <x v="4"/>
    <x v="8"/>
    <x v="2"/>
    <x v="1"/>
  </r>
  <r>
    <s v="TX501502"/>
    <x v="1"/>
    <x v="1"/>
    <n v="30.9"/>
    <n v="61.8"/>
    <n v="61.8"/>
    <x v="55"/>
    <d v="2025-02-27T00:00:00"/>
    <s v="F"/>
    <x v="1"/>
    <x v="0"/>
    <x v="0"/>
    <x v="18"/>
    <x v="1"/>
    <x v="8"/>
    <x v="2"/>
    <x v="1"/>
  </r>
  <r>
    <s v="TX501503"/>
    <x v="4"/>
    <x v="2"/>
    <n v="21.2"/>
    <n v="63.599999999999994"/>
    <n v="63.599999999999994"/>
    <x v="55"/>
    <d v="2025-02-28T00:00:00"/>
    <s v="F"/>
    <x v="1"/>
    <x v="0"/>
    <x v="0"/>
    <x v="19"/>
    <x v="2"/>
    <x v="8"/>
    <x v="2"/>
    <x v="1"/>
  </r>
  <r>
    <s v="TX501504"/>
    <x v="13"/>
    <x v="14"/>
    <n v="17.5"/>
    <n v="297.5"/>
    <n v="297.5"/>
    <x v="55"/>
    <d v="2025-02-26T00:00:00"/>
    <s v="M"/>
    <x v="1"/>
    <x v="1"/>
    <x v="0"/>
    <x v="13"/>
    <x v="3"/>
    <x v="8"/>
    <x v="1"/>
    <x v="1"/>
  </r>
  <r>
    <s v="TX501505"/>
    <x v="12"/>
    <x v="1"/>
    <n v="53.8"/>
    <n v="107.6"/>
    <n v="107.6"/>
    <x v="55"/>
    <d v="2025-03-02T00:00:00"/>
    <s v="F"/>
    <x v="0"/>
    <x v="2"/>
    <x v="0"/>
    <x v="21"/>
    <x v="0"/>
    <x v="8"/>
    <x v="2"/>
    <x v="1"/>
  </r>
  <r>
    <s v="TX501506"/>
    <x v="19"/>
    <x v="1"/>
    <n v="17"/>
    <n v="34"/>
    <n v="34"/>
    <x v="55"/>
    <d v="2025-02-26T00:00:00"/>
    <s v="M"/>
    <x v="3"/>
    <x v="0"/>
    <x v="0"/>
    <x v="21"/>
    <x v="3"/>
    <x v="8"/>
    <x v="1"/>
    <x v="1"/>
  </r>
  <r>
    <s v="TX501507"/>
    <x v="6"/>
    <x v="0"/>
    <n v="103.2"/>
    <n v="103.2"/>
    <n v="103.2"/>
    <x v="55"/>
    <d v="2025-03-05T00:00:00"/>
    <s v="M"/>
    <x v="2"/>
    <x v="1"/>
    <x v="0"/>
    <x v="1"/>
    <x v="9"/>
    <x v="8"/>
    <x v="1"/>
    <x v="1"/>
  </r>
  <r>
    <s v="TX501508"/>
    <x v="6"/>
    <x v="12"/>
    <n v="70.3"/>
    <n v="281.2"/>
    <n v="281.2"/>
    <x v="55"/>
    <d v="2025-02-26T00:00:00"/>
    <s v="M"/>
    <x v="0"/>
    <x v="0"/>
    <x v="0"/>
    <x v="3"/>
    <x v="3"/>
    <x v="8"/>
    <x v="1"/>
    <x v="1"/>
  </r>
  <r>
    <s v="TX501509"/>
    <x v="2"/>
    <x v="1"/>
    <n v="73.8"/>
    <n v="147.6"/>
    <n v="147.6"/>
    <x v="55"/>
    <d v="2025-02-25T00:00:00"/>
    <s v="M"/>
    <x v="3"/>
    <x v="2"/>
    <x v="0"/>
    <x v="3"/>
    <x v="7"/>
    <x v="8"/>
    <x v="1"/>
    <x v="1"/>
  </r>
  <r>
    <s v="TX501510"/>
    <x v="1"/>
    <x v="4"/>
    <n v="67.7"/>
    <n v="812.40000000000009"/>
    <n v="812.40000000000009"/>
    <x v="55"/>
    <d v="2025-03-01T00:00:00"/>
    <s v="M"/>
    <x v="1"/>
    <x v="1"/>
    <x v="0"/>
    <x v="3"/>
    <x v="5"/>
    <x v="8"/>
    <x v="1"/>
    <x v="1"/>
  </r>
  <r>
    <s v="TX501511"/>
    <x v="13"/>
    <x v="3"/>
    <n v="43.8"/>
    <n v="306.59999999999997"/>
    <n v="306.59999999999997"/>
    <x v="55"/>
    <d v="2025-02-27T00:00:00"/>
    <s v="M"/>
    <x v="1"/>
    <x v="0"/>
    <x v="0"/>
    <x v="3"/>
    <x v="1"/>
    <x v="8"/>
    <x v="1"/>
    <x v="1"/>
  </r>
  <r>
    <s v="TX501512"/>
    <x v="17"/>
    <x v="13"/>
    <n v="71.900000000000006"/>
    <n v="431.40000000000003"/>
    <n v="431.40000000000003"/>
    <x v="55"/>
    <d v="2025-02-26T00:00:00"/>
    <s v="F"/>
    <x v="2"/>
    <x v="0"/>
    <x v="0"/>
    <x v="3"/>
    <x v="3"/>
    <x v="8"/>
    <x v="2"/>
    <x v="1"/>
  </r>
  <r>
    <s v="TX501513"/>
    <x v="8"/>
    <x v="1"/>
    <n v="26.3"/>
    <n v="52.6"/>
    <n v="52.6"/>
    <x v="56"/>
    <d v="2025-02-28T00:00:00"/>
    <s v="F"/>
    <x v="0"/>
    <x v="1"/>
    <x v="0"/>
    <x v="3"/>
    <x v="1"/>
    <x v="8"/>
    <x v="2"/>
    <x v="1"/>
  </r>
  <r>
    <s v="TX501514"/>
    <x v="6"/>
    <x v="12"/>
    <n v="52.6"/>
    <n v="210.4"/>
    <n v="210.4"/>
    <x v="56"/>
    <d v="2025-02-28T00:00:00"/>
    <s v="F"/>
    <x v="2"/>
    <x v="1"/>
    <x v="0"/>
    <x v="3"/>
    <x v="1"/>
    <x v="8"/>
    <x v="2"/>
    <x v="1"/>
  </r>
  <r>
    <s v="TX501515"/>
    <x v="10"/>
    <x v="0"/>
    <n v="32.700000000000003"/>
    <n v="32.700000000000003"/>
    <n v="32.700000000000003"/>
    <x v="56"/>
    <d v="2025-03-05T00:00:00"/>
    <s v="F"/>
    <x v="0"/>
    <x v="2"/>
    <x v="0"/>
    <x v="3"/>
    <x v="6"/>
    <x v="8"/>
    <x v="2"/>
    <x v="1"/>
  </r>
  <r>
    <s v="TX501516"/>
    <x v="5"/>
    <x v="12"/>
    <n v="38.9"/>
    <n v="155.6"/>
    <n v="155.6"/>
    <x v="56"/>
    <d v="2025-02-27T00:00:00"/>
    <s v="F"/>
    <x v="0"/>
    <x v="0"/>
    <x v="0"/>
    <x v="3"/>
    <x v="3"/>
    <x v="8"/>
    <x v="2"/>
    <x v="1"/>
  </r>
  <r>
    <s v="TX501517"/>
    <x v="9"/>
    <x v="9"/>
    <n v="35"/>
    <n v="175"/>
    <n v="175"/>
    <x v="56"/>
    <d v="2025-02-28T00:00:00"/>
    <s v="M"/>
    <x v="0"/>
    <x v="0"/>
    <x v="0"/>
    <x v="3"/>
    <x v="1"/>
    <x v="8"/>
    <x v="1"/>
    <x v="1"/>
  </r>
  <r>
    <s v="TX501518"/>
    <x v="2"/>
    <x v="1"/>
    <n v="121"/>
    <n v="242"/>
    <n v="242"/>
    <x v="56"/>
    <d v="2025-02-27T00:00:00"/>
    <s v="F"/>
    <x v="1"/>
    <x v="1"/>
    <x v="0"/>
    <x v="3"/>
    <x v="3"/>
    <x v="8"/>
    <x v="2"/>
    <x v="1"/>
  </r>
  <r>
    <s v="TX501519"/>
    <x v="6"/>
    <x v="2"/>
    <n v="65.099999999999994"/>
    <n v="195.29999999999998"/>
    <n v="195.29999999999998"/>
    <x v="56"/>
    <d v="2025-03-02T00:00:00"/>
    <s v="M"/>
    <x v="2"/>
    <x v="0"/>
    <x v="0"/>
    <x v="36"/>
    <x v="5"/>
    <x v="8"/>
    <x v="1"/>
    <x v="1"/>
  </r>
  <r>
    <s v="TX501520"/>
    <x v="1"/>
    <x v="38"/>
    <n v="63.8"/>
    <n v="1339.8"/>
    <n v="1339.8"/>
    <x v="56"/>
    <d v="2025-02-28T00:00:00"/>
    <s v="F"/>
    <x v="0"/>
    <x v="0"/>
    <x v="0"/>
    <x v="8"/>
    <x v="1"/>
    <x v="8"/>
    <x v="2"/>
    <x v="1"/>
  </r>
  <r>
    <s v="TX501521"/>
    <x v="7"/>
    <x v="0"/>
    <n v="77.7"/>
    <n v="77.7"/>
    <n v="77.7"/>
    <x v="56"/>
    <d v="2025-02-28T00:00:00"/>
    <s v="M"/>
    <x v="0"/>
    <x v="0"/>
    <x v="0"/>
    <x v="8"/>
    <x v="1"/>
    <x v="8"/>
    <x v="1"/>
    <x v="1"/>
  </r>
  <r>
    <s v="TX501522"/>
    <x v="5"/>
    <x v="12"/>
    <n v="60.3"/>
    <n v="241.2"/>
    <n v="241.2"/>
    <x v="56"/>
    <d v="2025-02-26T00:00:00"/>
    <s v="M"/>
    <x v="0"/>
    <x v="2"/>
    <x v="0"/>
    <x v="8"/>
    <x v="7"/>
    <x v="8"/>
    <x v="1"/>
    <x v="1"/>
  </r>
  <r>
    <s v="TX501523"/>
    <x v="5"/>
    <x v="1"/>
    <n v="124.1"/>
    <n v="248.2"/>
    <n v="248.2"/>
    <x v="56"/>
    <d v="2025-03-01T00:00:00"/>
    <s v="F"/>
    <x v="0"/>
    <x v="2"/>
    <x v="0"/>
    <x v="8"/>
    <x v="2"/>
    <x v="8"/>
    <x v="2"/>
    <x v="1"/>
  </r>
  <r>
    <s v="TX501524"/>
    <x v="16"/>
    <x v="3"/>
    <n v="66"/>
    <n v="462"/>
    <n v="462"/>
    <x v="56"/>
    <d v="2025-02-26T00:00:00"/>
    <s v=""/>
    <x v="3"/>
    <x v="0"/>
    <x v="0"/>
    <x v="17"/>
    <x v="7"/>
    <x v="8"/>
    <x v="0"/>
    <x v="1"/>
  </r>
  <r>
    <s v="TX501525"/>
    <x v="2"/>
    <x v="42"/>
    <n v="118.2"/>
    <n v="7446.6"/>
    <n v="7446.6"/>
    <x v="56"/>
    <d v="2025-03-03T00:00:00"/>
    <s v=""/>
    <x v="0"/>
    <x v="0"/>
    <x v="0"/>
    <x v="17"/>
    <x v="0"/>
    <x v="8"/>
    <x v="0"/>
    <x v="1"/>
  </r>
  <r>
    <s v="TX501526"/>
    <x v="5"/>
    <x v="9"/>
    <n v="64.3"/>
    <n v="321.5"/>
    <n v="321.5"/>
    <x v="56"/>
    <d v="2025-02-27T00:00:00"/>
    <s v="M"/>
    <x v="4"/>
    <x v="4"/>
    <x v="0"/>
    <x v="26"/>
    <x v="3"/>
    <x v="8"/>
    <x v="1"/>
    <x v="1"/>
  </r>
  <r>
    <s v="TX501527"/>
    <x v="1"/>
    <x v="1"/>
    <n v="54.8"/>
    <n v="109.6"/>
    <n v="109.6"/>
    <x v="56"/>
    <d v="2025-02-26T00:00:00"/>
    <s v="M"/>
    <x v="0"/>
    <x v="1"/>
    <x v="0"/>
    <x v="26"/>
    <x v="7"/>
    <x v="8"/>
    <x v="1"/>
    <x v="1"/>
  </r>
  <r>
    <s v="TX501528"/>
    <x v="7"/>
    <x v="1"/>
    <n v="78.599999999999994"/>
    <n v="157.19999999999999"/>
    <n v="157.19999999999999"/>
    <x v="56"/>
    <d v="2025-02-27T00:00:00"/>
    <s v="M"/>
    <x v="0"/>
    <x v="2"/>
    <x v="0"/>
    <x v="9"/>
    <x v="3"/>
    <x v="8"/>
    <x v="1"/>
    <x v="1"/>
  </r>
  <r>
    <s v="TX501529"/>
    <x v="2"/>
    <x v="9"/>
    <n v="158.5"/>
    <n v="792.5"/>
    <n v="792.5"/>
    <x v="56"/>
    <d v="2025-02-28T00:00:00"/>
    <s v=""/>
    <x v="2"/>
    <x v="2"/>
    <x v="0"/>
    <x v="9"/>
    <x v="1"/>
    <x v="8"/>
    <x v="0"/>
    <x v="1"/>
  </r>
  <r>
    <s v="TX501530"/>
    <x v="4"/>
    <x v="7"/>
    <n v="23.5"/>
    <n v="235"/>
    <n v="235"/>
    <x v="56"/>
    <d v="2025-03-01T00:00:00"/>
    <s v="M"/>
    <x v="0"/>
    <x v="4"/>
    <x v="0"/>
    <x v="10"/>
    <x v="2"/>
    <x v="8"/>
    <x v="1"/>
    <x v="1"/>
  </r>
  <r>
    <s v="TX501531"/>
    <x v="5"/>
    <x v="1"/>
    <n v="32.1"/>
    <n v="64.2"/>
    <n v="64.2"/>
    <x v="56"/>
    <d v="2025-02-28T00:00:00"/>
    <s v=""/>
    <x v="3"/>
    <x v="0"/>
    <x v="0"/>
    <x v="10"/>
    <x v="1"/>
    <x v="8"/>
    <x v="0"/>
    <x v="1"/>
  </r>
  <r>
    <s v="TX501532"/>
    <x v="17"/>
    <x v="12"/>
    <n v="71.900000000000006"/>
    <n v="287.60000000000002"/>
    <n v="287.60000000000002"/>
    <x v="56"/>
    <d v="2025-02-26T00:00:00"/>
    <s v="M"/>
    <x v="2"/>
    <x v="0"/>
    <x v="0"/>
    <x v="19"/>
    <x v="7"/>
    <x v="8"/>
    <x v="1"/>
    <x v="1"/>
  </r>
  <r>
    <s v="TX501533"/>
    <x v="4"/>
    <x v="13"/>
    <n v="22.3"/>
    <n v="133.80000000000001"/>
    <n v="133.80000000000001"/>
    <x v="56"/>
    <d v="2025-02-27T00:00:00"/>
    <s v=""/>
    <x v="3"/>
    <x v="2"/>
    <x v="0"/>
    <x v="13"/>
    <x v="3"/>
    <x v="8"/>
    <x v="0"/>
    <x v="1"/>
  </r>
  <r>
    <s v="TX501534"/>
    <x v="11"/>
    <x v="1"/>
    <n v="29.5"/>
    <n v="59"/>
    <n v="59"/>
    <x v="56"/>
    <d v="2025-02-27T00:00:00"/>
    <s v="F"/>
    <x v="0"/>
    <x v="2"/>
    <x v="0"/>
    <x v="13"/>
    <x v="3"/>
    <x v="8"/>
    <x v="2"/>
    <x v="1"/>
  </r>
  <r>
    <s v="TX501535"/>
    <x v="6"/>
    <x v="12"/>
    <n v="41.9"/>
    <n v="167.6"/>
    <n v="167.6"/>
    <x v="56"/>
    <d v="2025-03-02T00:00:00"/>
    <s v="F"/>
    <x v="0"/>
    <x v="1"/>
    <x v="0"/>
    <x v="21"/>
    <x v="5"/>
    <x v="8"/>
    <x v="2"/>
    <x v="1"/>
  </r>
  <r>
    <s v="TX501536"/>
    <x v="6"/>
    <x v="2"/>
    <n v="107.8"/>
    <n v="323.39999999999998"/>
    <n v="323.39999999999998"/>
    <x v="56"/>
    <d v="2025-02-27T00:00:00"/>
    <s v="M"/>
    <x v="1"/>
    <x v="2"/>
    <x v="0"/>
    <x v="46"/>
    <x v="3"/>
    <x v="8"/>
    <x v="1"/>
    <x v="1"/>
  </r>
  <r>
    <s v="TX501537"/>
    <x v="4"/>
    <x v="9"/>
    <n v="18.100000000000001"/>
    <n v="90.5"/>
    <n v="90.5"/>
    <x v="56"/>
    <d v="2025-03-01T00:00:00"/>
    <s v="M"/>
    <x v="0"/>
    <x v="2"/>
    <x v="0"/>
    <x v="2"/>
    <x v="2"/>
    <x v="8"/>
    <x v="1"/>
    <x v="1"/>
  </r>
  <r>
    <s v="TX501538"/>
    <x v="12"/>
    <x v="11"/>
    <n v="79.8"/>
    <n v="718.19999999999993"/>
    <n v="718.19999999999993"/>
    <x v="56"/>
    <d v="2025-02-27T00:00:00"/>
    <s v="F"/>
    <x v="1"/>
    <x v="1"/>
    <x v="0"/>
    <x v="22"/>
    <x v="3"/>
    <x v="8"/>
    <x v="2"/>
    <x v="1"/>
  </r>
  <r>
    <s v="TX501539"/>
    <x v="0"/>
    <x v="2"/>
    <n v="22.3"/>
    <n v="66.900000000000006"/>
    <n v="66.900000000000006"/>
    <x v="56"/>
    <d v="2025-03-01T00:00:00"/>
    <s v="F"/>
    <x v="0"/>
    <x v="2"/>
    <x v="0"/>
    <x v="22"/>
    <x v="2"/>
    <x v="8"/>
    <x v="2"/>
    <x v="1"/>
  </r>
  <r>
    <s v="TX501540"/>
    <x v="8"/>
    <x v="0"/>
    <n v="22.9"/>
    <n v="22.9"/>
    <n v="22.9"/>
    <x v="56"/>
    <d v="2025-02-26T00:00:00"/>
    <s v="F"/>
    <x v="1"/>
    <x v="0"/>
    <x v="0"/>
    <x v="22"/>
    <x v="7"/>
    <x v="8"/>
    <x v="2"/>
    <x v="1"/>
  </r>
  <r>
    <s v="TX501541"/>
    <x v="0"/>
    <x v="2"/>
    <n v="16.2"/>
    <n v="48.599999999999994"/>
    <n v="48.599999999999994"/>
    <x v="57"/>
    <d v="2025-02-27T00:00:00"/>
    <s v="M"/>
    <x v="4"/>
    <x v="2"/>
    <x v="0"/>
    <x v="3"/>
    <x v="7"/>
    <x v="8"/>
    <x v="1"/>
    <x v="1"/>
  </r>
  <r>
    <s v="TX501542"/>
    <x v="10"/>
    <x v="12"/>
    <n v="59.5"/>
    <n v="238"/>
    <n v="238"/>
    <x v="57"/>
    <d v="2025-02-28T00:00:00"/>
    <s v="M"/>
    <x v="1"/>
    <x v="2"/>
    <x v="0"/>
    <x v="3"/>
    <x v="3"/>
    <x v="8"/>
    <x v="1"/>
    <x v="1"/>
  </r>
  <r>
    <s v="TX501543"/>
    <x v="18"/>
    <x v="9"/>
    <n v="26.2"/>
    <n v="131"/>
    <n v="131"/>
    <x v="57"/>
    <d v="2025-03-02T00:00:00"/>
    <s v="M"/>
    <x v="3"/>
    <x v="4"/>
    <x v="0"/>
    <x v="3"/>
    <x v="2"/>
    <x v="8"/>
    <x v="1"/>
    <x v="1"/>
  </r>
  <r>
    <s v="TX501544"/>
    <x v="3"/>
    <x v="0"/>
    <n v="44.2"/>
    <n v="44.2"/>
    <n v="44.2"/>
    <x v="57"/>
    <d v="2025-03-02T00:00:00"/>
    <s v="F"/>
    <x v="1"/>
    <x v="0"/>
    <x v="0"/>
    <x v="3"/>
    <x v="2"/>
    <x v="8"/>
    <x v="2"/>
    <x v="1"/>
  </r>
  <r>
    <s v="TX501545"/>
    <x v="9"/>
    <x v="1"/>
    <n v="59.2"/>
    <n v="118.4"/>
    <n v="118.4"/>
    <x v="57"/>
    <d v="2025-02-27T00:00:00"/>
    <s v="F"/>
    <x v="1"/>
    <x v="4"/>
    <x v="0"/>
    <x v="3"/>
    <x v="7"/>
    <x v="8"/>
    <x v="2"/>
    <x v="1"/>
  </r>
  <r>
    <s v="TX501546"/>
    <x v="15"/>
    <x v="12"/>
    <n v="41.5"/>
    <n v="166"/>
    <n v="166"/>
    <x v="57"/>
    <d v="2025-03-01T00:00:00"/>
    <s v="F"/>
    <x v="0"/>
    <x v="0"/>
    <x v="0"/>
    <x v="16"/>
    <x v="1"/>
    <x v="8"/>
    <x v="2"/>
    <x v="1"/>
  </r>
  <r>
    <s v="TX501547"/>
    <x v="6"/>
    <x v="4"/>
    <n v="67.099999999999994"/>
    <n v="805.19999999999993"/>
    <n v="805.19999999999993"/>
    <x v="57"/>
    <d v="2025-03-13T00:00:00"/>
    <s v="F"/>
    <x v="0"/>
    <x v="2"/>
    <x v="0"/>
    <x v="23"/>
    <x v="12"/>
    <x v="8"/>
    <x v="2"/>
    <x v="1"/>
  </r>
  <r>
    <s v="TX501548"/>
    <x v="8"/>
    <x v="1"/>
    <n v="28.7"/>
    <n v="57.4"/>
    <n v="57.4"/>
    <x v="57"/>
    <d v="2025-03-03T00:00:00"/>
    <s v="F"/>
    <x v="1"/>
    <x v="0"/>
    <x v="0"/>
    <x v="6"/>
    <x v="5"/>
    <x v="8"/>
    <x v="2"/>
    <x v="1"/>
  </r>
  <r>
    <s v="TX501549"/>
    <x v="2"/>
    <x v="12"/>
    <n v="132.1"/>
    <n v="528.4"/>
    <n v="528.4"/>
    <x v="57"/>
    <d v="2025-02-28T00:00:00"/>
    <s v="F"/>
    <x v="0"/>
    <x v="1"/>
    <x v="0"/>
    <x v="6"/>
    <x v="3"/>
    <x v="8"/>
    <x v="2"/>
    <x v="1"/>
  </r>
  <r>
    <s v="TX501550"/>
    <x v="18"/>
    <x v="1"/>
    <n v="47"/>
    <n v="94"/>
    <n v="94"/>
    <x v="57"/>
    <d v="2025-03-01T00:00:00"/>
    <s v="M"/>
    <x v="4"/>
    <x v="0"/>
    <x v="0"/>
    <x v="8"/>
    <x v="1"/>
    <x v="8"/>
    <x v="1"/>
    <x v="1"/>
  </r>
  <r>
    <s v="TX501551"/>
    <x v="8"/>
    <x v="1"/>
    <n v="41.6"/>
    <n v="83.2"/>
    <n v="83.2"/>
    <x v="57"/>
    <d v="2025-03-03T00:00:00"/>
    <s v="M"/>
    <x v="1"/>
    <x v="2"/>
    <x v="0"/>
    <x v="8"/>
    <x v="5"/>
    <x v="8"/>
    <x v="1"/>
    <x v="1"/>
  </r>
  <r>
    <s v="TX501552"/>
    <x v="8"/>
    <x v="43"/>
    <n v="17.3"/>
    <n v="657.4"/>
    <n v="657.4"/>
    <x v="57"/>
    <d v="2025-03-01T00:00:00"/>
    <s v="M"/>
    <x v="2"/>
    <x v="2"/>
    <x v="0"/>
    <x v="8"/>
    <x v="1"/>
    <x v="8"/>
    <x v="1"/>
    <x v="1"/>
  </r>
  <r>
    <s v="TX501553"/>
    <x v="13"/>
    <x v="2"/>
    <n v="41.8"/>
    <n v="125.39999999999999"/>
    <n v="125.39999999999999"/>
    <x v="57"/>
    <d v="2025-03-02T00:00:00"/>
    <s v="M"/>
    <x v="0"/>
    <x v="2"/>
    <x v="0"/>
    <x v="8"/>
    <x v="2"/>
    <x v="8"/>
    <x v="1"/>
    <x v="1"/>
  </r>
  <r>
    <s v="TX501554"/>
    <x v="10"/>
    <x v="0"/>
    <n v="24"/>
    <n v="24"/>
    <n v="24"/>
    <x v="57"/>
    <d v="2025-02-28T00:00:00"/>
    <s v="F"/>
    <x v="0"/>
    <x v="0"/>
    <x v="0"/>
    <x v="17"/>
    <x v="3"/>
    <x v="8"/>
    <x v="2"/>
    <x v="1"/>
  </r>
  <r>
    <s v="TX501555"/>
    <x v="14"/>
    <x v="11"/>
    <n v="18.5"/>
    <n v="166.5"/>
    <n v="166.5"/>
    <x v="57"/>
    <d v="2025-03-01T00:00:00"/>
    <s v="F"/>
    <x v="0"/>
    <x v="0"/>
    <x v="0"/>
    <x v="9"/>
    <x v="1"/>
    <x v="8"/>
    <x v="2"/>
    <x v="1"/>
  </r>
  <r>
    <s v="TX501556"/>
    <x v="3"/>
    <x v="4"/>
    <n v="66.7"/>
    <n v="800.40000000000009"/>
    <n v="800.40000000000009"/>
    <x v="57"/>
    <d v="2025-03-02T00:00:00"/>
    <s v=""/>
    <x v="0"/>
    <x v="2"/>
    <x v="0"/>
    <x v="11"/>
    <x v="2"/>
    <x v="8"/>
    <x v="0"/>
    <x v="1"/>
  </r>
  <r>
    <s v="TX501557"/>
    <x v="1"/>
    <x v="12"/>
    <n v="33.1"/>
    <n v="132.4"/>
    <n v="132.4"/>
    <x v="57"/>
    <d v="2025-03-04T00:00:00"/>
    <s v="M"/>
    <x v="3"/>
    <x v="0"/>
    <x v="0"/>
    <x v="11"/>
    <x v="0"/>
    <x v="8"/>
    <x v="1"/>
    <x v="1"/>
  </r>
  <r>
    <s v="TX501558"/>
    <x v="19"/>
    <x v="11"/>
    <n v="42.1"/>
    <n v="378.90000000000003"/>
    <n v="378.90000000000003"/>
    <x v="57"/>
    <d v="2025-03-10T00:00:00"/>
    <s v="M"/>
    <x v="1"/>
    <x v="0"/>
    <x v="0"/>
    <x v="18"/>
    <x v="11"/>
    <x v="8"/>
    <x v="1"/>
    <x v="1"/>
  </r>
  <r>
    <s v="TX501559"/>
    <x v="18"/>
    <x v="3"/>
    <n v="58.7"/>
    <n v="410.90000000000003"/>
    <n v="410.90000000000003"/>
    <x v="57"/>
    <d v="2025-02-27T00:00:00"/>
    <s v="O"/>
    <x v="3"/>
    <x v="0"/>
    <x v="0"/>
    <x v="31"/>
    <x v="7"/>
    <x v="8"/>
    <x v="3"/>
    <x v="1"/>
  </r>
  <r>
    <s v="TX501560"/>
    <x v="6"/>
    <x v="12"/>
    <n v="54"/>
    <n v="216"/>
    <n v="216"/>
    <x v="57"/>
    <d v="2025-03-01T00:00:00"/>
    <s v="F"/>
    <x v="1"/>
    <x v="0"/>
    <x v="0"/>
    <x v="1"/>
    <x v="1"/>
    <x v="8"/>
    <x v="2"/>
    <x v="1"/>
  </r>
  <r>
    <s v="TX501561"/>
    <x v="8"/>
    <x v="0"/>
    <n v="52.1"/>
    <n v="52.1"/>
    <n v="52.1"/>
    <x v="57"/>
    <d v="2025-02-28T00:00:00"/>
    <s v="F"/>
    <x v="2"/>
    <x v="2"/>
    <x v="0"/>
    <x v="2"/>
    <x v="3"/>
    <x v="8"/>
    <x v="2"/>
    <x v="1"/>
  </r>
  <r>
    <s v="TX501562"/>
    <x v="19"/>
    <x v="1"/>
    <n v="27"/>
    <n v="54"/>
    <n v="54"/>
    <x v="57"/>
    <d v="2025-03-02T00:00:00"/>
    <s v="O"/>
    <x v="2"/>
    <x v="0"/>
    <x v="0"/>
    <x v="22"/>
    <x v="2"/>
    <x v="8"/>
    <x v="3"/>
    <x v="1"/>
  </r>
  <r>
    <s v="TX501563"/>
    <x v="12"/>
    <x v="7"/>
    <n v="31"/>
    <n v="310"/>
    <n v="310"/>
    <x v="58"/>
    <d v="2025-03-01T00:00:00"/>
    <s v="F"/>
    <x v="3"/>
    <x v="2"/>
    <x v="0"/>
    <x v="22"/>
    <x v="3"/>
    <x v="8"/>
    <x v="2"/>
    <x v="1"/>
  </r>
  <r>
    <s v="TX501564"/>
    <x v="10"/>
    <x v="1"/>
    <n v="46.7"/>
    <n v="93.4"/>
    <n v="93.4"/>
    <x v="58"/>
    <d v="2025-02-28T00:00:00"/>
    <s v="F"/>
    <x v="0"/>
    <x v="0"/>
    <x v="0"/>
    <x v="34"/>
    <x v="7"/>
    <x v="8"/>
    <x v="2"/>
    <x v="1"/>
  </r>
  <r>
    <s v="TX501565"/>
    <x v="6"/>
    <x v="0"/>
    <n v="144.69999999999999"/>
    <n v="144.69999999999999"/>
    <n v="144.69999999999999"/>
    <x v="58"/>
    <d v="2025-03-03T00:00:00"/>
    <s v="M"/>
    <x v="0"/>
    <x v="2"/>
    <x v="0"/>
    <x v="3"/>
    <x v="2"/>
    <x v="8"/>
    <x v="1"/>
    <x v="1"/>
  </r>
  <r>
    <s v="TX501566"/>
    <x v="2"/>
    <x v="11"/>
    <n v="90.9"/>
    <n v="818.1"/>
    <n v="818.1"/>
    <x v="58"/>
    <d v="2025-03-01T00:00:00"/>
    <s v="M"/>
    <x v="0"/>
    <x v="2"/>
    <x v="0"/>
    <x v="3"/>
    <x v="3"/>
    <x v="8"/>
    <x v="1"/>
    <x v="1"/>
  </r>
  <r>
    <s v="TX501567"/>
    <x v="1"/>
    <x v="1"/>
    <n v="75.8"/>
    <n v="151.6"/>
    <n v="151.6"/>
    <x v="58"/>
    <d v="2025-03-01T00:00:00"/>
    <s v="F"/>
    <x v="2"/>
    <x v="1"/>
    <x v="0"/>
    <x v="3"/>
    <x v="3"/>
    <x v="8"/>
    <x v="2"/>
    <x v="1"/>
  </r>
  <r>
    <s v="TX501568"/>
    <x v="7"/>
    <x v="9"/>
    <n v="57.9"/>
    <n v="289.5"/>
    <n v="289.5"/>
    <x v="58"/>
    <d v="2025-03-02T00:00:00"/>
    <s v="M"/>
    <x v="2"/>
    <x v="2"/>
    <x v="0"/>
    <x v="3"/>
    <x v="1"/>
    <x v="8"/>
    <x v="1"/>
    <x v="1"/>
  </r>
  <r>
    <s v="TX501569"/>
    <x v="8"/>
    <x v="9"/>
    <n v="44.8"/>
    <n v="224"/>
    <n v="224"/>
    <x v="58"/>
    <d v="2025-03-01T00:00:00"/>
    <s v="F"/>
    <x v="3"/>
    <x v="2"/>
    <x v="0"/>
    <x v="3"/>
    <x v="3"/>
    <x v="8"/>
    <x v="2"/>
    <x v="1"/>
  </r>
  <r>
    <s v="TX501570"/>
    <x v="9"/>
    <x v="2"/>
    <n v="44.2"/>
    <n v="132.60000000000002"/>
    <n v="132.60000000000002"/>
    <x v="58"/>
    <d v="2025-03-04T00:00:00"/>
    <s v="M"/>
    <x v="2"/>
    <x v="2"/>
    <x v="0"/>
    <x v="3"/>
    <x v="5"/>
    <x v="8"/>
    <x v="1"/>
    <x v="1"/>
  </r>
  <r>
    <s v="TX501571"/>
    <x v="5"/>
    <x v="9"/>
    <n v="53.5"/>
    <n v="267.5"/>
    <n v="267.5"/>
    <x v="58"/>
    <d v="2025-03-02T00:00:00"/>
    <s v="M"/>
    <x v="0"/>
    <x v="0"/>
    <x v="0"/>
    <x v="37"/>
    <x v="1"/>
    <x v="8"/>
    <x v="1"/>
    <x v="1"/>
  </r>
  <r>
    <s v="TX501572"/>
    <x v="6"/>
    <x v="1"/>
    <n v="72.2"/>
    <n v="144.4"/>
    <n v="144.4"/>
    <x v="58"/>
    <d v="2025-03-01T00:00:00"/>
    <s v="M"/>
    <x v="0"/>
    <x v="2"/>
    <x v="0"/>
    <x v="25"/>
    <x v="3"/>
    <x v="8"/>
    <x v="1"/>
    <x v="1"/>
  </r>
  <r>
    <s v="TX501573"/>
    <x v="6"/>
    <x v="12"/>
    <n v="62.4"/>
    <n v="249.6"/>
    <n v="249.6"/>
    <x v="58"/>
    <d v="2025-03-03T00:00:00"/>
    <s v="F"/>
    <x v="0"/>
    <x v="1"/>
    <x v="0"/>
    <x v="23"/>
    <x v="2"/>
    <x v="8"/>
    <x v="2"/>
    <x v="1"/>
  </r>
  <r>
    <s v="TX501574"/>
    <x v="10"/>
    <x v="9"/>
    <n v="24.7"/>
    <n v="123.5"/>
    <n v="123.5"/>
    <x v="58"/>
    <d v="2025-03-01T00:00:00"/>
    <s v="F"/>
    <x v="0"/>
    <x v="0"/>
    <x v="0"/>
    <x v="6"/>
    <x v="3"/>
    <x v="8"/>
    <x v="2"/>
    <x v="1"/>
  </r>
  <r>
    <s v="TX501575"/>
    <x v="1"/>
    <x v="9"/>
    <n v="61.7"/>
    <n v="308.5"/>
    <n v="308.5"/>
    <x v="58"/>
    <d v="2025-03-02T00:00:00"/>
    <s v="F"/>
    <x v="2"/>
    <x v="0"/>
    <x v="0"/>
    <x v="8"/>
    <x v="1"/>
    <x v="8"/>
    <x v="2"/>
    <x v="1"/>
  </r>
  <r>
    <s v="TX501576"/>
    <x v="8"/>
    <x v="9"/>
    <n v="18.2"/>
    <n v="91"/>
    <n v="91"/>
    <x v="58"/>
    <d v="2025-03-02T00:00:00"/>
    <s v="F"/>
    <x v="3"/>
    <x v="0"/>
    <x v="0"/>
    <x v="8"/>
    <x v="1"/>
    <x v="8"/>
    <x v="2"/>
    <x v="1"/>
  </r>
  <r>
    <s v="TX501577"/>
    <x v="10"/>
    <x v="12"/>
    <n v="37.200000000000003"/>
    <n v="148.80000000000001"/>
    <n v="148.80000000000001"/>
    <x v="58"/>
    <d v="2025-03-06T00:00:00"/>
    <s v="F"/>
    <x v="0"/>
    <x v="0"/>
    <x v="0"/>
    <x v="8"/>
    <x v="4"/>
    <x v="8"/>
    <x v="2"/>
    <x v="1"/>
  </r>
  <r>
    <s v="TX501578"/>
    <x v="9"/>
    <x v="2"/>
    <n v="53.5"/>
    <n v="160.5"/>
    <n v="160.5"/>
    <x v="58"/>
    <d v="2025-03-02T00:00:00"/>
    <s v="F"/>
    <x v="1"/>
    <x v="2"/>
    <x v="0"/>
    <x v="9"/>
    <x v="1"/>
    <x v="8"/>
    <x v="2"/>
    <x v="1"/>
  </r>
  <r>
    <s v="TX501579"/>
    <x v="8"/>
    <x v="2"/>
    <n v="43.6"/>
    <n v="130.80000000000001"/>
    <n v="130.80000000000001"/>
    <x v="58"/>
    <d v="2025-02-28T00:00:00"/>
    <s v="F"/>
    <x v="0"/>
    <x v="0"/>
    <x v="0"/>
    <x v="9"/>
    <x v="7"/>
    <x v="8"/>
    <x v="2"/>
    <x v="1"/>
  </r>
  <r>
    <s v="TX501580"/>
    <x v="1"/>
    <x v="7"/>
    <n v="135"/>
    <n v="1350"/>
    <n v="1350"/>
    <x v="58"/>
    <d v="2025-03-02T00:00:00"/>
    <s v="F"/>
    <x v="0"/>
    <x v="2"/>
    <x v="0"/>
    <x v="9"/>
    <x v="1"/>
    <x v="8"/>
    <x v="2"/>
    <x v="1"/>
  </r>
  <r>
    <s v="TX501581"/>
    <x v="8"/>
    <x v="9"/>
    <n v="38.5"/>
    <n v="192.5"/>
    <n v="192.5"/>
    <x v="58"/>
    <d v="2025-02-28T00:00:00"/>
    <s v="M"/>
    <x v="4"/>
    <x v="2"/>
    <x v="0"/>
    <x v="10"/>
    <x v="7"/>
    <x v="8"/>
    <x v="1"/>
    <x v="1"/>
  </r>
  <r>
    <s v="TX501582"/>
    <x v="9"/>
    <x v="1"/>
    <n v="24"/>
    <n v="48"/>
    <n v="48"/>
    <x v="58"/>
    <d v="2025-03-05T00:00:00"/>
    <s v="F"/>
    <x v="0"/>
    <x v="0"/>
    <x v="0"/>
    <x v="11"/>
    <x v="0"/>
    <x v="8"/>
    <x v="2"/>
    <x v="1"/>
  </r>
  <r>
    <s v="TX501583"/>
    <x v="4"/>
    <x v="2"/>
    <n v="28.2"/>
    <n v="84.6"/>
    <n v="84.6"/>
    <x v="58"/>
    <d v="2025-03-02T00:00:00"/>
    <s v="M"/>
    <x v="0"/>
    <x v="3"/>
    <x v="0"/>
    <x v="18"/>
    <x v="1"/>
    <x v="8"/>
    <x v="1"/>
    <x v="1"/>
  </r>
  <r>
    <s v="TX501584"/>
    <x v="7"/>
    <x v="2"/>
    <n v="37.4"/>
    <n v="112.19999999999999"/>
    <n v="112.19999999999999"/>
    <x v="58"/>
    <d v="2025-03-01T00:00:00"/>
    <s v="F"/>
    <x v="3"/>
    <x v="0"/>
    <x v="0"/>
    <x v="1"/>
    <x v="3"/>
    <x v="8"/>
    <x v="2"/>
    <x v="1"/>
  </r>
  <r>
    <s v="TX501585"/>
    <x v="6"/>
    <x v="2"/>
    <n v="53.5"/>
    <n v="160.5"/>
    <n v="160.5"/>
    <x v="58"/>
    <d v="2025-03-03T00:00:00"/>
    <s v=""/>
    <x v="4"/>
    <x v="4"/>
    <x v="0"/>
    <x v="1"/>
    <x v="2"/>
    <x v="8"/>
    <x v="0"/>
    <x v="1"/>
  </r>
  <r>
    <s v="TX501586"/>
    <x v="11"/>
    <x v="9"/>
    <n v="36.200000000000003"/>
    <n v="181"/>
    <n v="181"/>
    <x v="58"/>
    <d v="2025-03-01T00:00:00"/>
    <s v="M"/>
    <x v="1"/>
    <x v="2"/>
    <x v="0"/>
    <x v="33"/>
    <x v="3"/>
    <x v="8"/>
    <x v="1"/>
    <x v="1"/>
  </r>
  <r>
    <s v="TX501587"/>
    <x v="0"/>
    <x v="8"/>
    <n v="31.9"/>
    <n v="255.2"/>
    <n v="255.2"/>
    <x v="58"/>
    <d v="2025-03-01T00:00:00"/>
    <s v="F"/>
    <x v="4"/>
    <x v="0"/>
    <x v="0"/>
    <x v="3"/>
    <x v="3"/>
    <x v="8"/>
    <x v="2"/>
    <x v="1"/>
  </r>
  <r>
    <s v="TX501588"/>
    <x v="8"/>
    <x v="2"/>
    <n v="21.3"/>
    <n v="63.900000000000006"/>
    <n v="63.900000000000006"/>
    <x v="58"/>
    <d v="2025-03-01T00:00:00"/>
    <s v="M"/>
    <x v="0"/>
    <x v="2"/>
    <x v="0"/>
    <x v="3"/>
    <x v="3"/>
    <x v="8"/>
    <x v="1"/>
    <x v="1"/>
  </r>
  <r>
    <s v="TX501589"/>
    <x v="8"/>
    <x v="0"/>
    <n v="36.299999999999997"/>
    <n v="36.299999999999997"/>
    <n v="36.299999999999997"/>
    <x v="58"/>
    <d v="2025-03-02T00:00:00"/>
    <s v="O"/>
    <x v="4"/>
    <x v="0"/>
    <x v="0"/>
    <x v="3"/>
    <x v="1"/>
    <x v="8"/>
    <x v="3"/>
    <x v="1"/>
  </r>
  <r>
    <s v="TX501590"/>
    <x v="6"/>
    <x v="2"/>
    <n v="110.5"/>
    <n v="331.5"/>
    <n v="331.5"/>
    <x v="58"/>
    <d v="2025-03-01T00:00:00"/>
    <s v="F"/>
    <x v="0"/>
    <x v="3"/>
    <x v="0"/>
    <x v="3"/>
    <x v="3"/>
    <x v="8"/>
    <x v="2"/>
    <x v="1"/>
  </r>
  <r>
    <s v="TX501591"/>
    <x v="10"/>
    <x v="3"/>
    <n v="32.6"/>
    <n v="228.20000000000002"/>
    <n v="228.20000000000002"/>
    <x v="58"/>
    <d v="2025-03-02T00:00:00"/>
    <s v="F"/>
    <x v="0"/>
    <x v="1"/>
    <x v="0"/>
    <x v="3"/>
    <x v="1"/>
    <x v="8"/>
    <x v="2"/>
    <x v="1"/>
  </r>
  <r>
    <s v="TX501592"/>
    <x v="5"/>
    <x v="2"/>
    <n v="55.6"/>
    <n v="166.8"/>
    <n v="166.8"/>
    <x v="59"/>
    <d v="2025-03-14T00:00:00"/>
    <s v="F"/>
    <x v="0"/>
    <x v="0"/>
    <x v="0"/>
    <x v="3"/>
    <x v="10"/>
    <x v="8"/>
    <x v="2"/>
    <x v="2"/>
  </r>
  <r>
    <s v="TX501593"/>
    <x v="1"/>
    <x v="12"/>
    <n v="38"/>
    <n v="152"/>
    <n v="152"/>
    <x v="59"/>
    <d v="2025-03-02T00:00:00"/>
    <s v="F"/>
    <x v="3"/>
    <x v="2"/>
    <x v="0"/>
    <x v="5"/>
    <x v="3"/>
    <x v="8"/>
    <x v="2"/>
    <x v="2"/>
  </r>
  <r>
    <s v="TX501594"/>
    <x v="10"/>
    <x v="1"/>
    <n v="51.8"/>
    <n v="103.6"/>
    <n v="103.6"/>
    <x v="59"/>
    <d v="2025-03-07T00:00:00"/>
    <s v="M"/>
    <x v="1"/>
    <x v="4"/>
    <x v="0"/>
    <x v="6"/>
    <x v="4"/>
    <x v="8"/>
    <x v="1"/>
    <x v="2"/>
  </r>
  <r>
    <s v="TX501595"/>
    <x v="11"/>
    <x v="8"/>
    <n v="28.7"/>
    <n v="229.6"/>
    <n v="229.6"/>
    <x v="59"/>
    <d v="2025-03-06T00:00:00"/>
    <s v="F"/>
    <x v="0"/>
    <x v="0"/>
    <x v="0"/>
    <x v="6"/>
    <x v="0"/>
    <x v="8"/>
    <x v="2"/>
    <x v="2"/>
  </r>
  <r>
    <s v="TX501596"/>
    <x v="6"/>
    <x v="4"/>
    <n v="52.2"/>
    <n v="626.40000000000009"/>
    <n v="626.40000000000009"/>
    <x v="59"/>
    <d v="2025-03-01T00:00:00"/>
    <s v="M"/>
    <x v="0"/>
    <x v="1"/>
    <x v="0"/>
    <x v="6"/>
    <x v="7"/>
    <x v="8"/>
    <x v="1"/>
    <x v="2"/>
  </r>
  <r>
    <s v="TX501597"/>
    <x v="1"/>
    <x v="1"/>
    <n v="68.2"/>
    <n v="136.4"/>
    <n v="136.4"/>
    <x v="59"/>
    <d v="2025-03-02T00:00:00"/>
    <s v=""/>
    <x v="2"/>
    <x v="0"/>
    <x v="0"/>
    <x v="7"/>
    <x v="3"/>
    <x v="8"/>
    <x v="0"/>
    <x v="2"/>
  </r>
  <r>
    <s v="TX501598"/>
    <x v="0"/>
    <x v="2"/>
    <n v="34"/>
    <n v="102"/>
    <n v="102"/>
    <x v="59"/>
    <d v="2025-03-05T00:00:00"/>
    <s v="F"/>
    <x v="0"/>
    <x v="0"/>
    <x v="0"/>
    <x v="8"/>
    <x v="5"/>
    <x v="8"/>
    <x v="2"/>
    <x v="2"/>
  </r>
  <r>
    <s v="TX501599"/>
    <x v="8"/>
    <x v="2"/>
    <n v="19.100000000000001"/>
    <n v="57.300000000000004"/>
    <n v="57.300000000000004"/>
    <x v="59"/>
    <d v="2025-03-02T00:00:00"/>
    <s v="F"/>
    <x v="4"/>
    <x v="0"/>
    <x v="0"/>
    <x v="8"/>
    <x v="3"/>
    <x v="8"/>
    <x v="2"/>
    <x v="2"/>
  </r>
  <r>
    <s v="TX501600"/>
    <x v="5"/>
    <x v="8"/>
    <n v="34"/>
    <n v="272"/>
    <n v="272"/>
    <x v="59"/>
    <d v="2025-03-09T00:00:00"/>
    <s v="F"/>
    <x v="4"/>
    <x v="0"/>
    <x v="0"/>
    <x v="8"/>
    <x v="9"/>
    <x v="8"/>
    <x v="2"/>
    <x v="2"/>
  </r>
  <r>
    <s v="TX501601"/>
    <x v="12"/>
    <x v="1"/>
    <n v="109.1"/>
    <n v="218.2"/>
    <n v="218.2"/>
    <x v="59"/>
    <d v="2025-03-03T00:00:00"/>
    <s v="M"/>
    <x v="0"/>
    <x v="2"/>
    <x v="0"/>
    <x v="8"/>
    <x v="1"/>
    <x v="8"/>
    <x v="1"/>
    <x v="2"/>
  </r>
  <r>
    <s v="TX501602"/>
    <x v="18"/>
    <x v="1"/>
    <n v="64.8"/>
    <n v="129.6"/>
    <n v="129.6"/>
    <x v="59"/>
    <d v="2025-03-03T00:00:00"/>
    <s v="M"/>
    <x v="0"/>
    <x v="2"/>
    <x v="0"/>
    <x v="8"/>
    <x v="1"/>
    <x v="8"/>
    <x v="1"/>
    <x v="2"/>
  </r>
  <r>
    <s v="TX501603"/>
    <x v="10"/>
    <x v="1"/>
    <n v="21.1"/>
    <n v="42.2"/>
    <n v="42.2"/>
    <x v="59"/>
    <d v="2025-03-01T00:00:00"/>
    <s v="F"/>
    <x v="1"/>
    <x v="0"/>
    <x v="0"/>
    <x v="11"/>
    <x v="7"/>
    <x v="8"/>
    <x v="2"/>
    <x v="2"/>
  </r>
  <r>
    <s v="TX501604"/>
    <x v="0"/>
    <x v="8"/>
    <n v="21.3"/>
    <n v="170.4"/>
    <n v="170.4"/>
    <x v="59"/>
    <d v="2025-03-03T00:00:00"/>
    <s v="M"/>
    <x v="3"/>
    <x v="1"/>
    <x v="0"/>
    <x v="18"/>
    <x v="1"/>
    <x v="8"/>
    <x v="1"/>
    <x v="2"/>
  </r>
  <r>
    <s v="TX501605"/>
    <x v="9"/>
    <x v="2"/>
    <n v="24.3"/>
    <n v="72.900000000000006"/>
    <n v="72.900000000000006"/>
    <x v="59"/>
    <d v="2025-03-02T00:00:00"/>
    <s v="M"/>
    <x v="1"/>
    <x v="0"/>
    <x v="0"/>
    <x v="19"/>
    <x v="3"/>
    <x v="8"/>
    <x v="1"/>
    <x v="2"/>
  </r>
  <r>
    <s v="TX501606"/>
    <x v="8"/>
    <x v="0"/>
    <n v="43.3"/>
    <n v="43.3"/>
    <n v="43.3"/>
    <x v="59"/>
    <d v="2025-03-05T00:00:00"/>
    <s v="M"/>
    <x v="1"/>
    <x v="1"/>
    <x v="0"/>
    <x v="13"/>
    <x v="5"/>
    <x v="8"/>
    <x v="1"/>
    <x v="2"/>
  </r>
  <r>
    <s v="TX501607"/>
    <x v="9"/>
    <x v="2"/>
    <n v="41"/>
    <n v="123"/>
    <n v="123"/>
    <x v="59"/>
    <d v="2025-03-02T00:00:00"/>
    <s v="F"/>
    <x v="3"/>
    <x v="4"/>
    <x v="0"/>
    <x v="21"/>
    <x v="3"/>
    <x v="8"/>
    <x v="2"/>
    <x v="2"/>
  </r>
  <r>
    <s v="TX501608"/>
    <x v="16"/>
    <x v="2"/>
    <n v="54.1"/>
    <n v="162.30000000000001"/>
    <n v="162.30000000000001"/>
    <x v="59"/>
    <d v="2025-03-03T00:00:00"/>
    <s v="F"/>
    <x v="4"/>
    <x v="0"/>
    <x v="0"/>
    <x v="21"/>
    <x v="1"/>
    <x v="8"/>
    <x v="2"/>
    <x v="2"/>
  </r>
  <r>
    <s v="TX501609"/>
    <x v="11"/>
    <x v="1"/>
    <n v="39"/>
    <n v="78"/>
    <n v="78"/>
    <x v="59"/>
    <d v="2025-03-02T00:00:00"/>
    <s v="M"/>
    <x v="1"/>
    <x v="2"/>
    <x v="0"/>
    <x v="1"/>
    <x v="3"/>
    <x v="8"/>
    <x v="1"/>
    <x v="2"/>
  </r>
  <r>
    <s v="TX501610"/>
    <x v="8"/>
    <x v="1"/>
    <n v="40.299999999999997"/>
    <n v="80.599999999999994"/>
    <n v="80.599999999999994"/>
    <x v="59"/>
    <d v="2025-03-03T00:00:00"/>
    <s v="M"/>
    <x v="3"/>
    <x v="0"/>
    <x v="0"/>
    <x v="27"/>
    <x v="1"/>
    <x v="8"/>
    <x v="1"/>
    <x v="2"/>
  </r>
  <r>
    <s v="TX501611"/>
    <x v="8"/>
    <x v="2"/>
    <n v="24.1"/>
    <n v="72.300000000000011"/>
    <n v="72.300000000000011"/>
    <x v="59"/>
    <d v="2025-03-02T00:00:00"/>
    <s v="M"/>
    <x v="0"/>
    <x v="2"/>
    <x v="0"/>
    <x v="34"/>
    <x v="3"/>
    <x v="8"/>
    <x v="1"/>
    <x v="2"/>
  </r>
  <r>
    <s v="TX501612"/>
    <x v="6"/>
    <x v="9"/>
    <n v="52.3"/>
    <n v="261.5"/>
    <n v="261.5"/>
    <x v="59"/>
    <d v="2025-03-02T00:00:00"/>
    <s v="M"/>
    <x v="2"/>
    <x v="0"/>
    <x v="0"/>
    <x v="3"/>
    <x v="3"/>
    <x v="8"/>
    <x v="1"/>
    <x v="2"/>
  </r>
  <r>
    <s v="TX501613"/>
    <x v="12"/>
    <x v="12"/>
    <n v="68.8"/>
    <n v="275.2"/>
    <n v="275.2"/>
    <x v="59"/>
    <d v="2025-03-05T00:00:00"/>
    <s v="F"/>
    <x v="4"/>
    <x v="2"/>
    <x v="0"/>
    <x v="3"/>
    <x v="5"/>
    <x v="8"/>
    <x v="2"/>
    <x v="2"/>
  </r>
  <r>
    <s v="TX501614"/>
    <x v="2"/>
    <x v="1"/>
    <n v="128.80000000000001"/>
    <n v="257.60000000000002"/>
    <n v="257.60000000000002"/>
    <x v="60"/>
    <d v="2025-03-05T00:00:00"/>
    <s v="F"/>
    <x v="1"/>
    <x v="1"/>
    <x v="0"/>
    <x v="3"/>
    <x v="2"/>
    <x v="9"/>
    <x v="2"/>
    <x v="2"/>
  </r>
  <r>
    <s v="TX501615"/>
    <x v="15"/>
    <x v="9"/>
    <n v="48.2"/>
    <n v="241"/>
    <n v="241"/>
    <x v="60"/>
    <d v="2025-03-04T00:00:00"/>
    <s v="F"/>
    <x v="3"/>
    <x v="0"/>
    <x v="0"/>
    <x v="3"/>
    <x v="1"/>
    <x v="9"/>
    <x v="2"/>
    <x v="2"/>
  </r>
  <r>
    <s v="TX501616"/>
    <x v="10"/>
    <x v="0"/>
    <n v="39.700000000000003"/>
    <n v="39.700000000000003"/>
    <n v="39.700000000000003"/>
    <x v="60"/>
    <d v="2025-03-04T00:00:00"/>
    <s v="F"/>
    <x v="0"/>
    <x v="1"/>
    <x v="0"/>
    <x v="3"/>
    <x v="1"/>
    <x v="9"/>
    <x v="2"/>
    <x v="2"/>
  </r>
  <r>
    <s v="TX501617"/>
    <x v="9"/>
    <x v="0"/>
    <n v="59.7"/>
    <n v="59.7"/>
    <n v="59.7"/>
    <x v="60"/>
    <d v="2025-03-05T00:00:00"/>
    <s v="F"/>
    <x v="4"/>
    <x v="0"/>
    <x v="0"/>
    <x v="3"/>
    <x v="2"/>
    <x v="9"/>
    <x v="2"/>
    <x v="2"/>
  </r>
  <r>
    <s v="TX501618"/>
    <x v="6"/>
    <x v="0"/>
    <n v="48.3"/>
    <n v="48.3"/>
    <n v="48.3"/>
    <x v="60"/>
    <d v="2025-03-16T00:00:00"/>
    <s v="O"/>
    <x v="0"/>
    <x v="2"/>
    <x v="0"/>
    <x v="3"/>
    <x v="12"/>
    <x v="9"/>
    <x v="3"/>
    <x v="2"/>
  </r>
  <r>
    <s v="TX501619"/>
    <x v="8"/>
    <x v="2"/>
    <n v="45.5"/>
    <n v="136.5"/>
    <n v="136.5"/>
    <x v="60"/>
    <d v="2025-03-04T00:00:00"/>
    <s v="M"/>
    <x v="2"/>
    <x v="1"/>
    <x v="0"/>
    <x v="3"/>
    <x v="1"/>
    <x v="9"/>
    <x v="1"/>
    <x v="2"/>
  </r>
  <r>
    <s v="TX501620"/>
    <x v="9"/>
    <x v="6"/>
    <n v="51"/>
    <n v="1377"/>
    <n v="1377"/>
    <x v="60"/>
    <d v="2025-03-02T00:00:00"/>
    <s v="F"/>
    <x v="2"/>
    <x v="0"/>
    <x v="0"/>
    <x v="3"/>
    <x v="7"/>
    <x v="9"/>
    <x v="2"/>
    <x v="2"/>
  </r>
  <r>
    <s v="TX501621"/>
    <x v="4"/>
    <x v="13"/>
    <n v="20.399999999999999"/>
    <n v="122.39999999999999"/>
    <n v="122.39999999999999"/>
    <x v="60"/>
    <d v="2025-03-03T00:00:00"/>
    <s v="M"/>
    <x v="2"/>
    <x v="0"/>
    <x v="0"/>
    <x v="3"/>
    <x v="3"/>
    <x v="9"/>
    <x v="1"/>
    <x v="2"/>
  </r>
  <r>
    <s v="TX501622"/>
    <x v="10"/>
    <x v="1"/>
    <n v="30.4"/>
    <n v="60.8"/>
    <n v="60.8"/>
    <x v="60"/>
    <d v="2025-03-04T00:00:00"/>
    <s v="M"/>
    <x v="2"/>
    <x v="0"/>
    <x v="0"/>
    <x v="3"/>
    <x v="1"/>
    <x v="9"/>
    <x v="1"/>
    <x v="2"/>
  </r>
  <r>
    <s v="TX501623"/>
    <x v="7"/>
    <x v="1"/>
    <n v="71.5"/>
    <n v="143"/>
    <n v="143"/>
    <x v="60"/>
    <d v="2025-03-06T00:00:00"/>
    <s v="F"/>
    <x v="0"/>
    <x v="0"/>
    <x v="0"/>
    <x v="3"/>
    <x v="5"/>
    <x v="9"/>
    <x v="2"/>
    <x v="2"/>
  </r>
  <r>
    <s v="TX501624"/>
    <x v="8"/>
    <x v="13"/>
    <n v="18"/>
    <n v="108"/>
    <n v="108"/>
    <x v="60"/>
    <d v="2025-03-03T00:00:00"/>
    <s v="O"/>
    <x v="1"/>
    <x v="2"/>
    <x v="0"/>
    <x v="6"/>
    <x v="3"/>
    <x v="9"/>
    <x v="3"/>
    <x v="2"/>
  </r>
  <r>
    <s v="TX501625"/>
    <x v="15"/>
    <x v="5"/>
    <n v="45.6"/>
    <n v="501.6"/>
    <n v="501.6"/>
    <x v="60"/>
    <d v="2025-03-03T00:00:00"/>
    <s v="O"/>
    <x v="1"/>
    <x v="1"/>
    <x v="0"/>
    <x v="7"/>
    <x v="3"/>
    <x v="9"/>
    <x v="3"/>
    <x v="2"/>
  </r>
  <r>
    <s v="TX501626"/>
    <x v="9"/>
    <x v="0"/>
    <n v="31.8"/>
    <n v="31.8"/>
    <n v="31.8"/>
    <x v="60"/>
    <d v="2025-03-06T00:00:00"/>
    <s v="F"/>
    <x v="0"/>
    <x v="2"/>
    <x v="0"/>
    <x v="7"/>
    <x v="5"/>
    <x v="9"/>
    <x v="2"/>
    <x v="2"/>
  </r>
  <r>
    <s v="TX501627"/>
    <x v="8"/>
    <x v="9"/>
    <n v="19.899999999999999"/>
    <n v="99.5"/>
    <n v="99.5"/>
    <x v="60"/>
    <d v="2025-03-03T00:00:00"/>
    <s v="F"/>
    <x v="1"/>
    <x v="0"/>
    <x v="0"/>
    <x v="7"/>
    <x v="3"/>
    <x v="9"/>
    <x v="2"/>
    <x v="2"/>
  </r>
  <r>
    <s v="TX501628"/>
    <x v="12"/>
    <x v="11"/>
    <n v="52.1"/>
    <n v="468.90000000000003"/>
    <n v="468.90000000000003"/>
    <x v="60"/>
    <d v="2025-03-04T00:00:00"/>
    <s v="M"/>
    <x v="0"/>
    <x v="0"/>
    <x v="0"/>
    <x v="8"/>
    <x v="1"/>
    <x v="9"/>
    <x v="1"/>
    <x v="2"/>
  </r>
  <r>
    <s v="TX501629"/>
    <x v="1"/>
    <x v="3"/>
    <n v="45.9"/>
    <n v="321.3"/>
    <n v="321.3"/>
    <x v="60"/>
    <d v="2025-03-03T00:00:00"/>
    <s v="M"/>
    <x v="0"/>
    <x v="1"/>
    <x v="0"/>
    <x v="8"/>
    <x v="3"/>
    <x v="9"/>
    <x v="1"/>
    <x v="2"/>
  </r>
  <r>
    <s v="TX501630"/>
    <x v="1"/>
    <x v="7"/>
    <n v="115.9"/>
    <n v="1159"/>
    <n v="1159"/>
    <x v="60"/>
    <d v="2025-03-05T00:00:00"/>
    <s v="F"/>
    <x v="1"/>
    <x v="0"/>
    <x v="0"/>
    <x v="8"/>
    <x v="2"/>
    <x v="9"/>
    <x v="2"/>
    <x v="2"/>
  </r>
  <r>
    <s v="TX501631"/>
    <x v="6"/>
    <x v="11"/>
    <n v="86"/>
    <n v="774"/>
    <n v="774"/>
    <x v="60"/>
    <d v="2025-03-07T00:00:00"/>
    <s v="F"/>
    <x v="0"/>
    <x v="1"/>
    <x v="0"/>
    <x v="8"/>
    <x v="0"/>
    <x v="9"/>
    <x v="2"/>
    <x v="2"/>
  </r>
  <r>
    <s v="TX501632"/>
    <x v="7"/>
    <x v="3"/>
    <n v="73.599999999999994"/>
    <n v="515.19999999999993"/>
    <n v="515.19999999999993"/>
    <x v="60"/>
    <d v="2025-03-04T00:00:00"/>
    <s v="F"/>
    <x v="0"/>
    <x v="0"/>
    <x v="0"/>
    <x v="17"/>
    <x v="1"/>
    <x v="9"/>
    <x v="2"/>
    <x v="2"/>
  </r>
  <r>
    <s v="TX501633"/>
    <x v="10"/>
    <x v="2"/>
    <n v="26.7"/>
    <n v="80.099999999999994"/>
    <n v="80.099999999999994"/>
    <x v="60"/>
    <d v="2025-03-06T00:00:00"/>
    <s v="F"/>
    <x v="0"/>
    <x v="0"/>
    <x v="0"/>
    <x v="11"/>
    <x v="5"/>
    <x v="9"/>
    <x v="2"/>
    <x v="2"/>
  </r>
  <r>
    <s v="TX501634"/>
    <x v="8"/>
    <x v="3"/>
    <n v="46.6"/>
    <n v="326.2"/>
    <n v="326.2"/>
    <x v="60"/>
    <d v="2025-03-04T00:00:00"/>
    <s v=""/>
    <x v="3"/>
    <x v="0"/>
    <x v="0"/>
    <x v="11"/>
    <x v="1"/>
    <x v="9"/>
    <x v="0"/>
    <x v="2"/>
  </r>
  <r>
    <s v="TX501635"/>
    <x v="3"/>
    <x v="2"/>
    <n v="84.6"/>
    <n v="253.79999999999998"/>
    <n v="253.79999999999998"/>
    <x v="60"/>
    <d v="2025-03-04T00:00:00"/>
    <s v="M"/>
    <x v="4"/>
    <x v="0"/>
    <x v="0"/>
    <x v="11"/>
    <x v="1"/>
    <x v="9"/>
    <x v="1"/>
    <x v="2"/>
  </r>
  <r>
    <s v="TX501636"/>
    <x v="7"/>
    <x v="21"/>
    <n v="41.5"/>
    <n v="581"/>
    <n v="581"/>
    <x v="60"/>
    <d v="2025-03-16T00:00:00"/>
    <s v="M"/>
    <x v="1"/>
    <x v="0"/>
    <x v="0"/>
    <x v="53"/>
    <x v="12"/>
    <x v="9"/>
    <x v="1"/>
    <x v="2"/>
  </r>
  <r>
    <s v="TX501637"/>
    <x v="8"/>
    <x v="0"/>
    <n v="32.799999999999997"/>
    <n v="32.799999999999997"/>
    <n v="32.799999999999997"/>
    <x v="60"/>
    <d v="2025-03-05T00:00:00"/>
    <s v="M"/>
    <x v="0"/>
    <x v="2"/>
    <x v="0"/>
    <x v="30"/>
    <x v="2"/>
    <x v="9"/>
    <x v="1"/>
    <x v="2"/>
  </r>
  <r>
    <s v="TX501638"/>
    <x v="4"/>
    <x v="3"/>
    <n v="46.7"/>
    <n v="326.90000000000003"/>
    <n v="326.90000000000003"/>
    <x v="60"/>
    <d v="2025-03-04T00:00:00"/>
    <s v="O"/>
    <x v="0"/>
    <x v="2"/>
    <x v="0"/>
    <x v="18"/>
    <x v="1"/>
    <x v="9"/>
    <x v="3"/>
    <x v="2"/>
  </r>
  <r>
    <s v="TX501639"/>
    <x v="15"/>
    <x v="3"/>
    <n v="21"/>
    <n v="147"/>
    <n v="147"/>
    <x v="60"/>
    <d v="2025-03-05T00:00:00"/>
    <s v="M"/>
    <x v="2"/>
    <x v="1"/>
    <x v="0"/>
    <x v="21"/>
    <x v="2"/>
    <x v="9"/>
    <x v="1"/>
    <x v="2"/>
  </r>
  <r>
    <s v="TX501640"/>
    <x v="5"/>
    <x v="3"/>
    <n v="29.4"/>
    <n v="205.79999999999998"/>
    <n v="205.79999999999998"/>
    <x v="60"/>
    <d v="2025-03-02T00:00:00"/>
    <s v="M"/>
    <x v="3"/>
    <x v="2"/>
    <x v="0"/>
    <x v="21"/>
    <x v="7"/>
    <x v="9"/>
    <x v="1"/>
    <x v="2"/>
  </r>
  <r>
    <s v="TX501641"/>
    <x v="15"/>
    <x v="1"/>
    <n v="32.299999999999997"/>
    <n v="64.599999999999994"/>
    <n v="64.599999999999994"/>
    <x v="60"/>
    <d v="2025-03-03T00:00:00"/>
    <s v="M"/>
    <x v="0"/>
    <x v="2"/>
    <x v="0"/>
    <x v="21"/>
    <x v="3"/>
    <x v="9"/>
    <x v="1"/>
    <x v="2"/>
  </r>
  <r>
    <s v="TX501642"/>
    <x v="6"/>
    <x v="0"/>
    <n v="42.2"/>
    <n v="42.2"/>
    <n v="42.2"/>
    <x v="61"/>
    <d v="2025-03-05T00:00:00"/>
    <s v="F"/>
    <x v="0"/>
    <x v="2"/>
    <x v="0"/>
    <x v="21"/>
    <x v="1"/>
    <x v="9"/>
    <x v="2"/>
    <x v="2"/>
  </r>
  <r>
    <s v="TX501643"/>
    <x v="6"/>
    <x v="0"/>
    <n v="53.7"/>
    <n v="53.7"/>
    <n v="53.7"/>
    <x v="61"/>
    <d v="2025-03-05T00:00:00"/>
    <s v="M"/>
    <x v="1"/>
    <x v="1"/>
    <x v="0"/>
    <x v="1"/>
    <x v="1"/>
    <x v="9"/>
    <x v="1"/>
    <x v="2"/>
  </r>
  <r>
    <s v="TX501644"/>
    <x v="2"/>
    <x v="1"/>
    <n v="123.9"/>
    <n v="247.8"/>
    <n v="247.8"/>
    <x v="61"/>
    <d v="2025-03-06T00:00:00"/>
    <s v="M"/>
    <x v="2"/>
    <x v="0"/>
    <x v="0"/>
    <x v="1"/>
    <x v="2"/>
    <x v="9"/>
    <x v="1"/>
    <x v="2"/>
  </r>
  <r>
    <s v="TX501645"/>
    <x v="4"/>
    <x v="2"/>
    <n v="35.9"/>
    <n v="107.69999999999999"/>
    <n v="107.69999999999999"/>
    <x v="61"/>
    <d v="2025-03-05T00:00:00"/>
    <s v="M"/>
    <x v="2"/>
    <x v="0"/>
    <x v="0"/>
    <x v="22"/>
    <x v="1"/>
    <x v="9"/>
    <x v="1"/>
    <x v="2"/>
  </r>
  <r>
    <s v="TX501646"/>
    <x v="4"/>
    <x v="1"/>
    <n v="23.6"/>
    <n v="47.2"/>
    <n v="47.2"/>
    <x v="61"/>
    <d v="2025-03-06T00:00:00"/>
    <s v="M"/>
    <x v="0"/>
    <x v="2"/>
    <x v="0"/>
    <x v="3"/>
    <x v="2"/>
    <x v="9"/>
    <x v="1"/>
    <x v="2"/>
  </r>
  <r>
    <s v="TX501647"/>
    <x v="15"/>
    <x v="36"/>
    <n v="45.7"/>
    <n v="1599.5"/>
    <n v="1599.5"/>
    <x v="61"/>
    <d v="2025-03-04T00:00:00"/>
    <s v="M"/>
    <x v="0"/>
    <x v="1"/>
    <x v="0"/>
    <x v="3"/>
    <x v="3"/>
    <x v="9"/>
    <x v="1"/>
    <x v="2"/>
  </r>
  <r>
    <s v="TX501648"/>
    <x v="6"/>
    <x v="5"/>
    <n v="118.3"/>
    <n v="1301.3"/>
    <n v="1301.3"/>
    <x v="61"/>
    <d v="2025-03-05T00:00:00"/>
    <s v="M"/>
    <x v="4"/>
    <x v="2"/>
    <x v="0"/>
    <x v="3"/>
    <x v="1"/>
    <x v="9"/>
    <x v="1"/>
    <x v="2"/>
  </r>
  <r>
    <s v="TX501649"/>
    <x v="19"/>
    <x v="0"/>
    <n v="36"/>
    <n v="36"/>
    <n v="36"/>
    <x v="61"/>
    <d v="2025-03-04T00:00:00"/>
    <s v="F"/>
    <x v="0"/>
    <x v="1"/>
    <x v="0"/>
    <x v="3"/>
    <x v="3"/>
    <x v="9"/>
    <x v="2"/>
    <x v="2"/>
  </r>
  <r>
    <s v="TX501650"/>
    <x v="8"/>
    <x v="1"/>
    <n v="37.1"/>
    <n v="74.2"/>
    <n v="74.2"/>
    <x v="61"/>
    <d v="2025-03-06T00:00:00"/>
    <s v="F"/>
    <x v="2"/>
    <x v="0"/>
    <x v="0"/>
    <x v="3"/>
    <x v="2"/>
    <x v="9"/>
    <x v="2"/>
    <x v="2"/>
  </r>
  <r>
    <s v="TX501651"/>
    <x v="18"/>
    <x v="2"/>
    <n v="45.1"/>
    <n v="135.30000000000001"/>
    <n v="135.30000000000001"/>
    <x v="61"/>
    <d v="2025-03-05T00:00:00"/>
    <s v="F"/>
    <x v="1"/>
    <x v="2"/>
    <x v="0"/>
    <x v="3"/>
    <x v="1"/>
    <x v="9"/>
    <x v="2"/>
    <x v="2"/>
  </r>
  <r>
    <s v="TX501652"/>
    <x v="5"/>
    <x v="27"/>
    <n v="37.9"/>
    <n v="606.4"/>
    <n v="606.4"/>
    <x v="61"/>
    <d v="2025-03-04T00:00:00"/>
    <s v="F"/>
    <x v="3"/>
    <x v="2"/>
    <x v="0"/>
    <x v="3"/>
    <x v="3"/>
    <x v="9"/>
    <x v="2"/>
    <x v="2"/>
  </r>
  <r>
    <s v="TX501653"/>
    <x v="2"/>
    <x v="1"/>
    <n v="121.6"/>
    <n v="243.2"/>
    <n v="243.2"/>
    <x v="61"/>
    <d v="2025-03-06T00:00:00"/>
    <s v="M"/>
    <x v="3"/>
    <x v="2"/>
    <x v="0"/>
    <x v="3"/>
    <x v="2"/>
    <x v="9"/>
    <x v="1"/>
    <x v="2"/>
  </r>
  <r>
    <s v="TX501654"/>
    <x v="5"/>
    <x v="3"/>
    <n v="38.200000000000003"/>
    <n v="267.40000000000003"/>
    <n v="267.40000000000003"/>
    <x v="61"/>
    <d v="2025-03-06T00:00:00"/>
    <s v="F"/>
    <x v="0"/>
    <x v="0"/>
    <x v="0"/>
    <x v="3"/>
    <x v="2"/>
    <x v="9"/>
    <x v="2"/>
    <x v="2"/>
  </r>
  <r>
    <s v="TX501655"/>
    <x v="17"/>
    <x v="1"/>
    <n v="37.200000000000003"/>
    <n v="74.400000000000006"/>
    <n v="74.400000000000006"/>
    <x v="61"/>
    <d v="2025-03-06T00:00:00"/>
    <s v="M"/>
    <x v="4"/>
    <x v="0"/>
    <x v="0"/>
    <x v="3"/>
    <x v="2"/>
    <x v="9"/>
    <x v="1"/>
    <x v="2"/>
  </r>
  <r>
    <s v="TX501656"/>
    <x v="2"/>
    <x v="12"/>
    <n v="115.7"/>
    <n v="462.8"/>
    <n v="462.8"/>
    <x v="61"/>
    <d v="2025-03-06T00:00:00"/>
    <s v="F"/>
    <x v="1"/>
    <x v="0"/>
    <x v="0"/>
    <x v="3"/>
    <x v="2"/>
    <x v="9"/>
    <x v="2"/>
    <x v="2"/>
  </r>
  <r>
    <s v="TX501657"/>
    <x v="2"/>
    <x v="13"/>
    <n v="99.4"/>
    <n v="596.40000000000009"/>
    <n v="596.40000000000009"/>
    <x v="61"/>
    <d v="2025-03-06T00:00:00"/>
    <s v="M"/>
    <x v="0"/>
    <x v="2"/>
    <x v="0"/>
    <x v="3"/>
    <x v="2"/>
    <x v="9"/>
    <x v="1"/>
    <x v="2"/>
  </r>
  <r>
    <s v="TX501658"/>
    <x v="11"/>
    <x v="0"/>
    <n v="38.700000000000003"/>
    <n v="38.700000000000003"/>
    <n v="38.700000000000003"/>
    <x v="61"/>
    <d v="2025-03-04T00:00:00"/>
    <s v="F"/>
    <x v="2"/>
    <x v="0"/>
    <x v="0"/>
    <x v="25"/>
    <x v="3"/>
    <x v="9"/>
    <x v="2"/>
    <x v="2"/>
  </r>
  <r>
    <s v="TX501659"/>
    <x v="4"/>
    <x v="1"/>
    <n v="35.5"/>
    <n v="71"/>
    <n v="71"/>
    <x v="61"/>
    <d v="2025-03-06T00:00:00"/>
    <s v="M"/>
    <x v="0"/>
    <x v="2"/>
    <x v="0"/>
    <x v="25"/>
    <x v="2"/>
    <x v="9"/>
    <x v="1"/>
    <x v="2"/>
  </r>
  <r>
    <s v="TX501660"/>
    <x v="2"/>
    <x v="12"/>
    <n v="93.3"/>
    <n v="373.2"/>
    <n v="373.2"/>
    <x v="61"/>
    <d v="2025-03-06T00:00:00"/>
    <s v="F"/>
    <x v="0"/>
    <x v="2"/>
    <x v="0"/>
    <x v="6"/>
    <x v="2"/>
    <x v="9"/>
    <x v="2"/>
    <x v="2"/>
  </r>
  <r>
    <s v="TX501661"/>
    <x v="16"/>
    <x v="0"/>
    <n v="31.4"/>
    <n v="31.4"/>
    <n v="31.4"/>
    <x v="61"/>
    <d v="2025-03-08T00:00:00"/>
    <s v="F"/>
    <x v="2"/>
    <x v="2"/>
    <x v="0"/>
    <x v="6"/>
    <x v="0"/>
    <x v="9"/>
    <x v="2"/>
    <x v="2"/>
  </r>
  <r>
    <s v="TX501662"/>
    <x v="1"/>
    <x v="0"/>
    <n v="85.9"/>
    <n v="85.9"/>
    <n v="85.9"/>
    <x v="61"/>
    <d v="2025-03-06T00:00:00"/>
    <s v="M"/>
    <x v="1"/>
    <x v="0"/>
    <x v="0"/>
    <x v="6"/>
    <x v="2"/>
    <x v="9"/>
    <x v="1"/>
    <x v="2"/>
  </r>
  <r>
    <s v="TX501663"/>
    <x v="6"/>
    <x v="8"/>
    <n v="41.7"/>
    <n v="333.6"/>
    <n v="333.6"/>
    <x v="61"/>
    <d v="2025-03-11T00:00:00"/>
    <s v="M"/>
    <x v="0"/>
    <x v="2"/>
    <x v="0"/>
    <x v="7"/>
    <x v="9"/>
    <x v="9"/>
    <x v="1"/>
    <x v="2"/>
  </r>
  <r>
    <s v="TX501664"/>
    <x v="8"/>
    <x v="12"/>
    <n v="31.5"/>
    <n v="126"/>
    <n v="126"/>
    <x v="61"/>
    <d v="2025-03-04T00:00:00"/>
    <s v="F"/>
    <x v="0"/>
    <x v="0"/>
    <x v="0"/>
    <x v="7"/>
    <x v="3"/>
    <x v="9"/>
    <x v="2"/>
    <x v="2"/>
  </r>
  <r>
    <s v="TX501665"/>
    <x v="8"/>
    <x v="1"/>
    <n v="36.299999999999997"/>
    <n v="72.599999999999994"/>
    <n v="72.599999999999994"/>
    <x v="61"/>
    <d v="2025-03-04T00:00:00"/>
    <s v="F"/>
    <x v="0"/>
    <x v="4"/>
    <x v="0"/>
    <x v="8"/>
    <x v="3"/>
    <x v="9"/>
    <x v="2"/>
    <x v="2"/>
  </r>
  <r>
    <s v="TX501666"/>
    <x v="8"/>
    <x v="2"/>
    <n v="33.4"/>
    <n v="100.19999999999999"/>
    <n v="100.19999999999999"/>
    <x v="61"/>
    <d v="2025-03-04T00:00:00"/>
    <s v="F"/>
    <x v="3"/>
    <x v="0"/>
    <x v="0"/>
    <x v="17"/>
    <x v="3"/>
    <x v="9"/>
    <x v="2"/>
    <x v="2"/>
  </r>
  <r>
    <s v="TX501667"/>
    <x v="2"/>
    <x v="2"/>
    <n v="65.2"/>
    <n v="195.60000000000002"/>
    <n v="195.60000000000002"/>
    <x v="61"/>
    <d v="2025-03-04T00:00:00"/>
    <s v="F"/>
    <x v="2"/>
    <x v="2"/>
    <x v="0"/>
    <x v="26"/>
    <x v="3"/>
    <x v="9"/>
    <x v="2"/>
    <x v="2"/>
  </r>
  <r>
    <s v="TX501668"/>
    <x v="8"/>
    <x v="11"/>
    <n v="65.5"/>
    <n v="589.5"/>
    <n v="589.5"/>
    <x v="61"/>
    <d v="2025-03-06T00:00:00"/>
    <s v="F"/>
    <x v="0"/>
    <x v="2"/>
    <x v="0"/>
    <x v="9"/>
    <x v="2"/>
    <x v="9"/>
    <x v="2"/>
    <x v="2"/>
  </r>
  <r>
    <s v="TX501669"/>
    <x v="6"/>
    <x v="2"/>
    <n v="52.8"/>
    <n v="158.39999999999998"/>
    <n v="158.39999999999998"/>
    <x v="61"/>
    <d v="2025-03-06T00:00:00"/>
    <s v="M"/>
    <x v="2"/>
    <x v="0"/>
    <x v="0"/>
    <x v="9"/>
    <x v="2"/>
    <x v="9"/>
    <x v="1"/>
    <x v="2"/>
  </r>
  <r>
    <s v="TX501670"/>
    <x v="9"/>
    <x v="9"/>
    <n v="24"/>
    <n v="120"/>
    <n v="120"/>
    <x v="61"/>
    <d v="2025-03-07T00:00:00"/>
    <s v="M"/>
    <x v="0"/>
    <x v="1"/>
    <x v="0"/>
    <x v="11"/>
    <x v="5"/>
    <x v="9"/>
    <x v="1"/>
    <x v="2"/>
  </r>
  <r>
    <s v="TX501671"/>
    <x v="3"/>
    <x v="2"/>
    <n v="51.2"/>
    <n v="153.60000000000002"/>
    <n v="153.60000000000002"/>
    <x v="61"/>
    <d v="2025-03-04T00:00:00"/>
    <s v="F"/>
    <x v="0"/>
    <x v="0"/>
    <x v="0"/>
    <x v="32"/>
    <x v="3"/>
    <x v="9"/>
    <x v="2"/>
    <x v="2"/>
  </r>
  <r>
    <s v="TX501672"/>
    <x v="5"/>
    <x v="2"/>
    <n v="28.3"/>
    <n v="84.9"/>
    <n v="84.9"/>
    <x v="61"/>
    <d v="2025-03-05T00:00:00"/>
    <s v="M"/>
    <x v="4"/>
    <x v="0"/>
    <x v="0"/>
    <x v="19"/>
    <x v="1"/>
    <x v="9"/>
    <x v="1"/>
    <x v="2"/>
  </r>
  <r>
    <s v="TX501673"/>
    <x v="6"/>
    <x v="2"/>
    <n v="42.3"/>
    <n v="126.89999999999999"/>
    <n v="126.89999999999999"/>
    <x v="61"/>
    <d v="2025-03-03T00:00:00"/>
    <s v="F"/>
    <x v="2"/>
    <x v="1"/>
    <x v="0"/>
    <x v="19"/>
    <x v="7"/>
    <x v="9"/>
    <x v="2"/>
    <x v="2"/>
  </r>
  <r>
    <s v="TX501674"/>
    <x v="2"/>
    <x v="8"/>
    <n v="163.30000000000001"/>
    <n v="1306.4000000000001"/>
    <n v="1306.4000000000001"/>
    <x v="62"/>
    <d v="2025-03-05T00:00:00"/>
    <s v="F"/>
    <x v="1"/>
    <x v="0"/>
    <x v="0"/>
    <x v="13"/>
    <x v="3"/>
    <x v="9"/>
    <x v="2"/>
    <x v="2"/>
  </r>
  <r>
    <s v="TX501675"/>
    <x v="6"/>
    <x v="3"/>
    <n v="47.3"/>
    <n v="331.09999999999997"/>
    <n v="331.09999999999997"/>
    <x v="62"/>
    <d v="2025-03-07T00:00:00"/>
    <s v="F"/>
    <x v="4"/>
    <x v="1"/>
    <x v="0"/>
    <x v="21"/>
    <x v="2"/>
    <x v="9"/>
    <x v="2"/>
    <x v="2"/>
  </r>
  <r>
    <s v="TX501676"/>
    <x v="8"/>
    <x v="27"/>
    <n v="27.3"/>
    <n v="436.8"/>
    <n v="436.8"/>
    <x v="62"/>
    <d v="2025-03-05T00:00:00"/>
    <s v="F"/>
    <x v="2"/>
    <x v="0"/>
    <x v="0"/>
    <x v="21"/>
    <x v="3"/>
    <x v="9"/>
    <x v="2"/>
    <x v="2"/>
  </r>
  <r>
    <s v="TX501677"/>
    <x v="10"/>
    <x v="13"/>
    <n v="34.9"/>
    <n v="209.39999999999998"/>
    <n v="209.39999999999998"/>
    <x v="62"/>
    <d v="2025-03-15T00:00:00"/>
    <s v="F"/>
    <x v="0"/>
    <x v="0"/>
    <x v="0"/>
    <x v="21"/>
    <x v="11"/>
    <x v="9"/>
    <x v="2"/>
    <x v="2"/>
  </r>
  <r>
    <s v="TX501678"/>
    <x v="6"/>
    <x v="1"/>
    <n v="53.9"/>
    <n v="107.8"/>
    <n v="107.8"/>
    <x v="62"/>
    <d v="2025-03-07T00:00:00"/>
    <s v="O"/>
    <x v="0"/>
    <x v="4"/>
    <x v="0"/>
    <x v="1"/>
    <x v="2"/>
    <x v="9"/>
    <x v="3"/>
    <x v="2"/>
  </r>
  <r>
    <s v="TX501679"/>
    <x v="2"/>
    <x v="1"/>
    <n v="87.2"/>
    <n v="174.4"/>
    <n v="174.4"/>
    <x v="62"/>
    <d v="2025-03-05T00:00:00"/>
    <s v="F"/>
    <x v="0"/>
    <x v="1"/>
    <x v="0"/>
    <x v="1"/>
    <x v="3"/>
    <x v="9"/>
    <x v="2"/>
    <x v="2"/>
  </r>
  <r>
    <s v="TX501680"/>
    <x v="15"/>
    <x v="0"/>
    <n v="58.8"/>
    <n v="58.8"/>
    <n v="58.8"/>
    <x v="62"/>
    <d v="2025-03-06T00:00:00"/>
    <s v="F"/>
    <x v="2"/>
    <x v="0"/>
    <x v="0"/>
    <x v="44"/>
    <x v="1"/>
    <x v="9"/>
    <x v="2"/>
    <x v="2"/>
  </r>
  <r>
    <s v="TX501681"/>
    <x v="2"/>
    <x v="3"/>
    <n v="125.5"/>
    <n v="878.5"/>
    <n v="878.5"/>
    <x v="62"/>
    <d v="2025-03-05T00:00:00"/>
    <s v="M"/>
    <x v="2"/>
    <x v="4"/>
    <x v="0"/>
    <x v="22"/>
    <x v="3"/>
    <x v="9"/>
    <x v="1"/>
    <x v="2"/>
  </r>
  <r>
    <s v="TX501682"/>
    <x v="1"/>
    <x v="12"/>
    <n v="124.6"/>
    <n v="498.4"/>
    <n v="498.4"/>
    <x v="62"/>
    <d v="2025-03-06T00:00:00"/>
    <s v="F"/>
    <x v="0"/>
    <x v="1"/>
    <x v="0"/>
    <x v="22"/>
    <x v="1"/>
    <x v="9"/>
    <x v="2"/>
    <x v="2"/>
  </r>
  <r>
    <s v="TX501683"/>
    <x v="1"/>
    <x v="3"/>
    <n v="39.9"/>
    <n v="279.3"/>
    <n v="279.3"/>
    <x v="62"/>
    <d v="2025-03-05T00:00:00"/>
    <s v="M"/>
    <x v="2"/>
    <x v="1"/>
    <x v="0"/>
    <x v="3"/>
    <x v="3"/>
    <x v="9"/>
    <x v="1"/>
    <x v="2"/>
  </r>
  <r>
    <s v="TX501684"/>
    <x v="6"/>
    <x v="0"/>
    <n v="94.6"/>
    <n v="94.6"/>
    <n v="94.6"/>
    <x v="62"/>
    <d v="2025-03-18T00:00:00"/>
    <s v="F"/>
    <x v="0"/>
    <x v="1"/>
    <x v="0"/>
    <x v="3"/>
    <x v="12"/>
    <x v="9"/>
    <x v="2"/>
    <x v="2"/>
  </r>
  <r>
    <s v="TX501685"/>
    <x v="2"/>
    <x v="1"/>
    <n v="149.6"/>
    <n v="299.2"/>
    <n v="299.2"/>
    <x v="62"/>
    <d v="2025-03-05T00:00:00"/>
    <s v="F"/>
    <x v="0"/>
    <x v="0"/>
    <x v="0"/>
    <x v="3"/>
    <x v="3"/>
    <x v="9"/>
    <x v="2"/>
    <x v="2"/>
  </r>
  <r>
    <s v="TX501686"/>
    <x v="8"/>
    <x v="0"/>
    <n v="52.2"/>
    <n v="52.2"/>
    <n v="52.2"/>
    <x v="62"/>
    <d v="2025-03-05T00:00:00"/>
    <s v=""/>
    <x v="1"/>
    <x v="0"/>
    <x v="0"/>
    <x v="3"/>
    <x v="3"/>
    <x v="9"/>
    <x v="0"/>
    <x v="2"/>
  </r>
  <r>
    <s v="TX501687"/>
    <x v="6"/>
    <x v="1"/>
    <n v="96.5"/>
    <n v="193"/>
    <n v="193"/>
    <x v="62"/>
    <d v="2025-03-05T00:00:00"/>
    <s v="F"/>
    <x v="1"/>
    <x v="1"/>
    <x v="0"/>
    <x v="3"/>
    <x v="3"/>
    <x v="9"/>
    <x v="2"/>
    <x v="2"/>
  </r>
  <r>
    <s v="TX501688"/>
    <x v="8"/>
    <x v="1"/>
    <n v="79.8"/>
    <n v="159.6"/>
    <n v="159.6"/>
    <x v="62"/>
    <d v="2025-03-06T00:00:00"/>
    <s v="F"/>
    <x v="0"/>
    <x v="1"/>
    <x v="0"/>
    <x v="3"/>
    <x v="1"/>
    <x v="9"/>
    <x v="2"/>
    <x v="2"/>
  </r>
  <r>
    <s v="TX501689"/>
    <x v="8"/>
    <x v="2"/>
    <n v="35.6"/>
    <n v="106.80000000000001"/>
    <n v="106.80000000000001"/>
    <x v="62"/>
    <d v="2025-03-05T00:00:00"/>
    <s v="F"/>
    <x v="2"/>
    <x v="0"/>
    <x v="0"/>
    <x v="3"/>
    <x v="3"/>
    <x v="9"/>
    <x v="2"/>
    <x v="2"/>
  </r>
  <r>
    <s v="TX501690"/>
    <x v="16"/>
    <x v="0"/>
    <n v="50.2"/>
    <n v="50.2"/>
    <n v="50.2"/>
    <x v="62"/>
    <d v="2025-03-05T00:00:00"/>
    <s v="F"/>
    <x v="1"/>
    <x v="2"/>
    <x v="0"/>
    <x v="3"/>
    <x v="3"/>
    <x v="9"/>
    <x v="2"/>
    <x v="2"/>
  </r>
  <r>
    <s v="TX501691"/>
    <x v="1"/>
    <x v="2"/>
    <n v="55.3"/>
    <n v="165.89999999999998"/>
    <n v="165.89999999999998"/>
    <x v="62"/>
    <d v="2025-03-07T00:00:00"/>
    <s v="F"/>
    <x v="0"/>
    <x v="4"/>
    <x v="0"/>
    <x v="40"/>
    <x v="2"/>
    <x v="9"/>
    <x v="2"/>
    <x v="2"/>
  </r>
  <r>
    <s v="TX501692"/>
    <x v="6"/>
    <x v="3"/>
    <n v="104.5"/>
    <n v="731.5"/>
    <n v="731.5"/>
    <x v="62"/>
    <d v="2025-03-08T00:00:00"/>
    <s v="F"/>
    <x v="1"/>
    <x v="0"/>
    <x v="0"/>
    <x v="7"/>
    <x v="5"/>
    <x v="9"/>
    <x v="2"/>
    <x v="2"/>
  </r>
  <r>
    <s v="TX501693"/>
    <x v="6"/>
    <x v="12"/>
    <n v="66.5"/>
    <n v="266"/>
    <n v="266"/>
    <x v="62"/>
    <d v="2025-03-06T00:00:00"/>
    <s v="M"/>
    <x v="1"/>
    <x v="0"/>
    <x v="0"/>
    <x v="7"/>
    <x v="1"/>
    <x v="9"/>
    <x v="1"/>
    <x v="2"/>
  </r>
  <r>
    <s v="TX501694"/>
    <x v="10"/>
    <x v="8"/>
    <n v="38.299999999999997"/>
    <n v="306.39999999999998"/>
    <n v="306.39999999999998"/>
    <x v="62"/>
    <d v="2025-03-05T00:00:00"/>
    <s v="F"/>
    <x v="0"/>
    <x v="0"/>
    <x v="0"/>
    <x v="7"/>
    <x v="3"/>
    <x v="9"/>
    <x v="2"/>
    <x v="2"/>
  </r>
  <r>
    <s v="TX501695"/>
    <x v="6"/>
    <x v="2"/>
    <n v="63.8"/>
    <n v="191.39999999999998"/>
    <n v="191.39999999999998"/>
    <x v="62"/>
    <d v="2025-03-07T00:00:00"/>
    <s v="F"/>
    <x v="1"/>
    <x v="0"/>
    <x v="0"/>
    <x v="8"/>
    <x v="2"/>
    <x v="9"/>
    <x v="2"/>
    <x v="2"/>
  </r>
  <r>
    <s v="TX501696"/>
    <x v="15"/>
    <x v="0"/>
    <n v="21.4"/>
    <n v="21.4"/>
    <n v="21.4"/>
    <x v="62"/>
    <d v="2025-03-04T00:00:00"/>
    <s v="M"/>
    <x v="4"/>
    <x v="0"/>
    <x v="0"/>
    <x v="8"/>
    <x v="7"/>
    <x v="9"/>
    <x v="1"/>
    <x v="2"/>
  </r>
  <r>
    <s v="TX501697"/>
    <x v="8"/>
    <x v="12"/>
    <n v="44.1"/>
    <n v="176.4"/>
    <n v="176.4"/>
    <x v="62"/>
    <d v="2025-03-06T00:00:00"/>
    <s v="F"/>
    <x v="2"/>
    <x v="0"/>
    <x v="0"/>
    <x v="8"/>
    <x v="1"/>
    <x v="9"/>
    <x v="2"/>
    <x v="2"/>
  </r>
  <r>
    <s v="TX501698"/>
    <x v="5"/>
    <x v="8"/>
    <n v="57.6"/>
    <n v="460.8"/>
    <n v="460.8"/>
    <x v="62"/>
    <d v="2025-03-06T00:00:00"/>
    <s v="M"/>
    <x v="1"/>
    <x v="2"/>
    <x v="0"/>
    <x v="8"/>
    <x v="1"/>
    <x v="9"/>
    <x v="1"/>
    <x v="2"/>
  </r>
  <r>
    <s v="TX501699"/>
    <x v="9"/>
    <x v="1"/>
    <n v="20.3"/>
    <n v="40.6"/>
    <n v="40.6"/>
    <x v="62"/>
    <d v="2025-03-10T00:00:00"/>
    <s v="F"/>
    <x v="3"/>
    <x v="0"/>
    <x v="0"/>
    <x v="8"/>
    <x v="4"/>
    <x v="9"/>
    <x v="2"/>
    <x v="2"/>
  </r>
  <r>
    <s v="TX501700"/>
    <x v="8"/>
    <x v="0"/>
    <n v="22.9"/>
    <n v="22.9"/>
    <n v="22.9"/>
    <x v="62"/>
    <d v="2025-03-06T00:00:00"/>
    <s v="F"/>
    <x v="2"/>
    <x v="2"/>
    <x v="0"/>
    <x v="8"/>
    <x v="1"/>
    <x v="9"/>
    <x v="2"/>
    <x v="2"/>
  </r>
  <r>
    <s v="TX501701"/>
    <x v="6"/>
    <x v="12"/>
    <n v="105.9"/>
    <n v="423.6"/>
    <n v="423.6"/>
    <x v="62"/>
    <d v="2025-03-05T00:00:00"/>
    <s v="F"/>
    <x v="1"/>
    <x v="2"/>
    <x v="0"/>
    <x v="17"/>
    <x v="3"/>
    <x v="9"/>
    <x v="2"/>
    <x v="2"/>
  </r>
  <r>
    <s v="TX501702"/>
    <x v="1"/>
    <x v="11"/>
    <n v="37.4"/>
    <n v="336.59999999999997"/>
    <n v="336.59999999999997"/>
    <x v="62"/>
    <d v="2025-03-08T00:00:00"/>
    <s v="M"/>
    <x v="1"/>
    <x v="0"/>
    <x v="0"/>
    <x v="11"/>
    <x v="5"/>
    <x v="9"/>
    <x v="1"/>
    <x v="2"/>
  </r>
  <r>
    <s v="TX501703"/>
    <x v="18"/>
    <x v="1"/>
    <n v="79"/>
    <n v="158"/>
    <n v="158"/>
    <x v="62"/>
    <d v="2025-03-05T00:00:00"/>
    <s v="M"/>
    <x v="2"/>
    <x v="0"/>
    <x v="0"/>
    <x v="28"/>
    <x v="3"/>
    <x v="9"/>
    <x v="1"/>
    <x v="2"/>
  </r>
  <r>
    <s v="TX501704"/>
    <x v="0"/>
    <x v="2"/>
    <n v="19.3"/>
    <n v="57.900000000000006"/>
    <n v="57.900000000000006"/>
    <x v="62"/>
    <d v="2025-03-05T00:00:00"/>
    <s v="F"/>
    <x v="4"/>
    <x v="0"/>
    <x v="0"/>
    <x v="21"/>
    <x v="3"/>
    <x v="9"/>
    <x v="2"/>
    <x v="2"/>
  </r>
  <r>
    <s v="TX501705"/>
    <x v="0"/>
    <x v="0"/>
    <n v="24"/>
    <n v="24"/>
    <n v="24"/>
    <x v="62"/>
    <d v="2025-03-05T00:00:00"/>
    <s v="F"/>
    <x v="1"/>
    <x v="0"/>
    <x v="0"/>
    <x v="1"/>
    <x v="3"/>
    <x v="9"/>
    <x v="2"/>
    <x v="2"/>
  </r>
  <r>
    <s v="TX501706"/>
    <x v="6"/>
    <x v="9"/>
    <n v="71.3"/>
    <n v="356.5"/>
    <n v="356.5"/>
    <x v="62"/>
    <d v="2025-03-07T00:00:00"/>
    <s v="F"/>
    <x v="2"/>
    <x v="0"/>
    <x v="0"/>
    <x v="2"/>
    <x v="2"/>
    <x v="9"/>
    <x v="2"/>
    <x v="2"/>
  </r>
  <r>
    <s v="TX501707"/>
    <x v="5"/>
    <x v="1"/>
    <n v="166.2"/>
    <n v="332.4"/>
    <n v="332.4"/>
    <x v="62"/>
    <d v="2025-03-05T00:00:00"/>
    <s v="M"/>
    <x v="0"/>
    <x v="2"/>
    <x v="0"/>
    <x v="50"/>
    <x v="3"/>
    <x v="9"/>
    <x v="1"/>
    <x v="2"/>
  </r>
  <r>
    <s v="TX501708"/>
    <x v="6"/>
    <x v="0"/>
    <n v="81"/>
    <n v="81"/>
    <n v="81"/>
    <x v="62"/>
    <d v="2025-03-05T00:00:00"/>
    <s v="F"/>
    <x v="2"/>
    <x v="1"/>
    <x v="0"/>
    <x v="3"/>
    <x v="3"/>
    <x v="9"/>
    <x v="2"/>
    <x v="2"/>
  </r>
  <r>
    <s v="TX501709"/>
    <x v="10"/>
    <x v="13"/>
    <n v="38.5"/>
    <n v="231"/>
    <n v="231"/>
    <x v="62"/>
    <d v="2025-03-08T00:00:00"/>
    <s v="F"/>
    <x v="0"/>
    <x v="0"/>
    <x v="0"/>
    <x v="3"/>
    <x v="5"/>
    <x v="9"/>
    <x v="2"/>
    <x v="2"/>
  </r>
  <r>
    <s v="TX501710"/>
    <x v="6"/>
    <x v="0"/>
    <n v="86.1"/>
    <n v="86.1"/>
    <n v="86.1"/>
    <x v="62"/>
    <d v="2025-03-06T00:00:00"/>
    <s v="F"/>
    <x v="3"/>
    <x v="0"/>
    <x v="0"/>
    <x v="3"/>
    <x v="1"/>
    <x v="9"/>
    <x v="2"/>
    <x v="2"/>
  </r>
  <r>
    <s v="TX501711"/>
    <x v="2"/>
    <x v="9"/>
    <n v="51"/>
    <n v="255"/>
    <n v="255"/>
    <x v="62"/>
    <d v="2025-03-05T00:00:00"/>
    <s v="M"/>
    <x v="0"/>
    <x v="1"/>
    <x v="0"/>
    <x v="3"/>
    <x v="3"/>
    <x v="9"/>
    <x v="1"/>
    <x v="2"/>
  </r>
  <r>
    <s v="TX501712"/>
    <x v="3"/>
    <x v="9"/>
    <n v="115.4"/>
    <n v="577"/>
    <n v="577"/>
    <x v="62"/>
    <d v="2025-03-05T00:00:00"/>
    <s v="M"/>
    <x v="0"/>
    <x v="0"/>
    <x v="0"/>
    <x v="3"/>
    <x v="3"/>
    <x v="9"/>
    <x v="1"/>
    <x v="2"/>
  </r>
  <r>
    <s v="TX501713"/>
    <x v="6"/>
    <x v="12"/>
    <n v="176.5"/>
    <n v="706"/>
    <n v="706"/>
    <x v="62"/>
    <d v="2025-03-05T00:00:00"/>
    <s v="F"/>
    <x v="2"/>
    <x v="2"/>
    <x v="0"/>
    <x v="3"/>
    <x v="3"/>
    <x v="9"/>
    <x v="2"/>
    <x v="2"/>
  </r>
  <r>
    <s v="TX501714"/>
    <x v="7"/>
    <x v="2"/>
    <n v="48.9"/>
    <n v="146.69999999999999"/>
    <n v="146.69999999999999"/>
    <x v="62"/>
    <d v="2025-03-05T00:00:00"/>
    <s v="M"/>
    <x v="4"/>
    <x v="0"/>
    <x v="0"/>
    <x v="3"/>
    <x v="3"/>
    <x v="9"/>
    <x v="1"/>
    <x v="2"/>
  </r>
  <r>
    <s v="TX501715"/>
    <x v="8"/>
    <x v="2"/>
    <n v="18.100000000000001"/>
    <n v="54.300000000000004"/>
    <n v="54.300000000000004"/>
    <x v="62"/>
    <d v="2025-03-11T00:00:00"/>
    <s v="F"/>
    <x v="1"/>
    <x v="2"/>
    <x v="0"/>
    <x v="29"/>
    <x v="6"/>
    <x v="9"/>
    <x v="2"/>
    <x v="2"/>
  </r>
  <r>
    <s v="TX501716"/>
    <x v="2"/>
    <x v="1"/>
    <n v="118.5"/>
    <n v="237"/>
    <n v="237"/>
    <x v="62"/>
    <d v="2025-03-07T00:00:00"/>
    <s v="M"/>
    <x v="1"/>
    <x v="2"/>
    <x v="0"/>
    <x v="16"/>
    <x v="2"/>
    <x v="9"/>
    <x v="1"/>
    <x v="2"/>
  </r>
  <r>
    <s v="TX501717"/>
    <x v="15"/>
    <x v="3"/>
    <n v="59.1"/>
    <n v="413.7"/>
    <n v="413.7"/>
    <x v="62"/>
    <d v="2025-03-05T00:00:00"/>
    <s v="F"/>
    <x v="3"/>
    <x v="0"/>
    <x v="0"/>
    <x v="25"/>
    <x v="3"/>
    <x v="9"/>
    <x v="2"/>
    <x v="2"/>
  </r>
  <r>
    <s v="TX501718"/>
    <x v="4"/>
    <x v="0"/>
    <n v="21.2"/>
    <n v="21.2"/>
    <n v="21.2"/>
    <x v="62"/>
    <d v="2025-03-05T00:00:00"/>
    <s v="F"/>
    <x v="0"/>
    <x v="1"/>
    <x v="0"/>
    <x v="6"/>
    <x v="3"/>
    <x v="9"/>
    <x v="2"/>
    <x v="2"/>
  </r>
  <r>
    <s v="TX501719"/>
    <x v="6"/>
    <x v="1"/>
    <n v="68.8"/>
    <n v="137.6"/>
    <n v="137.6"/>
    <x v="62"/>
    <d v="2025-03-09T00:00:00"/>
    <s v="F"/>
    <x v="3"/>
    <x v="2"/>
    <x v="0"/>
    <x v="6"/>
    <x v="0"/>
    <x v="9"/>
    <x v="2"/>
    <x v="2"/>
  </r>
  <r>
    <s v="TX501720"/>
    <x v="6"/>
    <x v="1"/>
    <n v="65.400000000000006"/>
    <n v="130.80000000000001"/>
    <n v="130.80000000000001"/>
    <x v="62"/>
    <d v="2025-03-08T00:00:00"/>
    <s v="F"/>
    <x v="0"/>
    <x v="0"/>
    <x v="0"/>
    <x v="6"/>
    <x v="5"/>
    <x v="9"/>
    <x v="2"/>
    <x v="2"/>
  </r>
  <r>
    <s v="TX501721"/>
    <x v="12"/>
    <x v="9"/>
    <n v="66.3"/>
    <n v="331.5"/>
    <n v="331.5"/>
    <x v="63"/>
    <d v="2025-03-08T00:00:00"/>
    <s v="F"/>
    <x v="4"/>
    <x v="0"/>
    <x v="0"/>
    <x v="6"/>
    <x v="2"/>
    <x v="9"/>
    <x v="2"/>
    <x v="2"/>
  </r>
  <r>
    <s v="TX501722"/>
    <x v="6"/>
    <x v="2"/>
    <n v="97.5"/>
    <n v="292.5"/>
    <n v="292.5"/>
    <x v="63"/>
    <d v="2025-03-05T00:00:00"/>
    <s v="M"/>
    <x v="3"/>
    <x v="0"/>
    <x v="0"/>
    <x v="8"/>
    <x v="7"/>
    <x v="9"/>
    <x v="1"/>
    <x v="2"/>
  </r>
  <r>
    <s v="TX501723"/>
    <x v="1"/>
    <x v="1"/>
    <n v="44"/>
    <n v="88"/>
    <n v="88"/>
    <x v="63"/>
    <d v="2025-03-08T00:00:00"/>
    <s v="F"/>
    <x v="1"/>
    <x v="2"/>
    <x v="0"/>
    <x v="8"/>
    <x v="2"/>
    <x v="9"/>
    <x v="2"/>
    <x v="2"/>
  </r>
  <r>
    <s v="TX501724"/>
    <x v="0"/>
    <x v="0"/>
    <n v="21.9"/>
    <n v="21.9"/>
    <n v="21.9"/>
    <x v="63"/>
    <d v="2025-03-06T00:00:00"/>
    <s v="M"/>
    <x v="0"/>
    <x v="0"/>
    <x v="0"/>
    <x v="8"/>
    <x v="3"/>
    <x v="9"/>
    <x v="1"/>
    <x v="2"/>
  </r>
  <r>
    <s v="TX501725"/>
    <x v="4"/>
    <x v="3"/>
    <n v="21.5"/>
    <n v="150.5"/>
    <n v="150.5"/>
    <x v="63"/>
    <d v="2025-03-07T00:00:00"/>
    <s v="F"/>
    <x v="1"/>
    <x v="2"/>
    <x v="0"/>
    <x v="9"/>
    <x v="1"/>
    <x v="9"/>
    <x v="2"/>
    <x v="2"/>
  </r>
  <r>
    <s v="TX501726"/>
    <x v="12"/>
    <x v="13"/>
    <n v="133"/>
    <n v="798"/>
    <n v="798"/>
    <x v="63"/>
    <d v="2025-03-06T00:00:00"/>
    <s v="O"/>
    <x v="0"/>
    <x v="2"/>
    <x v="0"/>
    <x v="10"/>
    <x v="3"/>
    <x v="9"/>
    <x v="3"/>
    <x v="2"/>
  </r>
  <r>
    <s v="TX501727"/>
    <x v="8"/>
    <x v="1"/>
    <n v="47.7"/>
    <n v="95.4"/>
    <n v="95.4"/>
    <x v="63"/>
    <d v="2025-03-09T00:00:00"/>
    <s v="M"/>
    <x v="0"/>
    <x v="2"/>
    <x v="0"/>
    <x v="10"/>
    <x v="5"/>
    <x v="9"/>
    <x v="1"/>
    <x v="2"/>
  </r>
  <r>
    <s v="TX501728"/>
    <x v="16"/>
    <x v="2"/>
    <n v="58.1"/>
    <n v="174.3"/>
    <n v="174.3"/>
    <x v="63"/>
    <d v="2025-03-06T00:00:00"/>
    <s v="F"/>
    <x v="0"/>
    <x v="0"/>
    <x v="0"/>
    <x v="11"/>
    <x v="3"/>
    <x v="9"/>
    <x v="2"/>
    <x v="2"/>
  </r>
  <r>
    <s v="TX501729"/>
    <x v="12"/>
    <x v="12"/>
    <n v="66.599999999999994"/>
    <n v="266.39999999999998"/>
    <n v="266.39999999999998"/>
    <x v="63"/>
    <d v="2025-03-06T00:00:00"/>
    <s v=""/>
    <x v="0"/>
    <x v="0"/>
    <x v="0"/>
    <x v="11"/>
    <x v="3"/>
    <x v="9"/>
    <x v="0"/>
    <x v="2"/>
  </r>
  <r>
    <s v="TX501730"/>
    <x v="9"/>
    <x v="0"/>
    <n v="24.1"/>
    <n v="24.1"/>
    <n v="24.1"/>
    <x v="63"/>
    <d v="2025-03-08T00:00:00"/>
    <s v="M"/>
    <x v="2"/>
    <x v="1"/>
    <x v="0"/>
    <x v="19"/>
    <x v="2"/>
    <x v="9"/>
    <x v="1"/>
    <x v="2"/>
  </r>
  <r>
    <s v="TX501731"/>
    <x v="10"/>
    <x v="9"/>
    <n v="51.5"/>
    <n v="257.5"/>
    <n v="257.5"/>
    <x v="63"/>
    <d v="2025-03-10T00:00:00"/>
    <s v="F"/>
    <x v="0"/>
    <x v="0"/>
    <x v="0"/>
    <x v="13"/>
    <x v="0"/>
    <x v="9"/>
    <x v="2"/>
    <x v="2"/>
  </r>
  <r>
    <s v="TX501732"/>
    <x v="0"/>
    <x v="5"/>
    <n v="25.8"/>
    <n v="283.8"/>
    <n v="283.8"/>
    <x v="63"/>
    <d v="2025-03-09T00:00:00"/>
    <s v="F"/>
    <x v="3"/>
    <x v="4"/>
    <x v="0"/>
    <x v="21"/>
    <x v="5"/>
    <x v="9"/>
    <x v="2"/>
    <x v="2"/>
  </r>
  <r>
    <s v="TX501733"/>
    <x v="9"/>
    <x v="12"/>
    <n v="47.7"/>
    <n v="190.8"/>
    <n v="190.8"/>
    <x v="63"/>
    <d v="2025-03-05T00:00:00"/>
    <s v="F"/>
    <x v="0"/>
    <x v="1"/>
    <x v="0"/>
    <x v="21"/>
    <x v="7"/>
    <x v="9"/>
    <x v="2"/>
    <x v="2"/>
  </r>
  <r>
    <s v="TX501734"/>
    <x v="7"/>
    <x v="9"/>
    <n v="73.599999999999994"/>
    <n v="368"/>
    <n v="368"/>
    <x v="63"/>
    <d v="2025-03-09T00:00:00"/>
    <s v="M"/>
    <x v="1"/>
    <x v="0"/>
    <x v="0"/>
    <x v="21"/>
    <x v="5"/>
    <x v="9"/>
    <x v="1"/>
    <x v="2"/>
  </r>
  <r>
    <s v="TX501735"/>
    <x v="5"/>
    <x v="3"/>
    <n v="91.2"/>
    <n v="638.4"/>
    <n v="638.4"/>
    <x v="63"/>
    <d v="2025-03-06T00:00:00"/>
    <s v="M"/>
    <x v="1"/>
    <x v="2"/>
    <x v="0"/>
    <x v="21"/>
    <x v="3"/>
    <x v="9"/>
    <x v="1"/>
    <x v="2"/>
  </r>
  <r>
    <s v="TX501736"/>
    <x v="1"/>
    <x v="8"/>
    <n v="36.200000000000003"/>
    <n v="289.60000000000002"/>
    <n v="289.60000000000002"/>
    <x v="63"/>
    <d v="2025-03-05T00:00:00"/>
    <s v="M"/>
    <x v="2"/>
    <x v="2"/>
    <x v="0"/>
    <x v="1"/>
    <x v="7"/>
    <x v="9"/>
    <x v="1"/>
    <x v="2"/>
  </r>
  <r>
    <s v="TX501737"/>
    <x v="9"/>
    <x v="8"/>
    <n v="98"/>
    <n v="784"/>
    <n v="784"/>
    <x v="63"/>
    <d v="2025-03-09T00:00:00"/>
    <s v="F"/>
    <x v="2"/>
    <x v="0"/>
    <x v="0"/>
    <x v="2"/>
    <x v="5"/>
    <x v="9"/>
    <x v="2"/>
    <x v="2"/>
  </r>
  <r>
    <s v="TX501738"/>
    <x v="1"/>
    <x v="8"/>
    <n v="43.6"/>
    <n v="348.8"/>
    <n v="348.8"/>
    <x v="63"/>
    <d v="2025-03-06T00:00:00"/>
    <s v="F"/>
    <x v="2"/>
    <x v="0"/>
    <x v="0"/>
    <x v="22"/>
    <x v="3"/>
    <x v="9"/>
    <x v="2"/>
    <x v="2"/>
  </r>
  <r>
    <s v="TX501739"/>
    <x v="8"/>
    <x v="7"/>
    <n v="37.799999999999997"/>
    <n v="378"/>
    <n v="378"/>
    <x v="63"/>
    <d v="2025-03-05T00:00:00"/>
    <s v="O"/>
    <x v="0"/>
    <x v="0"/>
    <x v="0"/>
    <x v="50"/>
    <x v="7"/>
    <x v="9"/>
    <x v="3"/>
    <x v="2"/>
  </r>
  <r>
    <s v="TX501740"/>
    <x v="17"/>
    <x v="9"/>
    <n v="63.7"/>
    <n v="318.5"/>
    <n v="318.5"/>
    <x v="63"/>
    <d v="2025-03-08T00:00:00"/>
    <s v="F"/>
    <x v="2"/>
    <x v="1"/>
    <x v="0"/>
    <x v="3"/>
    <x v="2"/>
    <x v="9"/>
    <x v="2"/>
    <x v="2"/>
  </r>
  <r>
    <s v="TX501741"/>
    <x v="5"/>
    <x v="11"/>
    <n v="62.9"/>
    <n v="566.1"/>
    <n v="566.1"/>
    <x v="63"/>
    <d v="2025-03-10T00:00:00"/>
    <s v="M"/>
    <x v="3"/>
    <x v="2"/>
    <x v="0"/>
    <x v="3"/>
    <x v="0"/>
    <x v="9"/>
    <x v="1"/>
    <x v="2"/>
  </r>
  <r>
    <s v="TX501742"/>
    <x v="6"/>
    <x v="3"/>
    <n v="61.7"/>
    <n v="431.90000000000003"/>
    <n v="431.90000000000003"/>
    <x v="63"/>
    <d v="2025-03-08T00:00:00"/>
    <s v="F"/>
    <x v="2"/>
    <x v="2"/>
    <x v="0"/>
    <x v="3"/>
    <x v="2"/>
    <x v="9"/>
    <x v="2"/>
    <x v="2"/>
  </r>
  <r>
    <s v="TX501743"/>
    <x v="18"/>
    <x v="21"/>
    <n v="36.5"/>
    <n v="511"/>
    <n v="511"/>
    <x v="63"/>
    <d v="2025-03-06T00:00:00"/>
    <s v="M"/>
    <x v="0"/>
    <x v="2"/>
    <x v="0"/>
    <x v="3"/>
    <x v="3"/>
    <x v="9"/>
    <x v="1"/>
    <x v="2"/>
  </r>
  <r>
    <s v="TX501744"/>
    <x v="11"/>
    <x v="2"/>
    <n v="98.6"/>
    <n v="295.79999999999995"/>
    <n v="295.79999999999995"/>
    <x v="63"/>
    <d v="2025-03-08T00:00:00"/>
    <s v="O"/>
    <x v="0"/>
    <x v="4"/>
    <x v="0"/>
    <x v="3"/>
    <x v="2"/>
    <x v="9"/>
    <x v="3"/>
    <x v="2"/>
  </r>
  <r>
    <s v="TX501745"/>
    <x v="8"/>
    <x v="1"/>
    <n v="19.2"/>
    <n v="38.4"/>
    <n v="38.4"/>
    <x v="63"/>
    <d v="2025-03-15T00:00:00"/>
    <s v="M"/>
    <x v="0"/>
    <x v="0"/>
    <x v="0"/>
    <x v="3"/>
    <x v="14"/>
    <x v="9"/>
    <x v="1"/>
    <x v="2"/>
  </r>
  <r>
    <s v="TX501746"/>
    <x v="3"/>
    <x v="13"/>
    <n v="55.6"/>
    <n v="333.6"/>
    <n v="333.6"/>
    <x v="63"/>
    <d v="2025-03-09T00:00:00"/>
    <s v="F"/>
    <x v="0"/>
    <x v="2"/>
    <x v="0"/>
    <x v="3"/>
    <x v="5"/>
    <x v="9"/>
    <x v="2"/>
    <x v="2"/>
  </r>
  <r>
    <s v="TX501747"/>
    <x v="5"/>
    <x v="13"/>
    <n v="56.4"/>
    <n v="338.4"/>
    <n v="338.4"/>
    <x v="63"/>
    <d v="2025-03-06T00:00:00"/>
    <s v="F"/>
    <x v="1"/>
    <x v="0"/>
    <x v="0"/>
    <x v="3"/>
    <x v="3"/>
    <x v="9"/>
    <x v="2"/>
    <x v="2"/>
  </r>
  <r>
    <s v="TX501748"/>
    <x v="4"/>
    <x v="8"/>
    <n v="43.1"/>
    <n v="344.8"/>
    <n v="344.8"/>
    <x v="63"/>
    <d v="2025-03-09T00:00:00"/>
    <s v="F"/>
    <x v="4"/>
    <x v="0"/>
    <x v="0"/>
    <x v="3"/>
    <x v="5"/>
    <x v="9"/>
    <x v="2"/>
    <x v="2"/>
  </r>
  <r>
    <s v="TX501749"/>
    <x v="1"/>
    <x v="1"/>
    <n v="77.3"/>
    <n v="154.6"/>
    <n v="154.6"/>
    <x v="63"/>
    <d v="2025-03-07T00:00:00"/>
    <s v="M"/>
    <x v="0"/>
    <x v="0"/>
    <x v="0"/>
    <x v="6"/>
    <x v="1"/>
    <x v="9"/>
    <x v="1"/>
    <x v="2"/>
  </r>
  <r>
    <s v="TX501750"/>
    <x v="9"/>
    <x v="8"/>
    <n v="38.299999999999997"/>
    <n v="306.39999999999998"/>
    <n v="306.39999999999998"/>
    <x v="63"/>
    <d v="2025-03-06T00:00:00"/>
    <s v="M"/>
    <x v="0"/>
    <x v="0"/>
    <x v="0"/>
    <x v="7"/>
    <x v="3"/>
    <x v="9"/>
    <x v="1"/>
    <x v="2"/>
  </r>
  <r>
    <s v="TX501751"/>
    <x v="0"/>
    <x v="3"/>
    <n v="16.8"/>
    <n v="117.60000000000001"/>
    <n v="117.60000000000001"/>
    <x v="63"/>
    <d v="2025-03-08T00:00:00"/>
    <s v="M"/>
    <x v="2"/>
    <x v="1"/>
    <x v="0"/>
    <x v="8"/>
    <x v="2"/>
    <x v="9"/>
    <x v="1"/>
    <x v="2"/>
  </r>
  <r>
    <s v="TX501752"/>
    <x v="2"/>
    <x v="2"/>
    <n v="63.2"/>
    <n v="189.60000000000002"/>
    <n v="189.60000000000002"/>
    <x v="63"/>
    <d v="2025-03-06T00:00:00"/>
    <s v="F"/>
    <x v="0"/>
    <x v="2"/>
    <x v="0"/>
    <x v="8"/>
    <x v="3"/>
    <x v="9"/>
    <x v="2"/>
    <x v="2"/>
  </r>
  <r>
    <s v="TX501753"/>
    <x v="14"/>
    <x v="44"/>
    <n v="39.700000000000003"/>
    <n v="913.1"/>
    <n v="913.1"/>
    <x v="63"/>
    <d v="2025-03-06T00:00:00"/>
    <s v="M"/>
    <x v="0"/>
    <x v="0"/>
    <x v="0"/>
    <x v="8"/>
    <x v="3"/>
    <x v="9"/>
    <x v="1"/>
    <x v="2"/>
  </r>
  <r>
    <s v="TX501754"/>
    <x v="10"/>
    <x v="2"/>
    <n v="45.8"/>
    <n v="137.39999999999998"/>
    <n v="137.39999999999998"/>
    <x v="63"/>
    <d v="2025-03-06T00:00:00"/>
    <s v="F"/>
    <x v="1"/>
    <x v="2"/>
    <x v="0"/>
    <x v="8"/>
    <x v="3"/>
    <x v="9"/>
    <x v="2"/>
    <x v="2"/>
  </r>
  <r>
    <s v="TX501755"/>
    <x v="0"/>
    <x v="13"/>
    <n v="12.4"/>
    <n v="74.400000000000006"/>
    <n v="74.400000000000006"/>
    <x v="63"/>
    <d v="2025-03-08T00:00:00"/>
    <s v="M"/>
    <x v="0"/>
    <x v="0"/>
    <x v="0"/>
    <x v="8"/>
    <x v="2"/>
    <x v="9"/>
    <x v="1"/>
    <x v="2"/>
  </r>
  <r>
    <s v="TX501756"/>
    <x v="14"/>
    <x v="2"/>
    <n v="50.8"/>
    <n v="152.39999999999998"/>
    <n v="152.39999999999998"/>
    <x v="64"/>
    <d v="2025-03-06T00:00:00"/>
    <s v="F"/>
    <x v="4"/>
    <x v="0"/>
    <x v="0"/>
    <x v="17"/>
    <x v="7"/>
    <x v="9"/>
    <x v="2"/>
    <x v="2"/>
  </r>
  <r>
    <s v="TX501757"/>
    <x v="9"/>
    <x v="0"/>
    <n v="76"/>
    <n v="76"/>
    <n v="76"/>
    <x v="64"/>
    <d v="2025-03-10T00:00:00"/>
    <s v="O"/>
    <x v="2"/>
    <x v="2"/>
    <x v="0"/>
    <x v="17"/>
    <x v="5"/>
    <x v="9"/>
    <x v="3"/>
    <x v="2"/>
  </r>
  <r>
    <s v="TX501758"/>
    <x v="1"/>
    <x v="1"/>
    <n v="51.9"/>
    <n v="103.8"/>
    <n v="103.8"/>
    <x v="64"/>
    <d v="2025-03-07T00:00:00"/>
    <s v="M"/>
    <x v="1"/>
    <x v="2"/>
    <x v="0"/>
    <x v="26"/>
    <x v="3"/>
    <x v="9"/>
    <x v="1"/>
    <x v="2"/>
  </r>
  <r>
    <s v="TX501759"/>
    <x v="2"/>
    <x v="1"/>
    <n v="93.4"/>
    <n v="186.8"/>
    <n v="186.8"/>
    <x v="64"/>
    <d v="2025-03-13T00:00:00"/>
    <s v="M"/>
    <x v="0"/>
    <x v="3"/>
    <x v="0"/>
    <x v="11"/>
    <x v="6"/>
    <x v="9"/>
    <x v="1"/>
    <x v="2"/>
  </r>
  <r>
    <s v="TX501760"/>
    <x v="7"/>
    <x v="13"/>
    <n v="30.8"/>
    <n v="184.8"/>
    <n v="184.8"/>
    <x v="64"/>
    <d v="2025-03-09T00:00:00"/>
    <s v="F"/>
    <x v="1"/>
    <x v="0"/>
    <x v="0"/>
    <x v="11"/>
    <x v="2"/>
    <x v="9"/>
    <x v="2"/>
    <x v="2"/>
  </r>
  <r>
    <s v="TX501761"/>
    <x v="2"/>
    <x v="0"/>
    <n v="143.19999999999999"/>
    <n v="143.19999999999999"/>
    <n v="143.19999999999999"/>
    <x v="64"/>
    <d v="2025-03-09T00:00:00"/>
    <s v="M"/>
    <x v="2"/>
    <x v="0"/>
    <x v="0"/>
    <x v="11"/>
    <x v="2"/>
    <x v="9"/>
    <x v="1"/>
    <x v="2"/>
  </r>
  <r>
    <s v="TX501762"/>
    <x v="6"/>
    <x v="5"/>
    <n v="40.4"/>
    <n v="444.4"/>
    <n v="444.4"/>
    <x v="64"/>
    <d v="2025-03-08T00:00:00"/>
    <s v="M"/>
    <x v="2"/>
    <x v="2"/>
    <x v="0"/>
    <x v="18"/>
    <x v="1"/>
    <x v="9"/>
    <x v="1"/>
    <x v="2"/>
  </r>
  <r>
    <s v="TX501763"/>
    <x v="2"/>
    <x v="10"/>
    <n v="131.5"/>
    <n v="2498.5"/>
    <n v="2498.5"/>
    <x v="64"/>
    <d v="2025-03-08T00:00:00"/>
    <s v="M"/>
    <x v="1"/>
    <x v="1"/>
    <x v="0"/>
    <x v="18"/>
    <x v="1"/>
    <x v="9"/>
    <x v="1"/>
    <x v="2"/>
  </r>
  <r>
    <s v="TX501764"/>
    <x v="18"/>
    <x v="3"/>
    <n v="61.6"/>
    <n v="431.2"/>
    <n v="431.2"/>
    <x v="64"/>
    <d v="2025-03-07T00:00:00"/>
    <s v="M"/>
    <x v="2"/>
    <x v="0"/>
    <x v="0"/>
    <x v="21"/>
    <x v="3"/>
    <x v="9"/>
    <x v="1"/>
    <x v="2"/>
  </r>
  <r>
    <s v="TX501765"/>
    <x v="9"/>
    <x v="9"/>
    <n v="32.700000000000003"/>
    <n v="163.5"/>
    <n v="163.5"/>
    <x v="64"/>
    <d v="2025-03-08T00:00:00"/>
    <s v="M"/>
    <x v="2"/>
    <x v="0"/>
    <x v="0"/>
    <x v="1"/>
    <x v="1"/>
    <x v="9"/>
    <x v="1"/>
    <x v="2"/>
  </r>
  <r>
    <s v="TX501766"/>
    <x v="0"/>
    <x v="7"/>
    <n v="13.7"/>
    <n v="137"/>
    <n v="137"/>
    <x v="64"/>
    <d v="2025-03-07T00:00:00"/>
    <s v="M"/>
    <x v="0"/>
    <x v="2"/>
    <x v="0"/>
    <x v="3"/>
    <x v="3"/>
    <x v="9"/>
    <x v="1"/>
    <x v="2"/>
  </r>
  <r>
    <s v="TX501767"/>
    <x v="0"/>
    <x v="12"/>
    <n v="32.1"/>
    <n v="128.4"/>
    <n v="128.4"/>
    <x v="64"/>
    <d v="2025-03-07T00:00:00"/>
    <s v="M"/>
    <x v="4"/>
    <x v="1"/>
    <x v="0"/>
    <x v="3"/>
    <x v="3"/>
    <x v="9"/>
    <x v="1"/>
    <x v="2"/>
  </r>
  <r>
    <s v="TX501768"/>
    <x v="14"/>
    <x v="8"/>
    <n v="12"/>
    <n v="96"/>
    <n v="96"/>
    <x v="64"/>
    <d v="2025-03-07T00:00:00"/>
    <s v="M"/>
    <x v="1"/>
    <x v="0"/>
    <x v="0"/>
    <x v="24"/>
    <x v="3"/>
    <x v="9"/>
    <x v="1"/>
    <x v="2"/>
  </r>
  <r>
    <s v="TX501769"/>
    <x v="12"/>
    <x v="0"/>
    <n v="64.3"/>
    <n v="64.3"/>
    <n v="64.3"/>
    <x v="64"/>
    <d v="2025-03-08T00:00:00"/>
    <s v="F"/>
    <x v="2"/>
    <x v="2"/>
    <x v="0"/>
    <x v="6"/>
    <x v="1"/>
    <x v="9"/>
    <x v="2"/>
    <x v="2"/>
  </r>
  <r>
    <s v="TX501770"/>
    <x v="1"/>
    <x v="2"/>
    <n v="58.2"/>
    <n v="174.60000000000002"/>
    <n v="174.60000000000002"/>
    <x v="64"/>
    <d v="2025-03-08T00:00:00"/>
    <s v="F"/>
    <x v="1"/>
    <x v="2"/>
    <x v="0"/>
    <x v="6"/>
    <x v="1"/>
    <x v="9"/>
    <x v="2"/>
    <x v="2"/>
  </r>
  <r>
    <s v="TX501771"/>
    <x v="6"/>
    <x v="12"/>
    <n v="59.2"/>
    <n v="236.8"/>
    <n v="236.8"/>
    <x v="64"/>
    <d v="2025-03-06T00:00:00"/>
    <s v="M"/>
    <x v="1"/>
    <x v="2"/>
    <x v="0"/>
    <x v="6"/>
    <x v="7"/>
    <x v="9"/>
    <x v="1"/>
    <x v="2"/>
  </r>
  <r>
    <s v="TX501772"/>
    <x v="10"/>
    <x v="5"/>
    <n v="35.6"/>
    <n v="391.6"/>
    <n v="391.6"/>
    <x v="64"/>
    <d v="2025-03-13T00:00:00"/>
    <s v="M"/>
    <x v="0"/>
    <x v="2"/>
    <x v="0"/>
    <x v="8"/>
    <x v="6"/>
    <x v="9"/>
    <x v="1"/>
    <x v="2"/>
  </r>
  <r>
    <s v="TX501773"/>
    <x v="16"/>
    <x v="8"/>
    <n v="37"/>
    <n v="296"/>
    <n v="296"/>
    <x v="64"/>
    <d v="2025-03-10T00:00:00"/>
    <s v="F"/>
    <x v="2"/>
    <x v="1"/>
    <x v="0"/>
    <x v="8"/>
    <x v="5"/>
    <x v="9"/>
    <x v="2"/>
    <x v="2"/>
  </r>
  <r>
    <s v="TX501774"/>
    <x v="1"/>
    <x v="15"/>
    <n v="80.8"/>
    <n v="1050.3999999999999"/>
    <n v="1050.3999999999999"/>
    <x v="64"/>
    <d v="2025-03-08T00:00:00"/>
    <s v="F"/>
    <x v="0"/>
    <x v="0"/>
    <x v="0"/>
    <x v="8"/>
    <x v="1"/>
    <x v="9"/>
    <x v="2"/>
    <x v="2"/>
  </r>
  <r>
    <s v="TX501775"/>
    <x v="8"/>
    <x v="1"/>
    <n v="63.2"/>
    <n v="126.4"/>
    <n v="126.4"/>
    <x v="64"/>
    <d v="2025-03-07T00:00:00"/>
    <s v="M"/>
    <x v="0"/>
    <x v="1"/>
    <x v="0"/>
    <x v="8"/>
    <x v="3"/>
    <x v="9"/>
    <x v="1"/>
    <x v="2"/>
  </r>
  <r>
    <s v="TX501776"/>
    <x v="3"/>
    <x v="1"/>
    <n v="40.799999999999997"/>
    <n v="81.599999999999994"/>
    <n v="81.599999999999994"/>
    <x v="64"/>
    <d v="2025-03-08T00:00:00"/>
    <s v="M"/>
    <x v="0"/>
    <x v="1"/>
    <x v="0"/>
    <x v="17"/>
    <x v="1"/>
    <x v="9"/>
    <x v="1"/>
    <x v="2"/>
  </r>
  <r>
    <s v="TX501777"/>
    <x v="13"/>
    <x v="13"/>
    <n v="25.7"/>
    <n v="154.19999999999999"/>
    <n v="154.19999999999999"/>
    <x v="64"/>
    <d v="2025-03-08T00:00:00"/>
    <s v="M"/>
    <x v="4"/>
    <x v="0"/>
    <x v="0"/>
    <x v="18"/>
    <x v="1"/>
    <x v="9"/>
    <x v="1"/>
    <x v="2"/>
  </r>
  <r>
    <s v="TX501778"/>
    <x v="16"/>
    <x v="1"/>
    <n v="49.9"/>
    <n v="99.8"/>
    <n v="99.8"/>
    <x v="64"/>
    <d v="2025-03-09T00:00:00"/>
    <s v="M"/>
    <x v="0"/>
    <x v="0"/>
    <x v="0"/>
    <x v="20"/>
    <x v="2"/>
    <x v="9"/>
    <x v="1"/>
    <x v="2"/>
  </r>
  <r>
    <s v="TX501779"/>
    <x v="8"/>
    <x v="1"/>
    <n v="20.2"/>
    <n v="40.4"/>
    <n v="40.4"/>
    <x v="64"/>
    <d v="2025-03-08T00:00:00"/>
    <s v="F"/>
    <x v="3"/>
    <x v="0"/>
    <x v="0"/>
    <x v="21"/>
    <x v="1"/>
    <x v="9"/>
    <x v="2"/>
    <x v="2"/>
  </r>
  <r>
    <s v="TX501780"/>
    <x v="6"/>
    <x v="2"/>
    <n v="48.4"/>
    <n v="145.19999999999999"/>
    <n v="145.19999999999999"/>
    <x v="64"/>
    <d v="2025-03-11T00:00:00"/>
    <s v="F"/>
    <x v="0"/>
    <x v="2"/>
    <x v="0"/>
    <x v="21"/>
    <x v="0"/>
    <x v="9"/>
    <x v="2"/>
    <x v="2"/>
  </r>
  <r>
    <s v="TX501781"/>
    <x v="6"/>
    <x v="1"/>
    <n v="81"/>
    <n v="162"/>
    <n v="162"/>
    <x v="64"/>
    <d v="2025-03-07T00:00:00"/>
    <s v="F"/>
    <x v="1"/>
    <x v="2"/>
    <x v="0"/>
    <x v="21"/>
    <x v="3"/>
    <x v="9"/>
    <x v="2"/>
    <x v="2"/>
  </r>
  <r>
    <s v="TX501782"/>
    <x v="8"/>
    <x v="13"/>
    <n v="19.899999999999999"/>
    <n v="119.39999999999999"/>
    <n v="119.39999999999999"/>
    <x v="64"/>
    <d v="2025-03-09T00:00:00"/>
    <s v="F"/>
    <x v="0"/>
    <x v="1"/>
    <x v="0"/>
    <x v="22"/>
    <x v="2"/>
    <x v="9"/>
    <x v="2"/>
    <x v="2"/>
  </r>
  <r>
    <s v="TX501783"/>
    <x v="4"/>
    <x v="12"/>
    <n v="32.200000000000003"/>
    <n v="128.80000000000001"/>
    <n v="128.80000000000001"/>
    <x v="64"/>
    <d v="2025-03-16T00:00:00"/>
    <s v="M"/>
    <x v="0"/>
    <x v="0"/>
    <x v="0"/>
    <x v="22"/>
    <x v="14"/>
    <x v="9"/>
    <x v="1"/>
    <x v="2"/>
  </r>
  <r>
    <s v="TX501784"/>
    <x v="5"/>
    <x v="2"/>
    <n v="76.8"/>
    <n v="230.39999999999998"/>
    <n v="230.39999999999998"/>
    <x v="64"/>
    <d v="2025-03-07T00:00:00"/>
    <s v="F"/>
    <x v="0"/>
    <x v="1"/>
    <x v="0"/>
    <x v="3"/>
    <x v="3"/>
    <x v="9"/>
    <x v="2"/>
    <x v="2"/>
  </r>
  <r>
    <s v="TX501785"/>
    <x v="6"/>
    <x v="1"/>
    <n v="41.9"/>
    <n v="83.8"/>
    <n v="83.8"/>
    <x v="64"/>
    <d v="2025-03-08T00:00:00"/>
    <s v="F"/>
    <x v="0"/>
    <x v="0"/>
    <x v="0"/>
    <x v="3"/>
    <x v="1"/>
    <x v="9"/>
    <x v="2"/>
    <x v="2"/>
  </r>
  <r>
    <s v="TX501786"/>
    <x v="0"/>
    <x v="3"/>
    <n v="34"/>
    <n v="238"/>
    <n v="238"/>
    <x v="64"/>
    <d v="2025-03-08T00:00:00"/>
    <s v="F"/>
    <x v="1"/>
    <x v="2"/>
    <x v="0"/>
    <x v="3"/>
    <x v="1"/>
    <x v="9"/>
    <x v="2"/>
    <x v="2"/>
  </r>
  <r>
    <s v="TX501787"/>
    <x v="7"/>
    <x v="3"/>
    <n v="61.3"/>
    <n v="429.09999999999997"/>
    <n v="429.09999999999997"/>
    <x v="64"/>
    <d v="2025-03-06T00:00:00"/>
    <s v="F"/>
    <x v="4"/>
    <x v="2"/>
    <x v="0"/>
    <x v="3"/>
    <x v="7"/>
    <x v="9"/>
    <x v="2"/>
    <x v="2"/>
  </r>
  <r>
    <s v="TX501788"/>
    <x v="9"/>
    <x v="0"/>
    <n v="54.7"/>
    <n v="54.7"/>
    <n v="54.7"/>
    <x v="65"/>
    <d v="2025-03-08T00:00:00"/>
    <s v="M"/>
    <x v="0"/>
    <x v="1"/>
    <x v="0"/>
    <x v="3"/>
    <x v="3"/>
    <x v="9"/>
    <x v="1"/>
    <x v="2"/>
  </r>
  <r>
    <s v="TX501789"/>
    <x v="6"/>
    <x v="7"/>
    <n v="84.7"/>
    <n v="847"/>
    <n v="847"/>
    <x v="65"/>
    <d v="2025-03-11T00:00:00"/>
    <s v="F"/>
    <x v="0"/>
    <x v="0"/>
    <x v="0"/>
    <x v="3"/>
    <x v="5"/>
    <x v="9"/>
    <x v="2"/>
    <x v="2"/>
  </r>
  <r>
    <s v="TX501790"/>
    <x v="1"/>
    <x v="2"/>
    <n v="93.4"/>
    <n v="280.20000000000005"/>
    <n v="280.20000000000005"/>
    <x v="65"/>
    <d v="2025-03-11T00:00:00"/>
    <s v="F"/>
    <x v="3"/>
    <x v="0"/>
    <x v="0"/>
    <x v="3"/>
    <x v="5"/>
    <x v="9"/>
    <x v="2"/>
    <x v="2"/>
  </r>
  <r>
    <s v="TX501791"/>
    <x v="8"/>
    <x v="9"/>
    <n v="27"/>
    <n v="135"/>
    <n v="135"/>
    <x v="65"/>
    <d v="2025-03-10T00:00:00"/>
    <s v="M"/>
    <x v="0"/>
    <x v="1"/>
    <x v="0"/>
    <x v="3"/>
    <x v="2"/>
    <x v="9"/>
    <x v="1"/>
    <x v="2"/>
  </r>
  <r>
    <s v="TX501792"/>
    <x v="0"/>
    <x v="12"/>
    <n v="10.9"/>
    <n v="43.6"/>
    <n v="43.6"/>
    <x v="65"/>
    <d v="2025-03-08T00:00:00"/>
    <s v="M"/>
    <x v="2"/>
    <x v="0"/>
    <x v="0"/>
    <x v="3"/>
    <x v="3"/>
    <x v="9"/>
    <x v="1"/>
    <x v="2"/>
  </r>
  <r>
    <s v="TX501793"/>
    <x v="16"/>
    <x v="2"/>
    <n v="48"/>
    <n v="144"/>
    <n v="144"/>
    <x v="65"/>
    <d v="2025-03-12T00:00:00"/>
    <s v="F"/>
    <x v="4"/>
    <x v="0"/>
    <x v="0"/>
    <x v="3"/>
    <x v="0"/>
    <x v="9"/>
    <x v="2"/>
    <x v="2"/>
  </r>
  <r>
    <s v="TX501794"/>
    <x v="5"/>
    <x v="1"/>
    <n v="67.900000000000006"/>
    <n v="135.80000000000001"/>
    <n v="135.80000000000001"/>
    <x v="65"/>
    <d v="2025-03-08T00:00:00"/>
    <s v="M"/>
    <x v="0"/>
    <x v="2"/>
    <x v="0"/>
    <x v="23"/>
    <x v="3"/>
    <x v="9"/>
    <x v="1"/>
    <x v="2"/>
  </r>
  <r>
    <s v="TX501795"/>
    <x v="4"/>
    <x v="2"/>
    <n v="36"/>
    <n v="108"/>
    <n v="108"/>
    <x v="65"/>
    <d v="2025-03-08T00:00:00"/>
    <s v="M"/>
    <x v="1"/>
    <x v="0"/>
    <x v="0"/>
    <x v="6"/>
    <x v="3"/>
    <x v="9"/>
    <x v="1"/>
    <x v="2"/>
  </r>
  <r>
    <s v="TX501796"/>
    <x v="2"/>
    <x v="0"/>
    <n v="128.80000000000001"/>
    <n v="128.80000000000001"/>
    <n v="128.80000000000001"/>
    <x v="65"/>
    <d v="2025-03-08T00:00:00"/>
    <s v="M"/>
    <x v="4"/>
    <x v="2"/>
    <x v="0"/>
    <x v="6"/>
    <x v="3"/>
    <x v="9"/>
    <x v="1"/>
    <x v="2"/>
  </r>
  <r>
    <s v="TX501797"/>
    <x v="18"/>
    <x v="3"/>
    <n v="33.299999999999997"/>
    <n v="233.09999999999997"/>
    <n v="233.09999999999997"/>
    <x v="65"/>
    <d v="2025-03-08T00:00:00"/>
    <s v="F"/>
    <x v="3"/>
    <x v="0"/>
    <x v="0"/>
    <x v="8"/>
    <x v="3"/>
    <x v="9"/>
    <x v="2"/>
    <x v="2"/>
  </r>
  <r>
    <s v="TX501798"/>
    <x v="10"/>
    <x v="2"/>
    <n v="37.799999999999997"/>
    <n v="113.39999999999999"/>
    <n v="113.39999999999999"/>
    <x v="65"/>
    <d v="2025-03-09T00:00:00"/>
    <s v="M"/>
    <x v="1"/>
    <x v="2"/>
    <x v="0"/>
    <x v="8"/>
    <x v="1"/>
    <x v="9"/>
    <x v="1"/>
    <x v="2"/>
  </r>
  <r>
    <s v="TX501799"/>
    <x v="5"/>
    <x v="2"/>
    <n v="26"/>
    <n v="78"/>
    <n v="78"/>
    <x v="65"/>
    <d v="2025-03-12T00:00:00"/>
    <s v="F"/>
    <x v="0"/>
    <x v="0"/>
    <x v="0"/>
    <x v="8"/>
    <x v="0"/>
    <x v="9"/>
    <x v="2"/>
    <x v="2"/>
  </r>
  <r>
    <s v="TX501800"/>
    <x v="8"/>
    <x v="10"/>
    <n v="28.3"/>
    <n v="537.70000000000005"/>
    <n v="537.70000000000005"/>
    <x v="65"/>
    <d v="2025-03-08T00:00:00"/>
    <s v="F"/>
    <x v="3"/>
    <x v="4"/>
    <x v="0"/>
    <x v="8"/>
    <x v="3"/>
    <x v="9"/>
    <x v="2"/>
    <x v="2"/>
  </r>
  <r>
    <s v="TX501801"/>
    <x v="8"/>
    <x v="12"/>
    <n v="31.3"/>
    <n v="125.2"/>
    <n v="125.2"/>
    <x v="65"/>
    <d v="2025-03-07T00:00:00"/>
    <s v="F"/>
    <x v="0"/>
    <x v="0"/>
    <x v="0"/>
    <x v="8"/>
    <x v="7"/>
    <x v="9"/>
    <x v="2"/>
    <x v="2"/>
  </r>
  <r>
    <s v="TX501802"/>
    <x v="7"/>
    <x v="2"/>
    <n v="69.5"/>
    <n v="208.5"/>
    <n v="208.5"/>
    <x v="65"/>
    <d v="2025-03-08T00:00:00"/>
    <s v="F"/>
    <x v="3"/>
    <x v="2"/>
    <x v="0"/>
    <x v="8"/>
    <x v="3"/>
    <x v="9"/>
    <x v="2"/>
    <x v="2"/>
  </r>
  <r>
    <s v="TX501803"/>
    <x v="0"/>
    <x v="1"/>
    <n v="16.7"/>
    <n v="33.4"/>
    <n v="33.4"/>
    <x v="65"/>
    <d v="2025-03-08T00:00:00"/>
    <s v="F"/>
    <x v="3"/>
    <x v="1"/>
    <x v="0"/>
    <x v="8"/>
    <x v="3"/>
    <x v="9"/>
    <x v="2"/>
    <x v="2"/>
  </r>
  <r>
    <s v="TX501804"/>
    <x v="9"/>
    <x v="1"/>
    <n v="62.6"/>
    <n v="125.2"/>
    <n v="125.2"/>
    <x v="65"/>
    <d v="2025-03-08T00:00:00"/>
    <s v="M"/>
    <x v="2"/>
    <x v="2"/>
    <x v="0"/>
    <x v="9"/>
    <x v="3"/>
    <x v="9"/>
    <x v="1"/>
    <x v="2"/>
  </r>
  <r>
    <s v="TX501805"/>
    <x v="7"/>
    <x v="0"/>
    <n v="81.2"/>
    <n v="81.2"/>
    <n v="81.2"/>
    <x v="65"/>
    <d v="2025-03-13T00:00:00"/>
    <s v="M"/>
    <x v="4"/>
    <x v="4"/>
    <x v="0"/>
    <x v="9"/>
    <x v="4"/>
    <x v="9"/>
    <x v="1"/>
    <x v="2"/>
  </r>
  <r>
    <s v="TX501806"/>
    <x v="0"/>
    <x v="7"/>
    <n v="12.7"/>
    <n v="127"/>
    <n v="127"/>
    <x v="65"/>
    <d v="2025-03-08T00:00:00"/>
    <s v="F"/>
    <x v="0"/>
    <x v="2"/>
    <x v="0"/>
    <x v="9"/>
    <x v="3"/>
    <x v="9"/>
    <x v="2"/>
    <x v="2"/>
  </r>
  <r>
    <s v="TX501807"/>
    <x v="7"/>
    <x v="12"/>
    <n v="77.7"/>
    <n v="310.8"/>
    <n v="310.8"/>
    <x v="66"/>
    <d v="2025-03-12T00:00:00"/>
    <s v="M"/>
    <x v="1"/>
    <x v="0"/>
    <x v="0"/>
    <x v="11"/>
    <x v="5"/>
    <x v="9"/>
    <x v="1"/>
    <x v="2"/>
  </r>
  <r>
    <s v="TX501808"/>
    <x v="5"/>
    <x v="1"/>
    <n v="37.299999999999997"/>
    <n v="74.599999999999994"/>
    <n v="74.599999999999994"/>
    <x v="66"/>
    <d v="2025-03-09T00:00:00"/>
    <s v="F"/>
    <x v="0"/>
    <x v="2"/>
    <x v="0"/>
    <x v="18"/>
    <x v="3"/>
    <x v="9"/>
    <x v="2"/>
    <x v="2"/>
  </r>
  <r>
    <s v="TX501809"/>
    <x v="10"/>
    <x v="12"/>
    <n v="35.6"/>
    <n v="142.4"/>
    <n v="142.4"/>
    <x v="66"/>
    <d v="2025-03-10T00:00:00"/>
    <s v="F"/>
    <x v="1"/>
    <x v="1"/>
    <x v="0"/>
    <x v="19"/>
    <x v="1"/>
    <x v="9"/>
    <x v="2"/>
    <x v="2"/>
  </r>
  <r>
    <s v="TX501810"/>
    <x v="2"/>
    <x v="2"/>
    <n v="95"/>
    <n v="285"/>
    <n v="285"/>
    <x v="66"/>
    <d v="2025-03-12T00:00:00"/>
    <s v="F"/>
    <x v="2"/>
    <x v="2"/>
    <x v="0"/>
    <x v="56"/>
    <x v="5"/>
    <x v="9"/>
    <x v="2"/>
    <x v="2"/>
  </r>
  <r>
    <s v="TX501811"/>
    <x v="2"/>
    <x v="12"/>
    <n v="172.1"/>
    <n v="688.4"/>
    <n v="688.4"/>
    <x v="66"/>
    <d v="2025-03-12T00:00:00"/>
    <s v="O"/>
    <x v="2"/>
    <x v="2"/>
    <x v="0"/>
    <x v="21"/>
    <x v="5"/>
    <x v="9"/>
    <x v="3"/>
    <x v="2"/>
  </r>
  <r>
    <s v="TX501812"/>
    <x v="2"/>
    <x v="1"/>
    <n v="233"/>
    <n v="466"/>
    <n v="466"/>
    <x v="66"/>
    <d v="2025-03-11T00:00:00"/>
    <s v="F"/>
    <x v="1"/>
    <x v="0"/>
    <x v="0"/>
    <x v="21"/>
    <x v="2"/>
    <x v="9"/>
    <x v="2"/>
    <x v="2"/>
  </r>
  <r>
    <s v="TX501813"/>
    <x v="0"/>
    <x v="0"/>
    <n v="43.5"/>
    <n v="43.5"/>
    <n v="43.5"/>
    <x v="66"/>
    <d v="2025-03-09T00:00:00"/>
    <s v="F"/>
    <x v="2"/>
    <x v="2"/>
    <x v="0"/>
    <x v="21"/>
    <x v="3"/>
    <x v="9"/>
    <x v="2"/>
    <x v="2"/>
  </r>
  <r>
    <s v="TX501814"/>
    <x v="9"/>
    <x v="1"/>
    <n v="47.8"/>
    <n v="95.6"/>
    <n v="95.6"/>
    <x v="66"/>
    <d v="2025-03-11T00:00:00"/>
    <s v="M"/>
    <x v="4"/>
    <x v="2"/>
    <x v="0"/>
    <x v="1"/>
    <x v="2"/>
    <x v="9"/>
    <x v="1"/>
    <x v="2"/>
  </r>
  <r>
    <s v="TX501815"/>
    <x v="12"/>
    <x v="1"/>
    <n v="65.8"/>
    <n v="131.6"/>
    <n v="131.6"/>
    <x v="66"/>
    <d v="2025-03-10T00:00:00"/>
    <s v="F"/>
    <x v="0"/>
    <x v="3"/>
    <x v="0"/>
    <x v="33"/>
    <x v="1"/>
    <x v="9"/>
    <x v="2"/>
    <x v="2"/>
  </r>
  <r>
    <s v="TX501816"/>
    <x v="15"/>
    <x v="5"/>
    <n v="38.700000000000003"/>
    <n v="425.70000000000005"/>
    <n v="425.70000000000005"/>
    <x v="66"/>
    <d v="2025-03-08T00:00:00"/>
    <s v="M"/>
    <x v="0"/>
    <x v="0"/>
    <x v="0"/>
    <x v="22"/>
    <x v="7"/>
    <x v="9"/>
    <x v="1"/>
    <x v="2"/>
  </r>
  <r>
    <s v="TX501817"/>
    <x v="3"/>
    <x v="12"/>
    <n v="55.7"/>
    <n v="222.8"/>
    <n v="222.8"/>
    <x v="66"/>
    <d v="2025-03-10T00:00:00"/>
    <s v="O"/>
    <x v="0"/>
    <x v="1"/>
    <x v="0"/>
    <x v="22"/>
    <x v="1"/>
    <x v="9"/>
    <x v="3"/>
    <x v="2"/>
  </r>
  <r>
    <s v="TX501818"/>
    <x v="7"/>
    <x v="1"/>
    <n v="102.4"/>
    <n v="204.8"/>
    <n v="204.8"/>
    <x v="66"/>
    <d v="2025-03-08T00:00:00"/>
    <s v="F"/>
    <x v="1"/>
    <x v="0"/>
    <x v="0"/>
    <x v="3"/>
    <x v="7"/>
    <x v="9"/>
    <x v="2"/>
    <x v="2"/>
  </r>
  <r>
    <s v="TX501819"/>
    <x v="1"/>
    <x v="0"/>
    <n v="92"/>
    <n v="92"/>
    <n v="92"/>
    <x v="66"/>
    <d v="2025-03-12T00:00:00"/>
    <s v=""/>
    <x v="2"/>
    <x v="0"/>
    <x v="0"/>
    <x v="3"/>
    <x v="5"/>
    <x v="9"/>
    <x v="0"/>
    <x v="2"/>
  </r>
  <r>
    <s v="TX501820"/>
    <x v="6"/>
    <x v="12"/>
    <n v="75.900000000000006"/>
    <n v="303.60000000000002"/>
    <n v="303.60000000000002"/>
    <x v="66"/>
    <d v="2025-03-10T00:00:00"/>
    <s v="F"/>
    <x v="1"/>
    <x v="0"/>
    <x v="0"/>
    <x v="3"/>
    <x v="1"/>
    <x v="9"/>
    <x v="2"/>
    <x v="2"/>
  </r>
  <r>
    <s v="TX501821"/>
    <x v="1"/>
    <x v="12"/>
    <n v="36.200000000000003"/>
    <n v="144.80000000000001"/>
    <n v="144.80000000000001"/>
    <x v="66"/>
    <d v="2025-03-09T00:00:00"/>
    <s v="F"/>
    <x v="1"/>
    <x v="0"/>
    <x v="0"/>
    <x v="3"/>
    <x v="3"/>
    <x v="9"/>
    <x v="2"/>
    <x v="2"/>
  </r>
  <r>
    <s v="TX501822"/>
    <x v="6"/>
    <x v="45"/>
    <n v="83.5"/>
    <n v="7264.5"/>
    <n v="7264.5"/>
    <x v="66"/>
    <d v="2025-03-10T00:00:00"/>
    <s v=""/>
    <x v="3"/>
    <x v="0"/>
    <x v="0"/>
    <x v="3"/>
    <x v="1"/>
    <x v="9"/>
    <x v="0"/>
    <x v="2"/>
  </r>
  <r>
    <s v="TX501823"/>
    <x v="19"/>
    <x v="4"/>
    <n v="52.4"/>
    <n v="628.79999999999995"/>
    <n v="628.79999999999995"/>
    <x v="66"/>
    <d v="2025-03-08T00:00:00"/>
    <s v="M"/>
    <x v="2"/>
    <x v="0"/>
    <x v="0"/>
    <x v="3"/>
    <x v="7"/>
    <x v="9"/>
    <x v="1"/>
    <x v="2"/>
  </r>
  <r>
    <s v="TX501824"/>
    <x v="12"/>
    <x v="2"/>
    <n v="69.5"/>
    <n v="208.5"/>
    <n v="208.5"/>
    <x v="66"/>
    <d v="2025-03-09T00:00:00"/>
    <s v="O"/>
    <x v="4"/>
    <x v="0"/>
    <x v="0"/>
    <x v="3"/>
    <x v="3"/>
    <x v="9"/>
    <x v="3"/>
    <x v="2"/>
  </r>
  <r>
    <s v="TX501825"/>
    <x v="0"/>
    <x v="0"/>
    <n v="15.5"/>
    <n v="15.5"/>
    <n v="15.5"/>
    <x v="66"/>
    <d v="2025-03-10T00:00:00"/>
    <s v="M"/>
    <x v="0"/>
    <x v="0"/>
    <x v="0"/>
    <x v="3"/>
    <x v="1"/>
    <x v="9"/>
    <x v="1"/>
    <x v="2"/>
  </r>
  <r>
    <s v="TX501826"/>
    <x v="4"/>
    <x v="12"/>
    <n v="35.200000000000003"/>
    <n v="140.80000000000001"/>
    <n v="140.80000000000001"/>
    <x v="66"/>
    <d v="2025-03-09T00:00:00"/>
    <s v="F"/>
    <x v="2"/>
    <x v="2"/>
    <x v="0"/>
    <x v="3"/>
    <x v="3"/>
    <x v="9"/>
    <x v="2"/>
    <x v="2"/>
  </r>
  <r>
    <s v="TX501827"/>
    <x v="8"/>
    <x v="13"/>
    <n v="34.6"/>
    <n v="207.60000000000002"/>
    <n v="207.60000000000002"/>
    <x v="66"/>
    <d v="2025-03-09T00:00:00"/>
    <s v=""/>
    <x v="0"/>
    <x v="1"/>
    <x v="0"/>
    <x v="3"/>
    <x v="3"/>
    <x v="9"/>
    <x v="0"/>
    <x v="2"/>
  </r>
  <r>
    <s v="TX501828"/>
    <x v="4"/>
    <x v="0"/>
    <n v="21.3"/>
    <n v="21.3"/>
    <n v="21.3"/>
    <x v="67"/>
    <d v="2025-03-10T00:00:00"/>
    <s v="M"/>
    <x v="2"/>
    <x v="1"/>
    <x v="0"/>
    <x v="3"/>
    <x v="3"/>
    <x v="10"/>
    <x v="1"/>
    <x v="2"/>
  </r>
  <r>
    <s v="TX501829"/>
    <x v="6"/>
    <x v="1"/>
    <n v="136.5"/>
    <n v="273"/>
    <n v="273"/>
    <x v="67"/>
    <d v="2025-03-15T00:00:00"/>
    <s v="F"/>
    <x v="0"/>
    <x v="0"/>
    <x v="0"/>
    <x v="37"/>
    <x v="4"/>
    <x v="10"/>
    <x v="2"/>
    <x v="2"/>
  </r>
  <r>
    <s v="TX501830"/>
    <x v="9"/>
    <x v="3"/>
    <n v="30.7"/>
    <n v="214.9"/>
    <n v="214.9"/>
    <x v="67"/>
    <d v="2025-03-10T00:00:00"/>
    <s v="M"/>
    <x v="2"/>
    <x v="2"/>
    <x v="0"/>
    <x v="25"/>
    <x v="3"/>
    <x v="10"/>
    <x v="1"/>
    <x v="2"/>
  </r>
  <r>
    <s v="TX501831"/>
    <x v="1"/>
    <x v="1"/>
    <n v="61.6"/>
    <n v="123.2"/>
    <n v="123.2"/>
    <x v="67"/>
    <d v="2025-03-10T00:00:00"/>
    <s v="F"/>
    <x v="2"/>
    <x v="2"/>
    <x v="0"/>
    <x v="23"/>
    <x v="3"/>
    <x v="10"/>
    <x v="2"/>
    <x v="2"/>
  </r>
  <r>
    <s v="TX501832"/>
    <x v="6"/>
    <x v="12"/>
    <n v="54.3"/>
    <n v="217.2"/>
    <n v="217.2"/>
    <x v="67"/>
    <d v="2025-03-11T00:00:00"/>
    <s v=""/>
    <x v="4"/>
    <x v="0"/>
    <x v="0"/>
    <x v="7"/>
    <x v="1"/>
    <x v="10"/>
    <x v="0"/>
    <x v="2"/>
  </r>
  <r>
    <s v="TX501833"/>
    <x v="1"/>
    <x v="1"/>
    <n v="44.1"/>
    <n v="88.2"/>
    <n v="88.2"/>
    <x v="67"/>
    <d v="2025-03-21T00:00:00"/>
    <s v="F"/>
    <x v="0"/>
    <x v="2"/>
    <x v="0"/>
    <x v="8"/>
    <x v="13"/>
    <x v="10"/>
    <x v="2"/>
    <x v="2"/>
  </r>
  <r>
    <s v="TX501834"/>
    <x v="8"/>
    <x v="12"/>
    <n v="43.5"/>
    <n v="174"/>
    <n v="174"/>
    <x v="67"/>
    <d v="2025-03-15T00:00:00"/>
    <s v="M"/>
    <x v="3"/>
    <x v="0"/>
    <x v="0"/>
    <x v="8"/>
    <x v="4"/>
    <x v="10"/>
    <x v="1"/>
    <x v="2"/>
  </r>
  <r>
    <s v="TX501835"/>
    <x v="8"/>
    <x v="2"/>
    <n v="48.2"/>
    <n v="144.60000000000002"/>
    <n v="144.60000000000002"/>
    <x v="67"/>
    <d v="2025-03-13T00:00:00"/>
    <s v="M"/>
    <x v="3"/>
    <x v="1"/>
    <x v="0"/>
    <x v="8"/>
    <x v="5"/>
    <x v="10"/>
    <x v="1"/>
    <x v="2"/>
  </r>
  <r>
    <s v="TX501836"/>
    <x v="19"/>
    <x v="0"/>
    <n v="13.7"/>
    <n v="13.7"/>
    <n v="13.7"/>
    <x v="67"/>
    <d v="2025-03-10T00:00:00"/>
    <s v="F"/>
    <x v="2"/>
    <x v="2"/>
    <x v="0"/>
    <x v="8"/>
    <x v="3"/>
    <x v="10"/>
    <x v="2"/>
    <x v="2"/>
  </r>
  <r>
    <s v="TX501837"/>
    <x v="2"/>
    <x v="1"/>
    <n v="110.5"/>
    <n v="221"/>
    <n v="221"/>
    <x v="67"/>
    <d v="2025-03-10T00:00:00"/>
    <s v="F"/>
    <x v="0"/>
    <x v="1"/>
    <x v="0"/>
    <x v="8"/>
    <x v="3"/>
    <x v="10"/>
    <x v="2"/>
    <x v="2"/>
  </r>
  <r>
    <s v="TX501838"/>
    <x v="8"/>
    <x v="2"/>
    <n v="26"/>
    <n v="78"/>
    <n v="78"/>
    <x v="67"/>
    <d v="2025-03-14T00:00:00"/>
    <s v="F"/>
    <x v="1"/>
    <x v="1"/>
    <x v="0"/>
    <x v="8"/>
    <x v="0"/>
    <x v="10"/>
    <x v="2"/>
    <x v="2"/>
  </r>
  <r>
    <s v="TX501839"/>
    <x v="2"/>
    <x v="7"/>
    <n v="140.69999999999999"/>
    <n v="1407"/>
    <n v="1407"/>
    <x v="67"/>
    <d v="2025-03-15T00:00:00"/>
    <s v="M"/>
    <x v="3"/>
    <x v="1"/>
    <x v="0"/>
    <x v="8"/>
    <x v="4"/>
    <x v="10"/>
    <x v="1"/>
    <x v="2"/>
  </r>
  <r>
    <s v="TX501840"/>
    <x v="17"/>
    <x v="1"/>
    <n v="41.7"/>
    <n v="83.4"/>
    <n v="83.4"/>
    <x v="67"/>
    <d v="2025-03-17T00:00:00"/>
    <s v="F"/>
    <x v="0"/>
    <x v="4"/>
    <x v="0"/>
    <x v="8"/>
    <x v="9"/>
    <x v="10"/>
    <x v="2"/>
    <x v="2"/>
  </r>
  <r>
    <s v="TX501841"/>
    <x v="2"/>
    <x v="1"/>
    <n v="135.1"/>
    <n v="270.2"/>
    <n v="270.2"/>
    <x v="67"/>
    <d v="2025-03-10T00:00:00"/>
    <s v="M"/>
    <x v="0"/>
    <x v="2"/>
    <x v="0"/>
    <x v="17"/>
    <x v="3"/>
    <x v="10"/>
    <x v="1"/>
    <x v="2"/>
  </r>
  <r>
    <s v="TX501842"/>
    <x v="12"/>
    <x v="32"/>
    <n v="95.5"/>
    <n v="2101"/>
    <n v="2101"/>
    <x v="67"/>
    <d v="2025-03-10T00:00:00"/>
    <s v="F"/>
    <x v="4"/>
    <x v="4"/>
    <x v="0"/>
    <x v="26"/>
    <x v="3"/>
    <x v="10"/>
    <x v="2"/>
    <x v="2"/>
  </r>
  <r>
    <s v="TX501843"/>
    <x v="15"/>
    <x v="0"/>
    <n v="25.5"/>
    <n v="25.5"/>
    <n v="25.5"/>
    <x v="67"/>
    <d v="2025-03-12T00:00:00"/>
    <s v=""/>
    <x v="2"/>
    <x v="2"/>
    <x v="0"/>
    <x v="11"/>
    <x v="2"/>
    <x v="10"/>
    <x v="0"/>
    <x v="2"/>
  </r>
  <r>
    <s v="TX501844"/>
    <x v="1"/>
    <x v="0"/>
    <n v="42.6"/>
    <n v="42.6"/>
    <n v="42.6"/>
    <x v="67"/>
    <d v="2025-03-13T00:00:00"/>
    <s v="F"/>
    <x v="0"/>
    <x v="0"/>
    <x v="0"/>
    <x v="11"/>
    <x v="5"/>
    <x v="10"/>
    <x v="2"/>
    <x v="2"/>
  </r>
  <r>
    <s v="TX501845"/>
    <x v="8"/>
    <x v="20"/>
    <n v="32.4"/>
    <n v="486"/>
    <n v="486"/>
    <x v="67"/>
    <d v="2025-03-10T00:00:00"/>
    <s v="M"/>
    <x v="1"/>
    <x v="1"/>
    <x v="0"/>
    <x v="11"/>
    <x v="3"/>
    <x v="10"/>
    <x v="1"/>
    <x v="2"/>
  </r>
  <r>
    <s v="TX501846"/>
    <x v="4"/>
    <x v="12"/>
    <n v="20.2"/>
    <n v="80.8"/>
    <n v="80.8"/>
    <x v="67"/>
    <d v="2025-03-10T00:00:00"/>
    <s v="O"/>
    <x v="2"/>
    <x v="0"/>
    <x v="0"/>
    <x v="11"/>
    <x v="3"/>
    <x v="10"/>
    <x v="3"/>
    <x v="2"/>
  </r>
  <r>
    <s v="TX501847"/>
    <x v="16"/>
    <x v="2"/>
    <n v="52.5"/>
    <n v="157.5"/>
    <n v="157.5"/>
    <x v="67"/>
    <d v="2025-03-14T00:00:00"/>
    <s v="F"/>
    <x v="4"/>
    <x v="0"/>
    <x v="0"/>
    <x v="18"/>
    <x v="0"/>
    <x v="10"/>
    <x v="2"/>
    <x v="2"/>
  </r>
  <r>
    <s v="TX501848"/>
    <x v="2"/>
    <x v="9"/>
    <n v="59.9"/>
    <n v="299.5"/>
    <n v="299.5"/>
    <x v="67"/>
    <d v="2025-03-11T00:00:00"/>
    <s v="F"/>
    <x v="2"/>
    <x v="0"/>
    <x v="0"/>
    <x v="19"/>
    <x v="1"/>
    <x v="10"/>
    <x v="2"/>
    <x v="2"/>
  </r>
  <r>
    <s v="TX501849"/>
    <x v="4"/>
    <x v="1"/>
    <n v="53.2"/>
    <n v="106.4"/>
    <n v="106.4"/>
    <x v="67"/>
    <d v="2025-03-10T00:00:00"/>
    <s v="F"/>
    <x v="1"/>
    <x v="3"/>
    <x v="0"/>
    <x v="20"/>
    <x v="3"/>
    <x v="10"/>
    <x v="2"/>
    <x v="2"/>
  </r>
  <r>
    <s v="TX501850"/>
    <x v="2"/>
    <x v="1"/>
    <n v="60"/>
    <n v="120"/>
    <n v="120"/>
    <x v="67"/>
    <d v="2025-03-15T00:00:00"/>
    <s v="M"/>
    <x v="1"/>
    <x v="2"/>
    <x v="0"/>
    <x v="20"/>
    <x v="4"/>
    <x v="10"/>
    <x v="1"/>
    <x v="2"/>
  </r>
  <r>
    <s v="TX501851"/>
    <x v="8"/>
    <x v="2"/>
    <n v="29.3"/>
    <n v="87.9"/>
    <n v="87.9"/>
    <x v="67"/>
    <d v="2025-03-10T00:00:00"/>
    <s v="F"/>
    <x v="4"/>
    <x v="0"/>
    <x v="0"/>
    <x v="13"/>
    <x v="3"/>
    <x v="10"/>
    <x v="2"/>
    <x v="2"/>
  </r>
  <r>
    <s v="TX501852"/>
    <x v="12"/>
    <x v="1"/>
    <n v="55.4"/>
    <n v="110.8"/>
    <n v="110.8"/>
    <x v="67"/>
    <d v="2025-03-10T00:00:00"/>
    <s v="F"/>
    <x v="0"/>
    <x v="2"/>
    <x v="0"/>
    <x v="21"/>
    <x v="3"/>
    <x v="10"/>
    <x v="2"/>
    <x v="2"/>
  </r>
  <r>
    <s v="TX501853"/>
    <x v="0"/>
    <x v="9"/>
    <n v="20.100000000000001"/>
    <n v="100.5"/>
    <n v="100.5"/>
    <x v="67"/>
    <d v="2025-03-11T00:00:00"/>
    <s v="F"/>
    <x v="1"/>
    <x v="2"/>
    <x v="0"/>
    <x v="21"/>
    <x v="1"/>
    <x v="10"/>
    <x v="2"/>
    <x v="2"/>
  </r>
  <r>
    <s v="TX501854"/>
    <x v="14"/>
    <x v="9"/>
    <n v="24"/>
    <n v="120"/>
    <n v="120"/>
    <x v="67"/>
    <d v="2025-03-12T00:00:00"/>
    <s v="M"/>
    <x v="2"/>
    <x v="0"/>
    <x v="0"/>
    <x v="1"/>
    <x v="2"/>
    <x v="10"/>
    <x v="1"/>
    <x v="2"/>
  </r>
  <r>
    <s v="TX501855"/>
    <x v="8"/>
    <x v="1"/>
    <n v="30.6"/>
    <n v="61.2"/>
    <n v="61.2"/>
    <x v="68"/>
    <d v="2025-03-12T00:00:00"/>
    <s v="F"/>
    <x v="0"/>
    <x v="0"/>
    <x v="0"/>
    <x v="1"/>
    <x v="1"/>
    <x v="10"/>
    <x v="2"/>
    <x v="2"/>
  </r>
  <r>
    <s v="TX501856"/>
    <x v="10"/>
    <x v="9"/>
    <n v="33"/>
    <n v="165"/>
    <n v="165"/>
    <x v="68"/>
    <d v="2025-03-11T00:00:00"/>
    <s v="M"/>
    <x v="1"/>
    <x v="1"/>
    <x v="0"/>
    <x v="27"/>
    <x v="3"/>
    <x v="10"/>
    <x v="1"/>
    <x v="2"/>
  </r>
  <r>
    <s v="TX501857"/>
    <x v="17"/>
    <x v="11"/>
    <n v="42.1"/>
    <n v="378.90000000000003"/>
    <n v="378.90000000000003"/>
    <x v="68"/>
    <d v="2025-03-16T00:00:00"/>
    <s v="F"/>
    <x v="2"/>
    <x v="0"/>
    <x v="0"/>
    <x v="44"/>
    <x v="4"/>
    <x v="10"/>
    <x v="2"/>
    <x v="2"/>
  </r>
  <r>
    <s v="TX501858"/>
    <x v="6"/>
    <x v="3"/>
    <n v="77.7"/>
    <n v="543.9"/>
    <n v="543.9"/>
    <x v="68"/>
    <d v="2025-03-15T00:00:00"/>
    <s v="F"/>
    <x v="1"/>
    <x v="2"/>
    <x v="0"/>
    <x v="50"/>
    <x v="0"/>
    <x v="10"/>
    <x v="2"/>
    <x v="2"/>
  </r>
  <r>
    <s v="TX501859"/>
    <x v="17"/>
    <x v="13"/>
    <n v="22.7"/>
    <n v="136.19999999999999"/>
    <n v="136.19999999999999"/>
    <x v="68"/>
    <d v="2025-03-13T00:00:00"/>
    <s v="F"/>
    <x v="2"/>
    <x v="0"/>
    <x v="0"/>
    <x v="3"/>
    <x v="2"/>
    <x v="10"/>
    <x v="2"/>
    <x v="2"/>
  </r>
  <r>
    <s v="TX501860"/>
    <x v="2"/>
    <x v="1"/>
    <n v="133"/>
    <n v="266"/>
    <n v="266"/>
    <x v="68"/>
    <d v="2025-03-10T00:00:00"/>
    <s v="M"/>
    <x v="2"/>
    <x v="2"/>
    <x v="0"/>
    <x v="3"/>
    <x v="7"/>
    <x v="10"/>
    <x v="1"/>
    <x v="2"/>
  </r>
  <r>
    <s v="TX501861"/>
    <x v="0"/>
    <x v="1"/>
    <n v="23.3"/>
    <n v="46.6"/>
    <n v="46.6"/>
    <x v="68"/>
    <d v="2025-03-11T00:00:00"/>
    <s v="M"/>
    <x v="1"/>
    <x v="2"/>
    <x v="0"/>
    <x v="3"/>
    <x v="3"/>
    <x v="10"/>
    <x v="1"/>
    <x v="2"/>
  </r>
  <r>
    <s v="TX501862"/>
    <x v="8"/>
    <x v="2"/>
    <n v="20.7"/>
    <n v="62.099999999999994"/>
    <n v="62.099999999999994"/>
    <x v="68"/>
    <d v="2025-03-12T00:00:00"/>
    <s v="O"/>
    <x v="0"/>
    <x v="2"/>
    <x v="0"/>
    <x v="3"/>
    <x v="1"/>
    <x v="10"/>
    <x v="3"/>
    <x v="2"/>
  </r>
  <r>
    <s v="TX501863"/>
    <x v="12"/>
    <x v="1"/>
    <n v="47"/>
    <n v="94"/>
    <n v="94"/>
    <x v="68"/>
    <d v="2025-03-11T00:00:00"/>
    <s v="M"/>
    <x v="1"/>
    <x v="2"/>
    <x v="0"/>
    <x v="3"/>
    <x v="3"/>
    <x v="10"/>
    <x v="1"/>
    <x v="2"/>
  </r>
  <r>
    <s v="TX501864"/>
    <x v="12"/>
    <x v="2"/>
    <n v="38.200000000000003"/>
    <n v="114.60000000000001"/>
    <n v="114.60000000000001"/>
    <x v="68"/>
    <d v="2025-03-12T00:00:00"/>
    <s v="F"/>
    <x v="2"/>
    <x v="4"/>
    <x v="0"/>
    <x v="3"/>
    <x v="1"/>
    <x v="10"/>
    <x v="2"/>
    <x v="2"/>
  </r>
  <r>
    <s v="TX501865"/>
    <x v="9"/>
    <x v="0"/>
    <n v="39.1"/>
    <n v="39.1"/>
    <n v="39.1"/>
    <x v="68"/>
    <d v="2025-03-12T00:00:00"/>
    <s v="F"/>
    <x v="0"/>
    <x v="0"/>
    <x v="0"/>
    <x v="3"/>
    <x v="1"/>
    <x v="10"/>
    <x v="2"/>
    <x v="2"/>
  </r>
  <r>
    <s v="TX501866"/>
    <x v="7"/>
    <x v="30"/>
    <n v="55.6"/>
    <n v="1390"/>
    <n v="1390"/>
    <x v="68"/>
    <d v="2025-03-12T00:00:00"/>
    <s v="M"/>
    <x v="0"/>
    <x v="2"/>
    <x v="0"/>
    <x v="3"/>
    <x v="1"/>
    <x v="10"/>
    <x v="1"/>
    <x v="2"/>
  </r>
  <r>
    <s v="TX501867"/>
    <x v="15"/>
    <x v="0"/>
    <n v="43.1"/>
    <n v="43.1"/>
    <n v="43.1"/>
    <x v="68"/>
    <d v="2025-03-10T00:00:00"/>
    <s v="O"/>
    <x v="1"/>
    <x v="2"/>
    <x v="0"/>
    <x v="3"/>
    <x v="7"/>
    <x v="10"/>
    <x v="3"/>
    <x v="2"/>
  </r>
  <r>
    <s v="TX501868"/>
    <x v="6"/>
    <x v="12"/>
    <n v="48.1"/>
    <n v="192.4"/>
    <n v="192.4"/>
    <x v="68"/>
    <d v="2025-03-11T00:00:00"/>
    <s v="F"/>
    <x v="4"/>
    <x v="2"/>
    <x v="0"/>
    <x v="3"/>
    <x v="3"/>
    <x v="10"/>
    <x v="2"/>
    <x v="2"/>
  </r>
  <r>
    <s v="TX501869"/>
    <x v="4"/>
    <x v="0"/>
    <n v="42"/>
    <n v="42"/>
    <n v="42"/>
    <x v="68"/>
    <d v="2025-03-11T00:00:00"/>
    <s v="O"/>
    <x v="0"/>
    <x v="0"/>
    <x v="0"/>
    <x v="3"/>
    <x v="3"/>
    <x v="10"/>
    <x v="3"/>
    <x v="2"/>
  </r>
  <r>
    <s v="TX501870"/>
    <x v="8"/>
    <x v="9"/>
    <n v="18.3"/>
    <n v="91.5"/>
    <n v="91.5"/>
    <x v="68"/>
    <d v="2025-03-10T00:00:00"/>
    <s v="F"/>
    <x v="2"/>
    <x v="0"/>
    <x v="0"/>
    <x v="3"/>
    <x v="7"/>
    <x v="10"/>
    <x v="2"/>
    <x v="2"/>
  </r>
  <r>
    <s v="TX501871"/>
    <x v="10"/>
    <x v="12"/>
    <n v="45.3"/>
    <n v="181.2"/>
    <n v="181.2"/>
    <x v="68"/>
    <d v="2025-03-13T00:00:00"/>
    <s v="F"/>
    <x v="0"/>
    <x v="2"/>
    <x v="0"/>
    <x v="3"/>
    <x v="2"/>
    <x v="10"/>
    <x v="2"/>
    <x v="2"/>
  </r>
  <r>
    <s v="TX501872"/>
    <x v="0"/>
    <x v="1"/>
    <n v="27.6"/>
    <n v="55.2"/>
    <n v="55.2"/>
    <x v="68"/>
    <d v="2025-03-12T00:00:00"/>
    <s v="M"/>
    <x v="0"/>
    <x v="2"/>
    <x v="0"/>
    <x v="37"/>
    <x v="1"/>
    <x v="10"/>
    <x v="1"/>
    <x v="2"/>
  </r>
  <r>
    <s v="TX501873"/>
    <x v="4"/>
    <x v="9"/>
    <n v="26.9"/>
    <n v="134.5"/>
    <n v="134.5"/>
    <x v="68"/>
    <d v="2025-03-11T00:00:00"/>
    <s v="F"/>
    <x v="2"/>
    <x v="0"/>
    <x v="0"/>
    <x v="25"/>
    <x v="3"/>
    <x v="10"/>
    <x v="2"/>
    <x v="2"/>
  </r>
  <r>
    <s v="TX501874"/>
    <x v="2"/>
    <x v="11"/>
    <n v="82.4"/>
    <n v="741.6"/>
    <n v="741.6"/>
    <x v="68"/>
    <d v="2025-03-12T00:00:00"/>
    <s v="O"/>
    <x v="2"/>
    <x v="0"/>
    <x v="0"/>
    <x v="5"/>
    <x v="1"/>
    <x v="10"/>
    <x v="3"/>
    <x v="2"/>
  </r>
  <r>
    <s v="TX501875"/>
    <x v="6"/>
    <x v="0"/>
    <n v="103.7"/>
    <n v="103.7"/>
    <n v="103.7"/>
    <x v="68"/>
    <d v="2025-03-12T00:00:00"/>
    <s v="F"/>
    <x v="1"/>
    <x v="0"/>
    <x v="0"/>
    <x v="5"/>
    <x v="1"/>
    <x v="10"/>
    <x v="2"/>
    <x v="2"/>
  </r>
  <r>
    <s v="TX501876"/>
    <x v="2"/>
    <x v="1"/>
    <n v="58.8"/>
    <n v="117.6"/>
    <n v="117.6"/>
    <x v="68"/>
    <d v="2025-03-15T00:00:00"/>
    <s v="F"/>
    <x v="1"/>
    <x v="2"/>
    <x v="0"/>
    <x v="6"/>
    <x v="0"/>
    <x v="10"/>
    <x v="2"/>
    <x v="2"/>
  </r>
  <r>
    <s v="TX501877"/>
    <x v="13"/>
    <x v="0"/>
    <n v="31.5"/>
    <n v="31.5"/>
    <n v="31.5"/>
    <x v="68"/>
    <d v="2025-03-11T00:00:00"/>
    <s v="F"/>
    <x v="1"/>
    <x v="1"/>
    <x v="0"/>
    <x v="6"/>
    <x v="3"/>
    <x v="10"/>
    <x v="2"/>
    <x v="2"/>
  </r>
  <r>
    <s v="TX501878"/>
    <x v="7"/>
    <x v="9"/>
    <n v="36.799999999999997"/>
    <n v="184"/>
    <n v="184"/>
    <x v="68"/>
    <d v="2025-03-12T00:00:00"/>
    <s v="F"/>
    <x v="0"/>
    <x v="0"/>
    <x v="0"/>
    <x v="8"/>
    <x v="1"/>
    <x v="10"/>
    <x v="2"/>
    <x v="2"/>
  </r>
  <r>
    <s v="TX501879"/>
    <x v="3"/>
    <x v="0"/>
    <n v="84.4"/>
    <n v="84.4"/>
    <n v="84.4"/>
    <x v="68"/>
    <d v="2025-03-11T00:00:00"/>
    <s v="F"/>
    <x v="0"/>
    <x v="0"/>
    <x v="0"/>
    <x v="8"/>
    <x v="3"/>
    <x v="10"/>
    <x v="2"/>
    <x v="2"/>
  </r>
  <r>
    <s v="TX501880"/>
    <x v="14"/>
    <x v="0"/>
    <n v="44.7"/>
    <n v="44.7"/>
    <n v="44.7"/>
    <x v="68"/>
    <d v="2025-03-11T00:00:00"/>
    <s v="M"/>
    <x v="0"/>
    <x v="1"/>
    <x v="0"/>
    <x v="8"/>
    <x v="3"/>
    <x v="10"/>
    <x v="1"/>
    <x v="2"/>
  </r>
  <r>
    <s v="TX501881"/>
    <x v="9"/>
    <x v="8"/>
    <n v="39.4"/>
    <n v="315.2"/>
    <n v="315.2"/>
    <x v="68"/>
    <d v="2025-03-11T00:00:00"/>
    <s v="F"/>
    <x v="1"/>
    <x v="2"/>
    <x v="0"/>
    <x v="8"/>
    <x v="3"/>
    <x v="10"/>
    <x v="2"/>
    <x v="2"/>
  </r>
  <r>
    <s v="TX501882"/>
    <x v="11"/>
    <x v="12"/>
    <n v="34.9"/>
    <n v="139.6"/>
    <n v="139.6"/>
    <x v="68"/>
    <d v="2025-03-12T00:00:00"/>
    <s v="F"/>
    <x v="0"/>
    <x v="2"/>
    <x v="0"/>
    <x v="8"/>
    <x v="1"/>
    <x v="10"/>
    <x v="2"/>
    <x v="2"/>
  </r>
  <r>
    <s v="TX501883"/>
    <x v="1"/>
    <x v="2"/>
    <n v="62.3"/>
    <n v="186.89999999999998"/>
    <n v="186.89999999999998"/>
    <x v="68"/>
    <d v="2025-03-12T00:00:00"/>
    <s v="M"/>
    <x v="4"/>
    <x v="2"/>
    <x v="0"/>
    <x v="8"/>
    <x v="1"/>
    <x v="10"/>
    <x v="1"/>
    <x v="2"/>
  </r>
  <r>
    <s v="TX501884"/>
    <x v="8"/>
    <x v="12"/>
    <n v="21.1"/>
    <n v="84.4"/>
    <n v="84.4"/>
    <x v="68"/>
    <d v="2025-03-13T00:00:00"/>
    <s v="M"/>
    <x v="3"/>
    <x v="0"/>
    <x v="0"/>
    <x v="8"/>
    <x v="2"/>
    <x v="10"/>
    <x v="1"/>
    <x v="2"/>
  </r>
  <r>
    <s v="TX501885"/>
    <x v="8"/>
    <x v="2"/>
    <n v="33.200000000000003"/>
    <n v="99.600000000000009"/>
    <n v="99.600000000000009"/>
    <x v="68"/>
    <d v="2025-03-24T00:00:00"/>
    <s v=""/>
    <x v="0"/>
    <x v="4"/>
    <x v="0"/>
    <x v="8"/>
    <x v="12"/>
    <x v="10"/>
    <x v="0"/>
    <x v="2"/>
  </r>
  <r>
    <s v="TX501886"/>
    <x v="1"/>
    <x v="12"/>
    <n v="74.5"/>
    <n v="298"/>
    <n v="298"/>
    <x v="68"/>
    <d v="2025-03-11T00:00:00"/>
    <s v="M"/>
    <x v="4"/>
    <x v="0"/>
    <x v="0"/>
    <x v="8"/>
    <x v="3"/>
    <x v="10"/>
    <x v="1"/>
    <x v="2"/>
  </r>
  <r>
    <s v="TX501887"/>
    <x v="10"/>
    <x v="4"/>
    <n v="68.599999999999994"/>
    <n v="823.19999999999993"/>
    <n v="823.19999999999993"/>
    <x v="68"/>
    <d v="2025-03-13T00:00:00"/>
    <s v="F"/>
    <x v="0"/>
    <x v="2"/>
    <x v="0"/>
    <x v="8"/>
    <x v="2"/>
    <x v="10"/>
    <x v="2"/>
    <x v="2"/>
  </r>
  <r>
    <s v="TX501888"/>
    <x v="5"/>
    <x v="21"/>
    <n v="36.4"/>
    <n v="509.59999999999997"/>
    <n v="509.59999999999997"/>
    <x v="68"/>
    <d v="2025-03-12T00:00:00"/>
    <s v="F"/>
    <x v="0"/>
    <x v="1"/>
    <x v="0"/>
    <x v="9"/>
    <x v="1"/>
    <x v="10"/>
    <x v="2"/>
    <x v="2"/>
  </r>
  <r>
    <s v="TX501889"/>
    <x v="16"/>
    <x v="9"/>
    <n v="67.599999999999994"/>
    <n v="338"/>
    <n v="338"/>
    <x v="69"/>
    <d v="2025-03-14T00:00:00"/>
    <s v="F"/>
    <x v="4"/>
    <x v="1"/>
    <x v="0"/>
    <x v="9"/>
    <x v="2"/>
    <x v="10"/>
    <x v="2"/>
    <x v="2"/>
  </r>
  <r>
    <s v="TX501890"/>
    <x v="15"/>
    <x v="0"/>
    <n v="46.3"/>
    <n v="46.3"/>
    <n v="46.3"/>
    <x v="69"/>
    <d v="2025-03-12T00:00:00"/>
    <s v="M"/>
    <x v="2"/>
    <x v="0"/>
    <x v="0"/>
    <x v="9"/>
    <x v="3"/>
    <x v="10"/>
    <x v="1"/>
    <x v="2"/>
  </r>
  <r>
    <s v="TX501891"/>
    <x v="1"/>
    <x v="2"/>
    <n v="124.2"/>
    <n v="372.6"/>
    <n v="372.6"/>
    <x v="69"/>
    <d v="2025-03-13T00:00:00"/>
    <s v="F"/>
    <x v="1"/>
    <x v="2"/>
    <x v="0"/>
    <x v="11"/>
    <x v="1"/>
    <x v="10"/>
    <x v="2"/>
    <x v="2"/>
  </r>
  <r>
    <s v="TX501892"/>
    <x v="10"/>
    <x v="1"/>
    <n v="37"/>
    <n v="74"/>
    <n v="74"/>
    <x v="69"/>
    <d v="2025-03-17T00:00:00"/>
    <s v="M"/>
    <x v="0"/>
    <x v="0"/>
    <x v="0"/>
    <x v="11"/>
    <x v="4"/>
    <x v="10"/>
    <x v="1"/>
    <x v="2"/>
  </r>
  <r>
    <s v="TX501893"/>
    <x v="5"/>
    <x v="0"/>
    <n v="41.8"/>
    <n v="41.8"/>
    <n v="41.8"/>
    <x v="69"/>
    <d v="2025-03-12T00:00:00"/>
    <s v="M"/>
    <x v="2"/>
    <x v="0"/>
    <x v="0"/>
    <x v="31"/>
    <x v="3"/>
    <x v="10"/>
    <x v="1"/>
    <x v="2"/>
  </r>
  <r>
    <s v="TX501894"/>
    <x v="9"/>
    <x v="1"/>
    <n v="57.2"/>
    <n v="114.4"/>
    <n v="114.4"/>
    <x v="69"/>
    <d v="2025-03-13T00:00:00"/>
    <s v="M"/>
    <x v="2"/>
    <x v="1"/>
    <x v="0"/>
    <x v="20"/>
    <x v="1"/>
    <x v="10"/>
    <x v="1"/>
    <x v="2"/>
  </r>
  <r>
    <s v="TX501895"/>
    <x v="6"/>
    <x v="1"/>
    <n v="47.1"/>
    <n v="94.2"/>
    <n v="94.2"/>
    <x v="69"/>
    <d v="2025-03-13T00:00:00"/>
    <s v="F"/>
    <x v="0"/>
    <x v="4"/>
    <x v="0"/>
    <x v="20"/>
    <x v="1"/>
    <x v="10"/>
    <x v="2"/>
    <x v="2"/>
  </r>
  <r>
    <s v="TX501896"/>
    <x v="5"/>
    <x v="2"/>
    <n v="86.4"/>
    <n v="259.20000000000005"/>
    <n v="259.20000000000005"/>
    <x v="69"/>
    <d v="2025-03-12T00:00:00"/>
    <s v="M"/>
    <x v="2"/>
    <x v="1"/>
    <x v="0"/>
    <x v="52"/>
    <x v="3"/>
    <x v="10"/>
    <x v="1"/>
    <x v="2"/>
  </r>
  <r>
    <s v="TX501897"/>
    <x v="6"/>
    <x v="9"/>
    <n v="105"/>
    <n v="525"/>
    <n v="525"/>
    <x v="69"/>
    <d v="2025-03-14T00:00:00"/>
    <s v="M"/>
    <x v="0"/>
    <x v="0"/>
    <x v="0"/>
    <x v="13"/>
    <x v="2"/>
    <x v="10"/>
    <x v="1"/>
    <x v="2"/>
  </r>
  <r>
    <s v="TX501898"/>
    <x v="18"/>
    <x v="0"/>
    <n v="33"/>
    <n v="33"/>
    <n v="33"/>
    <x v="69"/>
    <d v="2025-03-14T00:00:00"/>
    <s v="M"/>
    <x v="4"/>
    <x v="0"/>
    <x v="0"/>
    <x v="21"/>
    <x v="2"/>
    <x v="10"/>
    <x v="1"/>
    <x v="2"/>
  </r>
  <r>
    <s v="TX501899"/>
    <x v="6"/>
    <x v="9"/>
    <n v="106.6"/>
    <n v="533"/>
    <n v="533"/>
    <x v="69"/>
    <d v="2025-03-24T00:00:00"/>
    <s v="F"/>
    <x v="2"/>
    <x v="0"/>
    <x v="0"/>
    <x v="1"/>
    <x v="10"/>
    <x v="10"/>
    <x v="2"/>
    <x v="2"/>
  </r>
  <r>
    <s v="TX501900"/>
    <x v="10"/>
    <x v="46"/>
    <n v="26.8"/>
    <n v="857.6"/>
    <n v="857.6"/>
    <x v="69"/>
    <d v="2025-03-12T00:00:00"/>
    <s v="F"/>
    <x v="2"/>
    <x v="0"/>
    <x v="0"/>
    <x v="1"/>
    <x v="3"/>
    <x v="10"/>
    <x v="2"/>
    <x v="2"/>
  </r>
  <r>
    <s v="TX501901"/>
    <x v="17"/>
    <x v="9"/>
    <n v="25.8"/>
    <n v="129"/>
    <n v="129"/>
    <x v="69"/>
    <d v="2025-03-11T00:00:00"/>
    <s v="F"/>
    <x v="1"/>
    <x v="2"/>
    <x v="0"/>
    <x v="3"/>
    <x v="7"/>
    <x v="10"/>
    <x v="2"/>
    <x v="2"/>
  </r>
  <r>
    <s v="TX501902"/>
    <x v="2"/>
    <x v="2"/>
    <n v="217"/>
    <n v="651"/>
    <n v="651"/>
    <x v="69"/>
    <d v="2025-03-12T00:00:00"/>
    <s v="F"/>
    <x v="1"/>
    <x v="1"/>
    <x v="0"/>
    <x v="3"/>
    <x v="3"/>
    <x v="10"/>
    <x v="2"/>
    <x v="2"/>
  </r>
  <r>
    <s v="TX501903"/>
    <x v="2"/>
    <x v="1"/>
    <n v="97.3"/>
    <n v="194.6"/>
    <n v="194.6"/>
    <x v="69"/>
    <d v="2025-03-12T00:00:00"/>
    <s v="M"/>
    <x v="2"/>
    <x v="4"/>
    <x v="0"/>
    <x v="3"/>
    <x v="3"/>
    <x v="10"/>
    <x v="1"/>
    <x v="2"/>
  </r>
  <r>
    <s v="TX501904"/>
    <x v="1"/>
    <x v="0"/>
    <n v="49.8"/>
    <n v="49.8"/>
    <n v="49.8"/>
    <x v="69"/>
    <d v="2025-03-12T00:00:00"/>
    <s v="F"/>
    <x v="0"/>
    <x v="0"/>
    <x v="0"/>
    <x v="3"/>
    <x v="3"/>
    <x v="10"/>
    <x v="2"/>
    <x v="2"/>
  </r>
  <r>
    <s v="TX501905"/>
    <x v="12"/>
    <x v="9"/>
    <n v="32.6"/>
    <n v="163"/>
    <n v="163"/>
    <x v="69"/>
    <d v="2025-03-12T00:00:00"/>
    <s v="F"/>
    <x v="0"/>
    <x v="0"/>
    <x v="0"/>
    <x v="3"/>
    <x v="3"/>
    <x v="10"/>
    <x v="2"/>
    <x v="2"/>
  </r>
  <r>
    <s v="TX501906"/>
    <x v="9"/>
    <x v="1"/>
    <n v="40.1"/>
    <n v="80.2"/>
    <n v="80.2"/>
    <x v="69"/>
    <d v="2025-03-14T00:00:00"/>
    <s v="M"/>
    <x v="1"/>
    <x v="2"/>
    <x v="0"/>
    <x v="3"/>
    <x v="2"/>
    <x v="10"/>
    <x v="1"/>
    <x v="2"/>
  </r>
  <r>
    <s v="TX501907"/>
    <x v="10"/>
    <x v="1"/>
    <n v="49.4"/>
    <n v="98.8"/>
    <n v="98.8"/>
    <x v="69"/>
    <d v="2025-03-13T00:00:00"/>
    <s v="M"/>
    <x v="1"/>
    <x v="0"/>
    <x v="0"/>
    <x v="3"/>
    <x v="1"/>
    <x v="10"/>
    <x v="1"/>
    <x v="2"/>
  </r>
  <r>
    <s v="TX501908"/>
    <x v="2"/>
    <x v="0"/>
    <n v="67.3"/>
    <n v="67.3"/>
    <n v="67.3"/>
    <x v="69"/>
    <d v="2025-03-12T00:00:00"/>
    <s v="F"/>
    <x v="0"/>
    <x v="2"/>
    <x v="0"/>
    <x v="3"/>
    <x v="3"/>
    <x v="10"/>
    <x v="2"/>
    <x v="2"/>
  </r>
  <r>
    <s v="TX501909"/>
    <x v="18"/>
    <x v="12"/>
    <n v="44.5"/>
    <n v="178"/>
    <n v="178"/>
    <x v="69"/>
    <d v="2025-03-14T00:00:00"/>
    <s v=""/>
    <x v="1"/>
    <x v="0"/>
    <x v="0"/>
    <x v="3"/>
    <x v="2"/>
    <x v="10"/>
    <x v="0"/>
    <x v="2"/>
  </r>
  <r>
    <s v="TX501910"/>
    <x v="6"/>
    <x v="5"/>
    <n v="111.1"/>
    <n v="1222.0999999999999"/>
    <n v="1222.0999999999999"/>
    <x v="69"/>
    <d v="2025-03-12T00:00:00"/>
    <s v="F"/>
    <x v="4"/>
    <x v="0"/>
    <x v="0"/>
    <x v="3"/>
    <x v="3"/>
    <x v="10"/>
    <x v="2"/>
    <x v="2"/>
  </r>
  <r>
    <s v="TX501911"/>
    <x v="8"/>
    <x v="2"/>
    <n v="19.7"/>
    <n v="59.099999999999994"/>
    <n v="59.099999999999994"/>
    <x v="69"/>
    <d v="2025-03-12T00:00:00"/>
    <s v="F"/>
    <x v="4"/>
    <x v="4"/>
    <x v="0"/>
    <x v="3"/>
    <x v="3"/>
    <x v="10"/>
    <x v="2"/>
    <x v="2"/>
  </r>
  <r>
    <s v="TX501912"/>
    <x v="1"/>
    <x v="0"/>
    <n v="40.299999999999997"/>
    <n v="40.299999999999997"/>
    <n v="40.299999999999997"/>
    <x v="69"/>
    <d v="2025-03-12T00:00:00"/>
    <s v="O"/>
    <x v="1"/>
    <x v="0"/>
    <x v="0"/>
    <x v="3"/>
    <x v="3"/>
    <x v="10"/>
    <x v="3"/>
    <x v="2"/>
  </r>
  <r>
    <s v="TX501913"/>
    <x v="6"/>
    <x v="1"/>
    <n v="108.8"/>
    <n v="217.6"/>
    <n v="217.6"/>
    <x v="69"/>
    <d v="2025-03-16T00:00:00"/>
    <s v="M"/>
    <x v="0"/>
    <x v="2"/>
    <x v="0"/>
    <x v="6"/>
    <x v="0"/>
    <x v="10"/>
    <x v="1"/>
    <x v="2"/>
  </r>
  <r>
    <s v="TX501914"/>
    <x v="8"/>
    <x v="2"/>
    <n v="48.2"/>
    <n v="144.60000000000002"/>
    <n v="144.60000000000002"/>
    <x v="69"/>
    <d v="2025-03-16T00:00:00"/>
    <s v="F"/>
    <x v="4"/>
    <x v="0"/>
    <x v="0"/>
    <x v="7"/>
    <x v="0"/>
    <x v="10"/>
    <x v="2"/>
    <x v="2"/>
  </r>
  <r>
    <s v="TX501915"/>
    <x v="2"/>
    <x v="2"/>
    <n v="104.7"/>
    <n v="314.10000000000002"/>
    <n v="314.10000000000002"/>
    <x v="69"/>
    <d v="2025-03-13T00:00:00"/>
    <s v="F"/>
    <x v="0"/>
    <x v="1"/>
    <x v="0"/>
    <x v="7"/>
    <x v="1"/>
    <x v="10"/>
    <x v="2"/>
    <x v="2"/>
  </r>
  <r>
    <s v="TX501916"/>
    <x v="1"/>
    <x v="1"/>
    <n v="80.599999999999994"/>
    <n v="161.19999999999999"/>
    <n v="161.19999999999999"/>
    <x v="69"/>
    <d v="2025-03-11T00:00:00"/>
    <s v="F"/>
    <x v="1"/>
    <x v="0"/>
    <x v="0"/>
    <x v="8"/>
    <x v="7"/>
    <x v="10"/>
    <x v="2"/>
    <x v="2"/>
  </r>
  <r>
    <s v="TX501917"/>
    <x v="6"/>
    <x v="0"/>
    <n v="65.5"/>
    <n v="65.5"/>
    <n v="65.5"/>
    <x v="69"/>
    <d v="2025-03-13T00:00:00"/>
    <s v="O"/>
    <x v="1"/>
    <x v="0"/>
    <x v="0"/>
    <x v="8"/>
    <x v="1"/>
    <x v="10"/>
    <x v="3"/>
    <x v="2"/>
  </r>
  <r>
    <s v="TX501918"/>
    <x v="9"/>
    <x v="2"/>
    <n v="61.4"/>
    <n v="184.2"/>
    <n v="184.2"/>
    <x v="69"/>
    <d v="2025-03-13T00:00:00"/>
    <s v="F"/>
    <x v="4"/>
    <x v="2"/>
    <x v="0"/>
    <x v="8"/>
    <x v="1"/>
    <x v="10"/>
    <x v="2"/>
    <x v="2"/>
  </r>
  <r>
    <s v="TX501919"/>
    <x v="0"/>
    <x v="0"/>
    <n v="12.5"/>
    <n v="12.5"/>
    <n v="12.5"/>
    <x v="70"/>
    <d v="2025-03-15T00:00:00"/>
    <s v="F"/>
    <x v="0"/>
    <x v="1"/>
    <x v="0"/>
    <x v="8"/>
    <x v="2"/>
    <x v="10"/>
    <x v="2"/>
    <x v="2"/>
  </r>
  <r>
    <s v="TX501920"/>
    <x v="4"/>
    <x v="12"/>
    <n v="35.1"/>
    <n v="140.4"/>
    <n v="140.4"/>
    <x v="70"/>
    <d v="2025-03-13T00:00:00"/>
    <s v="M"/>
    <x v="2"/>
    <x v="1"/>
    <x v="0"/>
    <x v="17"/>
    <x v="3"/>
    <x v="10"/>
    <x v="1"/>
    <x v="2"/>
  </r>
  <r>
    <s v="TX501921"/>
    <x v="5"/>
    <x v="1"/>
    <n v="55.7"/>
    <n v="111.4"/>
    <n v="111.4"/>
    <x v="70"/>
    <d v="2025-03-13T00:00:00"/>
    <s v="M"/>
    <x v="0"/>
    <x v="1"/>
    <x v="0"/>
    <x v="26"/>
    <x v="3"/>
    <x v="10"/>
    <x v="1"/>
    <x v="2"/>
  </r>
  <r>
    <s v="TX501922"/>
    <x v="7"/>
    <x v="1"/>
    <n v="57.7"/>
    <n v="115.4"/>
    <n v="115.4"/>
    <x v="70"/>
    <d v="2025-03-14T00:00:00"/>
    <s v="M"/>
    <x v="4"/>
    <x v="1"/>
    <x v="0"/>
    <x v="9"/>
    <x v="1"/>
    <x v="10"/>
    <x v="1"/>
    <x v="2"/>
  </r>
  <r>
    <s v="TX501923"/>
    <x v="2"/>
    <x v="13"/>
    <n v="85.7"/>
    <n v="514.20000000000005"/>
    <n v="514.20000000000005"/>
    <x v="70"/>
    <d v="2025-03-13T00:00:00"/>
    <s v="M"/>
    <x v="3"/>
    <x v="2"/>
    <x v="0"/>
    <x v="9"/>
    <x v="3"/>
    <x v="10"/>
    <x v="1"/>
    <x v="2"/>
  </r>
  <r>
    <s v="TX501924"/>
    <x v="2"/>
    <x v="2"/>
    <n v="86.9"/>
    <n v="260.70000000000005"/>
    <n v="260.70000000000005"/>
    <x v="70"/>
    <d v="2025-03-14T00:00:00"/>
    <s v="F"/>
    <x v="1"/>
    <x v="0"/>
    <x v="0"/>
    <x v="11"/>
    <x v="1"/>
    <x v="10"/>
    <x v="2"/>
    <x v="2"/>
  </r>
  <r>
    <s v="TX501925"/>
    <x v="18"/>
    <x v="1"/>
    <n v="46.4"/>
    <n v="92.8"/>
    <n v="92.8"/>
    <x v="70"/>
    <d v="2025-03-15T00:00:00"/>
    <s v="F"/>
    <x v="4"/>
    <x v="0"/>
    <x v="0"/>
    <x v="11"/>
    <x v="2"/>
    <x v="10"/>
    <x v="2"/>
    <x v="2"/>
  </r>
  <r>
    <s v="TX501926"/>
    <x v="5"/>
    <x v="2"/>
    <n v="25.4"/>
    <n v="76.199999999999989"/>
    <n v="76.199999999999989"/>
    <x v="70"/>
    <d v="2025-03-12T00:00:00"/>
    <s v="F"/>
    <x v="2"/>
    <x v="2"/>
    <x v="0"/>
    <x v="18"/>
    <x v="7"/>
    <x v="10"/>
    <x v="2"/>
    <x v="2"/>
  </r>
  <r>
    <s v="TX501927"/>
    <x v="10"/>
    <x v="2"/>
    <n v="47.8"/>
    <n v="143.39999999999998"/>
    <n v="143.39999999999998"/>
    <x v="70"/>
    <d v="2025-03-12T00:00:00"/>
    <s v=""/>
    <x v="2"/>
    <x v="2"/>
    <x v="0"/>
    <x v="19"/>
    <x v="7"/>
    <x v="10"/>
    <x v="0"/>
    <x v="2"/>
  </r>
  <r>
    <s v="TX501928"/>
    <x v="8"/>
    <x v="10"/>
    <n v="18.399999999999999"/>
    <n v="349.59999999999997"/>
    <n v="349.59999999999997"/>
    <x v="70"/>
    <d v="2025-03-14T00:00:00"/>
    <s v="O"/>
    <x v="2"/>
    <x v="0"/>
    <x v="0"/>
    <x v="20"/>
    <x v="1"/>
    <x v="10"/>
    <x v="3"/>
    <x v="2"/>
  </r>
  <r>
    <s v="TX501929"/>
    <x v="12"/>
    <x v="2"/>
    <n v="65.5"/>
    <n v="196.5"/>
    <n v="196.5"/>
    <x v="70"/>
    <d v="2025-03-20T00:00:00"/>
    <s v="F"/>
    <x v="0"/>
    <x v="0"/>
    <x v="0"/>
    <x v="21"/>
    <x v="9"/>
    <x v="10"/>
    <x v="2"/>
    <x v="2"/>
  </r>
  <r>
    <s v="TX501930"/>
    <x v="10"/>
    <x v="1"/>
    <n v="50.6"/>
    <n v="101.2"/>
    <n v="101.2"/>
    <x v="70"/>
    <d v="2025-03-15T00:00:00"/>
    <s v="M"/>
    <x v="2"/>
    <x v="4"/>
    <x v="0"/>
    <x v="21"/>
    <x v="2"/>
    <x v="10"/>
    <x v="1"/>
    <x v="2"/>
  </r>
  <r>
    <s v="TX501931"/>
    <x v="3"/>
    <x v="9"/>
    <n v="69"/>
    <n v="345"/>
    <n v="345"/>
    <x v="70"/>
    <d v="2025-03-16T00:00:00"/>
    <s v="M"/>
    <x v="3"/>
    <x v="0"/>
    <x v="0"/>
    <x v="21"/>
    <x v="5"/>
    <x v="10"/>
    <x v="1"/>
    <x v="2"/>
  </r>
  <r>
    <s v="TX501932"/>
    <x v="9"/>
    <x v="8"/>
    <n v="51.1"/>
    <n v="408.8"/>
    <n v="408.8"/>
    <x v="70"/>
    <d v="2025-03-14T00:00:00"/>
    <s v="F"/>
    <x v="0"/>
    <x v="0"/>
    <x v="0"/>
    <x v="1"/>
    <x v="1"/>
    <x v="10"/>
    <x v="2"/>
    <x v="2"/>
  </r>
  <r>
    <s v="TX501933"/>
    <x v="9"/>
    <x v="0"/>
    <n v="36.1"/>
    <n v="36.1"/>
    <n v="36.1"/>
    <x v="70"/>
    <d v="2025-03-13T00:00:00"/>
    <s v="F"/>
    <x v="0"/>
    <x v="2"/>
    <x v="0"/>
    <x v="34"/>
    <x v="3"/>
    <x v="10"/>
    <x v="2"/>
    <x v="2"/>
  </r>
  <r>
    <s v="TX501934"/>
    <x v="14"/>
    <x v="0"/>
    <n v="18.7"/>
    <n v="18.7"/>
    <n v="18.7"/>
    <x v="70"/>
    <d v="2025-03-13T00:00:00"/>
    <s v="M"/>
    <x v="0"/>
    <x v="0"/>
    <x v="0"/>
    <x v="3"/>
    <x v="3"/>
    <x v="10"/>
    <x v="1"/>
    <x v="2"/>
  </r>
  <r>
    <s v="TX501935"/>
    <x v="17"/>
    <x v="0"/>
    <n v="30.1"/>
    <n v="30.1"/>
    <n v="30.1"/>
    <x v="70"/>
    <d v="2025-03-15T00:00:00"/>
    <s v="F"/>
    <x v="3"/>
    <x v="1"/>
    <x v="0"/>
    <x v="3"/>
    <x v="2"/>
    <x v="10"/>
    <x v="2"/>
    <x v="2"/>
  </r>
  <r>
    <s v="TX501936"/>
    <x v="8"/>
    <x v="0"/>
    <n v="16.3"/>
    <n v="16.3"/>
    <n v="16.3"/>
    <x v="70"/>
    <d v="2025-03-13T00:00:00"/>
    <s v="M"/>
    <x v="3"/>
    <x v="0"/>
    <x v="0"/>
    <x v="3"/>
    <x v="3"/>
    <x v="10"/>
    <x v="1"/>
    <x v="2"/>
  </r>
  <r>
    <s v="TX501937"/>
    <x v="1"/>
    <x v="2"/>
    <n v="63.8"/>
    <n v="191.39999999999998"/>
    <n v="191.39999999999998"/>
    <x v="70"/>
    <d v="2025-03-17T00:00:00"/>
    <s v="F"/>
    <x v="2"/>
    <x v="1"/>
    <x v="0"/>
    <x v="3"/>
    <x v="0"/>
    <x v="10"/>
    <x v="2"/>
    <x v="2"/>
  </r>
  <r>
    <s v="TX501938"/>
    <x v="1"/>
    <x v="3"/>
    <n v="73.900000000000006"/>
    <n v="517.30000000000007"/>
    <n v="517.30000000000007"/>
    <x v="70"/>
    <d v="2025-03-12T00:00:00"/>
    <s v="F"/>
    <x v="0"/>
    <x v="1"/>
    <x v="0"/>
    <x v="3"/>
    <x v="7"/>
    <x v="10"/>
    <x v="2"/>
    <x v="2"/>
  </r>
  <r>
    <s v="TX501939"/>
    <x v="0"/>
    <x v="1"/>
    <n v="20.2"/>
    <n v="40.4"/>
    <n v="40.4"/>
    <x v="70"/>
    <d v="2025-03-13T00:00:00"/>
    <s v="M"/>
    <x v="0"/>
    <x v="1"/>
    <x v="0"/>
    <x v="3"/>
    <x v="3"/>
    <x v="10"/>
    <x v="1"/>
    <x v="2"/>
  </r>
  <r>
    <s v="TX501940"/>
    <x v="11"/>
    <x v="5"/>
    <n v="29.5"/>
    <n v="324.5"/>
    <n v="324.5"/>
    <x v="70"/>
    <d v="2025-03-13T00:00:00"/>
    <s v="M"/>
    <x v="0"/>
    <x v="0"/>
    <x v="0"/>
    <x v="3"/>
    <x v="3"/>
    <x v="10"/>
    <x v="1"/>
    <x v="2"/>
  </r>
  <r>
    <s v="TX501941"/>
    <x v="15"/>
    <x v="3"/>
    <n v="37.9"/>
    <n v="265.3"/>
    <n v="265.3"/>
    <x v="70"/>
    <d v="2025-03-13T00:00:00"/>
    <s v="M"/>
    <x v="1"/>
    <x v="0"/>
    <x v="0"/>
    <x v="3"/>
    <x v="3"/>
    <x v="10"/>
    <x v="1"/>
    <x v="2"/>
  </r>
  <r>
    <s v="TX501942"/>
    <x v="2"/>
    <x v="0"/>
    <n v="56.5"/>
    <n v="56.5"/>
    <n v="56.5"/>
    <x v="70"/>
    <d v="2025-03-13T00:00:00"/>
    <s v="F"/>
    <x v="2"/>
    <x v="1"/>
    <x v="0"/>
    <x v="3"/>
    <x v="3"/>
    <x v="10"/>
    <x v="2"/>
    <x v="2"/>
  </r>
  <r>
    <s v="TX501943"/>
    <x v="2"/>
    <x v="1"/>
    <n v="66.900000000000006"/>
    <n v="133.80000000000001"/>
    <n v="133.80000000000001"/>
    <x v="70"/>
    <d v="2025-03-18T00:00:00"/>
    <s v="M"/>
    <x v="1"/>
    <x v="4"/>
    <x v="0"/>
    <x v="25"/>
    <x v="4"/>
    <x v="10"/>
    <x v="1"/>
    <x v="2"/>
  </r>
  <r>
    <s v="TX501944"/>
    <x v="2"/>
    <x v="9"/>
    <n v="51.9"/>
    <n v="259.5"/>
    <n v="259.5"/>
    <x v="70"/>
    <d v="2025-03-15T00:00:00"/>
    <s v="M"/>
    <x v="1"/>
    <x v="0"/>
    <x v="0"/>
    <x v="7"/>
    <x v="2"/>
    <x v="10"/>
    <x v="1"/>
    <x v="2"/>
  </r>
  <r>
    <s v="TX501945"/>
    <x v="2"/>
    <x v="1"/>
    <n v="75.599999999999994"/>
    <n v="151.19999999999999"/>
    <n v="151.19999999999999"/>
    <x v="70"/>
    <d v="2025-03-15T00:00:00"/>
    <s v="M"/>
    <x v="1"/>
    <x v="0"/>
    <x v="0"/>
    <x v="8"/>
    <x v="2"/>
    <x v="10"/>
    <x v="1"/>
    <x v="2"/>
  </r>
  <r>
    <s v="TX501946"/>
    <x v="12"/>
    <x v="13"/>
    <n v="47.3"/>
    <n v="283.79999999999995"/>
    <n v="283.79999999999995"/>
    <x v="70"/>
    <d v="2025-03-23T00:00:00"/>
    <s v="M"/>
    <x v="0"/>
    <x v="0"/>
    <x v="0"/>
    <x v="8"/>
    <x v="11"/>
    <x v="10"/>
    <x v="1"/>
    <x v="2"/>
  </r>
  <r>
    <s v="TX501947"/>
    <x v="4"/>
    <x v="0"/>
    <n v="20.6"/>
    <n v="20.6"/>
    <n v="20.6"/>
    <x v="70"/>
    <d v="2025-03-13T00:00:00"/>
    <s v=""/>
    <x v="0"/>
    <x v="1"/>
    <x v="0"/>
    <x v="8"/>
    <x v="3"/>
    <x v="10"/>
    <x v="0"/>
    <x v="2"/>
  </r>
  <r>
    <s v="TX501948"/>
    <x v="6"/>
    <x v="2"/>
    <n v="49.7"/>
    <n v="149.10000000000002"/>
    <n v="149.10000000000002"/>
    <x v="70"/>
    <d v="2025-03-14T00:00:00"/>
    <s v="M"/>
    <x v="0"/>
    <x v="1"/>
    <x v="0"/>
    <x v="8"/>
    <x v="1"/>
    <x v="10"/>
    <x v="1"/>
    <x v="2"/>
  </r>
  <r>
    <s v="TX501949"/>
    <x v="3"/>
    <x v="0"/>
    <n v="37.9"/>
    <n v="37.9"/>
    <n v="37.9"/>
    <x v="70"/>
    <d v="2025-03-14T00:00:00"/>
    <s v="F"/>
    <x v="0"/>
    <x v="0"/>
    <x v="0"/>
    <x v="8"/>
    <x v="1"/>
    <x v="10"/>
    <x v="2"/>
    <x v="2"/>
  </r>
  <r>
    <s v="TX501950"/>
    <x v="13"/>
    <x v="20"/>
    <n v="32"/>
    <n v="480"/>
    <n v="480"/>
    <x v="70"/>
    <d v="2025-03-14T00:00:00"/>
    <s v="F"/>
    <x v="4"/>
    <x v="0"/>
    <x v="0"/>
    <x v="11"/>
    <x v="1"/>
    <x v="10"/>
    <x v="2"/>
    <x v="2"/>
  </r>
  <r>
    <s v="TX501951"/>
    <x v="10"/>
    <x v="16"/>
    <n v="38.5"/>
    <n v="693"/>
    <n v="693"/>
    <x v="71"/>
    <d v="2025-03-14T00:00:00"/>
    <s v="M"/>
    <x v="0"/>
    <x v="2"/>
    <x v="0"/>
    <x v="11"/>
    <x v="3"/>
    <x v="10"/>
    <x v="1"/>
    <x v="2"/>
  </r>
  <r>
    <s v="TX501952"/>
    <x v="0"/>
    <x v="12"/>
    <n v="11.7"/>
    <n v="46.8"/>
    <n v="46.8"/>
    <x v="71"/>
    <d v="2025-03-15T00:00:00"/>
    <s v="F"/>
    <x v="1"/>
    <x v="0"/>
    <x v="0"/>
    <x v="20"/>
    <x v="1"/>
    <x v="10"/>
    <x v="2"/>
    <x v="2"/>
  </r>
  <r>
    <s v="TX501953"/>
    <x v="3"/>
    <x v="13"/>
    <n v="83.8"/>
    <n v="502.79999999999995"/>
    <n v="502.79999999999995"/>
    <x v="71"/>
    <d v="2025-03-14T00:00:00"/>
    <s v="M"/>
    <x v="0"/>
    <x v="0"/>
    <x v="0"/>
    <x v="21"/>
    <x v="3"/>
    <x v="10"/>
    <x v="1"/>
    <x v="2"/>
  </r>
  <r>
    <s v="TX501954"/>
    <x v="0"/>
    <x v="3"/>
    <n v="14"/>
    <n v="98"/>
    <n v="98"/>
    <x v="71"/>
    <d v="2025-03-16T00:00:00"/>
    <s v="M"/>
    <x v="0"/>
    <x v="1"/>
    <x v="0"/>
    <x v="22"/>
    <x v="2"/>
    <x v="10"/>
    <x v="1"/>
    <x v="2"/>
  </r>
  <r>
    <s v="TX501955"/>
    <x v="16"/>
    <x v="12"/>
    <n v="77.3"/>
    <n v="309.2"/>
    <n v="309.2"/>
    <x v="71"/>
    <d v="2025-03-15T00:00:00"/>
    <s v="F"/>
    <x v="4"/>
    <x v="2"/>
    <x v="0"/>
    <x v="3"/>
    <x v="1"/>
    <x v="10"/>
    <x v="2"/>
    <x v="2"/>
  </r>
  <r>
    <s v="TX501956"/>
    <x v="2"/>
    <x v="1"/>
    <n v="76.900000000000006"/>
    <n v="153.80000000000001"/>
    <n v="153.80000000000001"/>
    <x v="71"/>
    <d v="2025-03-17T00:00:00"/>
    <s v="F"/>
    <x v="0"/>
    <x v="1"/>
    <x v="0"/>
    <x v="3"/>
    <x v="5"/>
    <x v="10"/>
    <x v="2"/>
    <x v="2"/>
  </r>
  <r>
    <s v="TX501957"/>
    <x v="1"/>
    <x v="0"/>
    <n v="48"/>
    <n v="48"/>
    <n v="48"/>
    <x v="71"/>
    <d v="2025-03-15T00:00:00"/>
    <s v="F"/>
    <x v="1"/>
    <x v="2"/>
    <x v="0"/>
    <x v="3"/>
    <x v="1"/>
    <x v="10"/>
    <x v="2"/>
    <x v="2"/>
  </r>
  <r>
    <s v="TX501958"/>
    <x v="2"/>
    <x v="0"/>
    <n v="94.5"/>
    <n v="94.5"/>
    <n v="94.5"/>
    <x v="71"/>
    <d v="2025-03-16T00:00:00"/>
    <s v="M"/>
    <x v="1"/>
    <x v="1"/>
    <x v="0"/>
    <x v="3"/>
    <x v="2"/>
    <x v="10"/>
    <x v="1"/>
    <x v="2"/>
  </r>
  <r>
    <s v="TX501959"/>
    <x v="10"/>
    <x v="2"/>
    <n v="58.4"/>
    <n v="175.2"/>
    <n v="175.2"/>
    <x v="71"/>
    <d v="2025-03-15T00:00:00"/>
    <s v="F"/>
    <x v="1"/>
    <x v="2"/>
    <x v="0"/>
    <x v="3"/>
    <x v="1"/>
    <x v="10"/>
    <x v="2"/>
    <x v="2"/>
  </r>
  <r>
    <s v="TX501960"/>
    <x v="7"/>
    <x v="15"/>
    <n v="42.2"/>
    <n v="548.6"/>
    <n v="548.6"/>
    <x v="71"/>
    <d v="2025-03-13T00:00:00"/>
    <s v="M"/>
    <x v="0"/>
    <x v="0"/>
    <x v="0"/>
    <x v="25"/>
    <x v="7"/>
    <x v="10"/>
    <x v="1"/>
    <x v="2"/>
  </r>
  <r>
    <s v="TX501961"/>
    <x v="6"/>
    <x v="1"/>
    <n v="152.19999999999999"/>
    <n v="304.39999999999998"/>
    <n v="304.39999999999998"/>
    <x v="71"/>
    <d v="2025-03-14T00:00:00"/>
    <s v="M"/>
    <x v="4"/>
    <x v="1"/>
    <x v="0"/>
    <x v="25"/>
    <x v="3"/>
    <x v="10"/>
    <x v="1"/>
    <x v="2"/>
  </r>
  <r>
    <s v="TX501962"/>
    <x v="6"/>
    <x v="25"/>
    <n v="72"/>
    <n v="1728"/>
    <n v="1728"/>
    <x v="71"/>
    <d v="2025-03-14T00:00:00"/>
    <s v="M"/>
    <x v="0"/>
    <x v="1"/>
    <x v="0"/>
    <x v="6"/>
    <x v="3"/>
    <x v="10"/>
    <x v="1"/>
    <x v="2"/>
  </r>
  <r>
    <s v="TX501963"/>
    <x v="1"/>
    <x v="44"/>
    <n v="70.900000000000006"/>
    <n v="1630.7"/>
    <n v="1630.7"/>
    <x v="71"/>
    <d v="2025-03-14T00:00:00"/>
    <s v="F"/>
    <x v="2"/>
    <x v="0"/>
    <x v="0"/>
    <x v="8"/>
    <x v="3"/>
    <x v="10"/>
    <x v="2"/>
    <x v="2"/>
  </r>
  <r>
    <s v="TX501964"/>
    <x v="2"/>
    <x v="1"/>
    <n v="53.7"/>
    <n v="107.4"/>
    <n v="107.4"/>
    <x v="71"/>
    <d v="2025-03-14T00:00:00"/>
    <s v="M"/>
    <x v="2"/>
    <x v="2"/>
    <x v="0"/>
    <x v="8"/>
    <x v="3"/>
    <x v="10"/>
    <x v="1"/>
    <x v="2"/>
  </r>
  <r>
    <s v="TX501965"/>
    <x v="9"/>
    <x v="12"/>
    <n v="42.9"/>
    <n v="171.6"/>
    <n v="171.6"/>
    <x v="71"/>
    <d v="2025-03-14T00:00:00"/>
    <s v="F"/>
    <x v="2"/>
    <x v="4"/>
    <x v="0"/>
    <x v="9"/>
    <x v="3"/>
    <x v="10"/>
    <x v="2"/>
    <x v="2"/>
  </r>
  <r>
    <s v="TX501966"/>
    <x v="2"/>
    <x v="3"/>
    <n v="107.5"/>
    <n v="752.5"/>
    <n v="752.5"/>
    <x v="71"/>
    <d v="2025-03-14T00:00:00"/>
    <s v="M"/>
    <x v="1"/>
    <x v="0"/>
    <x v="0"/>
    <x v="11"/>
    <x v="3"/>
    <x v="10"/>
    <x v="1"/>
    <x v="2"/>
  </r>
  <r>
    <s v="TX501967"/>
    <x v="17"/>
    <x v="27"/>
    <n v="21.5"/>
    <n v="344"/>
    <n v="344"/>
    <x v="71"/>
    <d v="2025-03-14T00:00:00"/>
    <s v="M"/>
    <x v="1"/>
    <x v="1"/>
    <x v="0"/>
    <x v="32"/>
    <x v="3"/>
    <x v="10"/>
    <x v="1"/>
    <x v="2"/>
  </r>
  <r>
    <s v="TX501968"/>
    <x v="3"/>
    <x v="9"/>
    <n v="85.3"/>
    <n v="426.5"/>
    <n v="426.5"/>
    <x v="71"/>
    <d v="2025-03-15T00:00:00"/>
    <s v="F"/>
    <x v="3"/>
    <x v="0"/>
    <x v="0"/>
    <x v="18"/>
    <x v="1"/>
    <x v="10"/>
    <x v="2"/>
    <x v="2"/>
  </r>
  <r>
    <s v="TX501969"/>
    <x v="7"/>
    <x v="9"/>
    <n v="80.8"/>
    <n v="404"/>
    <n v="404"/>
    <x v="71"/>
    <d v="2025-03-21T00:00:00"/>
    <s v="O"/>
    <x v="1"/>
    <x v="1"/>
    <x v="0"/>
    <x v="19"/>
    <x v="9"/>
    <x v="10"/>
    <x v="3"/>
    <x v="2"/>
  </r>
  <r>
    <s v="TX501970"/>
    <x v="2"/>
    <x v="2"/>
    <n v="123.1"/>
    <n v="369.29999999999995"/>
    <n v="369.29999999999995"/>
    <x v="71"/>
    <d v="2025-03-15T00:00:00"/>
    <s v=""/>
    <x v="2"/>
    <x v="0"/>
    <x v="0"/>
    <x v="21"/>
    <x v="1"/>
    <x v="10"/>
    <x v="0"/>
    <x v="2"/>
  </r>
  <r>
    <s v="TX501971"/>
    <x v="8"/>
    <x v="1"/>
    <n v="36.9"/>
    <n v="73.8"/>
    <n v="73.8"/>
    <x v="71"/>
    <d v="2025-03-15T00:00:00"/>
    <s v="F"/>
    <x v="2"/>
    <x v="4"/>
    <x v="0"/>
    <x v="51"/>
    <x v="1"/>
    <x v="10"/>
    <x v="2"/>
    <x v="2"/>
  </r>
  <r>
    <s v="TX501972"/>
    <x v="11"/>
    <x v="9"/>
    <n v="40"/>
    <n v="200"/>
    <n v="200"/>
    <x v="71"/>
    <d v="2025-03-14T00:00:00"/>
    <s v="M"/>
    <x v="0"/>
    <x v="0"/>
    <x v="0"/>
    <x v="1"/>
    <x v="3"/>
    <x v="10"/>
    <x v="1"/>
    <x v="2"/>
  </r>
  <r>
    <s v="TX501973"/>
    <x v="6"/>
    <x v="2"/>
    <n v="55.5"/>
    <n v="166.5"/>
    <n v="166.5"/>
    <x v="71"/>
    <d v="2025-03-14T00:00:00"/>
    <s v="M"/>
    <x v="4"/>
    <x v="2"/>
    <x v="0"/>
    <x v="1"/>
    <x v="3"/>
    <x v="10"/>
    <x v="1"/>
    <x v="2"/>
  </r>
  <r>
    <s v="TX501974"/>
    <x v="0"/>
    <x v="12"/>
    <n v="20.5"/>
    <n v="82"/>
    <n v="82"/>
    <x v="71"/>
    <d v="2025-03-17T00:00:00"/>
    <s v="F"/>
    <x v="4"/>
    <x v="0"/>
    <x v="0"/>
    <x v="1"/>
    <x v="5"/>
    <x v="10"/>
    <x v="2"/>
    <x v="2"/>
  </r>
  <r>
    <s v="TX501975"/>
    <x v="18"/>
    <x v="12"/>
    <n v="50.1"/>
    <n v="200.4"/>
    <n v="200.4"/>
    <x v="71"/>
    <d v="2025-03-14T00:00:00"/>
    <s v="F"/>
    <x v="4"/>
    <x v="0"/>
    <x v="0"/>
    <x v="1"/>
    <x v="3"/>
    <x v="10"/>
    <x v="2"/>
    <x v="2"/>
  </r>
  <r>
    <s v="TX501976"/>
    <x v="9"/>
    <x v="0"/>
    <n v="35.9"/>
    <n v="35.9"/>
    <n v="35.9"/>
    <x v="71"/>
    <d v="2025-03-15T00:00:00"/>
    <s v="M"/>
    <x v="1"/>
    <x v="2"/>
    <x v="0"/>
    <x v="1"/>
    <x v="1"/>
    <x v="10"/>
    <x v="1"/>
    <x v="2"/>
  </r>
  <r>
    <s v="TX501977"/>
    <x v="13"/>
    <x v="12"/>
    <n v="29.4"/>
    <n v="117.6"/>
    <n v="117.6"/>
    <x v="72"/>
    <d v="2025-03-15T00:00:00"/>
    <s v="M"/>
    <x v="2"/>
    <x v="2"/>
    <x v="0"/>
    <x v="33"/>
    <x v="3"/>
    <x v="10"/>
    <x v="1"/>
    <x v="2"/>
  </r>
  <r>
    <s v="TX501978"/>
    <x v="8"/>
    <x v="9"/>
    <n v="29.1"/>
    <n v="145.5"/>
    <n v="145.5"/>
    <x v="72"/>
    <d v="2025-03-22T00:00:00"/>
    <s v="O"/>
    <x v="2"/>
    <x v="1"/>
    <x v="0"/>
    <x v="33"/>
    <x v="9"/>
    <x v="10"/>
    <x v="3"/>
    <x v="2"/>
  </r>
  <r>
    <s v="TX501979"/>
    <x v="8"/>
    <x v="2"/>
    <n v="33.5"/>
    <n v="100.5"/>
    <n v="100.5"/>
    <x v="72"/>
    <d v="2025-03-26T00:00:00"/>
    <s v="M"/>
    <x v="0"/>
    <x v="2"/>
    <x v="0"/>
    <x v="22"/>
    <x v="13"/>
    <x v="10"/>
    <x v="1"/>
    <x v="2"/>
  </r>
  <r>
    <s v="TX501980"/>
    <x v="4"/>
    <x v="7"/>
    <n v="36"/>
    <n v="360"/>
    <n v="360"/>
    <x v="72"/>
    <d v="2025-03-14T00:00:00"/>
    <s v="M"/>
    <x v="3"/>
    <x v="2"/>
    <x v="0"/>
    <x v="3"/>
    <x v="7"/>
    <x v="10"/>
    <x v="1"/>
    <x v="2"/>
  </r>
  <r>
    <s v="TX501981"/>
    <x v="16"/>
    <x v="2"/>
    <n v="57.3"/>
    <n v="171.89999999999998"/>
    <n v="171.89999999999998"/>
    <x v="72"/>
    <d v="2025-03-18T00:00:00"/>
    <s v="F"/>
    <x v="0"/>
    <x v="2"/>
    <x v="0"/>
    <x v="3"/>
    <x v="5"/>
    <x v="10"/>
    <x v="2"/>
    <x v="2"/>
  </r>
  <r>
    <s v="TX501982"/>
    <x v="1"/>
    <x v="0"/>
    <n v="81.400000000000006"/>
    <n v="81.400000000000006"/>
    <n v="81.400000000000006"/>
    <x v="72"/>
    <d v="2025-03-15T00:00:00"/>
    <s v="F"/>
    <x v="2"/>
    <x v="2"/>
    <x v="0"/>
    <x v="3"/>
    <x v="3"/>
    <x v="10"/>
    <x v="2"/>
    <x v="2"/>
  </r>
  <r>
    <s v="TX501983"/>
    <x v="10"/>
    <x v="1"/>
    <n v="35.299999999999997"/>
    <n v="70.599999999999994"/>
    <n v="70.599999999999994"/>
    <x v="72"/>
    <d v="2025-03-18T00:00:00"/>
    <s v="M"/>
    <x v="0"/>
    <x v="2"/>
    <x v="0"/>
    <x v="3"/>
    <x v="5"/>
    <x v="10"/>
    <x v="1"/>
    <x v="2"/>
  </r>
  <r>
    <s v="TX501984"/>
    <x v="3"/>
    <x v="0"/>
    <n v="36.1"/>
    <n v="36.1"/>
    <n v="36.1"/>
    <x v="72"/>
    <d v="2025-03-15T00:00:00"/>
    <s v="F"/>
    <x v="4"/>
    <x v="0"/>
    <x v="0"/>
    <x v="3"/>
    <x v="3"/>
    <x v="10"/>
    <x v="2"/>
    <x v="2"/>
  </r>
  <r>
    <s v="TX501985"/>
    <x v="1"/>
    <x v="1"/>
    <n v="36.700000000000003"/>
    <n v="73.400000000000006"/>
    <n v="73.400000000000006"/>
    <x v="72"/>
    <d v="2025-03-16T00:00:00"/>
    <s v="F"/>
    <x v="0"/>
    <x v="2"/>
    <x v="0"/>
    <x v="3"/>
    <x v="1"/>
    <x v="10"/>
    <x v="2"/>
    <x v="2"/>
  </r>
  <r>
    <s v="TX501986"/>
    <x v="10"/>
    <x v="0"/>
    <n v="20.9"/>
    <n v="20.9"/>
    <n v="20.9"/>
    <x v="72"/>
    <d v="2025-03-16T00:00:00"/>
    <s v="F"/>
    <x v="0"/>
    <x v="4"/>
    <x v="0"/>
    <x v="3"/>
    <x v="1"/>
    <x v="10"/>
    <x v="2"/>
    <x v="2"/>
  </r>
  <r>
    <s v="TX501987"/>
    <x v="12"/>
    <x v="2"/>
    <n v="58.8"/>
    <n v="176.39999999999998"/>
    <n v="176.39999999999998"/>
    <x v="72"/>
    <d v="2025-03-18T00:00:00"/>
    <s v="M"/>
    <x v="0"/>
    <x v="2"/>
    <x v="0"/>
    <x v="25"/>
    <x v="5"/>
    <x v="10"/>
    <x v="1"/>
    <x v="2"/>
  </r>
  <r>
    <s v="TX501988"/>
    <x v="2"/>
    <x v="2"/>
    <n v="97.6"/>
    <n v="292.79999999999995"/>
    <n v="292.79999999999995"/>
    <x v="73"/>
    <d v="2025-03-17T00:00:00"/>
    <s v=""/>
    <x v="0"/>
    <x v="0"/>
    <x v="0"/>
    <x v="6"/>
    <x v="1"/>
    <x v="10"/>
    <x v="0"/>
    <x v="2"/>
  </r>
  <r>
    <s v="TX501989"/>
    <x v="1"/>
    <x v="1"/>
    <n v="58.7"/>
    <n v="117.4"/>
    <n v="117.4"/>
    <x v="73"/>
    <d v="2025-03-18T00:00:00"/>
    <s v="F"/>
    <x v="0"/>
    <x v="1"/>
    <x v="0"/>
    <x v="6"/>
    <x v="2"/>
    <x v="10"/>
    <x v="2"/>
    <x v="2"/>
  </r>
  <r>
    <s v="TX501990"/>
    <x v="6"/>
    <x v="9"/>
    <n v="71.900000000000006"/>
    <n v="359.5"/>
    <n v="359.5"/>
    <x v="73"/>
    <d v="2025-03-16T00:00:00"/>
    <s v=""/>
    <x v="0"/>
    <x v="1"/>
    <x v="0"/>
    <x v="6"/>
    <x v="3"/>
    <x v="10"/>
    <x v="0"/>
    <x v="2"/>
  </r>
  <r>
    <s v="TX501991"/>
    <x v="1"/>
    <x v="1"/>
    <n v="62.4"/>
    <n v="124.8"/>
    <n v="124.8"/>
    <x v="73"/>
    <d v="2025-03-17T00:00:00"/>
    <s v=""/>
    <x v="0"/>
    <x v="1"/>
    <x v="0"/>
    <x v="8"/>
    <x v="1"/>
    <x v="10"/>
    <x v="0"/>
    <x v="2"/>
  </r>
  <r>
    <s v="TX501992"/>
    <x v="6"/>
    <x v="27"/>
    <n v="53.8"/>
    <n v="860.8"/>
    <n v="860.8"/>
    <x v="73"/>
    <d v="2025-03-16T00:00:00"/>
    <s v="F"/>
    <x v="1"/>
    <x v="0"/>
    <x v="0"/>
    <x v="8"/>
    <x v="3"/>
    <x v="10"/>
    <x v="2"/>
    <x v="2"/>
  </r>
  <r>
    <s v="TX501993"/>
    <x v="9"/>
    <x v="0"/>
    <n v="43.8"/>
    <n v="43.8"/>
    <n v="43.8"/>
    <x v="73"/>
    <d v="2025-03-22T00:00:00"/>
    <s v="F"/>
    <x v="0"/>
    <x v="2"/>
    <x v="0"/>
    <x v="8"/>
    <x v="6"/>
    <x v="10"/>
    <x v="2"/>
    <x v="2"/>
  </r>
  <r>
    <s v="TX501994"/>
    <x v="5"/>
    <x v="2"/>
    <n v="53.6"/>
    <n v="160.80000000000001"/>
    <n v="160.80000000000001"/>
    <x v="73"/>
    <d v="2025-03-16T00:00:00"/>
    <s v="M"/>
    <x v="3"/>
    <x v="0"/>
    <x v="0"/>
    <x v="8"/>
    <x v="3"/>
    <x v="10"/>
    <x v="1"/>
    <x v="2"/>
  </r>
  <r>
    <s v="TX501995"/>
    <x v="12"/>
    <x v="1"/>
    <n v="84.3"/>
    <n v="168.6"/>
    <n v="168.6"/>
    <x v="73"/>
    <d v="2025-03-18T00:00:00"/>
    <s v="M"/>
    <x v="4"/>
    <x v="1"/>
    <x v="0"/>
    <x v="8"/>
    <x v="2"/>
    <x v="10"/>
    <x v="1"/>
    <x v="2"/>
  </r>
  <r>
    <s v="TX501996"/>
    <x v="6"/>
    <x v="11"/>
    <n v="117.9"/>
    <n v="1061.1000000000001"/>
    <n v="1061.1000000000001"/>
    <x v="73"/>
    <d v="2025-03-16T00:00:00"/>
    <s v="F"/>
    <x v="1"/>
    <x v="2"/>
    <x v="0"/>
    <x v="8"/>
    <x v="3"/>
    <x v="10"/>
    <x v="2"/>
    <x v="2"/>
  </r>
  <r>
    <s v="TX501997"/>
    <x v="4"/>
    <x v="8"/>
    <n v="30"/>
    <n v="240"/>
    <n v="240"/>
    <x v="73"/>
    <d v="2025-03-16T00:00:00"/>
    <s v="F"/>
    <x v="1"/>
    <x v="0"/>
    <x v="0"/>
    <x v="26"/>
    <x v="3"/>
    <x v="10"/>
    <x v="2"/>
    <x v="2"/>
  </r>
  <r>
    <s v="TX501998"/>
    <x v="14"/>
    <x v="2"/>
    <n v="37.299999999999997"/>
    <n v="111.89999999999999"/>
    <n v="111.89999999999999"/>
    <x v="73"/>
    <d v="2025-03-16T00:00:00"/>
    <s v="M"/>
    <x v="2"/>
    <x v="0"/>
    <x v="0"/>
    <x v="9"/>
    <x v="3"/>
    <x v="10"/>
    <x v="1"/>
    <x v="2"/>
  </r>
  <r>
    <s v="TX501999"/>
    <x v="4"/>
    <x v="11"/>
    <n v="25.1"/>
    <n v="225.9"/>
    <n v="225.9"/>
    <x v="73"/>
    <d v="2025-03-17T00:00:00"/>
    <s v="M"/>
    <x v="1"/>
    <x v="2"/>
    <x v="0"/>
    <x v="11"/>
    <x v="1"/>
    <x v="10"/>
    <x v="1"/>
    <x v="2"/>
  </r>
  <r>
    <s v="TX502000"/>
    <x v="8"/>
    <x v="5"/>
    <n v="36"/>
    <n v="396"/>
    <n v="396"/>
    <x v="73"/>
    <d v="2025-03-25T00:00:00"/>
    <s v="M"/>
    <x v="1"/>
    <x v="0"/>
    <x v="0"/>
    <x v="18"/>
    <x v="14"/>
    <x v="10"/>
    <x v="1"/>
    <x v="2"/>
  </r>
  <r>
    <s v="TX502001"/>
    <x v="16"/>
    <x v="2"/>
    <n v="48.5"/>
    <n v="145.5"/>
    <n v="145.5"/>
    <x v="73"/>
    <d v="2025-03-19T00:00:00"/>
    <s v="F"/>
    <x v="1"/>
    <x v="0"/>
    <x v="0"/>
    <x v="19"/>
    <x v="5"/>
    <x v="10"/>
    <x v="2"/>
    <x v="2"/>
  </r>
  <r>
    <s v="TX502002"/>
    <x v="17"/>
    <x v="13"/>
    <n v="21.1"/>
    <n v="126.60000000000001"/>
    <n v="126.60000000000001"/>
    <x v="73"/>
    <d v="2025-03-16T00:00:00"/>
    <s v="M"/>
    <x v="1"/>
    <x v="2"/>
    <x v="0"/>
    <x v="21"/>
    <x v="3"/>
    <x v="10"/>
    <x v="1"/>
    <x v="2"/>
  </r>
  <r>
    <s v="TX502003"/>
    <x v="15"/>
    <x v="21"/>
    <n v="43.2"/>
    <n v="604.80000000000007"/>
    <n v="604.80000000000007"/>
    <x v="73"/>
    <d v="2025-03-16T00:00:00"/>
    <s v="O"/>
    <x v="0"/>
    <x v="1"/>
    <x v="0"/>
    <x v="21"/>
    <x v="3"/>
    <x v="10"/>
    <x v="3"/>
    <x v="2"/>
  </r>
  <r>
    <s v="TX502004"/>
    <x v="9"/>
    <x v="1"/>
    <n v="21.1"/>
    <n v="42.2"/>
    <n v="42.2"/>
    <x v="73"/>
    <d v="2025-03-16T00:00:00"/>
    <s v=""/>
    <x v="3"/>
    <x v="1"/>
    <x v="0"/>
    <x v="21"/>
    <x v="3"/>
    <x v="10"/>
    <x v="0"/>
    <x v="2"/>
  </r>
  <r>
    <s v="TX502005"/>
    <x v="6"/>
    <x v="12"/>
    <n v="41.3"/>
    <n v="165.2"/>
    <n v="165.2"/>
    <x v="73"/>
    <d v="2025-03-17T00:00:00"/>
    <s v="F"/>
    <x v="3"/>
    <x v="2"/>
    <x v="0"/>
    <x v="1"/>
    <x v="1"/>
    <x v="10"/>
    <x v="2"/>
    <x v="2"/>
  </r>
  <r>
    <s v="TX502006"/>
    <x v="8"/>
    <x v="1"/>
    <n v="15.3"/>
    <n v="30.6"/>
    <n v="30.6"/>
    <x v="73"/>
    <d v="2025-03-18T00:00:00"/>
    <s v=""/>
    <x v="2"/>
    <x v="2"/>
    <x v="0"/>
    <x v="1"/>
    <x v="2"/>
    <x v="10"/>
    <x v="0"/>
    <x v="2"/>
  </r>
  <r>
    <s v="TX502007"/>
    <x v="1"/>
    <x v="0"/>
    <n v="54.6"/>
    <n v="54.6"/>
    <n v="54.6"/>
    <x v="73"/>
    <d v="2025-03-17T00:00:00"/>
    <s v="M"/>
    <x v="1"/>
    <x v="1"/>
    <x v="0"/>
    <x v="2"/>
    <x v="1"/>
    <x v="10"/>
    <x v="1"/>
    <x v="2"/>
  </r>
  <r>
    <s v="TX502008"/>
    <x v="8"/>
    <x v="0"/>
    <n v="15.9"/>
    <n v="15.9"/>
    <n v="15.9"/>
    <x v="73"/>
    <d v="2025-03-16T00:00:00"/>
    <s v="M"/>
    <x v="0"/>
    <x v="1"/>
    <x v="0"/>
    <x v="22"/>
    <x v="3"/>
    <x v="10"/>
    <x v="1"/>
    <x v="2"/>
  </r>
  <r>
    <s v="TX502009"/>
    <x v="9"/>
    <x v="0"/>
    <n v="50.2"/>
    <n v="50.2"/>
    <n v="50.2"/>
    <x v="73"/>
    <d v="2025-03-17T00:00:00"/>
    <s v="F"/>
    <x v="3"/>
    <x v="2"/>
    <x v="0"/>
    <x v="34"/>
    <x v="1"/>
    <x v="10"/>
    <x v="2"/>
    <x v="2"/>
  </r>
  <r>
    <s v="TX502010"/>
    <x v="11"/>
    <x v="12"/>
    <n v="85.1"/>
    <n v="340.4"/>
    <n v="340.4"/>
    <x v="73"/>
    <d v="2025-03-16T00:00:00"/>
    <s v="F"/>
    <x v="3"/>
    <x v="4"/>
    <x v="0"/>
    <x v="34"/>
    <x v="3"/>
    <x v="10"/>
    <x v="2"/>
    <x v="2"/>
  </r>
  <r>
    <s v="TX502011"/>
    <x v="11"/>
    <x v="1"/>
    <n v="41.4"/>
    <n v="82.8"/>
    <n v="82.8"/>
    <x v="73"/>
    <d v="2025-03-16T00:00:00"/>
    <s v="F"/>
    <x v="0"/>
    <x v="2"/>
    <x v="0"/>
    <x v="3"/>
    <x v="3"/>
    <x v="10"/>
    <x v="2"/>
    <x v="2"/>
  </r>
  <r>
    <s v="TX502012"/>
    <x v="4"/>
    <x v="3"/>
    <n v="32.700000000000003"/>
    <n v="228.90000000000003"/>
    <n v="228.90000000000003"/>
    <x v="73"/>
    <d v="2025-03-16T00:00:00"/>
    <s v="F"/>
    <x v="2"/>
    <x v="1"/>
    <x v="0"/>
    <x v="3"/>
    <x v="3"/>
    <x v="10"/>
    <x v="2"/>
    <x v="2"/>
  </r>
  <r>
    <s v="TX502013"/>
    <x v="4"/>
    <x v="1"/>
    <n v="41.6"/>
    <n v="83.2"/>
    <n v="83.2"/>
    <x v="73"/>
    <d v="2025-03-17T00:00:00"/>
    <s v="M"/>
    <x v="4"/>
    <x v="1"/>
    <x v="0"/>
    <x v="3"/>
    <x v="1"/>
    <x v="10"/>
    <x v="1"/>
    <x v="2"/>
  </r>
  <r>
    <s v="TX502014"/>
    <x v="5"/>
    <x v="12"/>
    <n v="64.8"/>
    <n v="259.2"/>
    <n v="259.2"/>
    <x v="73"/>
    <d v="2025-03-16T00:00:00"/>
    <s v=""/>
    <x v="2"/>
    <x v="0"/>
    <x v="0"/>
    <x v="3"/>
    <x v="3"/>
    <x v="10"/>
    <x v="0"/>
    <x v="2"/>
  </r>
  <r>
    <s v="TX502015"/>
    <x v="15"/>
    <x v="1"/>
    <n v="33.6"/>
    <n v="67.2"/>
    <n v="67.2"/>
    <x v="73"/>
    <d v="2025-03-16T00:00:00"/>
    <s v="M"/>
    <x v="0"/>
    <x v="2"/>
    <x v="0"/>
    <x v="3"/>
    <x v="3"/>
    <x v="10"/>
    <x v="1"/>
    <x v="2"/>
  </r>
  <r>
    <s v="TX502016"/>
    <x v="6"/>
    <x v="2"/>
    <n v="100.7"/>
    <n v="302.10000000000002"/>
    <n v="302.10000000000002"/>
    <x v="73"/>
    <d v="2025-03-16T00:00:00"/>
    <s v=""/>
    <x v="1"/>
    <x v="0"/>
    <x v="0"/>
    <x v="3"/>
    <x v="3"/>
    <x v="10"/>
    <x v="0"/>
    <x v="2"/>
  </r>
  <r>
    <s v="TX502017"/>
    <x v="4"/>
    <x v="1"/>
    <n v="49.3"/>
    <n v="98.6"/>
    <n v="98.6"/>
    <x v="74"/>
    <d v="2025-03-18T00:00:00"/>
    <s v="F"/>
    <x v="4"/>
    <x v="2"/>
    <x v="0"/>
    <x v="3"/>
    <x v="1"/>
    <x v="11"/>
    <x v="2"/>
    <x v="2"/>
  </r>
  <r>
    <s v="TX502018"/>
    <x v="2"/>
    <x v="13"/>
    <n v="97"/>
    <n v="582"/>
    <n v="582"/>
    <x v="74"/>
    <d v="2025-03-19T00:00:00"/>
    <s v="M"/>
    <x v="2"/>
    <x v="2"/>
    <x v="0"/>
    <x v="3"/>
    <x v="2"/>
    <x v="11"/>
    <x v="1"/>
    <x v="2"/>
  </r>
  <r>
    <s v="TX502019"/>
    <x v="0"/>
    <x v="13"/>
    <n v="25.2"/>
    <n v="151.19999999999999"/>
    <n v="151.19999999999999"/>
    <x v="74"/>
    <d v="2025-03-19T00:00:00"/>
    <s v="F"/>
    <x v="4"/>
    <x v="2"/>
    <x v="0"/>
    <x v="3"/>
    <x v="2"/>
    <x v="11"/>
    <x v="2"/>
    <x v="2"/>
  </r>
  <r>
    <s v="TX502020"/>
    <x v="0"/>
    <x v="5"/>
    <n v="12.2"/>
    <n v="134.19999999999999"/>
    <n v="134.19999999999999"/>
    <x v="74"/>
    <d v="2025-03-17T00:00:00"/>
    <s v=""/>
    <x v="0"/>
    <x v="1"/>
    <x v="0"/>
    <x v="3"/>
    <x v="3"/>
    <x v="11"/>
    <x v="0"/>
    <x v="2"/>
  </r>
  <r>
    <s v="TX502021"/>
    <x v="8"/>
    <x v="3"/>
    <n v="38.799999999999997"/>
    <n v="271.59999999999997"/>
    <n v="271.59999999999997"/>
    <x v="74"/>
    <d v="2025-03-18T00:00:00"/>
    <s v="F"/>
    <x v="1"/>
    <x v="1"/>
    <x v="0"/>
    <x v="23"/>
    <x v="1"/>
    <x v="11"/>
    <x v="2"/>
    <x v="2"/>
  </r>
  <r>
    <s v="TX502022"/>
    <x v="2"/>
    <x v="12"/>
    <n v="53.2"/>
    <n v="212.8"/>
    <n v="212.8"/>
    <x v="74"/>
    <d v="2025-03-17T00:00:00"/>
    <s v="M"/>
    <x v="0"/>
    <x v="2"/>
    <x v="0"/>
    <x v="8"/>
    <x v="3"/>
    <x v="11"/>
    <x v="1"/>
    <x v="2"/>
  </r>
  <r>
    <s v="TX502023"/>
    <x v="6"/>
    <x v="3"/>
    <n v="151"/>
    <n v="1057"/>
    <n v="1057"/>
    <x v="74"/>
    <d v="2025-03-17T00:00:00"/>
    <s v="O"/>
    <x v="1"/>
    <x v="1"/>
    <x v="0"/>
    <x v="8"/>
    <x v="3"/>
    <x v="11"/>
    <x v="3"/>
    <x v="2"/>
  </r>
  <r>
    <s v="TX502024"/>
    <x v="1"/>
    <x v="1"/>
    <n v="37.1"/>
    <n v="74.2"/>
    <n v="74.2"/>
    <x v="74"/>
    <d v="2025-03-17T00:00:00"/>
    <s v="F"/>
    <x v="4"/>
    <x v="0"/>
    <x v="0"/>
    <x v="8"/>
    <x v="3"/>
    <x v="11"/>
    <x v="2"/>
    <x v="2"/>
  </r>
  <r>
    <s v="TX502025"/>
    <x v="5"/>
    <x v="1"/>
    <n v="38.9"/>
    <n v="77.8"/>
    <n v="77.8"/>
    <x v="74"/>
    <d v="2025-03-17T00:00:00"/>
    <s v="M"/>
    <x v="4"/>
    <x v="0"/>
    <x v="0"/>
    <x v="8"/>
    <x v="3"/>
    <x v="11"/>
    <x v="1"/>
    <x v="2"/>
  </r>
  <r>
    <s v="TX502026"/>
    <x v="10"/>
    <x v="1"/>
    <n v="35.200000000000003"/>
    <n v="70.400000000000006"/>
    <n v="70.400000000000006"/>
    <x v="74"/>
    <d v="2025-03-17T00:00:00"/>
    <s v="M"/>
    <x v="0"/>
    <x v="2"/>
    <x v="0"/>
    <x v="17"/>
    <x v="3"/>
    <x v="11"/>
    <x v="1"/>
    <x v="2"/>
  </r>
  <r>
    <s v="TX502027"/>
    <x v="0"/>
    <x v="1"/>
    <n v="22.3"/>
    <n v="44.6"/>
    <n v="44.6"/>
    <x v="74"/>
    <d v="2025-03-18T00:00:00"/>
    <s v="F"/>
    <x v="1"/>
    <x v="0"/>
    <x v="0"/>
    <x v="9"/>
    <x v="1"/>
    <x v="11"/>
    <x v="2"/>
    <x v="2"/>
  </r>
  <r>
    <s v="TX502028"/>
    <x v="9"/>
    <x v="0"/>
    <n v="43.3"/>
    <n v="43.3"/>
    <n v="43.3"/>
    <x v="74"/>
    <d v="2025-03-19T00:00:00"/>
    <s v="F"/>
    <x v="0"/>
    <x v="2"/>
    <x v="0"/>
    <x v="11"/>
    <x v="2"/>
    <x v="11"/>
    <x v="2"/>
    <x v="2"/>
  </r>
  <r>
    <s v="TX502029"/>
    <x v="6"/>
    <x v="13"/>
    <n v="75.900000000000006"/>
    <n v="455.40000000000003"/>
    <n v="455.40000000000003"/>
    <x v="74"/>
    <d v="2025-03-22T00:00:00"/>
    <s v="M"/>
    <x v="0"/>
    <x v="0"/>
    <x v="0"/>
    <x v="11"/>
    <x v="4"/>
    <x v="11"/>
    <x v="1"/>
    <x v="2"/>
  </r>
  <r>
    <s v="TX502030"/>
    <x v="6"/>
    <x v="2"/>
    <n v="78.7"/>
    <n v="236.10000000000002"/>
    <n v="236.10000000000002"/>
    <x v="74"/>
    <d v="2025-03-20T00:00:00"/>
    <s v="F"/>
    <x v="2"/>
    <x v="1"/>
    <x v="0"/>
    <x v="11"/>
    <x v="5"/>
    <x v="11"/>
    <x v="2"/>
    <x v="2"/>
  </r>
  <r>
    <s v="TX502031"/>
    <x v="1"/>
    <x v="0"/>
    <n v="66.3"/>
    <n v="66.3"/>
    <n v="66.3"/>
    <x v="74"/>
    <d v="2025-03-20T00:00:00"/>
    <s v="F"/>
    <x v="0"/>
    <x v="2"/>
    <x v="0"/>
    <x v="19"/>
    <x v="5"/>
    <x v="11"/>
    <x v="2"/>
    <x v="2"/>
  </r>
  <r>
    <s v="TX502032"/>
    <x v="8"/>
    <x v="1"/>
    <n v="33.6"/>
    <n v="67.2"/>
    <n v="67.2"/>
    <x v="74"/>
    <d v="2025-03-16T00:00:00"/>
    <s v="M"/>
    <x v="0"/>
    <x v="1"/>
    <x v="0"/>
    <x v="19"/>
    <x v="7"/>
    <x v="11"/>
    <x v="1"/>
    <x v="2"/>
  </r>
  <r>
    <s v="TX502033"/>
    <x v="2"/>
    <x v="3"/>
    <n v="61.4"/>
    <n v="429.8"/>
    <n v="429.8"/>
    <x v="74"/>
    <d v="2025-03-17T00:00:00"/>
    <s v="M"/>
    <x v="4"/>
    <x v="0"/>
    <x v="0"/>
    <x v="19"/>
    <x v="3"/>
    <x v="11"/>
    <x v="1"/>
    <x v="2"/>
  </r>
  <r>
    <s v="TX502034"/>
    <x v="8"/>
    <x v="1"/>
    <n v="17.5"/>
    <n v="35"/>
    <n v="35"/>
    <x v="74"/>
    <d v="2025-03-19T00:00:00"/>
    <s v="F"/>
    <x v="0"/>
    <x v="0"/>
    <x v="0"/>
    <x v="21"/>
    <x v="2"/>
    <x v="11"/>
    <x v="2"/>
    <x v="2"/>
  </r>
  <r>
    <s v="TX502035"/>
    <x v="8"/>
    <x v="1"/>
    <n v="32.5"/>
    <n v="65"/>
    <n v="65"/>
    <x v="74"/>
    <d v="2025-03-19T00:00:00"/>
    <s v="F"/>
    <x v="1"/>
    <x v="0"/>
    <x v="0"/>
    <x v="21"/>
    <x v="2"/>
    <x v="11"/>
    <x v="2"/>
    <x v="2"/>
  </r>
  <r>
    <s v="TX502036"/>
    <x v="4"/>
    <x v="0"/>
    <n v="34.6"/>
    <n v="34.6"/>
    <n v="34.6"/>
    <x v="74"/>
    <d v="2025-03-17T00:00:00"/>
    <s v="F"/>
    <x v="4"/>
    <x v="0"/>
    <x v="0"/>
    <x v="21"/>
    <x v="3"/>
    <x v="11"/>
    <x v="2"/>
    <x v="2"/>
  </r>
  <r>
    <s v="TX502037"/>
    <x v="2"/>
    <x v="0"/>
    <n v="75.900000000000006"/>
    <n v="75.900000000000006"/>
    <n v="75.900000000000006"/>
    <x v="74"/>
    <d v="2025-03-16T00:00:00"/>
    <s v="M"/>
    <x v="1"/>
    <x v="2"/>
    <x v="0"/>
    <x v="21"/>
    <x v="7"/>
    <x v="11"/>
    <x v="1"/>
    <x v="2"/>
  </r>
  <r>
    <s v="TX502038"/>
    <x v="1"/>
    <x v="2"/>
    <n v="42.1"/>
    <n v="126.30000000000001"/>
    <n v="126.30000000000001"/>
    <x v="74"/>
    <d v="2025-03-19T00:00:00"/>
    <s v="M"/>
    <x v="1"/>
    <x v="1"/>
    <x v="0"/>
    <x v="21"/>
    <x v="2"/>
    <x v="11"/>
    <x v="1"/>
    <x v="2"/>
  </r>
  <r>
    <s v="TX502039"/>
    <x v="7"/>
    <x v="2"/>
    <n v="65.3"/>
    <n v="195.89999999999998"/>
    <n v="195.89999999999998"/>
    <x v="74"/>
    <d v="2025-03-23T00:00:00"/>
    <s v="M"/>
    <x v="0"/>
    <x v="0"/>
    <x v="0"/>
    <x v="1"/>
    <x v="6"/>
    <x v="11"/>
    <x v="1"/>
    <x v="2"/>
  </r>
  <r>
    <s v="TX502040"/>
    <x v="15"/>
    <x v="0"/>
    <n v="20.6"/>
    <n v="20.6"/>
    <n v="20.6"/>
    <x v="74"/>
    <d v="2025-03-19T00:00:00"/>
    <s v="M"/>
    <x v="3"/>
    <x v="0"/>
    <x v="0"/>
    <x v="42"/>
    <x v="2"/>
    <x v="11"/>
    <x v="1"/>
    <x v="2"/>
  </r>
  <r>
    <s v="TX502041"/>
    <x v="8"/>
    <x v="3"/>
    <n v="16.5"/>
    <n v="115.5"/>
    <n v="115.5"/>
    <x v="74"/>
    <d v="2025-03-17T00:00:00"/>
    <s v="M"/>
    <x v="1"/>
    <x v="1"/>
    <x v="0"/>
    <x v="2"/>
    <x v="3"/>
    <x v="11"/>
    <x v="1"/>
    <x v="2"/>
  </r>
  <r>
    <s v="TX502042"/>
    <x v="16"/>
    <x v="7"/>
    <n v="36.200000000000003"/>
    <n v="362"/>
    <n v="362"/>
    <x v="74"/>
    <d v="2025-03-18T00:00:00"/>
    <s v="M"/>
    <x v="0"/>
    <x v="2"/>
    <x v="0"/>
    <x v="2"/>
    <x v="1"/>
    <x v="11"/>
    <x v="1"/>
    <x v="2"/>
  </r>
  <r>
    <s v="TX502043"/>
    <x v="6"/>
    <x v="0"/>
    <n v="53.2"/>
    <n v="53.2"/>
    <n v="53.2"/>
    <x v="74"/>
    <d v="2025-03-17T00:00:00"/>
    <s v="F"/>
    <x v="0"/>
    <x v="1"/>
    <x v="0"/>
    <x v="22"/>
    <x v="3"/>
    <x v="11"/>
    <x v="2"/>
    <x v="2"/>
  </r>
  <r>
    <s v="TX502044"/>
    <x v="2"/>
    <x v="21"/>
    <n v="176"/>
    <n v="2464"/>
    <n v="2464"/>
    <x v="74"/>
    <d v="2025-03-17T00:00:00"/>
    <s v="F"/>
    <x v="0"/>
    <x v="1"/>
    <x v="0"/>
    <x v="3"/>
    <x v="3"/>
    <x v="11"/>
    <x v="2"/>
    <x v="2"/>
  </r>
  <r>
    <s v="TX502045"/>
    <x v="1"/>
    <x v="0"/>
    <n v="52.4"/>
    <n v="52.4"/>
    <n v="52.4"/>
    <x v="74"/>
    <d v="2025-03-17T00:00:00"/>
    <s v="M"/>
    <x v="1"/>
    <x v="0"/>
    <x v="0"/>
    <x v="3"/>
    <x v="3"/>
    <x v="11"/>
    <x v="1"/>
    <x v="2"/>
  </r>
  <r>
    <s v="TX502046"/>
    <x v="10"/>
    <x v="2"/>
    <n v="48.2"/>
    <n v="144.60000000000002"/>
    <n v="144.60000000000002"/>
    <x v="74"/>
    <d v="2025-03-17T00:00:00"/>
    <s v="F"/>
    <x v="1"/>
    <x v="2"/>
    <x v="0"/>
    <x v="3"/>
    <x v="3"/>
    <x v="11"/>
    <x v="2"/>
    <x v="2"/>
  </r>
  <r>
    <s v="TX502047"/>
    <x v="15"/>
    <x v="0"/>
    <n v="51.6"/>
    <n v="51.6"/>
    <n v="51.6"/>
    <x v="74"/>
    <d v="2025-03-20T00:00:00"/>
    <s v="F"/>
    <x v="2"/>
    <x v="1"/>
    <x v="0"/>
    <x v="3"/>
    <x v="5"/>
    <x v="11"/>
    <x v="2"/>
    <x v="2"/>
  </r>
  <r>
    <s v="TX502048"/>
    <x v="0"/>
    <x v="12"/>
    <n v="33.700000000000003"/>
    <n v="134.80000000000001"/>
    <n v="134.80000000000001"/>
    <x v="75"/>
    <d v="2025-03-18T00:00:00"/>
    <s v="M"/>
    <x v="0"/>
    <x v="0"/>
    <x v="0"/>
    <x v="3"/>
    <x v="3"/>
    <x v="11"/>
    <x v="1"/>
    <x v="2"/>
  </r>
  <r>
    <s v="TX502049"/>
    <x v="4"/>
    <x v="7"/>
    <n v="36.299999999999997"/>
    <n v="363"/>
    <n v="363"/>
    <x v="75"/>
    <d v="2025-03-19T00:00:00"/>
    <s v="F"/>
    <x v="4"/>
    <x v="1"/>
    <x v="0"/>
    <x v="3"/>
    <x v="1"/>
    <x v="11"/>
    <x v="2"/>
    <x v="2"/>
  </r>
  <r>
    <s v="TX502050"/>
    <x v="8"/>
    <x v="0"/>
    <n v="23.4"/>
    <n v="23.4"/>
    <n v="23.4"/>
    <x v="75"/>
    <d v="2025-03-22T00:00:00"/>
    <s v="F"/>
    <x v="1"/>
    <x v="2"/>
    <x v="0"/>
    <x v="3"/>
    <x v="0"/>
    <x v="11"/>
    <x v="2"/>
    <x v="2"/>
  </r>
  <r>
    <s v="TX502051"/>
    <x v="15"/>
    <x v="8"/>
    <n v="56.6"/>
    <n v="452.8"/>
    <n v="452.8"/>
    <x v="75"/>
    <d v="2025-03-19T00:00:00"/>
    <s v="F"/>
    <x v="1"/>
    <x v="0"/>
    <x v="0"/>
    <x v="3"/>
    <x v="1"/>
    <x v="11"/>
    <x v="2"/>
    <x v="2"/>
  </r>
  <r>
    <s v="TX502052"/>
    <x v="15"/>
    <x v="1"/>
    <n v="26.8"/>
    <n v="53.6"/>
    <n v="53.6"/>
    <x v="75"/>
    <d v="2025-03-18T00:00:00"/>
    <s v="M"/>
    <x v="0"/>
    <x v="0"/>
    <x v="0"/>
    <x v="4"/>
    <x v="3"/>
    <x v="11"/>
    <x v="1"/>
    <x v="2"/>
  </r>
  <r>
    <s v="TX502053"/>
    <x v="0"/>
    <x v="2"/>
    <n v="11.3"/>
    <n v="33.900000000000006"/>
    <n v="33.900000000000006"/>
    <x v="75"/>
    <d v="2025-03-19T00:00:00"/>
    <s v="M"/>
    <x v="2"/>
    <x v="0"/>
    <x v="0"/>
    <x v="25"/>
    <x v="1"/>
    <x v="11"/>
    <x v="1"/>
    <x v="2"/>
  </r>
  <r>
    <s v="TX502054"/>
    <x v="6"/>
    <x v="2"/>
    <n v="60.1"/>
    <n v="180.3"/>
    <n v="180.3"/>
    <x v="75"/>
    <d v="2025-03-20T00:00:00"/>
    <s v="F"/>
    <x v="0"/>
    <x v="0"/>
    <x v="0"/>
    <x v="7"/>
    <x v="2"/>
    <x v="11"/>
    <x v="2"/>
    <x v="2"/>
  </r>
  <r>
    <s v="TX502055"/>
    <x v="0"/>
    <x v="5"/>
    <n v="27.7"/>
    <n v="304.7"/>
    <n v="304.7"/>
    <x v="75"/>
    <d v="2025-03-22T00:00:00"/>
    <s v="F"/>
    <x v="0"/>
    <x v="0"/>
    <x v="0"/>
    <x v="8"/>
    <x v="0"/>
    <x v="11"/>
    <x v="2"/>
    <x v="2"/>
  </r>
  <r>
    <s v="TX502056"/>
    <x v="15"/>
    <x v="0"/>
    <n v="71.400000000000006"/>
    <n v="71.400000000000006"/>
    <n v="71.400000000000006"/>
    <x v="75"/>
    <d v="2025-03-20T00:00:00"/>
    <s v="M"/>
    <x v="0"/>
    <x v="2"/>
    <x v="0"/>
    <x v="8"/>
    <x v="2"/>
    <x v="11"/>
    <x v="1"/>
    <x v="2"/>
  </r>
  <r>
    <s v="TX502057"/>
    <x v="2"/>
    <x v="1"/>
    <n v="66.7"/>
    <n v="133.4"/>
    <n v="133.4"/>
    <x v="75"/>
    <d v="2025-03-18T00:00:00"/>
    <s v="F"/>
    <x v="0"/>
    <x v="2"/>
    <x v="0"/>
    <x v="8"/>
    <x v="3"/>
    <x v="11"/>
    <x v="2"/>
    <x v="2"/>
  </r>
  <r>
    <s v="TX502058"/>
    <x v="13"/>
    <x v="9"/>
    <n v="39.1"/>
    <n v="195.5"/>
    <n v="195.5"/>
    <x v="75"/>
    <d v="2025-03-18T00:00:00"/>
    <s v="F"/>
    <x v="0"/>
    <x v="0"/>
    <x v="0"/>
    <x v="8"/>
    <x v="3"/>
    <x v="11"/>
    <x v="2"/>
    <x v="2"/>
  </r>
  <r>
    <s v="TX502059"/>
    <x v="8"/>
    <x v="12"/>
    <n v="24.9"/>
    <n v="99.6"/>
    <n v="99.6"/>
    <x v="75"/>
    <d v="2025-03-22T00:00:00"/>
    <s v="M"/>
    <x v="1"/>
    <x v="2"/>
    <x v="0"/>
    <x v="8"/>
    <x v="0"/>
    <x v="11"/>
    <x v="1"/>
    <x v="2"/>
  </r>
  <r>
    <s v="TX502060"/>
    <x v="5"/>
    <x v="9"/>
    <n v="29.2"/>
    <n v="146"/>
    <n v="146"/>
    <x v="75"/>
    <d v="2025-03-18T00:00:00"/>
    <s v="M"/>
    <x v="0"/>
    <x v="2"/>
    <x v="0"/>
    <x v="17"/>
    <x v="3"/>
    <x v="11"/>
    <x v="1"/>
    <x v="2"/>
  </r>
  <r>
    <s v="TX502061"/>
    <x v="13"/>
    <x v="21"/>
    <n v="28.3"/>
    <n v="396.2"/>
    <n v="396.2"/>
    <x v="75"/>
    <d v="2025-03-19T00:00:00"/>
    <s v="F"/>
    <x v="1"/>
    <x v="0"/>
    <x v="0"/>
    <x v="11"/>
    <x v="1"/>
    <x v="11"/>
    <x v="2"/>
    <x v="2"/>
  </r>
  <r>
    <s v="TX502062"/>
    <x v="9"/>
    <x v="2"/>
    <n v="37.799999999999997"/>
    <n v="113.39999999999999"/>
    <n v="113.39999999999999"/>
    <x v="75"/>
    <d v="2025-03-18T00:00:00"/>
    <s v="F"/>
    <x v="0"/>
    <x v="1"/>
    <x v="0"/>
    <x v="11"/>
    <x v="3"/>
    <x v="11"/>
    <x v="2"/>
    <x v="2"/>
  </r>
  <r>
    <s v="TX502063"/>
    <x v="14"/>
    <x v="3"/>
    <n v="28.1"/>
    <n v="196.70000000000002"/>
    <n v="196.70000000000002"/>
    <x v="75"/>
    <d v="2025-03-23T00:00:00"/>
    <s v="F"/>
    <x v="2"/>
    <x v="0"/>
    <x v="0"/>
    <x v="11"/>
    <x v="4"/>
    <x v="11"/>
    <x v="2"/>
    <x v="2"/>
  </r>
  <r>
    <s v="TX502064"/>
    <x v="1"/>
    <x v="2"/>
    <n v="59.7"/>
    <n v="179.10000000000002"/>
    <n v="179.10000000000002"/>
    <x v="75"/>
    <d v="2025-03-19T00:00:00"/>
    <s v="F"/>
    <x v="2"/>
    <x v="0"/>
    <x v="0"/>
    <x v="11"/>
    <x v="1"/>
    <x v="11"/>
    <x v="2"/>
    <x v="2"/>
  </r>
  <r>
    <s v="TX502065"/>
    <x v="16"/>
    <x v="0"/>
    <n v="71.900000000000006"/>
    <n v="71.900000000000006"/>
    <n v="71.900000000000006"/>
    <x v="75"/>
    <d v="2025-03-18T00:00:00"/>
    <s v="M"/>
    <x v="1"/>
    <x v="1"/>
    <x v="0"/>
    <x v="11"/>
    <x v="3"/>
    <x v="11"/>
    <x v="1"/>
    <x v="2"/>
  </r>
  <r>
    <s v="TX502066"/>
    <x v="1"/>
    <x v="1"/>
    <n v="56.9"/>
    <n v="113.8"/>
    <n v="113.8"/>
    <x v="75"/>
    <d v="2025-03-18T00:00:00"/>
    <s v="M"/>
    <x v="2"/>
    <x v="0"/>
    <x v="0"/>
    <x v="13"/>
    <x v="3"/>
    <x v="11"/>
    <x v="1"/>
    <x v="2"/>
  </r>
  <r>
    <s v="TX502067"/>
    <x v="8"/>
    <x v="1"/>
    <n v="15.8"/>
    <n v="31.6"/>
    <n v="31.6"/>
    <x v="75"/>
    <d v="2025-03-20T00:00:00"/>
    <s v="F"/>
    <x v="2"/>
    <x v="1"/>
    <x v="0"/>
    <x v="1"/>
    <x v="2"/>
    <x v="11"/>
    <x v="2"/>
    <x v="2"/>
  </r>
  <r>
    <s v="TX502068"/>
    <x v="11"/>
    <x v="12"/>
    <n v="61.7"/>
    <n v="246.8"/>
    <n v="246.8"/>
    <x v="75"/>
    <d v="2025-03-19T00:00:00"/>
    <s v="F"/>
    <x v="2"/>
    <x v="0"/>
    <x v="0"/>
    <x v="22"/>
    <x v="1"/>
    <x v="11"/>
    <x v="2"/>
    <x v="2"/>
  </r>
  <r>
    <s v="TX502069"/>
    <x v="2"/>
    <x v="7"/>
    <n v="105.2"/>
    <n v="1052"/>
    <n v="1052"/>
    <x v="75"/>
    <d v="2025-03-19T00:00:00"/>
    <s v="M"/>
    <x v="1"/>
    <x v="4"/>
    <x v="0"/>
    <x v="3"/>
    <x v="1"/>
    <x v="11"/>
    <x v="1"/>
    <x v="2"/>
  </r>
  <r>
    <s v="TX502070"/>
    <x v="0"/>
    <x v="1"/>
    <n v="17"/>
    <n v="34"/>
    <n v="34"/>
    <x v="75"/>
    <d v="2025-03-19T00:00:00"/>
    <s v="F"/>
    <x v="2"/>
    <x v="0"/>
    <x v="0"/>
    <x v="3"/>
    <x v="1"/>
    <x v="11"/>
    <x v="2"/>
    <x v="2"/>
  </r>
  <r>
    <s v="TX502071"/>
    <x v="6"/>
    <x v="2"/>
    <n v="84.1"/>
    <n v="252.29999999999998"/>
    <n v="252.29999999999998"/>
    <x v="75"/>
    <d v="2025-03-18T00:00:00"/>
    <s v="M"/>
    <x v="2"/>
    <x v="0"/>
    <x v="0"/>
    <x v="3"/>
    <x v="3"/>
    <x v="11"/>
    <x v="1"/>
    <x v="2"/>
  </r>
  <r>
    <s v="TX502072"/>
    <x v="3"/>
    <x v="12"/>
    <n v="59.5"/>
    <n v="238"/>
    <n v="238"/>
    <x v="75"/>
    <d v="2025-03-22T00:00:00"/>
    <s v="M"/>
    <x v="0"/>
    <x v="2"/>
    <x v="0"/>
    <x v="3"/>
    <x v="0"/>
    <x v="11"/>
    <x v="1"/>
    <x v="2"/>
  </r>
  <r>
    <s v="TX502073"/>
    <x v="8"/>
    <x v="1"/>
    <n v="57.5"/>
    <n v="115"/>
    <n v="115"/>
    <x v="75"/>
    <d v="2025-03-19T00:00:00"/>
    <s v="M"/>
    <x v="1"/>
    <x v="2"/>
    <x v="0"/>
    <x v="3"/>
    <x v="1"/>
    <x v="11"/>
    <x v="1"/>
    <x v="2"/>
  </r>
  <r>
    <s v="TX502074"/>
    <x v="8"/>
    <x v="0"/>
    <n v="34.299999999999997"/>
    <n v="34.299999999999997"/>
    <n v="34.299999999999997"/>
    <x v="75"/>
    <d v="2025-03-18T00:00:00"/>
    <s v="F"/>
    <x v="4"/>
    <x v="2"/>
    <x v="0"/>
    <x v="3"/>
    <x v="3"/>
    <x v="11"/>
    <x v="2"/>
    <x v="2"/>
  </r>
  <r>
    <s v="TX502075"/>
    <x v="5"/>
    <x v="1"/>
    <n v="27.8"/>
    <n v="55.6"/>
    <n v="55.6"/>
    <x v="76"/>
    <d v="2025-03-20T00:00:00"/>
    <s v="F"/>
    <x v="0"/>
    <x v="0"/>
    <x v="0"/>
    <x v="3"/>
    <x v="1"/>
    <x v="11"/>
    <x v="2"/>
    <x v="2"/>
  </r>
  <r>
    <s v="TX502076"/>
    <x v="12"/>
    <x v="1"/>
    <n v="85"/>
    <n v="170"/>
    <n v="170"/>
    <x v="76"/>
    <d v="2025-03-18T00:00:00"/>
    <s v="M"/>
    <x v="2"/>
    <x v="2"/>
    <x v="0"/>
    <x v="3"/>
    <x v="7"/>
    <x v="11"/>
    <x v="1"/>
    <x v="2"/>
  </r>
  <r>
    <s v="TX502077"/>
    <x v="6"/>
    <x v="1"/>
    <n v="95"/>
    <n v="190"/>
    <n v="190"/>
    <x v="76"/>
    <d v="2025-03-20T00:00:00"/>
    <s v="F"/>
    <x v="0"/>
    <x v="0"/>
    <x v="0"/>
    <x v="3"/>
    <x v="1"/>
    <x v="11"/>
    <x v="2"/>
    <x v="2"/>
  </r>
  <r>
    <s v="TX502078"/>
    <x v="16"/>
    <x v="1"/>
    <n v="32"/>
    <n v="64"/>
    <n v="64"/>
    <x v="76"/>
    <d v="2025-03-20T00:00:00"/>
    <s v="M"/>
    <x v="0"/>
    <x v="1"/>
    <x v="0"/>
    <x v="3"/>
    <x v="1"/>
    <x v="11"/>
    <x v="1"/>
    <x v="2"/>
  </r>
  <r>
    <s v="TX502079"/>
    <x v="2"/>
    <x v="1"/>
    <n v="65.2"/>
    <n v="130.4"/>
    <n v="130.4"/>
    <x v="76"/>
    <d v="2025-03-19T00:00:00"/>
    <s v="F"/>
    <x v="1"/>
    <x v="0"/>
    <x v="0"/>
    <x v="3"/>
    <x v="3"/>
    <x v="11"/>
    <x v="2"/>
    <x v="2"/>
  </r>
  <r>
    <s v="TX502080"/>
    <x v="17"/>
    <x v="12"/>
    <n v="22"/>
    <n v="88"/>
    <n v="88"/>
    <x v="76"/>
    <d v="2025-03-19T00:00:00"/>
    <s v="M"/>
    <x v="1"/>
    <x v="2"/>
    <x v="0"/>
    <x v="3"/>
    <x v="3"/>
    <x v="11"/>
    <x v="1"/>
    <x v="2"/>
  </r>
  <r>
    <s v="TX502081"/>
    <x v="15"/>
    <x v="2"/>
    <n v="69.400000000000006"/>
    <n v="208.20000000000002"/>
    <n v="208.20000000000002"/>
    <x v="76"/>
    <d v="2025-03-21T00:00:00"/>
    <s v="M"/>
    <x v="1"/>
    <x v="2"/>
    <x v="0"/>
    <x v="3"/>
    <x v="2"/>
    <x v="11"/>
    <x v="1"/>
    <x v="2"/>
  </r>
  <r>
    <s v="TX502082"/>
    <x v="10"/>
    <x v="13"/>
    <n v="31.5"/>
    <n v="189"/>
    <n v="189"/>
    <x v="76"/>
    <d v="2025-03-20T00:00:00"/>
    <s v="F"/>
    <x v="0"/>
    <x v="2"/>
    <x v="0"/>
    <x v="3"/>
    <x v="1"/>
    <x v="11"/>
    <x v="2"/>
    <x v="2"/>
  </r>
  <r>
    <s v="TX502083"/>
    <x v="6"/>
    <x v="0"/>
    <n v="45.8"/>
    <n v="45.8"/>
    <n v="45.8"/>
    <x v="76"/>
    <d v="2025-03-22T00:00:00"/>
    <s v="O"/>
    <x v="0"/>
    <x v="0"/>
    <x v="0"/>
    <x v="3"/>
    <x v="5"/>
    <x v="11"/>
    <x v="3"/>
    <x v="2"/>
  </r>
  <r>
    <s v="TX502084"/>
    <x v="19"/>
    <x v="12"/>
    <n v="12.8"/>
    <n v="51.2"/>
    <n v="51.2"/>
    <x v="76"/>
    <d v="2025-03-25T00:00:00"/>
    <s v="F"/>
    <x v="1"/>
    <x v="1"/>
    <x v="0"/>
    <x v="5"/>
    <x v="6"/>
    <x v="11"/>
    <x v="2"/>
    <x v="2"/>
  </r>
  <r>
    <s v="TX502085"/>
    <x v="5"/>
    <x v="2"/>
    <n v="115.3"/>
    <n v="345.9"/>
    <n v="345.9"/>
    <x v="76"/>
    <d v="2025-03-19T00:00:00"/>
    <s v="F"/>
    <x v="2"/>
    <x v="2"/>
    <x v="0"/>
    <x v="6"/>
    <x v="3"/>
    <x v="11"/>
    <x v="2"/>
    <x v="2"/>
  </r>
  <r>
    <s v="TX502086"/>
    <x v="5"/>
    <x v="1"/>
    <n v="85"/>
    <n v="170"/>
    <n v="170"/>
    <x v="76"/>
    <d v="2025-03-20T00:00:00"/>
    <s v="F"/>
    <x v="1"/>
    <x v="0"/>
    <x v="0"/>
    <x v="7"/>
    <x v="1"/>
    <x v="11"/>
    <x v="2"/>
    <x v="2"/>
  </r>
  <r>
    <s v="TX502087"/>
    <x v="8"/>
    <x v="2"/>
    <n v="56.6"/>
    <n v="169.8"/>
    <n v="169.8"/>
    <x v="76"/>
    <d v="2025-03-19T00:00:00"/>
    <s v="F"/>
    <x v="1"/>
    <x v="2"/>
    <x v="0"/>
    <x v="7"/>
    <x v="3"/>
    <x v="11"/>
    <x v="2"/>
    <x v="2"/>
  </r>
  <r>
    <s v="TX502088"/>
    <x v="15"/>
    <x v="6"/>
    <n v="46.3"/>
    <n v="1250.0999999999999"/>
    <n v="1250.0999999999999"/>
    <x v="76"/>
    <d v="2025-03-21T00:00:00"/>
    <s v="M"/>
    <x v="0"/>
    <x v="0"/>
    <x v="0"/>
    <x v="7"/>
    <x v="2"/>
    <x v="11"/>
    <x v="1"/>
    <x v="2"/>
  </r>
  <r>
    <s v="TX502089"/>
    <x v="14"/>
    <x v="12"/>
    <n v="23"/>
    <n v="92"/>
    <n v="92"/>
    <x v="76"/>
    <d v="2025-03-22T00:00:00"/>
    <s v="M"/>
    <x v="3"/>
    <x v="2"/>
    <x v="0"/>
    <x v="7"/>
    <x v="5"/>
    <x v="11"/>
    <x v="1"/>
    <x v="2"/>
  </r>
  <r>
    <s v="TX502090"/>
    <x v="8"/>
    <x v="13"/>
    <n v="42.1"/>
    <n v="252.60000000000002"/>
    <n v="252.60000000000002"/>
    <x v="76"/>
    <d v="2025-03-20T00:00:00"/>
    <s v="M"/>
    <x v="4"/>
    <x v="0"/>
    <x v="0"/>
    <x v="8"/>
    <x v="1"/>
    <x v="11"/>
    <x v="1"/>
    <x v="2"/>
  </r>
  <r>
    <s v="TX502091"/>
    <x v="5"/>
    <x v="3"/>
    <n v="57.4"/>
    <n v="401.8"/>
    <n v="401.8"/>
    <x v="76"/>
    <d v="2025-03-22T00:00:00"/>
    <s v="F"/>
    <x v="1"/>
    <x v="4"/>
    <x v="0"/>
    <x v="8"/>
    <x v="5"/>
    <x v="11"/>
    <x v="2"/>
    <x v="2"/>
  </r>
  <r>
    <s v="TX502092"/>
    <x v="0"/>
    <x v="13"/>
    <n v="13.2"/>
    <n v="79.199999999999989"/>
    <n v="79.199999999999989"/>
    <x v="76"/>
    <d v="2025-03-22T00:00:00"/>
    <s v="M"/>
    <x v="2"/>
    <x v="0"/>
    <x v="0"/>
    <x v="8"/>
    <x v="5"/>
    <x v="11"/>
    <x v="1"/>
    <x v="2"/>
  </r>
  <r>
    <s v="TX502093"/>
    <x v="6"/>
    <x v="2"/>
    <n v="52.3"/>
    <n v="156.89999999999998"/>
    <n v="156.89999999999998"/>
    <x v="76"/>
    <d v="2025-03-19T00:00:00"/>
    <s v="M"/>
    <x v="1"/>
    <x v="0"/>
    <x v="0"/>
    <x v="8"/>
    <x v="3"/>
    <x v="11"/>
    <x v="1"/>
    <x v="2"/>
  </r>
  <r>
    <s v="TX502094"/>
    <x v="8"/>
    <x v="1"/>
    <n v="15.7"/>
    <n v="31.4"/>
    <n v="31.4"/>
    <x v="76"/>
    <d v="2025-03-21T00:00:00"/>
    <s v="M"/>
    <x v="1"/>
    <x v="2"/>
    <x v="0"/>
    <x v="8"/>
    <x v="2"/>
    <x v="11"/>
    <x v="1"/>
    <x v="2"/>
  </r>
  <r>
    <s v="TX502095"/>
    <x v="7"/>
    <x v="2"/>
    <n v="35"/>
    <n v="105"/>
    <n v="105"/>
    <x v="76"/>
    <d v="2025-03-21T00:00:00"/>
    <s v="F"/>
    <x v="1"/>
    <x v="2"/>
    <x v="0"/>
    <x v="9"/>
    <x v="2"/>
    <x v="11"/>
    <x v="2"/>
    <x v="2"/>
  </r>
  <r>
    <s v="TX502096"/>
    <x v="4"/>
    <x v="2"/>
    <n v="26.6"/>
    <n v="79.800000000000011"/>
    <n v="79.800000000000011"/>
    <x v="76"/>
    <d v="2025-03-18T00:00:00"/>
    <s v="M"/>
    <x v="1"/>
    <x v="2"/>
    <x v="0"/>
    <x v="11"/>
    <x v="7"/>
    <x v="11"/>
    <x v="1"/>
    <x v="2"/>
  </r>
  <r>
    <s v="TX502097"/>
    <x v="4"/>
    <x v="8"/>
    <n v="47.9"/>
    <n v="383.2"/>
    <n v="383.2"/>
    <x v="77"/>
    <d v="2025-03-20T00:00:00"/>
    <s v="F"/>
    <x v="3"/>
    <x v="2"/>
    <x v="0"/>
    <x v="20"/>
    <x v="3"/>
    <x v="11"/>
    <x v="2"/>
    <x v="2"/>
  </r>
  <r>
    <s v="TX502098"/>
    <x v="5"/>
    <x v="0"/>
    <n v="80.099999999999994"/>
    <n v="80.099999999999994"/>
    <n v="80.099999999999994"/>
    <x v="77"/>
    <d v="2025-03-20T00:00:00"/>
    <s v="M"/>
    <x v="2"/>
    <x v="0"/>
    <x v="0"/>
    <x v="21"/>
    <x v="3"/>
    <x v="11"/>
    <x v="1"/>
    <x v="2"/>
  </r>
  <r>
    <s v="TX502099"/>
    <x v="6"/>
    <x v="9"/>
    <n v="50.4"/>
    <n v="252"/>
    <n v="252"/>
    <x v="77"/>
    <d v="2025-03-20T00:00:00"/>
    <s v="M"/>
    <x v="1"/>
    <x v="2"/>
    <x v="0"/>
    <x v="21"/>
    <x v="3"/>
    <x v="11"/>
    <x v="1"/>
    <x v="2"/>
  </r>
  <r>
    <s v="TX502100"/>
    <x v="10"/>
    <x v="3"/>
    <n v="43.3"/>
    <n v="303.09999999999997"/>
    <n v="303.09999999999997"/>
    <x v="77"/>
    <d v="2025-03-20T00:00:00"/>
    <s v="M"/>
    <x v="2"/>
    <x v="0"/>
    <x v="0"/>
    <x v="21"/>
    <x v="3"/>
    <x v="11"/>
    <x v="1"/>
    <x v="2"/>
  </r>
  <r>
    <s v="TX502101"/>
    <x v="10"/>
    <x v="12"/>
    <n v="57.5"/>
    <n v="230"/>
    <n v="230"/>
    <x v="77"/>
    <d v="2025-03-20T00:00:00"/>
    <s v="F"/>
    <x v="1"/>
    <x v="2"/>
    <x v="0"/>
    <x v="1"/>
    <x v="3"/>
    <x v="11"/>
    <x v="2"/>
    <x v="2"/>
  </r>
  <r>
    <s v="TX502102"/>
    <x v="9"/>
    <x v="15"/>
    <n v="24.8"/>
    <n v="322.40000000000003"/>
    <n v="322.40000000000003"/>
    <x v="77"/>
    <d v="2025-03-20T00:00:00"/>
    <s v="M"/>
    <x v="0"/>
    <x v="0"/>
    <x v="0"/>
    <x v="57"/>
    <x v="3"/>
    <x v="11"/>
    <x v="1"/>
    <x v="2"/>
  </r>
  <r>
    <s v="TX502103"/>
    <x v="2"/>
    <x v="11"/>
    <n v="85.7"/>
    <n v="771.30000000000007"/>
    <n v="771.30000000000007"/>
    <x v="77"/>
    <d v="2025-03-20T00:00:00"/>
    <s v="F"/>
    <x v="0"/>
    <x v="0"/>
    <x v="0"/>
    <x v="42"/>
    <x v="3"/>
    <x v="11"/>
    <x v="2"/>
    <x v="2"/>
  </r>
  <r>
    <s v="TX502104"/>
    <x v="7"/>
    <x v="0"/>
    <n v="47.1"/>
    <n v="47.1"/>
    <n v="47.1"/>
    <x v="77"/>
    <d v="2025-03-21T00:00:00"/>
    <s v="F"/>
    <x v="0"/>
    <x v="0"/>
    <x v="0"/>
    <x v="2"/>
    <x v="1"/>
    <x v="11"/>
    <x v="2"/>
    <x v="2"/>
  </r>
  <r>
    <s v="TX502105"/>
    <x v="5"/>
    <x v="7"/>
    <n v="83.2"/>
    <n v="832"/>
    <n v="832"/>
    <x v="77"/>
    <d v="2025-03-23T00:00:00"/>
    <s v="F"/>
    <x v="0"/>
    <x v="0"/>
    <x v="0"/>
    <x v="33"/>
    <x v="5"/>
    <x v="11"/>
    <x v="2"/>
    <x v="2"/>
  </r>
  <r>
    <s v="TX502106"/>
    <x v="2"/>
    <x v="2"/>
    <n v="157"/>
    <n v="471"/>
    <n v="471"/>
    <x v="77"/>
    <d v="2025-03-21T00:00:00"/>
    <s v="F"/>
    <x v="0"/>
    <x v="2"/>
    <x v="0"/>
    <x v="22"/>
    <x v="1"/>
    <x v="11"/>
    <x v="2"/>
    <x v="2"/>
  </r>
  <r>
    <s v="TX502107"/>
    <x v="16"/>
    <x v="12"/>
    <n v="33.700000000000003"/>
    <n v="134.80000000000001"/>
    <n v="134.80000000000001"/>
    <x v="77"/>
    <d v="2025-03-20T00:00:00"/>
    <s v="M"/>
    <x v="2"/>
    <x v="2"/>
    <x v="0"/>
    <x v="22"/>
    <x v="3"/>
    <x v="11"/>
    <x v="1"/>
    <x v="2"/>
  </r>
  <r>
    <s v="TX502108"/>
    <x v="2"/>
    <x v="2"/>
    <n v="60.8"/>
    <n v="182.39999999999998"/>
    <n v="182.39999999999998"/>
    <x v="77"/>
    <d v="2025-03-23T00:00:00"/>
    <s v="F"/>
    <x v="1"/>
    <x v="1"/>
    <x v="0"/>
    <x v="3"/>
    <x v="5"/>
    <x v="11"/>
    <x v="2"/>
    <x v="2"/>
  </r>
  <r>
    <s v="TX502109"/>
    <x v="7"/>
    <x v="0"/>
    <n v="57.6"/>
    <n v="57.6"/>
    <n v="57.6"/>
    <x v="77"/>
    <d v="2025-03-20T00:00:00"/>
    <s v="M"/>
    <x v="1"/>
    <x v="4"/>
    <x v="0"/>
    <x v="3"/>
    <x v="3"/>
    <x v="11"/>
    <x v="1"/>
    <x v="2"/>
  </r>
  <r>
    <s v="TX502110"/>
    <x v="10"/>
    <x v="0"/>
    <n v="32"/>
    <n v="32"/>
    <n v="32"/>
    <x v="77"/>
    <d v="2025-03-21T00:00:00"/>
    <s v="M"/>
    <x v="0"/>
    <x v="0"/>
    <x v="0"/>
    <x v="3"/>
    <x v="1"/>
    <x v="11"/>
    <x v="1"/>
    <x v="2"/>
  </r>
  <r>
    <s v="TX502111"/>
    <x v="10"/>
    <x v="12"/>
    <n v="23.5"/>
    <n v="94"/>
    <n v="94"/>
    <x v="77"/>
    <d v="2025-03-20T00:00:00"/>
    <s v="F"/>
    <x v="0"/>
    <x v="2"/>
    <x v="0"/>
    <x v="3"/>
    <x v="3"/>
    <x v="11"/>
    <x v="2"/>
    <x v="2"/>
  </r>
  <r>
    <s v="TX502112"/>
    <x v="12"/>
    <x v="2"/>
    <n v="44.8"/>
    <n v="134.39999999999998"/>
    <n v="134.39999999999998"/>
    <x v="77"/>
    <d v="2025-03-20T00:00:00"/>
    <s v="O"/>
    <x v="4"/>
    <x v="0"/>
    <x v="0"/>
    <x v="3"/>
    <x v="3"/>
    <x v="11"/>
    <x v="3"/>
    <x v="2"/>
  </r>
  <r>
    <s v="TX502113"/>
    <x v="0"/>
    <x v="8"/>
    <n v="11.7"/>
    <n v="93.6"/>
    <n v="93.6"/>
    <x v="77"/>
    <d v="2025-03-20T00:00:00"/>
    <s v="M"/>
    <x v="2"/>
    <x v="2"/>
    <x v="0"/>
    <x v="3"/>
    <x v="3"/>
    <x v="11"/>
    <x v="1"/>
    <x v="2"/>
  </r>
  <r>
    <s v="TX502114"/>
    <x v="7"/>
    <x v="1"/>
    <n v="38.799999999999997"/>
    <n v="77.599999999999994"/>
    <n v="77.599999999999994"/>
    <x v="77"/>
    <d v="2025-03-22T00:00:00"/>
    <s v="F"/>
    <x v="2"/>
    <x v="0"/>
    <x v="0"/>
    <x v="3"/>
    <x v="2"/>
    <x v="11"/>
    <x v="2"/>
    <x v="2"/>
  </r>
  <r>
    <s v="TX502115"/>
    <x v="5"/>
    <x v="21"/>
    <n v="86.9"/>
    <n v="1216.6000000000001"/>
    <n v="1216.6000000000001"/>
    <x v="77"/>
    <d v="2025-03-24T00:00:00"/>
    <s v="F"/>
    <x v="1"/>
    <x v="0"/>
    <x v="0"/>
    <x v="3"/>
    <x v="0"/>
    <x v="11"/>
    <x v="2"/>
    <x v="2"/>
  </r>
  <r>
    <s v="TX502116"/>
    <x v="8"/>
    <x v="0"/>
    <n v="18.3"/>
    <n v="18.3"/>
    <n v="18.3"/>
    <x v="77"/>
    <d v="2025-03-20T00:00:00"/>
    <s v="F"/>
    <x v="0"/>
    <x v="0"/>
    <x v="0"/>
    <x v="3"/>
    <x v="3"/>
    <x v="11"/>
    <x v="2"/>
    <x v="2"/>
  </r>
  <r>
    <s v="TX502117"/>
    <x v="5"/>
    <x v="0"/>
    <n v="47.5"/>
    <n v="47.5"/>
    <n v="47.5"/>
    <x v="77"/>
    <d v="2025-03-23T00:00:00"/>
    <s v="M"/>
    <x v="4"/>
    <x v="2"/>
    <x v="0"/>
    <x v="3"/>
    <x v="5"/>
    <x v="11"/>
    <x v="1"/>
    <x v="2"/>
  </r>
  <r>
    <s v="TX502118"/>
    <x v="1"/>
    <x v="1"/>
    <n v="78.599999999999994"/>
    <n v="157.19999999999999"/>
    <n v="157.19999999999999"/>
    <x v="77"/>
    <d v="2025-03-20T00:00:00"/>
    <s v="M"/>
    <x v="2"/>
    <x v="2"/>
    <x v="0"/>
    <x v="3"/>
    <x v="3"/>
    <x v="11"/>
    <x v="1"/>
    <x v="2"/>
  </r>
  <r>
    <s v="TX502119"/>
    <x v="6"/>
    <x v="12"/>
    <n v="87.3"/>
    <n v="349.2"/>
    <n v="349.2"/>
    <x v="77"/>
    <d v="2025-03-20T00:00:00"/>
    <s v="M"/>
    <x v="0"/>
    <x v="0"/>
    <x v="0"/>
    <x v="3"/>
    <x v="3"/>
    <x v="11"/>
    <x v="1"/>
    <x v="2"/>
  </r>
  <r>
    <s v="TX502120"/>
    <x v="9"/>
    <x v="1"/>
    <n v="63.2"/>
    <n v="126.4"/>
    <n v="126.4"/>
    <x v="77"/>
    <d v="2025-03-19T00:00:00"/>
    <s v="M"/>
    <x v="4"/>
    <x v="1"/>
    <x v="0"/>
    <x v="3"/>
    <x v="7"/>
    <x v="11"/>
    <x v="1"/>
    <x v="2"/>
  </r>
  <r>
    <s v="TX502121"/>
    <x v="5"/>
    <x v="9"/>
    <n v="33.700000000000003"/>
    <n v="168.5"/>
    <n v="168.5"/>
    <x v="77"/>
    <d v="2025-03-20T00:00:00"/>
    <s v="F"/>
    <x v="0"/>
    <x v="0"/>
    <x v="0"/>
    <x v="3"/>
    <x v="3"/>
    <x v="11"/>
    <x v="2"/>
    <x v="2"/>
  </r>
  <r>
    <s v="TX502122"/>
    <x v="2"/>
    <x v="2"/>
    <n v="107.4"/>
    <n v="322.20000000000005"/>
    <n v="322.20000000000005"/>
    <x v="77"/>
    <d v="2025-04-01T00:00:00"/>
    <s v="F"/>
    <x v="1"/>
    <x v="2"/>
    <x v="0"/>
    <x v="3"/>
    <x v="10"/>
    <x v="11"/>
    <x v="2"/>
    <x v="2"/>
  </r>
  <r>
    <s v="TX502123"/>
    <x v="4"/>
    <x v="12"/>
    <n v="22.2"/>
    <n v="88.8"/>
    <n v="88.8"/>
    <x v="77"/>
    <d v="2025-03-20T00:00:00"/>
    <s v=""/>
    <x v="1"/>
    <x v="2"/>
    <x v="0"/>
    <x v="24"/>
    <x v="3"/>
    <x v="11"/>
    <x v="0"/>
    <x v="2"/>
  </r>
  <r>
    <s v="TX502124"/>
    <x v="18"/>
    <x v="2"/>
    <n v="52.8"/>
    <n v="158.39999999999998"/>
    <n v="158.39999999999998"/>
    <x v="77"/>
    <d v="2025-03-20T00:00:00"/>
    <s v="M"/>
    <x v="3"/>
    <x v="2"/>
    <x v="0"/>
    <x v="24"/>
    <x v="3"/>
    <x v="11"/>
    <x v="1"/>
    <x v="2"/>
  </r>
  <r>
    <s v="TX502125"/>
    <x v="8"/>
    <x v="2"/>
    <n v="41.5"/>
    <n v="124.5"/>
    <n v="124.5"/>
    <x v="77"/>
    <d v="2025-03-22T00:00:00"/>
    <s v="F"/>
    <x v="0"/>
    <x v="0"/>
    <x v="0"/>
    <x v="25"/>
    <x v="2"/>
    <x v="11"/>
    <x v="2"/>
    <x v="2"/>
  </r>
  <r>
    <s v="TX502126"/>
    <x v="12"/>
    <x v="8"/>
    <n v="103.5"/>
    <n v="828"/>
    <n v="828"/>
    <x v="77"/>
    <d v="2025-03-22T00:00:00"/>
    <s v="F"/>
    <x v="0"/>
    <x v="2"/>
    <x v="0"/>
    <x v="23"/>
    <x v="2"/>
    <x v="11"/>
    <x v="2"/>
    <x v="2"/>
  </r>
  <r>
    <s v="TX502127"/>
    <x v="4"/>
    <x v="21"/>
    <n v="37.5"/>
    <n v="525"/>
    <n v="525"/>
    <x v="77"/>
    <d v="2025-03-19T00:00:00"/>
    <s v="F"/>
    <x v="1"/>
    <x v="2"/>
    <x v="0"/>
    <x v="6"/>
    <x v="7"/>
    <x v="11"/>
    <x v="2"/>
    <x v="2"/>
  </r>
  <r>
    <s v="TX502128"/>
    <x v="15"/>
    <x v="8"/>
    <n v="44.4"/>
    <n v="355.2"/>
    <n v="355.2"/>
    <x v="77"/>
    <d v="2025-03-25T00:00:00"/>
    <s v="F"/>
    <x v="3"/>
    <x v="2"/>
    <x v="0"/>
    <x v="7"/>
    <x v="4"/>
    <x v="11"/>
    <x v="2"/>
    <x v="2"/>
  </r>
  <r>
    <s v="TX502129"/>
    <x v="8"/>
    <x v="2"/>
    <n v="26.2"/>
    <n v="78.599999999999994"/>
    <n v="78.599999999999994"/>
    <x v="77"/>
    <d v="2025-03-20T00:00:00"/>
    <s v="M"/>
    <x v="0"/>
    <x v="0"/>
    <x v="0"/>
    <x v="8"/>
    <x v="3"/>
    <x v="11"/>
    <x v="1"/>
    <x v="2"/>
  </r>
  <r>
    <s v="TX502130"/>
    <x v="1"/>
    <x v="3"/>
    <n v="32.200000000000003"/>
    <n v="225.40000000000003"/>
    <n v="225.40000000000003"/>
    <x v="77"/>
    <d v="2025-03-20T00:00:00"/>
    <s v="F"/>
    <x v="1"/>
    <x v="2"/>
    <x v="0"/>
    <x v="8"/>
    <x v="3"/>
    <x v="11"/>
    <x v="2"/>
    <x v="2"/>
  </r>
  <r>
    <s v="TX502131"/>
    <x v="8"/>
    <x v="0"/>
    <n v="17.399999999999999"/>
    <n v="17.399999999999999"/>
    <n v="17.399999999999999"/>
    <x v="77"/>
    <d v="2025-03-23T00:00:00"/>
    <s v=""/>
    <x v="2"/>
    <x v="1"/>
    <x v="0"/>
    <x v="8"/>
    <x v="5"/>
    <x v="11"/>
    <x v="0"/>
    <x v="2"/>
  </r>
  <r>
    <s v="TX502132"/>
    <x v="8"/>
    <x v="13"/>
    <n v="72.3"/>
    <n v="433.79999999999995"/>
    <n v="433.79999999999995"/>
    <x v="77"/>
    <d v="2025-03-22T00:00:00"/>
    <s v="F"/>
    <x v="0"/>
    <x v="0"/>
    <x v="0"/>
    <x v="8"/>
    <x v="2"/>
    <x v="11"/>
    <x v="2"/>
    <x v="2"/>
  </r>
  <r>
    <s v="TX502133"/>
    <x v="8"/>
    <x v="5"/>
    <n v="24.3"/>
    <n v="267.3"/>
    <n v="267.3"/>
    <x v="77"/>
    <d v="2025-03-20T00:00:00"/>
    <s v="M"/>
    <x v="0"/>
    <x v="0"/>
    <x v="0"/>
    <x v="8"/>
    <x v="3"/>
    <x v="11"/>
    <x v="1"/>
    <x v="2"/>
  </r>
  <r>
    <s v="TX502134"/>
    <x v="13"/>
    <x v="2"/>
    <n v="49.1"/>
    <n v="147.30000000000001"/>
    <n v="147.30000000000001"/>
    <x v="77"/>
    <d v="2025-03-25T00:00:00"/>
    <s v="M"/>
    <x v="2"/>
    <x v="4"/>
    <x v="0"/>
    <x v="8"/>
    <x v="4"/>
    <x v="11"/>
    <x v="1"/>
    <x v="2"/>
  </r>
  <r>
    <s v="TX502135"/>
    <x v="2"/>
    <x v="7"/>
    <n v="234.7"/>
    <n v="2347"/>
    <n v="2347"/>
    <x v="77"/>
    <d v="2025-03-20T00:00:00"/>
    <s v="M"/>
    <x v="3"/>
    <x v="1"/>
    <x v="0"/>
    <x v="8"/>
    <x v="3"/>
    <x v="11"/>
    <x v="1"/>
    <x v="2"/>
  </r>
  <r>
    <s v="TX502136"/>
    <x v="3"/>
    <x v="9"/>
    <n v="76.099999999999994"/>
    <n v="380.5"/>
    <n v="380.5"/>
    <x v="77"/>
    <d v="2025-03-21T00:00:00"/>
    <s v="M"/>
    <x v="1"/>
    <x v="1"/>
    <x v="0"/>
    <x v="17"/>
    <x v="1"/>
    <x v="11"/>
    <x v="1"/>
    <x v="2"/>
  </r>
  <r>
    <s v="TX502137"/>
    <x v="1"/>
    <x v="2"/>
    <n v="93.9"/>
    <n v="281.70000000000005"/>
    <n v="281.70000000000005"/>
    <x v="77"/>
    <d v="2025-03-20T00:00:00"/>
    <s v="M"/>
    <x v="1"/>
    <x v="4"/>
    <x v="0"/>
    <x v="11"/>
    <x v="3"/>
    <x v="11"/>
    <x v="1"/>
    <x v="2"/>
  </r>
  <r>
    <s v="TX502138"/>
    <x v="2"/>
    <x v="12"/>
    <n v="187"/>
    <n v="748"/>
    <n v="748"/>
    <x v="78"/>
    <d v="2025-03-23T00:00:00"/>
    <s v="M"/>
    <x v="0"/>
    <x v="0"/>
    <x v="0"/>
    <x v="11"/>
    <x v="2"/>
    <x v="11"/>
    <x v="1"/>
    <x v="2"/>
  </r>
  <r>
    <s v="TX502139"/>
    <x v="8"/>
    <x v="1"/>
    <n v="18"/>
    <n v="36"/>
    <n v="36"/>
    <x v="78"/>
    <d v="2025-03-21T00:00:00"/>
    <s v="F"/>
    <x v="1"/>
    <x v="2"/>
    <x v="0"/>
    <x v="53"/>
    <x v="3"/>
    <x v="11"/>
    <x v="2"/>
    <x v="2"/>
  </r>
  <r>
    <s v="TX502140"/>
    <x v="4"/>
    <x v="0"/>
    <n v="24.4"/>
    <n v="24.4"/>
    <n v="24.4"/>
    <x v="78"/>
    <d v="2025-03-21T00:00:00"/>
    <s v="F"/>
    <x v="4"/>
    <x v="2"/>
    <x v="0"/>
    <x v="21"/>
    <x v="3"/>
    <x v="11"/>
    <x v="2"/>
    <x v="2"/>
  </r>
  <r>
    <s v="TX502141"/>
    <x v="10"/>
    <x v="1"/>
    <n v="38.799999999999997"/>
    <n v="77.599999999999994"/>
    <n v="77.599999999999994"/>
    <x v="78"/>
    <d v="2025-03-21T00:00:00"/>
    <s v="M"/>
    <x v="4"/>
    <x v="1"/>
    <x v="0"/>
    <x v="3"/>
    <x v="3"/>
    <x v="11"/>
    <x v="1"/>
    <x v="2"/>
  </r>
  <r>
    <s v="TX502142"/>
    <x v="3"/>
    <x v="0"/>
    <n v="59.7"/>
    <n v="59.7"/>
    <n v="59.7"/>
    <x v="78"/>
    <d v="2025-03-23T00:00:00"/>
    <s v="M"/>
    <x v="3"/>
    <x v="0"/>
    <x v="0"/>
    <x v="3"/>
    <x v="2"/>
    <x v="11"/>
    <x v="1"/>
    <x v="2"/>
  </r>
  <r>
    <s v="TX502143"/>
    <x v="7"/>
    <x v="0"/>
    <n v="31.2"/>
    <n v="31.2"/>
    <n v="31.2"/>
    <x v="78"/>
    <d v="2025-03-21T00:00:00"/>
    <s v="M"/>
    <x v="1"/>
    <x v="2"/>
    <x v="0"/>
    <x v="3"/>
    <x v="3"/>
    <x v="11"/>
    <x v="1"/>
    <x v="2"/>
  </r>
  <r>
    <s v="TX502144"/>
    <x v="0"/>
    <x v="0"/>
    <n v="16.8"/>
    <n v="16.8"/>
    <n v="16.8"/>
    <x v="78"/>
    <d v="2025-03-21T00:00:00"/>
    <s v="F"/>
    <x v="2"/>
    <x v="1"/>
    <x v="0"/>
    <x v="3"/>
    <x v="3"/>
    <x v="11"/>
    <x v="2"/>
    <x v="2"/>
  </r>
  <r>
    <s v="TX502145"/>
    <x v="8"/>
    <x v="0"/>
    <n v="46"/>
    <n v="46"/>
    <n v="46"/>
    <x v="78"/>
    <d v="2025-03-21T00:00:00"/>
    <s v="M"/>
    <x v="0"/>
    <x v="0"/>
    <x v="0"/>
    <x v="3"/>
    <x v="3"/>
    <x v="11"/>
    <x v="1"/>
    <x v="2"/>
  </r>
  <r>
    <s v="TX502146"/>
    <x v="9"/>
    <x v="8"/>
    <n v="42.2"/>
    <n v="337.6"/>
    <n v="337.6"/>
    <x v="78"/>
    <d v="2025-03-23T00:00:00"/>
    <s v="F"/>
    <x v="3"/>
    <x v="2"/>
    <x v="0"/>
    <x v="3"/>
    <x v="2"/>
    <x v="11"/>
    <x v="2"/>
    <x v="2"/>
  </r>
  <r>
    <s v="TX502147"/>
    <x v="1"/>
    <x v="2"/>
    <n v="71.5"/>
    <n v="214.5"/>
    <n v="214.5"/>
    <x v="78"/>
    <d v="2025-04-03T00:00:00"/>
    <s v="F"/>
    <x v="0"/>
    <x v="0"/>
    <x v="0"/>
    <x v="3"/>
    <x v="12"/>
    <x v="11"/>
    <x v="2"/>
    <x v="2"/>
  </r>
  <r>
    <s v="TX502148"/>
    <x v="1"/>
    <x v="1"/>
    <n v="76.599999999999994"/>
    <n v="153.19999999999999"/>
    <n v="153.19999999999999"/>
    <x v="78"/>
    <d v="2025-03-20T00:00:00"/>
    <s v="M"/>
    <x v="0"/>
    <x v="2"/>
    <x v="0"/>
    <x v="3"/>
    <x v="7"/>
    <x v="11"/>
    <x v="1"/>
    <x v="2"/>
  </r>
  <r>
    <s v="TX502149"/>
    <x v="12"/>
    <x v="1"/>
    <n v="87.3"/>
    <n v="174.6"/>
    <n v="174.6"/>
    <x v="78"/>
    <d v="2025-03-28T00:00:00"/>
    <s v="F"/>
    <x v="3"/>
    <x v="2"/>
    <x v="0"/>
    <x v="3"/>
    <x v="9"/>
    <x v="11"/>
    <x v="2"/>
    <x v="2"/>
  </r>
  <r>
    <s v="TX502150"/>
    <x v="1"/>
    <x v="0"/>
    <n v="63"/>
    <n v="63"/>
    <n v="63"/>
    <x v="78"/>
    <d v="2025-03-23T00:00:00"/>
    <s v="M"/>
    <x v="3"/>
    <x v="0"/>
    <x v="0"/>
    <x v="3"/>
    <x v="2"/>
    <x v="11"/>
    <x v="1"/>
    <x v="2"/>
  </r>
  <r>
    <s v="TX502151"/>
    <x v="8"/>
    <x v="1"/>
    <n v="41.7"/>
    <n v="83.4"/>
    <n v="83.4"/>
    <x v="78"/>
    <d v="2025-03-21T00:00:00"/>
    <s v="F"/>
    <x v="4"/>
    <x v="1"/>
    <x v="0"/>
    <x v="43"/>
    <x v="3"/>
    <x v="11"/>
    <x v="2"/>
    <x v="2"/>
  </r>
  <r>
    <s v="TX502152"/>
    <x v="6"/>
    <x v="1"/>
    <n v="76.099999999999994"/>
    <n v="152.19999999999999"/>
    <n v="152.19999999999999"/>
    <x v="78"/>
    <d v="2025-03-20T00:00:00"/>
    <s v="F"/>
    <x v="4"/>
    <x v="2"/>
    <x v="0"/>
    <x v="16"/>
    <x v="7"/>
    <x v="11"/>
    <x v="2"/>
    <x v="2"/>
  </r>
  <r>
    <s v="TX502153"/>
    <x v="13"/>
    <x v="1"/>
    <n v="28.5"/>
    <n v="57"/>
    <n v="57"/>
    <x v="78"/>
    <d v="2025-03-21T00:00:00"/>
    <s v="F"/>
    <x v="0"/>
    <x v="2"/>
    <x v="0"/>
    <x v="4"/>
    <x v="3"/>
    <x v="11"/>
    <x v="2"/>
    <x v="2"/>
  </r>
  <r>
    <s v="TX502154"/>
    <x v="0"/>
    <x v="12"/>
    <n v="32.1"/>
    <n v="128.4"/>
    <n v="128.4"/>
    <x v="78"/>
    <d v="2025-03-21T00:00:00"/>
    <s v="F"/>
    <x v="1"/>
    <x v="2"/>
    <x v="0"/>
    <x v="25"/>
    <x v="3"/>
    <x v="11"/>
    <x v="2"/>
    <x v="2"/>
  </r>
  <r>
    <s v="TX502155"/>
    <x v="4"/>
    <x v="2"/>
    <n v="39"/>
    <n v="117"/>
    <n v="117"/>
    <x v="78"/>
    <d v="2025-03-23T00:00:00"/>
    <s v="M"/>
    <x v="1"/>
    <x v="2"/>
    <x v="0"/>
    <x v="25"/>
    <x v="2"/>
    <x v="11"/>
    <x v="1"/>
    <x v="2"/>
  </r>
  <r>
    <s v="TX502156"/>
    <x v="6"/>
    <x v="0"/>
    <n v="78.5"/>
    <n v="78.5"/>
    <n v="78.5"/>
    <x v="78"/>
    <d v="2025-03-21T00:00:00"/>
    <s v="M"/>
    <x v="1"/>
    <x v="0"/>
    <x v="0"/>
    <x v="6"/>
    <x v="3"/>
    <x v="11"/>
    <x v="1"/>
    <x v="2"/>
  </r>
  <r>
    <s v="TX502157"/>
    <x v="4"/>
    <x v="9"/>
    <n v="49.7"/>
    <n v="248.5"/>
    <n v="248.5"/>
    <x v="78"/>
    <d v="2025-03-22T00:00:00"/>
    <s v="F"/>
    <x v="0"/>
    <x v="0"/>
    <x v="0"/>
    <x v="6"/>
    <x v="1"/>
    <x v="11"/>
    <x v="2"/>
    <x v="2"/>
  </r>
  <r>
    <s v="TX502158"/>
    <x v="1"/>
    <x v="12"/>
    <n v="68.400000000000006"/>
    <n v="273.60000000000002"/>
    <n v="273.60000000000002"/>
    <x v="78"/>
    <d v="2025-03-21T00:00:00"/>
    <s v="F"/>
    <x v="2"/>
    <x v="2"/>
    <x v="0"/>
    <x v="7"/>
    <x v="3"/>
    <x v="11"/>
    <x v="2"/>
    <x v="2"/>
  </r>
  <r>
    <s v="TX502159"/>
    <x v="3"/>
    <x v="1"/>
    <n v="72.900000000000006"/>
    <n v="145.80000000000001"/>
    <n v="145.80000000000001"/>
    <x v="78"/>
    <d v="2025-03-23T00:00:00"/>
    <s v=""/>
    <x v="0"/>
    <x v="2"/>
    <x v="0"/>
    <x v="7"/>
    <x v="2"/>
    <x v="11"/>
    <x v="0"/>
    <x v="2"/>
  </r>
  <r>
    <s v="TX502160"/>
    <x v="5"/>
    <x v="15"/>
    <n v="30.3"/>
    <n v="393.90000000000003"/>
    <n v="393.90000000000003"/>
    <x v="78"/>
    <d v="2025-03-21T00:00:00"/>
    <s v="M"/>
    <x v="4"/>
    <x v="0"/>
    <x v="0"/>
    <x v="7"/>
    <x v="3"/>
    <x v="11"/>
    <x v="1"/>
    <x v="2"/>
  </r>
  <r>
    <s v="TX502161"/>
    <x v="6"/>
    <x v="5"/>
    <n v="57.9"/>
    <n v="636.9"/>
    <n v="636.9"/>
    <x v="78"/>
    <d v="2025-03-21T00:00:00"/>
    <s v="F"/>
    <x v="0"/>
    <x v="0"/>
    <x v="0"/>
    <x v="8"/>
    <x v="3"/>
    <x v="11"/>
    <x v="2"/>
    <x v="2"/>
  </r>
  <r>
    <s v="TX502162"/>
    <x v="1"/>
    <x v="0"/>
    <n v="96.7"/>
    <n v="96.7"/>
    <n v="96.7"/>
    <x v="78"/>
    <d v="2025-03-21T00:00:00"/>
    <s v="M"/>
    <x v="0"/>
    <x v="0"/>
    <x v="0"/>
    <x v="8"/>
    <x v="3"/>
    <x v="11"/>
    <x v="1"/>
    <x v="2"/>
  </r>
  <r>
    <s v="TX502163"/>
    <x v="8"/>
    <x v="4"/>
    <n v="27.6"/>
    <n v="331.20000000000005"/>
    <n v="331.20000000000005"/>
    <x v="78"/>
    <d v="2025-03-22T00:00:00"/>
    <s v="M"/>
    <x v="2"/>
    <x v="2"/>
    <x v="0"/>
    <x v="8"/>
    <x v="1"/>
    <x v="11"/>
    <x v="1"/>
    <x v="2"/>
  </r>
  <r>
    <s v="TX502164"/>
    <x v="6"/>
    <x v="12"/>
    <n v="64.7"/>
    <n v="258.8"/>
    <n v="258.8"/>
    <x v="78"/>
    <d v="2025-03-20T00:00:00"/>
    <s v="M"/>
    <x v="3"/>
    <x v="2"/>
    <x v="0"/>
    <x v="8"/>
    <x v="7"/>
    <x v="11"/>
    <x v="1"/>
    <x v="2"/>
  </r>
  <r>
    <s v="TX502165"/>
    <x v="10"/>
    <x v="13"/>
    <n v="30.5"/>
    <n v="183"/>
    <n v="183"/>
    <x v="78"/>
    <d v="2025-03-21T00:00:00"/>
    <s v="M"/>
    <x v="4"/>
    <x v="0"/>
    <x v="0"/>
    <x v="8"/>
    <x v="3"/>
    <x v="11"/>
    <x v="1"/>
    <x v="2"/>
  </r>
  <r>
    <s v="TX502166"/>
    <x v="6"/>
    <x v="47"/>
    <n v="106"/>
    <n v="7420"/>
    <n v="7420"/>
    <x v="79"/>
    <d v="2025-03-23T00:00:00"/>
    <s v="M"/>
    <x v="4"/>
    <x v="2"/>
    <x v="0"/>
    <x v="8"/>
    <x v="1"/>
    <x v="11"/>
    <x v="1"/>
    <x v="2"/>
  </r>
  <r>
    <s v="TX502167"/>
    <x v="12"/>
    <x v="9"/>
    <n v="76.8"/>
    <n v="384"/>
    <n v="384"/>
    <x v="79"/>
    <d v="2025-03-27T00:00:00"/>
    <s v=""/>
    <x v="1"/>
    <x v="1"/>
    <x v="0"/>
    <x v="18"/>
    <x v="4"/>
    <x v="11"/>
    <x v="0"/>
    <x v="2"/>
  </r>
  <r>
    <s v="TX502168"/>
    <x v="6"/>
    <x v="1"/>
    <n v="80.400000000000006"/>
    <n v="160.80000000000001"/>
    <n v="160.80000000000001"/>
    <x v="79"/>
    <d v="2025-03-22T00:00:00"/>
    <s v="F"/>
    <x v="2"/>
    <x v="0"/>
    <x v="0"/>
    <x v="13"/>
    <x v="3"/>
    <x v="11"/>
    <x v="2"/>
    <x v="2"/>
  </r>
  <r>
    <s v="TX502169"/>
    <x v="6"/>
    <x v="12"/>
    <n v="69.099999999999994"/>
    <n v="276.39999999999998"/>
    <n v="276.39999999999998"/>
    <x v="79"/>
    <d v="2025-03-22T00:00:00"/>
    <s v="M"/>
    <x v="1"/>
    <x v="2"/>
    <x v="0"/>
    <x v="21"/>
    <x v="3"/>
    <x v="11"/>
    <x v="1"/>
    <x v="2"/>
  </r>
  <r>
    <s v="TX502170"/>
    <x v="18"/>
    <x v="1"/>
    <n v="76.400000000000006"/>
    <n v="152.80000000000001"/>
    <n v="152.80000000000001"/>
    <x v="79"/>
    <d v="2025-03-21T00:00:00"/>
    <s v="M"/>
    <x v="3"/>
    <x v="0"/>
    <x v="0"/>
    <x v="21"/>
    <x v="7"/>
    <x v="11"/>
    <x v="1"/>
    <x v="2"/>
  </r>
  <r>
    <s v="TX502171"/>
    <x v="2"/>
    <x v="1"/>
    <n v="61.3"/>
    <n v="122.6"/>
    <n v="122.6"/>
    <x v="79"/>
    <d v="2025-03-22T00:00:00"/>
    <s v="F"/>
    <x v="1"/>
    <x v="1"/>
    <x v="0"/>
    <x v="21"/>
    <x v="3"/>
    <x v="11"/>
    <x v="2"/>
    <x v="2"/>
  </r>
  <r>
    <s v="TX502172"/>
    <x v="7"/>
    <x v="0"/>
    <n v="58"/>
    <n v="58"/>
    <n v="58"/>
    <x v="79"/>
    <d v="2025-03-22T00:00:00"/>
    <s v="M"/>
    <x v="3"/>
    <x v="1"/>
    <x v="0"/>
    <x v="1"/>
    <x v="3"/>
    <x v="11"/>
    <x v="1"/>
    <x v="2"/>
  </r>
  <r>
    <s v="TX502173"/>
    <x v="2"/>
    <x v="8"/>
    <n v="102.3"/>
    <n v="818.4"/>
    <n v="818.4"/>
    <x v="79"/>
    <d v="2025-03-23T00:00:00"/>
    <s v="M"/>
    <x v="2"/>
    <x v="0"/>
    <x v="0"/>
    <x v="42"/>
    <x v="1"/>
    <x v="11"/>
    <x v="1"/>
    <x v="2"/>
  </r>
  <r>
    <s v="TX502174"/>
    <x v="19"/>
    <x v="1"/>
    <n v="13.8"/>
    <n v="27.6"/>
    <n v="27.6"/>
    <x v="79"/>
    <d v="2025-03-22T00:00:00"/>
    <s v="F"/>
    <x v="4"/>
    <x v="2"/>
    <x v="0"/>
    <x v="2"/>
    <x v="3"/>
    <x v="11"/>
    <x v="2"/>
    <x v="2"/>
  </r>
  <r>
    <s v="TX502175"/>
    <x v="8"/>
    <x v="2"/>
    <n v="33.299999999999997"/>
    <n v="99.899999999999991"/>
    <n v="99.899999999999991"/>
    <x v="79"/>
    <d v="2025-03-24T00:00:00"/>
    <s v="F"/>
    <x v="2"/>
    <x v="0"/>
    <x v="0"/>
    <x v="22"/>
    <x v="2"/>
    <x v="11"/>
    <x v="2"/>
    <x v="2"/>
  </r>
  <r>
    <s v="TX502176"/>
    <x v="10"/>
    <x v="0"/>
    <n v="27.4"/>
    <n v="27.4"/>
    <n v="27.4"/>
    <x v="79"/>
    <d v="2025-03-24T00:00:00"/>
    <s v="M"/>
    <x v="0"/>
    <x v="2"/>
    <x v="0"/>
    <x v="22"/>
    <x v="2"/>
    <x v="11"/>
    <x v="1"/>
    <x v="2"/>
  </r>
  <r>
    <s v="TX502177"/>
    <x v="14"/>
    <x v="1"/>
    <n v="25.6"/>
    <n v="51.2"/>
    <n v="51.2"/>
    <x v="79"/>
    <d v="2025-03-22T00:00:00"/>
    <s v="F"/>
    <x v="1"/>
    <x v="1"/>
    <x v="0"/>
    <x v="3"/>
    <x v="3"/>
    <x v="11"/>
    <x v="2"/>
    <x v="2"/>
  </r>
  <r>
    <s v="TX502178"/>
    <x v="13"/>
    <x v="0"/>
    <n v="58.4"/>
    <n v="58.4"/>
    <n v="58.4"/>
    <x v="79"/>
    <d v="2025-03-22T00:00:00"/>
    <s v="F"/>
    <x v="2"/>
    <x v="2"/>
    <x v="0"/>
    <x v="3"/>
    <x v="3"/>
    <x v="11"/>
    <x v="2"/>
    <x v="2"/>
  </r>
  <r>
    <s v="TX502179"/>
    <x v="11"/>
    <x v="17"/>
    <n v="27"/>
    <n v="810"/>
    <n v="810"/>
    <x v="79"/>
    <d v="2025-03-22T00:00:00"/>
    <s v="F"/>
    <x v="4"/>
    <x v="0"/>
    <x v="0"/>
    <x v="3"/>
    <x v="3"/>
    <x v="11"/>
    <x v="2"/>
    <x v="2"/>
  </r>
  <r>
    <s v="TX502180"/>
    <x v="0"/>
    <x v="12"/>
    <n v="14.2"/>
    <n v="56.8"/>
    <n v="56.8"/>
    <x v="79"/>
    <d v="2025-03-22T00:00:00"/>
    <s v="M"/>
    <x v="0"/>
    <x v="2"/>
    <x v="0"/>
    <x v="3"/>
    <x v="3"/>
    <x v="11"/>
    <x v="1"/>
    <x v="2"/>
  </r>
  <r>
    <s v="TX502181"/>
    <x v="7"/>
    <x v="1"/>
    <n v="68"/>
    <n v="136"/>
    <n v="136"/>
    <x v="79"/>
    <d v="2025-03-31T00:00:00"/>
    <s v="M"/>
    <x v="2"/>
    <x v="1"/>
    <x v="0"/>
    <x v="3"/>
    <x v="14"/>
    <x v="11"/>
    <x v="1"/>
    <x v="2"/>
  </r>
  <r>
    <s v="TX502182"/>
    <x v="8"/>
    <x v="0"/>
    <n v="30.7"/>
    <n v="30.7"/>
    <n v="30.7"/>
    <x v="79"/>
    <d v="2025-03-22T00:00:00"/>
    <s v="M"/>
    <x v="0"/>
    <x v="0"/>
    <x v="0"/>
    <x v="3"/>
    <x v="3"/>
    <x v="11"/>
    <x v="1"/>
    <x v="2"/>
  </r>
  <r>
    <s v="TX502183"/>
    <x v="17"/>
    <x v="15"/>
    <n v="51.6"/>
    <n v="670.80000000000007"/>
    <n v="670.80000000000007"/>
    <x v="79"/>
    <d v="2025-03-24T00:00:00"/>
    <s v="O"/>
    <x v="1"/>
    <x v="2"/>
    <x v="0"/>
    <x v="3"/>
    <x v="2"/>
    <x v="11"/>
    <x v="3"/>
    <x v="2"/>
  </r>
  <r>
    <s v="TX502184"/>
    <x v="8"/>
    <x v="2"/>
    <n v="20.6"/>
    <n v="61.800000000000004"/>
    <n v="61.800000000000004"/>
    <x v="79"/>
    <d v="2025-03-25T00:00:00"/>
    <s v="F"/>
    <x v="4"/>
    <x v="2"/>
    <x v="0"/>
    <x v="3"/>
    <x v="5"/>
    <x v="11"/>
    <x v="2"/>
    <x v="2"/>
  </r>
  <r>
    <s v="TX502185"/>
    <x v="8"/>
    <x v="0"/>
    <n v="24.8"/>
    <n v="24.8"/>
    <n v="24.8"/>
    <x v="79"/>
    <d v="2025-03-22T00:00:00"/>
    <s v="M"/>
    <x v="4"/>
    <x v="0"/>
    <x v="0"/>
    <x v="3"/>
    <x v="3"/>
    <x v="11"/>
    <x v="1"/>
    <x v="2"/>
  </r>
  <r>
    <s v="TX502186"/>
    <x v="0"/>
    <x v="3"/>
    <n v="11.2"/>
    <n v="78.399999999999991"/>
    <n v="78.399999999999991"/>
    <x v="79"/>
    <d v="2025-03-24T00:00:00"/>
    <s v="M"/>
    <x v="1"/>
    <x v="0"/>
    <x v="0"/>
    <x v="3"/>
    <x v="2"/>
    <x v="11"/>
    <x v="1"/>
    <x v="2"/>
  </r>
  <r>
    <s v="TX502187"/>
    <x v="11"/>
    <x v="1"/>
    <n v="51.2"/>
    <n v="102.4"/>
    <n v="102.4"/>
    <x v="79"/>
    <d v="2025-03-22T00:00:00"/>
    <s v="F"/>
    <x v="1"/>
    <x v="2"/>
    <x v="0"/>
    <x v="3"/>
    <x v="3"/>
    <x v="11"/>
    <x v="2"/>
    <x v="2"/>
  </r>
  <r>
    <s v="TX502188"/>
    <x v="7"/>
    <x v="13"/>
    <n v="90.5"/>
    <n v="543"/>
    <n v="543"/>
    <x v="79"/>
    <d v="2025-03-22T00:00:00"/>
    <s v="F"/>
    <x v="1"/>
    <x v="4"/>
    <x v="0"/>
    <x v="3"/>
    <x v="3"/>
    <x v="11"/>
    <x v="2"/>
    <x v="2"/>
  </r>
  <r>
    <s v="TX502189"/>
    <x v="1"/>
    <x v="1"/>
    <n v="42.4"/>
    <n v="84.8"/>
    <n v="84.8"/>
    <x v="79"/>
    <d v="2025-03-22T00:00:00"/>
    <s v="M"/>
    <x v="1"/>
    <x v="2"/>
    <x v="0"/>
    <x v="4"/>
    <x v="3"/>
    <x v="11"/>
    <x v="1"/>
    <x v="2"/>
  </r>
  <r>
    <s v="TX502190"/>
    <x v="1"/>
    <x v="1"/>
    <n v="38.200000000000003"/>
    <n v="76.400000000000006"/>
    <n v="76.400000000000006"/>
    <x v="79"/>
    <d v="2025-03-22T00:00:00"/>
    <s v="M"/>
    <x v="0"/>
    <x v="0"/>
    <x v="0"/>
    <x v="5"/>
    <x v="3"/>
    <x v="11"/>
    <x v="1"/>
    <x v="2"/>
  </r>
  <r>
    <s v="TX502191"/>
    <x v="2"/>
    <x v="11"/>
    <n v="121.3"/>
    <n v="1091.7"/>
    <n v="1091.7"/>
    <x v="79"/>
    <d v="2025-03-26T00:00:00"/>
    <s v="M"/>
    <x v="0"/>
    <x v="0"/>
    <x v="0"/>
    <x v="6"/>
    <x v="0"/>
    <x v="11"/>
    <x v="1"/>
    <x v="2"/>
  </r>
  <r>
    <s v="TX502192"/>
    <x v="6"/>
    <x v="1"/>
    <n v="46.9"/>
    <n v="93.8"/>
    <n v="93.8"/>
    <x v="79"/>
    <d v="2025-03-28T00:00:00"/>
    <s v="M"/>
    <x v="0"/>
    <x v="0"/>
    <x v="0"/>
    <x v="8"/>
    <x v="6"/>
    <x v="11"/>
    <x v="1"/>
    <x v="2"/>
  </r>
  <r>
    <s v="TX502193"/>
    <x v="10"/>
    <x v="0"/>
    <n v="55.3"/>
    <n v="55.3"/>
    <n v="55.3"/>
    <x v="79"/>
    <d v="2025-03-23T00:00:00"/>
    <s v="M"/>
    <x v="0"/>
    <x v="0"/>
    <x v="0"/>
    <x v="8"/>
    <x v="1"/>
    <x v="11"/>
    <x v="1"/>
    <x v="2"/>
  </r>
  <r>
    <s v="TX502194"/>
    <x v="2"/>
    <x v="2"/>
    <n v="70.599999999999994"/>
    <n v="211.79999999999998"/>
    <n v="211.79999999999998"/>
    <x v="80"/>
    <d v="2025-03-22T00:00:00"/>
    <s v="F"/>
    <x v="0"/>
    <x v="1"/>
    <x v="0"/>
    <x v="8"/>
    <x v="7"/>
    <x v="11"/>
    <x v="2"/>
    <x v="2"/>
  </r>
  <r>
    <s v="TX502195"/>
    <x v="14"/>
    <x v="12"/>
    <n v="26.1"/>
    <n v="104.4"/>
    <n v="104.4"/>
    <x v="80"/>
    <d v="2025-03-24T00:00:00"/>
    <s v="M"/>
    <x v="0"/>
    <x v="0"/>
    <x v="0"/>
    <x v="8"/>
    <x v="1"/>
    <x v="11"/>
    <x v="1"/>
    <x v="2"/>
  </r>
  <r>
    <s v="TX502196"/>
    <x v="9"/>
    <x v="5"/>
    <n v="34.5"/>
    <n v="379.5"/>
    <n v="379.5"/>
    <x v="80"/>
    <d v="2025-03-26T00:00:00"/>
    <s v="M"/>
    <x v="2"/>
    <x v="0"/>
    <x v="0"/>
    <x v="17"/>
    <x v="5"/>
    <x v="11"/>
    <x v="1"/>
    <x v="2"/>
  </r>
  <r>
    <s v="TX502197"/>
    <x v="1"/>
    <x v="1"/>
    <n v="64.2"/>
    <n v="128.4"/>
    <n v="128.4"/>
    <x v="80"/>
    <d v="2025-03-23T00:00:00"/>
    <s v="F"/>
    <x v="0"/>
    <x v="1"/>
    <x v="0"/>
    <x v="17"/>
    <x v="3"/>
    <x v="11"/>
    <x v="2"/>
    <x v="2"/>
  </r>
  <r>
    <s v="TX502198"/>
    <x v="2"/>
    <x v="12"/>
    <n v="145.69999999999999"/>
    <n v="582.79999999999995"/>
    <n v="582.79999999999995"/>
    <x v="80"/>
    <d v="2025-03-23T00:00:00"/>
    <s v="F"/>
    <x v="0"/>
    <x v="4"/>
    <x v="0"/>
    <x v="17"/>
    <x v="3"/>
    <x v="11"/>
    <x v="2"/>
    <x v="2"/>
  </r>
  <r>
    <s v="TX502199"/>
    <x v="12"/>
    <x v="1"/>
    <n v="78.5"/>
    <n v="157"/>
    <n v="157"/>
    <x v="80"/>
    <d v="2025-03-23T00:00:00"/>
    <s v="M"/>
    <x v="2"/>
    <x v="0"/>
    <x v="0"/>
    <x v="26"/>
    <x v="3"/>
    <x v="11"/>
    <x v="1"/>
    <x v="2"/>
  </r>
  <r>
    <s v="TX502200"/>
    <x v="1"/>
    <x v="0"/>
    <n v="34.200000000000003"/>
    <n v="34.200000000000003"/>
    <n v="34.200000000000003"/>
    <x v="80"/>
    <d v="2025-03-24T00:00:00"/>
    <s v="M"/>
    <x v="0"/>
    <x v="0"/>
    <x v="0"/>
    <x v="9"/>
    <x v="1"/>
    <x v="11"/>
    <x v="1"/>
    <x v="2"/>
  </r>
  <r>
    <s v="TX502201"/>
    <x v="19"/>
    <x v="0"/>
    <n v="26.2"/>
    <n v="26.2"/>
    <n v="26.2"/>
    <x v="80"/>
    <d v="2025-03-23T00:00:00"/>
    <s v="M"/>
    <x v="2"/>
    <x v="0"/>
    <x v="0"/>
    <x v="9"/>
    <x v="3"/>
    <x v="11"/>
    <x v="1"/>
    <x v="2"/>
  </r>
  <r>
    <s v="TX502202"/>
    <x v="6"/>
    <x v="12"/>
    <n v="53.2"/>
    <n v="212.8"/>
    <n v="212.8"/>
    <x v="80"/>
    <d v="2025-03-23T00:00:00"/>
    <s v="M"/>
    <x v="1"/>
    <x v="1"/>
    <x v="0"/>
    <x v="11"/>
    <x v="3"/>
    <x v="11"/>
    <x v="1"/>
    <x v="2"/>
  </r>
  <r>
    <s v="TX502203"/>
    <x v="1"/>
    <x v="0"/>
    <n v="35.4"/>
    <n v="35.4"/>
    <n v="35.4"/>
    <x v="80"/>
    <d v="2025-03-26T00:00:00"/>
    <s v="M"/>
    <x v="1"/>
    <x v="4"/>
    <x v="0"/>
    <x v="18"/>
    <x v="5"/>
    <x v="11"/>
    <x v="1"/>
    <x v="2"/>
  </r>
  <r>
    <s v="TX502204"/>
    <x v="14"/>
    <x v="1"/>
    <n v="21.3"/>
    <n v="42.6"/>
    <n v="42.6"/>
    <x v="80"/>
    <d v="2025-03-23T00:00:00"/>
    <s v="M"/>
    <x v="2"/>
    <x v="0"/>
    <x v="0"/>
    <x v="20"/>
    <x v="3"/>
    <x v="11"/>
    <x v="1"/>
    <x v="2"/>
  </r>
  <r>
    <s v="TX502205"/>
    <x v="8"/>
    <x v="12"/>
    <n v="32.9"/>
    <n v="131.6"/>
    <n v="131.6"/>
    <x v="80"/>
    <d v="2025-03-25T00:00:00"/>
    <s v="F"/>
    <x v="4"/>
    <x v="2"/>
    <x v="0"/>
    <x v="21"/>
    <x v="2"/>
    <x v="11"/>
    <x v="2"/>
    <x v="2"/>
  </r>
  <r>
    <s v="TX502206"/>
    <x v="5"/>
    <x v="20"/>
    <n v="85.5"/>
    <n v="1282.5"/>
    <n v="1282.5"/>
    <x v="80"/>
    <d v="2025-03-24T00:00:00"/>
    <s v="F"/>
    <x v="3"/>
    <x v="1"/>
    <x v="0"/>
    <x v="21"/>
    <x v="1"/>
    <x v="11"/>
    <x v="2"/>
    <x v="2"/>
  </r>
  <r>
    <s v="TX502207"/>
    <x v="4"/>
    <x v="0"/>
    <n v="26.8"/>
    <n v="26.8"/>
    <n v="26.8"/>
    <x v="80"/>
    <d v="2025-03-23T00:00:00"/>
    <s v="F"/>
    <x v="0"/>
    <x v="1"/>
    <x v="0"/>
    <x v="2"/>
    <x v="3"/>
    <x v="11"/>
    <x v="2"/>
    <x v="2"/>
  </r>
  <r>
    <s v="TX502208"/>
    <x v="9"/>
    <x v="18"/>
    <n v="31.7"/>
    <n v="824.19999999999993"/>
    <n v="824.19999999999993"/>
    <x v="80"/>
    <d v="2025-03-22T00:00:00"/>
    <s v="F"/>
    <x v="3"/>
    <x v="0"/>
    <x v="0"/>
    <x v="2"/>
    <x v="7"/>
    <x v="11"/>
    <x v="2"/>
    <x v="2"/>
  </r>
  <r>
    <s v="TX502209"/>
    <x v="1"/>
    <x v="1"/>
    <n v="78.3"/>
    <n v="156.6"/>
    <n v="156.6"/>
    <x v="80"/>
    <d v="2025-03-24T00:00:00"/>
    <s v="F"/>
    <x v="1"/>
    <x v="1"/>
    <x v="0"/>
    <x v="3"/>
    <x v="1"/>
    <x v="11"/>
    <x v="2"/>
    <x v="2"/>
  </r>
  <r>
    <s v="TX502210"/>
    <x v="6"/>
    <x v="0"/>
    <n v="43.9"/>
    <n v="43.9"/>
    <n v="43.9"/>
    <x v="80"/>
    <d v="2025-03-23T00:00:00"/>
    <s v="M"/>
    <x v="0"/>
    <x v="0"/>
    <x v="0"/>
    <x v="3"/>
    <x v="3"/>
    <x v="11"/>
    <x v="1"/>
    <x v="2"/>
  </r>
  <r>
    <s v="TX502211"/>
    <x v="18"/>
    <x v="2"/>
    <n v="84"/>
    <n v="252"/>
    <n v="252"/>
    <x v="80"/>
    <d v="2025-03-24T00:00:00"/>
    <s v=""/>
    <x v="3"/>
    <x v="2"/>
    <x v="0"/>
    <x v="3"/>
    <x v="1"/>
    <x v="11"/>
    <x v="0"/>
    <x v="2"/>
  </r>
  <r>
    <s v="TX502212"/>
    <x v="0"/>
    <x v="2"/>
    <n v="11.4"/>
    <n v="34.200000000000003"/>
    <n v="34.200000000000003"/>
    <x v="80"/>
    <d v="2025-03-23T00:00:00"/>
    <s v="M"/>
    <x v="4"/>
    <x v="0"/>
    <x v="0"/>
    <x v="3"/>
    <x v="3"/>
    <x v="11"/>
    <x v="1"/>
    <x v="2"/>
  </r>
  <r>
    <s v="TX502213"/>
    <x v="12"/>
    <x v="8"/>
    <n v="47.5"/>
    <n v="380"/>
    <n v="380"/>
    <x v="80"/>
    <d v="2025-03-30T00:00:00"/>
    <s v="F"/>
    <x v="0"/>
    <x v="0"/>
    <x v="0"/>
    <x v="3"/>
    <x v="9"/>
    <x v="11"/>
    <x v="2"/>
    <x v="2"/>
  </r>
  <r>
    <s v="TX502214"/>
    <x v="9"/>
    <x v="5"/>
    <n v="50.5"/>
    <n v="555.5"/>
    <n v="555.5"/>
    <x v="80"/>
    <d v="2025-03-24T00:00:00"/>
    <s v="M"/>
    <x v="2"/>
    <x v="0"/>
    <x v="0"/>
    <x v="3"/>
    <x v="1"/>
    <x v="11"/>
    <x v="1"/>
    <x v="2"/>
  </r>
  <r>
    <s v="TX502215"/>
    <x v="15"/>
    <x v="0"/>
    <n v="36.299999999999997"/>
    <n v="36.299999999999997"/>
    <n v="36.299999999999997"/>
    <x v="80"/>
    <d v="2025-03-25T00:00:00"/>
    <s v="O"/>
    <x v="0"/>
    <x v="1"/>
    <x v="0"/>
    <x v="8"/>
    <x v="2"/>
    <x v="11"/>
    <x v="3"/>
    <x v="2"/>
  </r>
  <r>
    <s v="TX502216"/>
    <x v="8"/>
    <x v="1"/>
    <n v="35.4"/>
    <n v="70.8"/>
    <n v="70.8"/>
    <x v="80"/>
    <d v="2025-03-23T00:00:00"/>
    <s v="F"/>
    <x v="0"/>
    <x v="0"/>
    <x v="0"/>
    <x v="17"/>
    <x v="3"/>
    <x v="11"/>
    <x v="2"/>
    <x v="2"/>
  </r>
  <r>
    <s v="TX502217"/>
    <x v="1"/>
    <x v="2"/>
    <n v="45.9"/>
    <n v="137.69999999999999"/>
    <n v="137.69999999999999"/>
    <x v="81"/>
    <d v="2025-03-24T00:00:00"/>
    <s v="M"/>
    <x v="3"/>
    <x v="0"/>
    <x v="0"/>
    <x v="9"/>
    <x v="3"/>
    <x v="12"/>
    <x v="1"/>
    <x v="2"/>
  </r>
  <r>
    <s v="TX502218"/>
    <x v="6"/>
    <x v="7"/>
    <n v="41.2"/>
    <n v="412"/>
    <n v="412"/>
    <x v="81"/>
    <d v="2025-03-27T00:00:00"/>
    <s v="M"/>
    <x v="0"/>
    <x v="0"/>
    <x v="0"/>
    <x v="11"/>
    <x v="5"/>
    <x v="12"/>
    <x v="1"/>
    <x v="2"/>
  </r>
  <r>
    <s v="TX502219"/>
    <x v="17"/>
    <x v="1"/>
    <n v="45.1"/>
    <n v="90.2"/>
    <n v="90.2"/>
    <x v="81"/>
    <d v="2025-03-24T00:00:00"/>
    <s v="M"/>
    <x v="1"/>
    <x v="1"/>
    <x v="0"/>
    <x v="21"/>
    <x v="3"/>
    <x v="12"/>
    <x v="1"/>
    <x v="2"/>
  </r>
  <r>
    <s v="TX502220"/>
    <x v="6"/>
    <x v="7"/>
    <n v="63.6"/>
    <n v="636"/>
    <n v="636"/>
    <x v="81"/>
    <d v="2025-03-23T00:00:00"/>
    <s v="M"/>
    <x v="2"/>
    <x v="0"/>
    <x v="0"/>
    <x v="1"/>
    <x v="7"/>
    <x v="12"/>
    <x v="1"/>
    <x v="2"/>
  </r>
  <r>
    <s v="TX502221"/>
    <x v="8"/>
    <x v="0"/>
    <n v="70.5"/>
    <n v="70.5"/>
    <n v="70.5"/>
    <x v="81"/>
    <d v="2025-03-24T00:00:00"/>
    <s v="M"/>
    <x v="0"/>
    <x v="0"/>
    <x v="0"/>
    <x v="3"/>
    <x v="3"/>
    <x v="12"/>
    <x v="1"/>
    <x v="2"/>
  </r>
  <r>
    <s v="TX502222"/>
    <x v="6"/>
    <x v="0"/>
    <n v="41.3"/>
    <n v="41.3"/>
    <n v="41.3"/>
    <x v="81"/>
    <d v="2025-03-23T00:00:00"/>
    <s v="M"/>
    <x v="4"/>
    <x v="0"/>
    <x v="0"/>
    <x v="3"/>
    <x v="7"/>
    <x v="12"/>
    <x v="1"/>
    <x v="2"/>
  </r>
  <r>
    <s v="TX502223"/>
    <x v="4"/>
    <x v="0"/>
    <n v="35.299999999999997"/>
    <n v="35.299999999999997"/>
    <n v="35.299999999999997"/>
    <x v="81"/>
    <d v="2025-03-26T00:00:00"/>
    <s v="F"/>
    <x v="4"/>
    <x v="2"/>
    <x v="0"/>
    <x v="3"/>
    <x v="2"/>
    <x v="12"/>
    <x v="2"/>
    <x v="2"/>
  </r>
  <r>
    <s v="TX502224"/>
    <x v="8"/>
    <x v="9"/>
    <n v="34.700000000000003"/>
    <n v="173.5"/>
    <n v="173.5"/>
    <x v="81"/>
    <d v="2025-03-24T00:00:00"/>
    <s v="F"/>
    <x v="0"/>
    <x v="2"/>
    <x v="0"/>
    <x v="3"/>
    <x v="3"/>
    <x v="12"/>
    <x v="2"/>
    <x v="2"/>
  </r>
  <r>
    <s v="TX502225"/>
    <x v="8"/>
    <x v="2"/>
    <n v="26.1"/>
    <n v="78.300000000000011"/>
    <n v="78.300000000000011"/>
    <x v="81"/>
    <d v="2025-03-24T00:00:00"/>
    <s v="F"/>
    <x v="0"/>
    <x v="0"/>
    <x v="0"/>
    <x v="3"/>
    <x v="3"/>
    <x v="12"/>
    <x v="2"/>
    <x v="2"/>
  </r>
  <r>
    <s v="TX502226"/>
    <x v="9"/>
    <x v="9"/>
    <n v="22.6"/>
    <n v="113"/>
    <n v="113"/>
    <x v="81"/>
    <d v="2025-03-23T00:00:00"/>
    <s v="F"/>
    <x v="1"/>
    <x v="2"/>
    <x v="0"/>
    <x v="3"/>
    <x v="7"/>
    <x v="12"/>
    <x v="2"/>
    <x v="2"/>
  </r>
  <r>
    <s v="TX502227"/>
    <x v="2"/>
    <x v="1"/>
    <n v="154.4"/>
    <n v="308.8"/>
    <n v="308.8"/>
    <x v="81"/>
    <d v="2025-03-26T00:00:00"/>
    <s v="M"/>
    <x v="1"/>
    <x v="1"/>
    <x v="0"/>
    <x v="3"/>
    <x v="2"/>
    <x v="12"/>
    <x v="1"/>
    <x v="2"/>
  </r>
  <r>
    <s v="TX502228"/>
    <x v="8"/>
    <x v="1"/>
    <n v="18.399999999999999"/>
    <n v="36.799999999999997"/>
    <n v="36.799999999999997"/>
    <x v="81"/>
    <d v="2025-03-24T00:00:00"/>
    <s v="M"/>
    <x v="0"/>
    <x v="0"/>
    <x v="0"/>
    <x v="3"/>
    <x v="3"/>
    <x v="12"/>
    <x v="1"/>
    <x v="2"/>
  </r>
  <r>
    <s v="TX502229"/>
    <x v="14"/>
    <x v="0"/>
    <n v="25"/>
    <n v="25"/>
    <n v="25"/>
    <x v="81"/>
    <d v="2025-03-26T00:00:00"/>
    <s v="F"/>
    <x v="0"/>
    <x v="0"/>
    <x v="0"/>
    <x v="3"/>
    <x v="2"/>
    <x v="12"/>
    <x v="2"/>
    <x v="2"/>
  </r>
  <r>
    <s v="TX502230"/>
    <x v="2"/>
    <x v="13"/>
    <n v="105.6"/>
    <n v="633.59999999999991"/>
    <n v="633.59999999999991"/>
    <x v="81"/>
    <d v="2025-03-23T00:00:00"/>
    <s v="F"/>
    <x v="0"/>
    <x v="0"/>
    <x v="0"/>
    <x v="3"/>
    <x v="7"/>
    <x v="12"/>
    <x v="2"/>
    <x v="2"/>
  </r>
  <r>
    <s v="TX502231"/>
    <x v="18"/>
    <x v="8"/>
    <n v="59.6"/>
    <n v="476.8"/>
    <n v="476.8"/>
    <x v="81"/>
    <d v="2025-03-23T00:00:00"/>
    <s v="F"/>
    <x v="0"/>
    <x v="2"/>
    <x v="0"/>
    <x v="23"/>
    <x v="7"/>
    <x v="12"/>
    <x v="2"/>
    <x v="2"/>
  </r>
  <r>
    <s v="TX502232"/>
    <x v="15"/>
    <x v="2"/>
    <n v="75.400000000000006"/>
    <n v="226.20000000000002"/>
    <n v="226.20000000000002"/>
    <x v="81"/>
    <d v="2025-03-28T00:00:00"/>
    <s v="M"/>
    <x v="0"/>
    <x v="1"/>
    <x v="0"/>
    <x v="7"/>
    <x v="0"/>
    <x v="12"/>
    <x v="1"/>
    <x v="2"/>
  </r>
  <r>
    <s v="TX502233"/>
    <x v="7"/>
    <x v="0"/>
    <n v="104.4"/>
    <n v="104.4"/>
    <n v="104.4"/>
    <x v="81"/>
    <d v="2025-03-24T00:00:00"/>
    <s v="F"/>
    <x v="0"/>
    <x v="0"/>
    <x v="0"/>
    <x v="8"/>
    <x v="3"/>
    <x v="12"/>
    <x v="2"/>
    <x v="2"/>
  </r>
  <r>
    <s v="TX502234"/>
    <x v="2"/>
    <x v="7"/>
    <n v="208.2"/>
    <n v="2082"/>
    <n v="2082"/>
    <x v="81"/>
    <d v="2025-03-24T00:00:00"/>
    <s v="M"/>
    <x v="0"/>
    <x v="2"/>
    <x v="0"/>
    <x v="8"/>
    <x v="3"/>
    <x v="12"/>
    <x v="1"/>
    <x v="2"/>
  </r>
  <r>
    <s v="TX502235"/>
    <x v="6"/>
    <x v="1"/>
    <n v="45"/>
    <n v="90"/>
    <n v="90"/>
    <x v="81"/>
    <d v="2025-03-26T00:00:00"/>
    <s v="F"/>
    <x v="0"/>
    <x v="0"/>
    <x v="0"/>
    <x v="10"/>
    <x v="2"/>
    <x v="12"/>
    <x v="2"/>
    <x v="2"/>
  </r>
  <r>
    <s v="TX502236"/>
    <x v="15"/>
    <x v="1"/>
    <n v="20.3"/>
    <n v="40.6"/>
    <n v="40.6"/>
    <x v="82"/>
    <d v="2025-03-26T00:00:00"/>
    <s v=""/>
    <x v="1"/>
    <x v="0"/>
    <x v="0"/>
    <x v="11"/>
    <x v="1"/>
    <x v="12"/>
    <x v="0"/>
    <x v="2"/>
  </r>
  <r>
    <s v="TX502237"/>
    <x v="2"/>
    <x v="2"/>
    <n v="94.4"/>
    <n v="283.20000000000005"/>
    <n v="283.20000000000005"/>
    <x v="82"/>
    <d v="2025-03-25T00:00:00"/>
    <s v="F"/>
    <x v="0"/>
    <x v="2"/>
    <x v="0"/>
    <x v="11"/>
    <x v="3"/>
    <x v="12"/>
    <x v="2"/>
    <x v="2"/>
  </r>
  <r>
    <s v="TX502238"/>
    <x v="9"/>
    <x v="0"/>
    <n v="49"/>
    <n v="49"/>
    <n v="49"/>
    <x v="82"/>
    <d v="2025-03-26T00:00:00"/>
    <s v="F"/>
    <x v="0"/>
    <x v="2"/>
    <x v="0"/>
    <x v="20"/>
    <x v="1"/>
    <x v="12"/>
    <x v="2"/>
    <x v="2"/>
  </r>
  <r>
    <s v="TX502239"/>
    <x v="4"/>
    <x v="1"/>
    <n v="27.2"/>
    <n v="54.4"/>
    <n v="54.4"/>
    <x v="82"/>
    <d v="2025-03-26T00:00:00"/>
    <s v="M"/>
    <x v="0"/>
    <x v="2"/>
    <x v="0"/>
    <x v="1"/>
    <x v="1"/>
    <x v="12"/>
    <x v="1"/>
    <x v="2"/>
  </r>
  <r>
    <s v="TX502240"/>
    <x v="2"/>
    <x v="13"/>
    <n v="72.599999999999994"/>
    <n v="435.59999999999997"/>
    <n v="435.59999999999997"/>
    <x v="82"/>
    <d v="2025-03-25T00:00:00"/>
    <s v="F"/>
    <x v="0"/>
    <x v="2"/>
    <x v="0"/>
    <x v="2"/>
    <x v="3"/>
    <x v="12"/>
    <x v="2"/>
    <x v="2"/>
  </r>
  <r>
    <s v="TX502241"/>
    <x v="15"/>
    <x v="12"/>
    <n v="62.4"/>
    <n v="249.6"/>
    <n v="249.6"/>
    <x v="82"/>
    <d v="2025-03-25T00:00:00"/>
    <s v="F"/>
    <x v="0"/>
    <x v="0"/>
    <x v="0"/>
    <x v="3"/>
    <x v="3"/>
    <x v="12"/>
    <x v="2"/>
    <x v="2"/>
  </r>
  <r>
    <s v="TX502242"/>
    <x v="8"/>
    <x v="2"/>
    <n v="19.100000000000001"/>
    <n v="57.300000000000004"/>
    <n v="57.300000000000004"/>
    <x v="82"/>
    <d v="2025-03-26T00:00:00"/>
    <s v="M"/>
    <x v="0"/>
    <x v="1"/>
    <x v="0"/>
    <x v="3"/>
    <x v="1"/>
    <x v="12"/>
    <x v="1"/>
    <x v="2"/>
  </r>
  <r>
    <s v="TX502243"/>
    <x v="10"/>
    <x v="0"/>
    <n v="29.6"/>
    <n v="29.6"/>
    <n v="29.6"/>
    <x v="82"/>
    <d v="2025-03-28T00:00:00"/>
    <s v="M"/>
    <x v="0"/>
    <x v="4"/>
    <x v="0"/>
    <x v="3"/>
    <x v="5"/>
    <x v="12"/>
    <x v="1"/>
    <x v="2"/>
  </r>
  <r>
    <s v="TX502244"/>
    <x v="8"/>
    <x v="1"/>
    <n v="18.899999999999999"/>
    <n v="37.799999999999997"/>
    <n v="37.799999999999997"/>
    <x v="82"/>
    <d v="2025-03-26T00:00:00"/>
    <s v="F"/>
    <x v="4"/>
    <x v="2"/>
    <x v="0"/>
    <x v="3"/>
    <x v="1"/>
    <x v="12"/>
    <x v="2"/>
    <x v="2"/>
  </r>
  <r>
    <s v="TX502245"/>
    <x v="10"/>
    <x v="9"/>
    <n v="41.4"/>
    <n v="207"/>
    <n v="207"/>
    <x v="82"/>
    <d v="2025-03-25T00:00:00"/>
    <s v="M"/>
    <x v="3"/>
    <x v="0"/>
    <x v="0"/>
    <x v="3"/>
    <x v="3"/>
    <x v="12"/>
    <x v="1"/>
    <x v="2"/>
  </r>
  <r>
    <s v="TX502246"/>
    <x v="2"/>
    <x v="0"/>
    <n v="118.4"/>
    <n v="118.4"/>
    <n v="118.4"/>
    <x v="82"/>
    <d v="2025-03-25T00:00:00"/>
    <s v="F"/>
    <x v="0"/>
    <x v="2"/>
    <x v="0"/>
    <x v="3"/>
    <x v="3"/>
    <x v="12"/>
    <x v="2"/>
    <x v="2"/>
  </r>
  <r>
    <s v="TX502247"/>
    <x v="2"/>
    <x v="1"/>
    <n v="125.3"/>
    <n v="250.6"/>
    <n v="250.6"/>
    <x v="82"/>
    <d v="2025-03-27T00:00:00"/>
    <s v="F"/>
    <x v="0"/>
    <x v="2"/>
    <x v="0"/>
    <x v="3"/>
    <x v="2"/>
    <x v="12"/>
    <x v="2"/>
    <x v="2"/>
  </r>
  <r>
    <s v="TX502248"/>
    <x v="3"/>
    <x v="1"/>
    <n v="85.8"/>
    <n v="171.6"/>
    <n v="171.6"/>
    <x v="82"/>
    <d v="2025-03-25T00:00:00"/>
    <s v="F"/>
    <x v="1"/>
    <x v="4"/>
    <x v="0"/>
    <x v="3"/>
    <x v="3"/>
    <x v="12"/>
    <x v="2"/>
    <x v="2"/>
  </r>
  <r>
    <s v="TX502249"/>
    <x v="6"/>
    <x v="0"/>
    <n v="44.2"/>
    <n v="44.2"/>
    <n v="44.2"/>
    <x v="82"/>
    <d v="2025-03-27T00:00:00"/>
    <s v="M"/>
    <x v="1"/>
    <x v="0"/>
    <x v="0"/>
    <x v="3"/>
    <x v="2"/>
    <x v="12"/>
    <x v="1"/>
    <x v="2"/>
  </r>
  <r>
    <s v="TX502250"/>
    <x v="5"/>
    <x v="12"/>
    <n v="74.099999999999994"/>
    <n v="296.39999999999998"/>
    <n v="296.39999999999998"/>
    <x v="82"/>
    <d v="2025-03-26T00:00:00"/>
    <s v="F"/>
    <x v="0"/>
    <x v="0"/>
    <x v="0"/>
    <x v="3"/>
    <x v="1"/>
    <x v="12"/>
    <x v="2"/>
    <x v="2"/>
  </r>
  <r>
    <s v="TX502251"/>
    <x v="8"/>
    <x v="0"/>
    <n v="33.799999999999997"/>
    <n v="33.799999999999997"/>
    <n v="33.799999999999997"/>
    <x v="82"/>
    <d v="2025-03-25T00:00:00"/>
    <s v="F"/>
    <x v="2"/>
    <x v="2"/>
    <x v="0"/>
    <x v="24"/>
    <x v="3"/>
    <x v="12"/>
    <x v="2"/>
    <x v="2"/>
  </r>
  <r>
    <s v="TX502252"/>
    <x v="1"/>
    <x v="1"/>
    <n v="39.1"/>
    <n v="78.2"/>
    <n v="78.2"/>
    <x v="82"/>
    <d v="2025-03-25T00:00:00"/>
    <s v="M"/>
    <x v="0"/>
    <x v="1"/>
    <x v="0"/>
    <x v="24"/>
    <x v="3"/>
    <x v="12"/>
    <x v="1"/>
    <x v="2"/>
  </r>
  <r>
    <s v="TX502253"/>
    <x v="0"/>
    <x v="0"/>
    <n v="37.200000000000003"/>
    <n v="37.200000000000003"/>
    <n v="37.200000000000003"/>
    <x v="82"/>
    <d v="2025-03-25T00:00:00"/>
    <s v="M"/>
    <x v="0"/>
    <x v="1"/>
    <x v="0"/>
    <x v="16"/>
    <x v="3"/>
    <x v="12"/>
    <x v="1"/>
    <x v="2"/>
  </r>
  <r>
    <s v="TX502254"/>
    <x v="15"/>
    <x v="2"/>
    <n v="33.9"/>
    <n v="101.69999999999999"/>
    <n v="101.69999999999999"/>
    <x v="82"/>
    <d v="2025-03-26T00:00:00"/>
    <s v="M"/>
    <x v="2"/>
    <x v="0"/>
    <x v="0"/>
    <x v="6"/>
    <x v="1"/>
    <x v="12"/>
    <x v="1"/>
    <x v="2"/>
  </r>
  <r>
    <s v="TX502255"/>
    <x v="7"/>
    <x v="20"/>
    <n v="73.3"/>
    <n v="1099.5"/>
    <n v="1099.5"/>
    <x v="82"/>
    <d v="2025-03-27T00:00:00"/>
    <s v="F"/>
    <x v="2"/>
    <x v="1"/>
    <x v="0"/>
    <x v="8"/>
    <x v="2"/>
    <x v="12"/>
    <x v="2"/>
    <x v="2"/>
  </r>
  <r>
    <s v="TX502256"/>
    <x v="8"/>
    <x v="12"/>
    <n v="35"/>
    <n v="140"/>
    <n v="140"/>
    <x v="82"/>
    <d v="2025-03-26T00:00:00"/>
    <s v="F"/>
    <x v="1"/>
    <x v="0"/>
    <x v="0"/>
    <x v="8"/>
    <x v="1"/>
    <x v="12"/>
    <x v="2"/>
    <x v="2"/>
  </r>
  <r>
    <s v="TX502257"/>
    <x v="0"/>
    <x v="2"/>
    <n v="22.2"/>
    <n v="66.599999999999994"/>
    <n v="66.599999999999994"/>
    <x v="82"/>
    <d v="2025-03-25T00:00:00"/>
    <s v="M"/>
    <x v="1"/>
    <x v="0"/>
    <x v="0"/>
    <x v="17"/>
    <x v="3"/>
    <x v="12"/>
    <x v="1"/>
    <x v="2"/>
  </r>
  <r>
    <s v="TX502258"/>
    <x v="10"/>
    <x v="0"/>
    <n v="32.4"/>
    <n v="32.4"/>
    <n v="32.4"/>
    <x v="82"/>
    <d v="2025-03-25T00:00:00"/>
    <s v="F"/>
    <x v="0"/>
    <x v="0"/>
    <x v="0"/>
    <x v="11"/>
    <x v="3"/>
    <x v="12"/>
    <x v="2"/>
    <x v="2"/>
  </r>
  <r>
    <s v="TX502259"/>
    <x v="5"/>
    <x v="2"/>
    <n v="88.4"/>
    <n v="265.20000000000005"/>
    <n v="265.20000000000005"/>
    <x v="83"/>
    <d v="2025-03-27T00:00:00"/>
    <s v="F"/>
    <x v="1"/>
    <x v="1"/>
    <x v="0"/>
    <x v="11"/>
    <x v="1"/>
    <x v="12"/>
    <x v="2"/>
    <x v="2"/>
  </r>
  <r>
    <s v="TX502260"/>
    <x v="5"/>
    <x v="27"/>
    <n v="30.5"/>
    <n v="488"/>
    <n v="488"/>
    <x v="83"/>
    <d v="2025-03-26T00:00:00"/>
    <s v="F"/>
    <x v="2"/>
    <x v="0"/>
    <x v="0"/>
    <x v="11"/>
    <x v="3"/>
    <x v="12"/>
    <x v="2"/>
    <x v="2"/>
  </r>
  <r>
    <s v="TX502261"/>
    <x v="1"/>
    <x v="13"/>
    <n v="38.1"/>
    <n v="228.60000000000002"/>
    <n v="228.60000000000002"/>
    <x v="83"/>
    <d v="2025-03-27T00:00:00"/>
    <s v="F"/>
    <x v="0"/>
    <x v="1"/>
    <x v="0"/>
    <x v="11"/>
    <x v="1"/>
    <x v="12"/>
    <x v="2"/>
    <x v="2"/>
  </r>
  <r>
    <s v="TX502262"/>
    <x v="10"/>
    <x v="9"/>
    <n v="37.6"/>
    <n v="188"/>
    <n v="188"/>
    <x v="83"/>
    <d v="2025-03-29T00:00:00"/>
    <s v="M"/>
    <x v="0"/>
    <x v="0"/>
    <x v="0"/>
    <x v="11"/>
    <x v="5"/>
    <x v="12"/>
    <x v="1"/>
    <x v="2"/>
  </r>
  <r>
    <s v="TX502263"/>
    <x v="15"/>
    <x v="1"/>
    <n v="31.4"/>
    <n v="62.8"/>
    <n v="62.8"/>
    <x v="83"/>
    <d v="2025-03-26T00:00:00"/>
    <s v="M"/>
    <x v="0"/>
    <x v="2"/>
    <x v="0"/>
    <x v="11"/>
    <x v="3"/>
    <x v="12"/>
    <x v="1"/>
    <x v="2"/>
  </r>
  <r>
    <s v="TX502264"/>
    <x v="6"/>
    <x v="1"/>
    <n v="61.5"/>
    <n v="123"/>
    <n v="123"/>
    <x v="83"/>
    <d v="2025-03-26T00:00:00"/>
    <s v="M"/>
    <x v="3"/>
    <x v="0"/>
    <x v="0"/>
    <x v="31"/>
    <x v="3"/>
    <x v="12"/>
    <x v="1"/>
    <x v="2"/>
  </r>
  <r>
    <s v="TX502265"/>
    <x v="6"/>
    <x v="0"/>
    <n v="72.599999999999994"/>
    <n v="72.599999999999994"/>
    <n v="72.599999999999994"/>
    <x v="83"/>
    <d v="2025-03-26T00:00:00"/>
    <s v="M"/>
    <x v="0"/>
    <x v="1"/>
    <x v="0"/>
    <x v="21"/>
    <x v="3"/>
    <x v="12"/>
    <x v="1"/>
    <x v="2"/>
  </r>
  <r>
    <s v="TX502266"/>
    <x v="9"/>
    <x v="2"/>
    <n v="26.9"/>
    <n v="80.699999999999989"/>
    <n v="80.699999999999989"/>
    <x v="83"/>
    <d v="2025-03-30T00:00:00"/>
    <s v="O"/>
    <x v="4"/>
    <x v="1"/>
    <x v="0"/>
    <x v="46"/>
    <x v="0"/>
    <x v="12"/>
    <x v="3"/>
    <x v="2"/>
  </r>
  <r>
    <s v="TX502267"/>
    <x v="17"/>
    <x v="4"/>
    <n v="29.4"/>
    <n v="352.79999999999995"/>
    <n v="352.79999999999995"/>
    <x v="83"/>
    <d v="2025-03-26T00:00:00"/>
    <s v="F"/>
    <x v="1"/>
    <x v="0"/>
    <x v="0"/>
    <x v="51"/>
    <x v="3"/>
    <x v="12"/>
    <x v="2"/>
    <x v="2"/>
  </r>
  <r>
    <s v="TX502268"/>
    <x v="17"/>
    <x v="1"/>
    <n v="42.1"/>
    <n v="84.2"/>
    <n v="84.2"/>
    <x v="83"/>
    <d v="2025-03-26T00:00:00"/>
    <s v="F"/>
    <x v="3"/>
    <x v="1"/>
    <x v="0"/>
    <x v="1"/>
    <x v="3"/>
    <x v="12"/>
    <x v="2"/>
    <x v="2"/>
  </r>
  <r>
    <s v="TX502269"/>
    <x v="5"/>
    <x v="0"/>
    <n v="40.5"/>
    <n v="40.5"/>
    <n v="40.5"/>
    <x v="83"/>
    <d v="2025-03-26T00:00:00"/>
    <s v="F"/>
    <x v="2"/>
    <x v="1"/>
    <x v="0"/>
    <x v="1"/>
    <x v="3"/>
    <x v="12"/>
    <x v="2"/>
    <x v="2"/>
  </r>
  <r>
    <s v="TX502270"/>
    <x v="2"/>
    <x v="12"/>
    <n v="182.3"/>
    <n v="729.2"/>
    <n v="729.2"/>
    <x v="83"/>
    <d v="2025-03-26T00:00:00"/>
    <s v="F"/>
    <x v="1"/>
    <x v="0"/>
    <x v="0"/>
    <x v="1"/>
    <x v="3"/>
    <x v="12"/>
    <x v="2"/>
    <x v="2"/>
  </r>
  <r>
    <s v="TX502271"/>
    <x v="2"/>
    <x v="9"/>
    <n v="157"/>
    <n v="785"/>
    <n v="785"/>
    <x v="83"/>
    <d v="2025-03-28T00:00:00"/>
    <s v="F"/>
    <x v="1"/>
    <x v="2"/>
    <x v="0"/>
    <x v="2"/>
    <x v="2"/>
    <x v="12"/>
    <x v="2"/>
    <x v="2"/>
  </r>
  <r>
    <s v="TX502272"/>
    <x v="17"/>
    <x v="9"/>
    <n v="45.2"/>
    <n v="226"/>
    <n v="226"/>
    <x v="83"/>
    <d v="2025-03-28T00:00:00"/>
    <s v="F"/>
    <x v="1"/>
    <x v="0"/>
    <x v="0"/>
    <x v="22"/>
    <x v="2"/>
    <x v="12"/>
    <x v="2"/>
    <x v="2"/>
  </r>
  <r>
    <s v="TX502273"/>
    <x v="15"/>
    <x v="12"/>
    <n v="27.4"/>
    <n v="109.6"/>
    <n v="109.6"/>
    <x v="83"/>
    <d v="2025-03-27T00:00:00"/>
    <s v="F"/>
    <x v="0"/>
    <x v="0"/>
    <x v="0"/>
    <x v="3"/>
    <x v="1"/>
    <x v="12"/>
    <x v="2"/>
    <x v="2"/>
  </r>
  <r>
    <s v="TX502274"/>
    <x v="5"/>
    <x v="9"/>
    <n v="34.1"/>
    <n v="170.5"/>
    <n v="170.5"/>
    <x v="83"/>
    <d v="2025-03-27T00:00:00"/>
    <s v="M"/>
    <x v="0"/>
    <x v="2"/>
    <x v="0"/>
    <x v="3"/>
    <x v="1"/>
    <x v="12"/>
    <x v="1"/>
    <x v="2"/>
  </r>
  <r>
    <s v="TX502275"/>
    <x v="0"/>
    <x v="1"/>
    <n v="26"/>
    <n v="52"/>
    <n v="52"/>
    <x v="83"/>
    <d v="2025-03-27T00:00:00"/>
    <s v="M"/>
    <x v="2"/>
    <x v="1"/>
    <x v="0"/>
    <x v="3"/>
    <x v="1"/>
    <x v="12"/>
    <x v="1"/>
    <x v="2"/>
  </r>
  <r>
    <s v="TX502276"/>
    <x v="8"/>
    <x v="3"/>
    <n v="19.399999999999999"/>
    <n v="135.79999999999998"/>
    <n v="135.79999999999998"/>
    <x v="83"/>
    <d v="2025-03-27T00:00:00"/>
    <s v=""/>
    <x v="1"/>
    <x v="1"/>
    <x v="0"/>
    <x v="3"/>
    <x v="1"/>
    <x v="12"/>
    <x v="0"/>
    <x v="2"/>
  </r>
  <r>
    <s v="TX502277"/>
    <x v="16"/>
    <x v="2"/>
    <n v="30.3"/>
    <n v="90.9"/>
    <n v="90.9"/>
    <x v="83"/>
    <d v="2025-03-28T00:00:00"/>
    <s v="F"/>
    <x v="1"/>
    <x v="2"/>
    <x v="0"/>
    <x v="3"/>
    <x v="2"/>
    <x v="12"/>
    <x v="2"/>
    <x v="2"/>
  </r>
  <r>
    <s v="TX502278"/>
    <x v="2"/>
    <x v="2"/>
    <n v="101.4"/>
    <n v="304.20000000000005"/>
    <n v="304.20000000000005"/>
    <x v="83"/>
    <d v="2025-03-26T00:00:00"/>
    <s v="M"/>
    <x v="0"/>
    <x v="0"/>
    <x v="0"/>
    <x v="3"/>
    <x v="3"/>
    <x v="12"/>
    <x v="1"/>
    <x v="2"/>
  </r>
  <r>
    <s v="TX502279"/>
    <x v="3"/>
    <x v="9"/>
    <n v="55.5"/>
    <n v="277.5"/>
    <n v="277.5"/>
    <x v="83"/>
    <d v="2025-03-28T00:00:00"/>
    <s v="M"/>
    <x v="1"/>
    <x v="0"/>
    <x v="0"/>
    <x v="24"/>
    <x v="2"/>
    <x v="12"/>
    <x v="1"/>
    <x v="2"/>
  </r>
  <r>
    <s v="TX502280"/>
    <x v="8"/>
    <x v="0"/>
    <n v="23.1"/>
    <n v="23.1"/>
    <n v="23.1"/>
    <x v="83"/>
    <d v="2025-03-26T00:00:00"/>
    <s v="M"/>
    <x v="0"/>
    <x v="0"/>
    <x v="0"/>
    <x v="25"/>
    <x v="3"/>
    <x v="12"/>
    <x v="1"/>
    <x v="2"/>
  </r>
  <r>
    <s v="TX502281"/>
    <x v="18"/>
    <x v="1"/>
    <n v="38.9"/>
    <n v="77.8"/>
    <n v="77.8"/>
    <x v="83"/>
    <d v="2025-03-26T00:00:00"/>
    <s v="M"/>
    <x v="2"/>
    <x v="0"/>
    <x v="0"/>
    <x v="25"/>
    <x v="3"/>
    <x v="12"/>
    <x v="1"/>
    <x v="2"/>
  </r>
  <r>
    <s v="TX502282"/>
    <x v="6"/>
    <x v="11"/>
    <n v="116.3"/>
    <n v="1046.7"/>
    <n v="1046.7"/>
    <x v="83"/>
    <d v="2025-03-29T00:00:00"/>
    <s v="F"/>
    <x v="0"/>
    <x v="0"/>
    <x v="0"/>
    <x v="5"/>
    <x v="5"/>
    <x v="12"/>
    <x v="2"/>
    <x v="2"/>
  </r>
  <r>
    <s v="TX502283"/>
    <x v="16"/>
    <x v="11"/>
    <n v="64.099999999999994"/>
    <n v="576.9"/>
    <n v="576.9"/>
    <x v="83"/>
    <d v="2025-03-25T00:00:00"/>
    <s v="F"/>
    <x v="0"/>
    <x v="2"/>
    <x v="0"/>
    <x v="6"/>
    <x v="7"/>
    <x v="12"/>
    <x v="2"/>
    <x v="2"/>
  </r>
  <r>
    <s v="TX502284"/>
    <x v="2"/>
    <x v="13"/>
    <n v="109.2"/>
    <n v="655.20000000000005"/>
    <n v="655.20000000000005"/>
    <x v="83"/>
    <d v="2025-03-27T00:00:00"/>
    <s v="M"/>
    <x v="0"/>
    <x v="1"/>
    <x v="0"/>
    <x v="8"/>
    <x v="1"/>
    <x v="12"/>
    <x v="1"/>
    <x v="2"/>
  </r>
  <r>
    <s v="TX502285"/>
    <x v="10"/>
    <x v="9"/>
    <n v="23.2"/>
    <n v="116"/>
    <n v="116"/>
    <x v="84"/>
    <d v="2025-03-27T00:00:00"/>
    <s v="M"/>
    <x v="0"/>
    <x v="1"/>
    <x v="0"/>
    <x v="8"/>
    <x v="3"/>
    <x v="12"/>
    <x v="1"/>
    <x v="2"/>
  </r>
  <r>
    <s v="TX502286"/>
    <x v="18"/>
    <x v="13"/>
    <n v="81.2"/>
    <n v="487.20000000000005"/>
    <n v="487.20000000000005"/>
    <x v="84"/>
    <d v="2025-03-28T00:00:00"/>
    <s v="M"/>
    <x v="2"/>
    <x v="2"/>
    <x v="0"/>
    <x v="8"/>
    <x v="1"/>
    <x v="12"/>
    <x v="1"/>
    <x v="2"/>
  </r>
  <r>
    <s v="TX502287"/>
    <x v="1"/>
    <x v="21"/>
    <n v="35.700000000000003"/>
    <n v="499.80000000000007"/>
    <n v="499.80000000000007"/>
    <x v="84"/>
    <d v="2025-03-27T00:00:00"/>
    <s v="M"/>
    <x v="3"/>
    <x v="0"/>
    <x v="0"/>
    <x v="8"/>
    <x v="3"/>
    <x v="12"/>
    <x v="1"/>
    <x v="2"/>
  </r>
  <r>
    <s v="TX502288"/>
    <x v="7"/>
    <x v="1"/>
    <n v="44.5"/>
    <n v="89"/>
    <n v="89"/>
    <x v="84"/>
    <d v="2025-03-29T00:00:00"/>
    <s v="M"/>
    <x v="4"/>
    <x v="0"/>
    <x v="0"/>
    <x v="9"/>
    <x v="2"/>
    <x v="12"/>
    <x v="1"/>
    <x v="2"/>
  </r>
  <r>
    <s v="TX502289"/>
    <x v="1"/>
    <x v="9"/>
    <n v="32"/>
    <n v="160"/>
    <n v="160"/>
    <x v="84"/>
    <d v="2025-03-28T00:00:00"/>
    <s v="O"/>
    <x v="1"/>
    <x v="1"/>
    <x v="0"/>
    <x v="9"/>
    <x v="1"/>
    <x v="12"/>
    <x v="3"/>
    <x v="2"/>
  </r>
  <r>
    <s v="TX502290"/>
    <x v="8"/>
    <x v="0"/>
    <n v="25.7"/>
    <n v="25.7"/>
    <n v="25.7"/>
    <x v="84"/>
    <d v="2025-03-27T00:00:00"/>
    <s v="M"/>
    <x v="0"/>
    <x v="0"/>
    <x v="0"/>
    <x v="10"/>
    <x v="3"/>
    <x v="12"/>
    <x v="1"/>
    <x v="2"/>
  </r>
  <r>
    <s v="TX502291"/>
    <x v="16"/>
    <x v="2"/>
    <n v="65.599999999999994"/>
    <n v="196.79999999999998"/>
    <n v="196.79999999999998"/>
    <x v="84"/>
    <d v="2025-04-01T00:00:00"/>
    <s v="M"/>
    <x v="0"/>
    <x v="0"/>
    <x v="0"/>
    <x v="11"/>
    <x v="4"/>
    <x v="12"/>
    <x v="1"/>
    <x v="2"/>
  </r>
  <r>
    <s v="TX502292"/>
    <x v="1"/>
    <x v="12"/>
    <n v="52.1"/>
    <n v="208.4"/>
    <n v="208.4"/>
    <x v="84"/>
    <d v="2025-03-27T00:00:00"/>
    <s v="F"/>
    <x v="0"/>
    <x v="2"/>
    <x v="0"/>
    <x v="11"/>
    <x v="3"/>
    <x v="12"/>
    <x v="2"/>
    <x v="2"/>
  </r>
  <r>
    <s v="TX502293"/>
    <x v="8"/>
    <x v="0"/>
    <n v="31"/>
    <n v="31"/>
    <n v="31"/>
    <x v="84"/>
    <d v="2025-03-27T00:00:00"/>
    <s v="M"/>
    <x v="0"/>
    <x v="1"/>
    <x v="0"/>
    <x v="19"/>
    <x v="3"/>
    <x v="12"/>
    <x v="1"/>
    <x v="2"/>
  </r>
  <r>
    <s v="TX502294"/>
    <x v="8"/>
    <x v="0"/>
    <n v="32"/>
    <n v="32"/>
    <n v="32"/>
    <x v="84"/>
    <d v="2025-03-28T00:00:00"/>
    <s v="O"/>
    <x v="3"/>
    <x v="1"/>
    <x v="0"/>
    <x v="31"/>
    <x v="1"/>
    <x v="12"/>
    <x v="3"/>
    <x v="2"/>
  </r>
  <r>
    <s v="TX502295"/>
    <x v="16"/>
    <x v="12"/>
    <n v="58.3"/>
    <n v="233.2"/>
    <n v="233.2"/>
    <x v="84"/>
    <d v="2025-03-30T00:00:00"/>
    <s v="M"/>
    <x v="1"/>
    <x v="4"/>
    <x v="0"/>
    <x v="20"/>
    <x v="5"/>
    <x v="12"/>
    <x v="1"/>
    <x v="2"/>
  </r>
  <r>
    <s v="TX502296"/>
    <x v="8"/>
    <x v="2"/>
    <n v="31"/>
    <n v="93"/>
    <n v="93"/>
    <x v="84"/>
    <d v="2025-03-28T00:00:00"/>
    <s v="F"/>
    <x v="2"/>
    <x v="4"/>
    <x v="0"/>
    <x v="13"/>
    <x v="1"/>
    <x v="12"/>
    <x v="2"/>
    <x v="2"/>
  </r>
  <r>
    <s v="TX502297"/>
    <x v="3"/>
    <x v="0"/>
    <n v="40.299999999999997"/>
    <n v="40.299999999999997"/>
    <n v="40.299999999999997"/>
    <x v="84"/>
    <d v="2025-03-27T00:00:00"/>
    <s v="M"/>
    <x v="1"/>
    <x v="2"/>
    <x v="0"/>
    <x v="54"/>
    <x v="3"/>
    <x v="12"/>
    <x v="1"/>
    <x v="2"/>
  </r>
  <r>
    <s v="TX502298"/>
    <x v="6"/>
    <x v="2"/>
    <n v="47.3"/>
    <n v="141.89999999999998"/>
    <n v="141.89999999999998"/>
    <x v="84"/>
    <d v="2025-03-28T00:00:00"/>
    <s v="M"/>
    <x v="4"/>
    <x v="2"/>
    <x v="0"/>
    <x v="2"/>
    <x v="1"/>
    <x v="12"/>
    <x v="1"/>
    <x v="2"/>
  </r>
  <r>
    <s v="TX502299"/>
    <x v="2"/>
    <x v="0"/>
    <n v="82.8"/>
    <n v="82.8"/>
    <n v="82.8"/>
    <x v="84"/>
    <d v="2025-03-27T00:00:00"/>
    <s v="M"/>
    <x v="0"/>
    <x v="0"/>
    <x v="0"/>
    <x v="2"/>
    <x v="3"/>
    <x v="12"/>
    <x v="1"/>
    <x v="2"/>
  </r>
  <r>
    <s v="TX502300"/>
    <x v="8"/>
    <x v="0"/>
    <n v="18.5"/>
    <n v="18.5"/>
    <n v="18.5"/>
    <x v="84"/>
    <d v="2025-04-09T00:00:00"/>
    <s v="F"/>
    <x v="0"/>
    <x v="0"/>
    <x v="0"/>
    <x v="44"/>
    <x v="12"/>
    <x v="12"/>
    <x v="2"/>
    <x v="2"/>
  </r>
  <r>
    <s v="TX502301"/>
    <x v="3"/>
    <x v="1"/>
    <n v="60.4"/>
    <n v="120.8"/>
    <n v="120.8"/>
    <x v="84"/>
    <d v="2025-03-27T00:00:00"/>
    <s v="M"/>
    <x v="2"/>
    <x v="0"/>
    <x v="0"/>
    <x v="22"/>
    <x v="3"/>
    <x v="12"/>
    <x v="1"/>
    <x v="2"/>
  </r>
  <r>
    <s v="TX502302"/>
    <x v="6"/>
    <x v="9"/>
    <n v="80.2"/>
    <n v="401"/>
    <n v="401"/>
    <x v="84"/>
    <d v="2025-04-02T00:00:00"/>
    <s v="M"/>
    <x v="1"/>
    <x v="1"/>
    <x v="0"/>
    <x v="50"/>
    <x v="6"/>
    <x v="12"/>
    <x v="1"/>
    <x v="2"/>
  </r>
  <r>
    <s v="TX502303"/>
    <x v="4"/>
    <x v="0"/>
    <n v="41.5"/>
    <n v="41.5"/>
    <n v="41.5"/>
    <x v="84"/>
    <d v="2025-03-28T00:00:00"/>
    <s v="M"/>
    <x v="2"/>
    <x v="0"/>
    <x v="0"/>
    <x v="3"/>
    <x v="1"/>
    <x v="12"/>
    <x v="1"/>
    <x v="2"/>
  </r>
  <r>
    <s v="TX502304"/>
    <x v="2"/>
    <x v="1"/>
    <n v="83.9"/>
    <n v="167.8"/>
    <n v="167.8"/>
    <x v="84"/>
    <d v="2025-03-29T00:00:00"/>
    <s v="F"/>
    <x v="0"/>
    <x v="0"/>
    <x v="0"/>
    <x v="3"/>
    <x v="2"/>
    <x v="12"/>
    <x v="2"/>
    <x v="2"/>
  </r>
  <r>
    <s v="TX502305"/>
    <x v="8"/>
    <x v="1"/>
    <n v="16.7"/>
    <n v="33.4"/>
    <n v="33.4"/>
    <x v="84"/>
    <d v="2025-03-30T00:00:00"/>
    <s v="F"/>
    <x v="0"/>
    <x v="1"/>
    <x v="0"/>
    <x v="3"/>
    <x v="5"/>
    <x v="12"/>
    <x v="2"/>
    <x v="2"/>
  </r>
  <r>
    <s v="TX502306"/>
    <x v="9"/>
    <x v="1"/>
    <n v="72.900000000000006"/>
    <n v="145.80000000000001"/>
    <n v="145.80000000000001"/>
    <x v="84"/>
    <d v="2025-03-27T00:00:00"/>
    <s v="M"/>
    <x v="2"/>
    <x v="1"/>
    <x v="0"/>
    <x v="3"/>
    <x v="3"/>
    <x v="12"/>
    <x v="1"/>
    <x v="2"/>
  </r>
  <r>
    <s v="TX502307"/>
    <x v="5"/>
    <x v="1"/>
    <n v="50.2"/>
    <n v="100.4"/>
    <n v="100.4"/>
    <x v="84"/>
    <d v="2025-03-28T00:00:00"/>
    <s v="F"/>
    <x v="1"/>
    <x v="2"/>
    <x v="0"/>
    <x v="3"/>
    <x v="1"/>
    <x v="12"/>
    <x v="2"/>
    <x v="2"/>
  </r>
  <r>
    <s v="TX502308"/>
    <x v="3"/>
    <x v="1"/>
    <n v="34.200000000000003"/>
    <n v="68.400000000000006"/>
    <n v="68.400000000000006"/>
    <x v="84"/>
    <d v="2025-04-05T00:00:00"/>
    <s v=""/>
    <x v="1"/>
    <x v="0"/>
    <x v="0"/>
    <x v="3"/>
    <x v="14"/>
    <x v="12"/>
    <x v="0"/>
    <x v="2"/>
  </r>
  <r>
    <s v="TX502309"/>
    <x v="5"/>
    <x v="1"/>
    <n v="107.9"/>
    <n v="215.8"/>
    <n v="215.8"/>
    <x v="84"/>
    <d v="2025-03-26T00:00:00"/>
    <s v="M"/>
    <x v="1"/>
    <x v="4"/>
    <x v="0"/>
    <x v="3"/>
    <x v="7"/>
    <x v="12"/>
    <x v="1"/>
    <x v="2"/>
  </r>
  <r>
    <s v="TX502310"/>
    <x v="0"/>
    <x v="2"/>
    <n v="17.5"/>
    <n v="52.5"/>
    <n v="52.5"/>
    <x v="84"/>
    <d v="2025-03-28T00:00:00"/>
    <s v="M"/>
    <x v="4"/>
    <x v="0"/>
    <x v="0"/>
    <x v="3"/>
    <x v="1"/>
    <x v="12"/>
    <x v="1"/>
    <x v="2"/>
  </r>
  <r>
    <s v="TX502311"/>
    <x v="13"/>
    <x v="20"/>
    <n v="44.7"/>
    <n v="670.5"/>
    <n v="670.5"/>
    <x v="84"/>
    <d v="2025-03-27T00:00:00"/>
    <s v="M"/>
    <x v="0"/>
    <x v="1"/>
    <x v="0"/>
    <x v="3"/>
    <x v="3"/>
    <x v="12"/>
    <x v="1"/>
    <x v="2"/>
  </r>
  <r>
    <s v="TX502312"/>
    <x v="12"/>
    <x v="13"/>
    <n v="92.7"/>
    <n v="556.20000000000005"/>
    <n v="556.20000000000005"/>
    <x v="84"/>
    <d v="2025-03-28T00:00:00"/>
    <s v="F"/>
    <x v="2"/>
    <x v="1"/>
    <x v="0"/>
    <x v="3"/>
    <x v="1"/>
    <x v="12"/>
    <x v="2"/>
    <x v="2"/>
  </r>
  <r>
    <s v="TX502313"/>
    <x v="7"/>
    <x v="2"/>
    <n v="48.8"/>
    <n v="146.39999999999998"/>
    <n v="146.39999999999998"/>
    <x v="84"/>
    <d v="2025-03-28T00:00:00"/>
    <s v="F"/>
    <x v="2"/>
    <x v="0"/>
    <x v="0"/>
    <x v="3"/>
    <x v="1"/>
    <x v="12"/>
    <x v="2"/>
    <x v="2"/>
  </r>
  <r>
    <s v="TX502314"/>
    <x v="4"/>
    <x v="27"/>
    <n v="21.3"/>
    <n v="340.8"/>
    <n v="340.8"/>
    <x v="84"/>
    <d v="2025-03-30T00:00:00"/>
    <s v="F"/>
    <x v="3"/>
    <x v="3"/>
    <x v="0"/>
    <x v="3"/>
    <x v="5"/>
    <x v="12"/>
    <x v="2"/>
    <x v="2"/>
  </r>
  <r>
    <s v="TX502315"/>
    <x v="16"/>
    <x v="0"/>
    <n v="52.5"/>
    <n v="52.5"/>
    <n v="52.5"/>
    <x v="84"/>
    <d v="2025-03-27T00:00:00"/>
    <s v="F"/>
    <x v="0"/>
    <x v="0"/>
    <x v="0"/>
    <x v="3"/>
    <x v="3"/>
    <x v="12"/>
    <x v="2"/>
    <x v="2"/>
  </r>
  <r>
    <s v="TX502316"/>
    <x v="1"/>
    <x v="1"/>
    <n v="92.4"/>
    <n v="184.8"/>
    <n v="184.8"/>
    <x v="84"/>
    <d v="2025-04-01T00:00:00"/>
    <s v="F"/>
    <x v="0"/>
    <x v="2"/>
    <x v="0"/>
    <x v="3"/>
    <x v="4"/>
    <x v="12"/>
    <x v="2"/>
    <x v="2"/>
  </r>
  <r>
    <s v="TX502317"/>
    <x v="4"/>
    <x v="5"/>
    <n v="58.3"/>
    <n v="641.29999999999995"/>
    <n v="641.29999999999995"/>
    <x v="84"/>
    <d v="2025-03-28T00:00:00"/>
    <s v="M"/>
    <x v="1"/>
    <x v="2"/>
    <x v="0"/>
    <x v="3"/>
    <x v="1"/>
    <x v="12"/>
    <x v="1"/>
    <x v="2"/>
  </r>
  <r>
    <s v="TX502318"/>
    <x v="6"/>
    <x v="44"/>
    <n v="152.6"/>
    <n v="3509.7999999999997"/>
    <n v="3509.7999999999997"/>
    <x v="85"/>
    <d v="2025-03-29T00:00:00"/>
    <s v=""/>
    <x v="0"/>
    <x v="0"/>
    <x v="0"/>
    <x v="3"/>
    <x v="1"/>
    <x v="12"/>
    <x v="0"/>
    <x v="2"/>
  </r>
  <r>
    <s v="TX502319"/>
    <x v="8"/>
    <x v="1"/>
    <n v="26"/>
    <n v="52"/>
    <n v="52"/>
    <x v="85"/>
    <d v="2025-03-27T00:00:00"/>
    <s v=""/>
    <x v="0"/>
    <x v="1"/>
    <x v="0"/>
    <x v="3"/>
    <x v="7"/>
    <x v="12"/>
    <x v="0"/>
    <x v="2"/>
  </r>
  <r>
    <s v="TX502320"/>
    <x v="1"/>
    <x v="12"/>
    <n v="33.1"/>
    <n v="132.4"/>
    <n v="132.4"/>
    <x v="85"/>
    <d v="2025-03-27T00:00:00"/>
    <s v="M"/>
    <x v="2"/>
    <x v="4"/>
    <x v="0"/>
    <x v="5"/>
    <x v="7"/>
    <x v="12"/>
    <x v="1"/>
    <x v="2"/>
  </r>
  <r>
    <s v="TX502321"/>
    <x v="18"/>
    <x v="0"/>
    <n v="51.4"/>
    <n v="51.4"/>
    <n v="51.4"/>
    <x v="85"/>
    <d v="2025-03-29T00:00:00"/>
    <s v="F"/>
    <x v="1"/>
    <x v="1"/>
    <x v="0"/>
    <x v="5"/>
    <x v="1"/>
    <x v="12"/>
    <x v="2"/>
    <x v="2"/>
  </r>
  <r>
    <s v="TX502322"/>
    <x v="8"/>
    <x v="1"/>
    <n v="30.2"/>
    <n v="60.4"/>
    <n v="60.4"/>
    <x v="85"/>
    <d v="2025-03-28T00:00:00"/>
    <s v="F"/>
    <x v="2"/>
    <x v="2"/>
    <x v="0"/>
    <x v="6"/>
    <x v="3"/>
    <x v="12"/>
    <x v="2"/>
    <x v="2"/>
  </r>
  <r>
    <s v="TX502323"/>
    <x v="2"/>
    <x v="13"/>
    <n v="97"/>
    <n v="582"/>
    <n v="582"/>
    <x v="85"/>
    <d v="2025-03-31T00:00:00"/>
    <s v="F"/>
    <x v="0"/>
    <x v="2"/>
    <x v="0"/>
    <x v="7"/>
    <x v="5"/>
    <x v="12"/>
    <x v="2"/>
    <x v="2"/>
  </r>
  <r>
    <s v="TX502324"/>
    <x v="2"/>
    <x v="0"/>
    <n v="76.900000000000006"/>
    <n v="76.900000000000006"/>
    <n v="76.900000000000006"/>
    <x v="85"/>
    <d v="2025-03-28T00:00:00"/>
    <s v="M"/>
    <x v="1"/>
    <x v="2"/>
    <x v="0"/>
    <x v="8"/>
    <x v="3"/>
    <x v="12"/>
    <x v="1"/>
    <x v="2"/>
  </r>
  <r>
    <s v="TX502325"/>
    <x v="7"/>
    <x v="13"/>
    <n v="36.1"/>
    <n v="216.60000000000002"/>
    <n v="216.60000000000002"/>
    <x v="85"/>
    <d v="2025-03-31T00:00:00"/>
    <s v="F"/>
    <x v="0"/>
    <x v="0"/>
    <x v="0"/>
    <x v="8"/>
    <x v="5"/>
    <x v="12"/>
    <x v="2"/>
    <x v="2"/>
  </r>
  <r>
    <s v="TX502326"/>
    <x v="1"/>
    <x v="3"/>
    <n v="34.4"/>
    <n v="240.79999999999998"/>
    <n v="240.79999999999998"/>
    <x v="85"/>
    <d v="2025-03-27T00:00:00"/>
    <s v="F"/>
    <x v="2"/>
    <x v="1"/>
    <x v="0"/>
    <x v="11"/>
    <x v="7"/>
    <x v="12"/>
    <x v="2"/>
    <x v="2"/>
  </r>
  <r>
    <s v="TX502327"/>
    <x v="1"/>
    <x v="31"/>
    <n v="53.4"/>
    <n v="1495.2"/>
    <n v="1495.2"/>
    <x v="85"/>
    <d v="2025-03-29T00:00:00"/>
    <s v="F"/>
    <x v="1"/>
    <x v="0"/>
    <x v="0"/>
    <x v="18"/>
    <x v="1"/>
    <x v="12"/>
    <x v="2"/>
    <x v="2"/>
  </r>
  <r>
    <s v="TX502328"/>
    <x v="2"/>
    <x v="0"/>
    <n v="77.599999999999994"/>
    <n v="77.599999999999994"/>
    <n v="77.599999999999994"/>
    <x v="85"/>
    <d v="2025-03-28T00:00:00"/>
    <s v="F"/>
    <x v="0"/>
    <x v="1"/>
    <x v="0"/>
    <x v="19"/>
    <x v="3"/>
    <x v="12"/>
    <x v="2"/>
    <x v="2"/>
  </r>
  <r>
    <s v="TX502329"/>
    <x v="1"/>
    <x v="2"/>
    <n v="71.7"/>
    <n v="215.10000000000002"/>
    <n v="215.10000000000002"/>
    <x v="85"/>
    <d v="2025-03-30T00:00:00"/>
    <s v="F"/>
    <x v="1"/>
    <x v="0"/>
    <x v="0"/>
    <x v="19"/>
    <x v="2"/>
    <x v="12"/>
    <x v="2"/>
    <x v="2"/>
  </r>
  <r>
    <s v="TX502330"/>
    <x v="3"/>
    <x v="2"/>
    <n v="80.599999999999994"/>
    <n v="241.79999999999998"/>
    <n v="241.79999999999998"/>
    <x v="85"/>
    <d v="2025-03-28T00:00:00"/>
    <s v="M"/>
    <x v="4"/>
    <x v="1"/>
    <x v="0"/>
    <x v="19"/>
    <x v="3"/>
    <x v="12"/>
    <x v="1"/>
    <x v="2"/>
  </r>
  <r>
    <s v="TX502331"/>
    <x v="1"/>
    <x v="20"/>
    <n v="70"/>
    <n v="1050"/>
    <n v="1050"/>
    <x v="85"/>
    <d v="2025-03-29T00:00:00"/>
    <s v="M"/>
    <x v="0"/>
    <x v="0"/>
    <x v="0"/>
    <x v="20"/>
    <x v="1"/>
    <x v="12"/>
    <x v="1"/>
    <x v="2"/>
  </r>
  <r>
    <s v="TX502332"/>
    <x v="4"/>
    <x v="13"/>
    <n v="27.3"/>
    <n v="163.80000000000001"/>
    <n v="163.80000000000001"/>
    <x v="85"/>
    <d v="2025-03-29T00:00:00"/>
    <s v="F"/>
    <x v="1"/>
    <x v="1"/>
    <x v="0"/>
    <x v="2"/>
    <x v="1"/>
    <x v="12"/>
    <x v="2"/>
    <x v="2"/>
  </r>
  <r>
    <s v="TX502333"/>
    <x v="8"/>
    <x v="21"/>
    <n v="37.6"/>
    <n v="526.4"/>
    <n v="526.4"/>
    <x v="85"/>
    <d v="2025-03-29T00:00:00"/>
    <s v="M"/>
    <x v="1"/>
    <x v="0"/>
    <x v="0"/>
    <x v="3"/>
    <x v="1"/>
    <x v="12"/>
    <x v="1"/>
    <x v="2"/>
  </r>
  <r>
    <s v="TX502334"/>
    <x v="5"/>
    <x v="2"/>
    <n v="36.6"/>
    <n v="109.80000000000001"/>
    <n v="109.80000000000001"/>
    <x v="85"/>
    <d v="2025-03-29T00:00:00"/>
    <s v="F"/>
    <x v="4"/>
    <x v="0"/>
    <x v="0"/>
    <x v="3"/>
    <x v="1"/>
    <x v="12"/>
    <x v="2"/>
    <x v="2"/>
  </r>
  <r>
    <s v="TX502335"/>
    <x v="13"/>
    <x v="0"/>
    <n v="55.2"/>
    <n v="55.2"/>
    <n v="55.2"/>
    <x v="85"/>
    <d v="2025-03-29T00:00:00"/>
    <s v="M"/>
    <x v="3"/>
    <x v="0"/>
    <x v="0"/>
    <x v="3"/>
    <x v="1"/>
    <x v="12"/>
    <x v="1"/>
    <x v="2"/>
  </r>
  <r>
    <s v="TX502336"/>
    <x v="6"/>
    <x v="9"/>
    <n v="59.9"/>
    <n v="299.5"/>
    <n v="299.5"/>
    <x v="85"/>
    <d v="2025-03-29T00:00:00"/>
    <s v="M"/>
    <x v="0"/>
    <x v="0"/>
    <x v="0"/>
    <x v="3"/>
    <x v="1"/>
    <x v="12"/>
    <x v="1"/>
    <x v="2"/>
  </r>
  <r>
    <s v="TX502337"/>
    <x v="6"/>
    <x v="0"/>
    <n v="44"/>
    <n v="44"/>
    <n v="44"/>
    <x v="85"/>
    <d v="2025-03-28T00:00:00"/>
    <s v="F"/>
    <x v="2"/>
    <x v="2"/>
    <x v="0"/>
    <x v="3"/>
    <x v="3"/>
    <x v="12"/>
    <x v="2"/>
    <x v="2"/>
  </r>
  <r>
    <s v="TX502338"/>
    <x v="9"/>
    <x v="1"/>
    <n v="68.7"/>
    <n v="137.4"/>
    <n v="137.4"/>
    <x v="85"/>
    <d v="2025-03-27T00:00:00"/>
    <s v="M"/>
    <x v="0"/>
    <x v="0"/>
    <x v="0"/>
    <x v="3"/>
    <x v="7"/>
    <x v="12"/>
    <x v="1"/>
    <x v="2"/>
  </r>
  <r>
    <s v="TX502339"/>
    <x v="5"/>
    <x v="1"/>
    <n v="61.6"/>
    <n v="123.2"/>
    <n v="123.2"/>
    <x v="85"/>
    <d v="2025-03-31T00:00:00"/>
    <s v="M"/>
    <x v="3"/>
    <x v="1"/>
    <x v="0"/>
    <x v="3"/>
    <x v="5"/>
    <x v="12"/>
    <x v="1"/>
    <x v="2"/>
  </r>
  <r>
    <s v="TX502340"/>
    <x v="7"/>
    <x v="3"/>
    <n v="51.8"/>
    <n v="362.59999999999997"/>
    <n v="362.59999999999997"/>
    <x v="85"/>
    <d v="2025-03-28T00:00:00"/>
    <s v="M"/>
    <x v="0"/>
    <x v="0"/>
    <x v="0"/>
    <x v="3"/>
    <x v="3"/>
    <x v="12"/>
    <x v="1"/>
    <x v="2"/>
  </r>
  <r>
    <s v="TX502341"/>
    <x v="8"/>
    <x v="7"/>
    <n v="46.2"/>
    <n v="462"/>
    <n v="462"/>
    <x v="85"/>
    <d v="2025-03-29T00:00:00"/>
    <s v="M"/>
    <x v="1"/>
    <x v="2"/>
    <x v="0"/>
    <x v="3"/>
    <x v="1"/>
    <x v="12"/>
    <x v="1"/>
    <x v="2"/>
  </r>
  <r>
    <s v="TX502342"/>
    <x v="0"/>
    <x v="1"/>
    <n v="19.399999999999999"/>
    <n v="38.799999999999997"/>
    <n v="38.799999999999997"/>
    <x v="85"/>
    <d v="2025-03-29T00:00:00"/>
    <s v="F"/>
    <x v="1"/>
    <x v="2"/>
    <x v="0"/>
    <x v="6"/>
    <x v="1"/>
    <x v="12"/>
    <x v="2"/>
    <x v="2"/>
  </r>
  <r>
    <s v="TX502343"/>
    <x v="11"/>
    <x v="2"/>
    <n v="52.1"/>
    <n v="156.30000000000001"/>
    <n v="156.30000000000001"/>
    <x v="85"/>
    <d v="2025-03-30T00:00:00"/>
    <s v="M"/>
    <x v="3"/>
    <x v="3"/>
    <x v="0"/>
    <x v="6"/>
    <x v="2"/>
    <x v="12"/>
    <x v="1"/>
    <x v="2"/>
  </r>
  <r>
    <s v="TX502344"/>
    <x v="6"/>
    <x v="0"/>
    <n v="74.900000000000006"/>
    <n v="74.900000000000006"/>
    <n v="74.900000000000006"/>
    <x v="85"/>
    <d v="2025-03-29T00:00:00"/>
    <s v="O"/>
    <x v="0"/>
    <x v="0"/>
    <x v="0"/>
    <x v="7"/>
    <x v="1"/>
    <x v="12"/>
    <x v="3"/>
    <x v="2"/>
  </r>
  <r>
    <s v="TX502345"/>
    <x v="9"/>
    <x v="3"/>
    <n v="49.6"/>
    <n v="347.2"/>
    <n v="347.2"/>
    <x v="85"/>
    <d v="2025-03-30T00:00:00"/>
    <s v="F"/>
    <x v="4"/>
    <x v="0"/>
    <x v="0"/>
    <x v="8"/>
    <x v="2"/>
    <x v="12"/>
    <x v="2"/>
    <x v="2"/>
  </r>
  <r>
    <s v="TX502346"/>
    <x v="16"/>
    <x v="12"/>
    <n v="82.8"/>
    <n v="331.2"/>
    <n v="331.2"/>
    <x v="86"/>
    <d v="2025-03-31T00:00:00"/>
    <s v="F"/>
    <x v="4"/>
    <x v="0"/>
    <x v="0"/>
    <x v="8"/>
    <x v="2"/>
    <x v="12"/>
    <x v="2"/>
    <x v="2"/>
  </r>
  <r>
    <s v="TX502347"/>
    <x v="2"/>
    <x v="0"/>
    <n v="97.7"/>
    <n v="97.7"/>
    <n v="97.7"/>
    <x v="86"/>
    <d v="2025-03-29T00:00:00"/>
    <s v="F"/>
    <x v="1"/>
    <x v="0"/>
    <x v="0"/>
    <x v="8"/>
    <x v="3"/>
    <x v="12"/>
    <x v="2"/>
    <x v="2"/>
  </r>
  <r>
    <s v="TX502348"/>
    <x v="6"/>
    <x v="9"/>
    <n v="83.6"/>
    <n v="418"/>
    <n v="418"/>
    <x v="86"/>
    <d v="2025-03-29T00:00:00"/>
    <s v="F"/>
    <x v="4"/>
    <x v="0"/>
    <x v="0"/>
    <x v="8"/>
    <x v="3"/>
    <x v="12"/>
    <x v="2"/>
    <x v="2"/>
  </r>
  <r>
    <s v="TX502349"/>
    <x v="8"/>
    <x v="9"/>
    <n v="23.5"/>
    <n v="117.5"/>
    <n v="117.5"/>
    <x v="86"/>
    <d v="2025-04-01T00:00:00"/>
    <s v="O"/>
    <x v="0"/>
    <x v="0"/>
    <x v="0"/>
    <x v="8"/>
    <x v="5"/>
    <x v="12"/>
    <x v="3"/>
    <x v="2"/>
  </r>
  <r>
    <s v="TX502350"/>
    <x v="9"/>
    <x v="2"/>
    <n v="44.6"/>
    <n v="133.80000000000001"/>
    <n v="133.80000000000001"/>
    <x v="86"/>
    <d v="2025-03-31T00:00:00"/>
    <s v="F"/>
    <x v="4"/>
    <x v="1"/>
    <x v="0"/>
    <x v="26"/>
    <x v="2"/>
    <x v="12"/>
    <x v="2"/>
    <x v="2"/>
  </r>
  <r>
    <s v="TX502351"/>
    <x v="0"/>
    <x v="2"/>
    <n v="20.100000000000001"/>
    <n v="60.300000000000004"/>
    <n v="60.300000000000004"/>
    <x v="86"/>
    <d v="2025-03-30T00:00:00"/>
    <s v="F"/>
    <x v="3"/>
    <x v="4"/>
    <x v="0"/>
    <x v="11"/>
    <x v="1"/>
    <x v="12"/>
    <x v="2"/>
    <x v="2"/>
  </r>
  <r>
    <s v="TX502352"/>
    <x v="2"/>
    <x v="9"/>
    <n v="153.6"/>
    <n v="768"/>
    <n v="768"/>
    <x v="86"/>
    <d v="2025-03-29T00:00:00"/>
    <s v="F"/>
    <x v="1"/>
    <x v="2"/>
    <x v="0"/>
    <x v="53"/>
    <x v="3"/>
    <x v="12"/>
    <x v="2"/>
    <x v="2"/>
  </r>
  <r>
    <s v="TX502353"/>
    <x v="1"/>
    <x v="1"/>
    <n v="71.8"/>
    <n v="143.6"/>
    <n v="143.6"/>
    <x v="86"/>
    <d v="2025-04-01T00:00:00"/>
    <s v="F"/>
    <x v="1"/>
    <x v="0"/>
    <x v="0"/>
    <x v="1"/>
    <x v="5"/>
    <x v="12"/>
    <x v="2"/>
    <x v="2"/>
  </r>
  <r>
    <s v="TX502354"/>
    <x v="10"/>
    <x v="0"/>
    <n v="64.7"/>
    <n v="64.7"/>
    <n v="64.7"/>
    <x v="86"/>
    <d v="2025-03-30T00:00:00"/>
    <s v=""/>
    <x v="0"/>
    <x v="1"/>
    <x v="0"/>
    <x v="1"/>
    <x v="1"/>
    <x v="12"/>
    <x v="0"/>
    <x v="2"/>
  </r>
  <r>
    <s v="TX502355"/>
    <x v="9"/>
    <x v="8"/>
    <n v="60.4"/>
    <n v="483.2"/>
    <n v="483.2"/>
    <x v="86"/>
    <d v="2025-03-30T00:00:00"/>
    <s v="F"/>
    <x v="3"/>
    <x v="2"/>
    <x v="0"/>
    <x v="2"/>
    <x v="1"/>
    <x v="12"/>
    <x v="2"/>
    <x v="2"/>
  </r>
  <r>
    <s v="TX502356"/>
    <x v="6"/>
    <x v="12"/>
    <n v="86"/>
    <n v="344"/>
    <n v="344"/>
    <x v="86"/>
    <d v="2025-03-31T00:00:00"/>
    <s v="F"/>
    <x v="2"/>
    <x v="2"/>
    <x v="0"/>
    <x v="22"/>
    <x v="2"/>
    <x v="12"/>
    <x v="2"/>
    <x v="2"/>
  </r>
  <r>
    <s v="TX502357"/>
    <x v="12"/>
    <x v="1"/>
    <n v="42.1"/>
    <n v="84.2"/>
    <n v="84.2"/>
    <x v="86"/>
    <d v="2025-03-29T00:00:00"/>
    <s v="F"/>
    <x v="4"/>
    <x v="1"/>
    <x v="0"/>
    <x v="34"/>
    <x v="3"/>
    <x v="12"/>
    <x v="2"/>
    <x v="2"/>
  </r>
  <r>
    <s v="TX502358"/>
    <x v="16"/>
    <x v="11"/>
    <n v="51.1"/>
    <n v="459.90000000000003"/>
    <n v="459.90000000000003"/>
    <x v="86"/>
    <d v="2025-03-29T00:00:00"/>
    <s v="M"/>
    <x v="2"/>
    <x v="1"/>
    <x v="0"/>
    <x v="3"/>
    <x v="3"/>
    <x v="12"/>
    <x v="1"/>
    <x v="2"/>
  </r>
  <r>
    <s v="TX502359"/>
    <x v="9"/>
    <x v="12"/>
    <n v="73.8"/>
    <n v="295.2"/>
    <n v="295.2"/>
    <x v="86"/>
    <d v="2025-03-29T00:00:00"/>
    <s v="M"/>
    <x v="4"/>
    <x v="0"/>
    <x v="0"/>
    <x v="3"/>
    <x v="3"/>
    <x v="12"/>
    <x v="1"/>
    <x v="2"/>
  </r>
  <r>
    <s v="TX502360"/>
    <x v="8"/>
    <x v="9"/>
    <n v="27"/>
    <n v="135"/>
    <n v="135"/>
    <x v="86"/>
    <d v="2025-03-31T00:00:00"/>
    <s v="F"/>
    <x v="2"/>
    <x v="2"/>
    <x v="0"/>
    <x v="3"/>
    <x v="2"/>
    <x v="12"/>
    <x v="2"/>
    <x v="2"/>
  </r>
  <r>
    <s v="TX502361"/>
    <x v="8"/>
    <x v="13"/>
    <n v="60.1"/>
    <n v="360.6"/>
    <n v="360.6"/>
    <x v="86"/>
    <d v="2025-03-29T00:00:00"/>
    <s v="M"/>
    <x v="3"/>
    <x v="0"/>
    <x v="0"/>
    <x v="3"/>
    <x v="3"/>
    <x v="12"/>
    <x v="1"/>
    <x v="2"/>
  </r>
  <r>
    <s v="TX502362"/>
    <x v="2"/>
    <x v="3"/>
    <n v="94.1"/>
    <n v="658.69999999999993"/>
    <n v="658.69999999999993"/>
    <x v="86"/>
    <d v="2025-03-30T00:00:00"/>
    <s v="F"/>
    <x v="4"/>
    <x v="1"/>
    <x v="0"/>
    <x v="3"/>
    <x v="1"/>
    <x v="12"/>
    <x v="2"/>
    <x v="2"/>
  </r>
  <r>
    <s v="TX502363"/>
    <x v="2"/>
    <x v="1"/>
    <n v="124.1"/>
    <n v="248.2"/>
    <n v="248.2"/>
    <x v="86"/>
    <d v="2025-03-28T00:00:00"/>
    <s v="F"/>
    <x v="2"/>
    <x v="3"/>
    <x v="0"/>
    <x v="43"/>
    <x v="7"/>
    <x v="12"/>
    <x v="2"/>
    <x v="2"/>
  </r>
  <r>
    <s v="TX502364"/>
    <x v="8"/>
    <x v="12"/>
    <n v="16.899999999999999"/>
    <n v="67.599999999999994"/>
    <n v="67.599999999999994"/>
    <x v="86"/>
    <d v="2025-03-31T00:00:00"/>
    <s v="M"/>
    <x v="3"/>
    <x v="0"/>
    <x v="0"/>
    <x v="6"/>
    <x v="2"/>
    <x v="12"/>
    <x v="1"/>
    <x v="2"/>
  </r>
  <r>
    <s v="TX502365"/>
    <x v="1"/>
    <x v="0"/>
    <n v="36.9"/>
    <n v="36.9"/>
    <n v="36.9"/>
    <x v="86"/>
    <d v="2025-03-29T00:00:00"/>
    <s v="M"/>
    <x v="0"/>
    <x v="0"/>
    <x v="0"/>
    <x v="6"/>
    <x v="3"/>
    <x v="12"/>
    <x v="1"/>
    <x v="2"/>
  </r>
  <r>
    <s v="TX502366"/>
    <x v="9"/>
    <x v="1"/>
    <n v="22.6"/>
    <n v="45.2"/>
    <n v="45.2"/>
    <x v="86"/>
    <d v="2025-04-10T00:00:00"/>
    <s v="F"/>
    <x v="2"/>
    <x v="1"/>
    <x v="0"/>
    <x v="8"/>
    <x v="10"/>
    <x v="12"/>
    <x v="2"/>
    <x v="2"/>
  </r>
  <r>
    <s v="TX502367"/>
    <x v="7"/>
    <x v="12"/>
    <n v="35"/>
    <n v="140"/>
    <n v="140"/>
    <x v="86"/>
    <d v="2025-04-02T00:00:00"/>
    <s v="M"/>
    <x v="3"/>
    <x v="1"/>
    <x v="0"/>
    <x v="8"/>
    <x v="0"/>
    <x v="12"/>
    <x v="1"/>
    <x v="2"/>
  </r>
  <r>
    <s v="TX502368"/>
    <x v="9"/>
    <x v="13"/>
    <n v="63.6"/>
    <n v="381.6"/>
    <n v="381.6"/>
    <x v="86"/>
    <d v="2025-04-04T00:00:00"/>
    <s v=""/>
    <x v="1"/>
    <x v="2"/>
    <x v="0"/>
    <x v="8"/>
    <x v="6"/>
    <x v="12"/>
    <x v="0"/>
    <x v="2"/>
  </r>
  <r>
    <s v="TX502369"/>
    <x v="15"/>
    <x v="12"/>
    <n v="78.599999999999994"/>
    <n v="314.39999999999998"/>
    <n v="314.39999999999998"/>
    <x v="86"/>
    <d v="2025-03-29T00:00:00"/>
    <s v="M"/>
    <x v="4"/>
    <x v="1"/>
    <x v="0"/>
    <x v="8"/>
    <x v="3"/>
    <x v="12"/>
    <x v="1"/>
    <x v="2"/>
  </r>
  <r>
    <s v="TX502370"/>
    <x v="3"/>
    <x v="1"/>
    <n v="38.5"/>
    <n v="77"/>
    <n v="77"/>
    <x v="86"/>
    <d v="2025-03-29T00:00:00"/>
    <s v="M"/>
    <x v="0"/>
    <x v="2"/>
    <x v="0"/>
    <x v="8"/>
    <x v="3"/>
    <x v="12"/>
    <x v="1"/>
    <x v="2"/>
  </r>
  <r>
    <s v="TX502371"/>
    <x v="8"/>
    <x v="5"/>
    <n v="71.5"/>
    <n v="786.5"/>
    <n v="786.5"/>
    <x v="86"/>
    <d v="2025-03-29T00:00:00"/>
    <s v="F"/>
    <x v="1"/>
    <x v="4"/>
    <x v="0"/>
    <x v="8"/>
    <x v="3"/>
    <x v="12"/>
    <x v="2"/>
    <x v="2"/>
  </r>
  <r>
    <s v="TX502372"/>
    <x v="6"/>
    <x v="12"/>
    <n v="121.4"/>
    <n v="485.6"/>
    <n v="485.6"/>
    <x v="86"/>
    <d v="2025-04-01T00:00:00"/>
    <s v="M"/>
    <x v="1"/>
    <x v="2"/>
    <x v="0"/>
    <x v="17"/>
    <x v="5"/>
    <x v="12"/>
    <x v="1"/>
    <x v="2"/>
  </r>
  <r>
    <s v="TX502373"/>
    <x v="11"/>
    <x v="0"/>
    <n v="40.200000000000003"/>
    <n v="40.200000000000003"/>
    <n v="40.200000000000003"/>
    <x v="86"/>
    <d v="2025-03-31T00:00:00"/>
    <s v="F"/>
    <x v="0"/>
    <x v="2"/>
    <x v="0"/>
    <x v="11"/>
    <x v="2"/>
    <x v="12"/>
    <x v="2"/>
    <x v="2"/>
  </r>
  <r>
    <s v="TX502374"/>
    <x v="5"/>
    <x v="9"/>
    <n v="31.9"/>
    <n v="159.5"/>
    <n v="159.5"/>
    <x v="86"/>
    <d v="2025-03-30T00:00:00"/>
    <s v="F"/>
    <x v="2"/>
    <x v="2"/>
    <x v="0"/>
    <x v="28"/>
    <x v="1"/>
    <x v="12"/>
    <x v="2"/>
    <x v="2"/>
  </r>
  <r>
    <s v="TX502375"/>
    <x v="14"/>
    <x v="9"/>
    <n v="15.8"/>
    <n v="79"/>
    <n v="79"/>
    <x v="87"/>
    <d v="2025-03-30T00:00:00"/>
    <s v="M"/>
    <x v="3"/>
    <x v="2"/>
    <x v="0"/>
    <x v="21"/>
    <x v="3"/>
    <x v="12"/>
    <x v="1"/>
    <x v="2"/>
  </r>
  <r>
    <s v="TX502376"/>
    <x v="10"/>
    <x v="1"/>
    <n v="25.1"/>
    <n v="50.2"/>
    <n v="50.2"/>
    <x v="87"/>
    <d v="2025-03-31T00:00:00"/>
    <s v=""/>
    <x v="1"/>
    <x v="0"/>
    <x v="0"/>
    <x v="21"/>
    <x v="1"/>
    <x v="12"/>
    <x v="0"/>
    <x v="2"/>
  </r>
  <r>
    <s v="TX502377"/>
    <x v="1"/>
    <x v="44"/>
    <n v="38.1"/>
    <n v="876.30000000000007"/>
    <n v="876.30000000000007"/>
    <x v="87"/>
    <d v="2025-03-30T00:00:00"/>
    <s v="F"/>
    <x v="4"/>
    <x v="0"/>
    <x v="0"/>
    <x v="1"/>
    <x v="3"/>
    <x v="12"/>
    <x v="2"/>
    <x v="2"/>
  </r>
  <r>
    <s v="TX502378"/>
    <x v="3"/>
    <x v="1"/>
    <n v="42.2"/>
    <n v="84.4"/>
    <n v="84.4"/>
    <x v="87"/>
    <d v="2025-03-31T00:00:00"/>
    <s v="F"/>
    <x v="0"/>
    <x v="2"/>
    <x v="0"/>
    <x v="1"/>
    <x v="1"/>
    <x v="12"/>
    <x v="2"/>
    <x v="2"/>
  </r>
  <r>
    <s v="TX502379"/>
    <x v="0"/>
    <x v="7"/>
    <n v="12.3"/>
    <n v="123"/>
    <n v="123"/>
    <x v="87"/>
    <d v="2025-03-30T00:00:00"/>
    <s v="F"/>
    <x v="4"/>
    <x v="0"/>
    <x v="0"/>
    <x v="2"/>
    <x v="3"/>
    <x v="12"/>
    <x v="2"/>
    <x v="2"/>
  </r>
  <r>
    <s v="TX502380"/>
    <x v="7"/>
    <x v="0"/>
    <n v="30.2"/>
    <n v="30.2"/>
    <n v="30.2"/>
    <x v="87"/>
    <d v="2025-03-31T00:00:00"/>
    <s v="F"/>
    <x v="1"/>
    <x v="2"/>
    <x v="0"/>
    <x v="34"/>
    <x v="1"/>
    <x v="12"/>
    <x v="2"/>
    <x v="2"/>
  </r>
  <r>
    <s v="TX502381"/>
    <x v="5"/>
    <x v="2"/>
    <n v="25.3"/>
    <n v="75.900000000000006"/>
    <n v="75.900000000000006"/>
    <x v="87"/>
    <d v="2025-04-01T00:00:00"/>
    <s v="F"/>
    <x v="2"/>
    <x v="0"/>
    <x v="0"/>
    <x v="3"/>
    <x v="2"/>
    <x v="12"/>
    <x v="2"/>
    <x v="2"/>
  </r>
  <r>
    <s v="TX502382"/>
    <x v="8"/>
    <x v="9"/>
    <n v="29.7"/>
    <n v="148.5"/>
    <n v="148.5"/>
    <x v="87"/>
    <d v="2025-03-31T00:00:00"/>
    <s v="M"/>
    <x v="3"/>
    <x v="0"/>
    <x v="0"/>
    <x v="3"/>
    <x v="1"/>
    <x v="12"/>
    <x v="1"/>
    <x v="2"/>
  </r>
  <r>
    <s v="TX502383"/>
    <x v="9"/>
    <x v="8"/>
    <n v="32.9"/>
    <n v="263.2"/>
    <n v="263.2"/>
    <x v="87"/>
    <d v="2025-03-30T00:00:00"/>
    <s v=""/>
    <x v="3"/>
    <x v="2"/>
    <x v="0"/>
    <x v="3"/>
    <x v="3"/>
    <x v="12"/>
    <x v="0"/>
    <x v="2"/>
  </r>
  <r>
    <s v="TX502384"/>
    <x v="10"/>
    <x v="1"/>
    <n v="43.6"/>
    <n v="87.2"/>
    <n v="87.2"/>
    <x v="87"/>
    <d v="2025-03-30T00:00:00"/>
    <s v="M"/>
    <x v="1"/>
    <x v="2"/>
    <x v="0"/>
    <x v="3"/>
    <x v="3"/>
    <x v="12"/>
    <x v="1"/>
    <x v="2"/>
  </r>
  <r>
    <s v="TX502385"/>
    <x v="15"/>
    <x v="12"/>
    <n v="78.400000000000006"/>
    <n v="313.60000000000002"/>
    <n v="313.60000000000002"/>
    <x v="87"/>
    <d v="2025-03-30T00:00:00"/>
    <s v="M"/>
    <x v="2"/>
    <x v="0"/>
    <x v="0"/>
    <x v="3"/>
    <x v="3"/>
    <x v="12"/>
    <x v="1"/>
    <x v="2"/>
  </r>
  <r>
    <s v="TX502386"/>
    <x v="6"/>
    <x v="1"/>
    <n v="56.5"/>
    <n v="113"/>
    <n v="113"/>
    <x v="87"/>
    <d v="2025-04-02T00:00:00"/>
    <s v="M"/>
    <x v="1"/>
    <x v="1"/>
    <x v="0"/>
    <x v="3"/>
    <x v="5"/>
    <x v="12"/>
    <x v="1"/>
    <x v="2"/>
  </r>
  <r>
    <s v="TX502387"/>
    <x v="16"/>
    <x v="0"/>
    <n v="36.700000000000003"/>
    <n v="36.700000000000003"/>
    <n v="36.700000000000003"/>
    <x v="87"/>
    <d v="2025-03-30T00:00:00"/>
    <s v="F"/>
    <x v="0"/>
    <x v="2"/>
    <x v="0"/>
    <x v="3"/>
    <x v="3"/>
    <x v="12"/>
    <x v="2"/>
    <x v="2"/>
  </r>
  <r>
    <s v="TX502388"/>
    <x v="2"/>
    <x v="12"/>
    <n v="103.6"/>
    <n v="414.4"/>
    <n v="414.4"/>
    <x v="87"/>
    <d v="2025-04-09T00:00:00"/>
    <s v="M"/>
    <x v="4"/>
    <x v="2"/>
    <x v="0"/>
    <x v="3"/>
    <x v="11"/>
    <x v="12"/>
    <x v="1"/>
    <x v="2"/>
  </r>
  <r>
    <s v="TX502389"/>
    <x v="8"/>
    <x v="13"/>
    <n v="16.2"/>
    <n v="97.199999999999989"/>
    <n v="97.199999999999989"/>
    <x v="87"/>
    <d v="2025-04-02T00:00:00"/>
    <s v="M"/>
    <x v="1"/>
    <x v="2"/>
    <x v="0"/>
    <x v="6"/>
    <x v="5"/>
    <x v="12"/>
    <x v="1"/>
    <x v="2"/>
  </r>
  <r>
    <s v="TX502390"/>
    <x v="8"/>
    <x v="1"/>
    <n v="20.2"/>
    <n v="40.4"/>
    <n v="40.4"/>
    <x v="87"/>
    <d v="2025-03-30T00:00:00"/>
    <s v="F"/>
    <x v="0"/>
    <x v="0"/>
    <x v="0"/>
    <x v="6"/>
    <x v="3"/>
    <x v="12"/>
    <x v="2"/>
    <x v="2"/>
  </r>
  <r>
    <s v="TX502391"/>
    <x v="11"/>
    <x v="1"/>
    <n v="26.9"/>
    <n v="53.8"/>
    <n v="53.8"/>
    <x v="87"/>
    <d v="2025-03-31T00:00:00"/>
    <s v="F"/>
    <x v="2"/>
    <x v="0"/>
    <x v="0"/>
    <x v="6"/>
    <x v="1"/>
    <x v="12"/>
    <x v="2"/>
    <x v="2"/>
  </r>
  <r>
    <s v="TX502392"/>
    <x v="1"/>
    <x v="1"/>
    <n v="82.4"/>
    <n v="164.8"/>
    <n v="164.8"/>
    <x v="87"/>
    <d v="2025-04-01T00:00:00"/>
    <s v=""/>
    <x v="0"/>
    <x v="0"/>
    <x v="0"/>
    <x v="7"/>
    <x v="2"/>
    <x v="12"/>
    <x v="0"/>
    <x v="2"/>
  </r>
  <r>
    <s v="TX502393"/>
    <x v="2"/>
    <x v="1"/>
    <n v="117.8"/>
    <n v="235.6"/>
    <n v="235.6"/>
    <x v="87"/>
    <d v="2025-03-31T00:00:00"/>
    <s v="M"/>
    <x v="1"/>
    <x v="2"/>
    <x v="0"/>
    <x v="8"/>
    <x v="1"/>
    <x v="12"/>
    <x v="1"/>
    <x v="2"/>
  </r>
  <r>
    <s v="TX502394"/>
    <x v="11"/>
    <x v="12"/>
    <n v="36.700000000000003"/>
    <n v="146.80000000000001"/>
    <n v="146.80000000000001"/>
    <x v="87"/>
    <d v="2025-03-30T00:00:00"/>
    <s v="M"/>
    <x v="1"/>
    <x v="0"/>
    <x v="0"/>
    <x v="8"/>
    <x v="3"/>
    <x v="12"/>
    <x v="1"/>
    <x v="2"/>
  </r>
  <r>
    <s v="TX502395"/>
    <x v="17"/>
    <x v="2"/>
    <n v="46.8"/>
    <n v="140.39999999999998"/>
    <n v="140.39999999999998"/>
    <x v="87"/>
    <d v="2025-03-30T00:00:00"/>
    <s v="M"/>
    <x v="4"/>
    <x v="2"/>
    <x v="0"/>
    <x v="10"/>
    <x v="3"/>
    <x v="12"/>
    <x v="1"/>
    <x v="2"/>
  </r>
  <r>
    <s v="TX502396"/>
    <x v="3"/>
    <x v="0"/>
    <n v="61.4"/>
    <n v="61.4"/>
    <n v="61.4"/>
    <x v="87"/>
    <d v="2025-03-30T00:00:00"/>
    <s v="M"/>
    <x v="1"/>
    <x v="0"/>
    <x v="0"/>
    <x v="10"/>
    <x v="3"/>
    <x v="12"/>
    <x v="1"/>
    <x v="2"/>
  </r>
  <r>
    <s v="TX502397"/>
    <x v="15"/>
    <x v="1"/>
    <n v="22.9"/>
    <n v="45.8"/>
    <n v="45.8"/>
    <x v="87"/>
    <d v="2025-03-30T00:00:00"/>
    <s v="M"/>
    <x v="0"/>
    <x v="0"/>
    <x v="0"/>
    <x v="11"/>
    <x v="3"/>
    <x v="12"/>
    <x v="1"/>
    <x v="2"/>
  </r>
  <r>
    <s v="TX502398"/>
    <x v="10"/>
    <x v="1"/>
    <n v="22.1"/>
    <n v="44.2"/>
    <n v="44.2"/>
    <x v="87"/>
    <d v="2025-03-30T00:00:00"/>
    <s v="F"/>
    <x v="4"/>
    <x v="0"/>
    <x v="0"/>
    <x v="11"/>
    <x v="3"/>
    <x v="12"/>
    <x v="2"/>
    <x v="2"/>
  </r>
  <r>
    <s v="TX502399"/>
    <x v="12"/>
    <x v="1"/>
    <n v="31"/>
    <n v="62"/>
    <n v="62"/>
    <x v="87"/>
    <d v="2025-03-31T00:00:00"/>
    <s v="F"/>
    <x v="2"/>
    <x v="0"/>
    <x v="0"/>
    <x v="18"/>
    <x v="1"/>
    <x v="12"/>
    <x v="2"/>
    <x v="2"/>
  </r>
  <r>
    <s v="TX502400"/>
    <x v="18"/>
    <x v="1"/>
    <n v="84.2"/>
    <n v="168.4"/>
    <n v="168.4"/>
    <x v="87"/>
    <d v="2025-03-31T00:00:00"/>
    <s v="M"/>
    <x v="2"/>
    <x v="2"/>
    <x v="0"/>
    <x v="13"/>
    <x v="1"/>
    <x v="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vtTrends"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6">
  <location ref="A11:C17" firstHeaderRow="0" firstDataRow="1" firstDataCol="1"/>
  <pivotFields count="19">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pivotField showAll="0" defaultSubtotal="0">
      <items count="7">
        <item x="0"/>
        <item x="1"/>
        <item x="2"/>
        <item x="4"/>
        <item x="3"/>
        <item x="5"/>
        <item x="6"/>
      </items>
    </pivotField>
    <pivotField showAll="0">
      <items count="15">
        <item x="0"/>
        <item x="1"/>
        <item x="2"/>
        <item x="3"/>
        <item x="4"/>
        <item x="5"/>
        <item x="6"/>
        <item x="7"/>
        <item x="8"/>
        <item x="9"/>
        <item x="10"/>
        <item x="11"/>
        <item x="12"/>
        <item x="13"/>
        <item t="default"/>
      </items>
    </pivotField>
  </pivotFields>
  <rowFields count="1">
    <field x="14"/>
  </rowFields>
  <rowItems count="6">
    <i>
      <x v="4"/>
    </i>
    <i>
      <x v="5"/>
    </i>
    <i>
      <x v="6"/>
    </i>
    <i>
      <x v="7"/>
    </i>
    <i>
      <x v="8"/>
    </i>
    <i t="grand">
      <x/>
    </i>
  </rowItems>
  <colFields count="1">
    <field x="-2"/>
  </colFields>
  <colItems count="2">
    <i>
      <x/>
    </i>
    <i i="1">
      <x v="1"/>
    </i>
  </colItems>
  <dataFields count="2">
    <dataField name="Sum of Quantity" fld="2" baseField="13" baseItem="0" numFmtId="7"/>
    <dataField name="Sum of Amount" fld="4"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14" count="1" selected="0">
            <x v="12"/>
          </reference>
        </references>
      </pivotArea>
    </chartFormat>
    <chartFormat chart="3" format="7">
      <pivotArea type="data" outline="0" fieldPosition="0">
        <references count="2">
          <reference field="4294967294" count="1" selected="0">
            <x v="1"/>
          </reference>
          <reference field="14" count="1" selected="0">
            <x v="12"/>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vtSummary"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location ref="A3:E4" firstHeaderRow="0" firstDataRow="1" firstDataCol="0"/>
  <pivotFields count="19">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dataField="1" showAll="0"/>
    <pivotField showAll="0"/>
    <pivotField showAll="0"/>
    <pivotField dataField="1" showAll="0"/>
    <pivotField showAll="0"/>
    <pivotField showAll="0">
      <items count="5">
        <item x="2"/>
        <item h="1" x="1"/>
        <item h="1" x="3"/>
        <item h="1" x="0"/>
        <item t="default"/>
      </items>
    </pivotField>
    <pivotField showAll="0"/>
    <pivotField showAll="0" defaultSubtotal="0">
      <items count="7">
        <item x="0"/>
        <item x="1"/>
        <item x="2"/>
        <item x="4"/>
        <item x="3"/>
        <item x="5"/>
        <item x="6"/>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10" subtotal="average" baseField="0" baseItem="0"/>
    <dataField name="Average of Days to Deliver" fld="13" subtotal="average" baseField="0" baseItem="1"/>
  </dataField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vtMatrix"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location ref="A3:C6" firstHeaderRow="1" firstDataRow="2" firstDataCol="1"/>
  <pivotFields count="19">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h="1" x="0"/>
        <item x="3"/>
        <item h="1" x="4"/>
        <item h="1" x="2"/>
        <item h="1" x="1"/>
        <item t="default"/>
      </items>
    </pivotField>
    <pivotField showAll="0"/>
    <pivotField showAll="0"/>
    <pivotField showAll="0"/>
    <pivotField showAll="0"/>
    <pivotField showAll="0"/>
    <pivotField axis="axisCol" showAll="0">
      <items count="5">
        <item x="2"/>
        <item h="1" x="1"/>
        <item h="1" x="3"/>
        <item h="1" x="0"/>
        <item t="default"/>
      </items>
    </pivotField>
    <pivotField showAll="0"/>
    <pivotField showAll="0" defaultSubtotal="0">
      <items count="7">
        <item x="0"/>
        <item x="1"/>
        <item x="2"/>
        <item x="4"/>
        <item x="3"/>
        <item x="5"/>
        <item x="6"/>
      </items>
    </pivotField>
    <pivotField showAll="0">
      <items count="15">
        <item x="0"/>
        <item x="1"/>
        <item x="2"/>
        <item x="3"/>
        <item x="4"/>
        <item x="5"/>
        <item x="6"/>
        <item x="7"/>
        <item x="8"/>
        <item x="9"/>
        <item x="10"/>
        <item x="11"/>
        <item x="12"/>
        <item x="13"/>
        <item t="default"/>
      </items>
    </pivotField>
  </pivotFields>
  <rowFields count="1">
    <field x="9"/>
  </rowFields>
  <rowItems count="2">
    <i>
      <x v="1"/>
    </i>
    <i t="grand">
      <x/>
    </i>
  </rowItems>
  <colFields count="1">
    <field x="15"/>
  </colFields>
  <colItems count="2">
    <i>
      <x/>
    </i>
    <i t="grand">
      <x/>
    </i>
  </colItems>
  <dataFields count="1">
    <dataField name="Sum of Amount" fld="4" showDataAs="percentOfTotal" baseField="0" baseItem="0" numFmtId="10"/>
  </dataField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vtQty"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5">
  <location ref="A3:B11" firstHeaderRow="1" firstDataRow="1"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showAll="0">
      <items count="5">
        <item x="2"/>
        <item h="1" x="1"/>
        <item h="1" x="3"/>
        <item h="1" x="0"/>
        <item t="default"/>
      </items>
    </pivotField>
    <pivotField showAll="0">
      <items count="4">
        <item x="0"/>
        <item x="1"/>
        <item x="2"/>
        <item t="default"/>
      </items>
    </pivotField>
    <pivotField axis="axisRow" showAll="0" defaultSubtotal="0">
      <items count="7">
        <item x="0"/>
        <item x="1"/>
        <item x="2"/>
        <item x="4"/>
        <item x="3"/>
        <item n="6 TO 10" x="5"/>
        <item n="More than 10" x="6"/>
      </items>
    </pivotField>
    <pivotField showAll="0">
      <items count="15">
        <item x="0"/>
        <item x="1"/>
        <item x="2"/>
        <item x="3"/>
        <item x="4"/>
        <item x="5"/>
        <item x="6"/>
        <item x="7"/>
        <item x="8"/>
        <item x="9"/>
        <item x="10"/>
        <item x="11"/>
        <item x="12"/>
        <item x="13"/>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vtProduct"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4">
  <location ref="A3:F23" firstHeaderRow="1" firstDataRow="2"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Col" showAll="0">
      <items count="5">
        <item x="2"/>
        <item x="1"/>
        <item x="3"/>
        <item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19">
    <i>
      <x v="18"/>
    </i>
    <i>
      <x v="1"/>
    </i>
    <i>
      <x v="6"/>
    </i>
    <i>
      <x v="4"/>
    </i>
    <i>
      <x v="8"/>
    </i>
    <i>
      <x v="2"/>
    </i>
    <i>
      <x v="5"/>
    </i>
    <i>
      <x v="12"/>
    </i>
    <i>
      <x v="16"/>
    </i>
    <i>
      <x v="13"/>
    </i>
    <i>
      <x v="14"/>
    </i>
    <i>
      <x v="9"/>
    </i>
    <i>
      <x v="11"/>
    </i>
    <i>
      <x/>
    </i>
    <i>
      <x v="15"/>
    </i>
    <i>
      <x v="3"/>
    </i>
    <i>
      <x v="7"/>
    </i>
    <i>
      <x v="19"/>
    </i>
    <i t="grand">
      <x/>
    </i>
  </rowItems>
  <colFields count="1">
    <field x="15"/>
  </colFields>
  <colItems count="5">
    <i>
      <x/>
    </i>
    <i>
      <x v="1"/>
    </i>
    <i>
      <x v="2"/>
    </i>
    <i>
      <x v="3"/>
    </i>
    <i t="grand">
      <x/>
    </i>
  </colItems>
  <dataFields count="1">
    <dataField name="Sum of Quantity" fld="2"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3" format="8" series="1">
      <pivotArea type="data" outline="0" fieldPosition="0">
        <references count="2">
          <reference field="4294967294" count="1" selected="0">
            <x v="0"/>
          </reference>
          <reference field="15" count="1" selected="0">
            <x v="0"/>
          </reference>
        </references>
      </pivotArea>
    </chartFormat>
    <chartFormat chart="3" format="9" series="1">
      <pivotArea type="data" outline="0" fieldPosition="0">
        <references count="2">
          <reference field="4294967294" count="1" selected="0">
            <x v="0"/>
          </reference>
          <reference field="15" count="1" selected="0">
            <x v="1"/>
          </reference>
        </references>
      </pivotArea>
    </chartFormat>
    <chartFormat chart="3" format="10" series="1">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vtGender"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15">
  <location ref="H12:I17" firstHeaderRow="1" firstDataRow="1" firstDataCol="1"/>
  <pivotFields count="19">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showAll="0"/>
    <pivotField showAll="0"/>
    <pivotField axis="axisRow" showAll="0">
      <items count="5">
        <item x="2"/>
        <item x="1"/>
        <item x="3"/>
        <item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Quantity" fld="2" baseField="0" baseItem="0"/>
  </dataFields>
  <chartFormats count="3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3" format="8" series="1">
      <pivotArea type="data" outline="0" fieldPosition="0">
        <references count="2">
          <reference field="4294967294" count="1" selected="0">
            <x v="0"/>
          </reference>
          <reference field="15" count="1" selected="0">
            <x v="0"/>
          </reference>
        </references>
      </pivotArea>
    </chartFormat>
    <chartFormat chart="3" format="9" series="1">
      <pivotArea type="data" outline="0" fieldPosition="0">
        <references count="2">
          <reference field="4294967294" count="1" selected="0">
            <x v="0"/>
          </reference>
          <reference field="15" count="1" selected="0">
            <x v="1"/>
          </reference>
        </references>
      </pivotArea>
    </chartFormat>
    <chartFormat chart="3" format="10" series="1">
      <pivotArea type="data" outline="0" fieldPosition="0">
        <references count="2">
          <reference field="4294967294" count="1" selected="0">
            <x v="0"/>
          </reference>
          <reference field="15" count="1" selected="0">
            <x v="2"/>
          </reference>
        </references>
      </pivotArea>
    </chartFormat>
    <chartFormat chart="3" format="11" series="1">
      <pivotArea type="data" outline="0" fieldPosition="0">
        <references count="2">
          <reference field="4294967294" count="1" selected="0">
            <x v="0"/>
          </reference>
          <reference field="15" count="1" selected="0">
            <x v="3"/>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5" count="1" selected="0">
            <x v="1"/>
          </reference>
        </references>
      </pivotArea>
    </chartFormat>
    <chartFormat chart="6" format="4">
      <pivotArea type="data" outline="0" fieldPosition="0">
        <references count="2">
          <reference field="4294967294" count="1" selected="0">
            <x v="0"/>
          </reference>
          <reference field="15" count="1" selected="0">
            <x v="3"/>
          </reference>
        </references>
      </pivotArea>
    </chartFormat>
    <chartFormat chart="6" format="5">
      <pivotArea type="data" outline="0" fieldPosition="0">
        <references count="2">
          <reference field="4294967294" count="1" selected="0">
            <x v="0"/>
          </reference>
          <reference field="15" count="1" selected="0">
            <x v="2"/>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5" count="1" selected="0">
            <x v="0"/>
          </reference>
        </references>
      </pivotArea>
    </chartFormat>
    <chartFormat chart="11" format="9">
      <pivotArea type="data" outline="0" fieldPosition="0">
        <references count="2">
          <reference field="4294967294" count="1" selected="0">
            <x v="0"/>
          </reference>
          <reference field="15" count="1" selected="0">
            <x v="1"/>
          </reference>
        </references>
      </pivotArea>
    </chartFormat>
    <chartFormat chart="11" format="10">
      <pivotArea type="data" outline="0" fieldPosition="0">
        <references count="2">
          <reference field="4294967294" count="1" selected="0">
            <x v="0"/>
          </reference>
          <reference field="15" count="1" selected="0">
            <x v="2"/>
          </reference>
        </references>
      </pivotArea>
    </chartFormat>
    <chartFormat chart="11" format="11">
      <pivotArea type="data" outline="0" fieldPosition="0">
        <references count="2">
          <reference field="4294967294" count="1" selected="0">
            <x v="0"/>
          </reference>
          <reference field="15" count="1" selected="0">
            <x v="3"/>
          </reference>
        </references>
      </pivotArea>
    </chartFormat>
    <chartFormat chart="4" format="1">
      <pivotArea type="data" outline="0" fieldPosition="0">
        <references count="2">
          <reference field="4294967294" count="1" selected="0">
            <x v="0"/>
          </reference>
          <reference field="15" count="1" selected="0">
            <x v="3"/>
          </reference>
        </references>
      </pivotArea>
    </chartFormat>
    <chartFormat chart="4" format="2">
      <pivotArea type="data" outline="0" fieldPosition="0">
        <references count="2">
          <reference field="4294967294" count="1" selected="0">
            <x v="0"/>
          </reference>
          <reference field="15" count="1" selected="0">
            <x v="2"/>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 chart="4" format="4">
      <pivotArea type="data" outline="0" fieldPosition="0">
        <references count="2">
          <reference field="4294967294" count="1" selected="0">
            <x v="0"/>
          </reference>
          <reference field="15"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5" count="1" selected="0">
            <x v="0"/>
          </reference>
        </references>
      </pivotArea>
    </chartFormat>
    <chartFormat chart="13" format="7">
      <pivotArea type="data" outline="0" fieldPosition="0">
        <references count="2">
          <reference field="4294967294" count="1" selected="0">
            <x v="0"/>
          </reference>
          <reference field="15" count="1" selected="0">
            <x v="1"/>
          </reference>
        </references>
      </pivotArea>
    </chartFormat>
    <chartFormat chart="13" format="8">
      <pivotArea type="data" outline="0" fieldPosition="0">
        <references count="2">
          <reference field="4294967294" count="1" selected="0">
            <x v="0"/>
          </reference>
          <reference field="15" count="1" selected="0">
            <x v="2"/>
          </reference>
        </references>
      </pivotArea>
    </chartFormat>
    <chartFormat chart="13" format="9">
      <pivotArea type="data" outline="0" fieldPosition="0">
        <references count="2">
          <reference field="4294967294" count="1" selected="0">
            <x v="0"/>
          </reference>
          <reference field="15" count="1" selected="0">
            <x v="3"/>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15" count="1" selected="0">
            <x v="0"/>
          </reference>
        </references>
      </pivotArea>
    </chartFormat>
    <chartFormat chart="14" format="12">
      <pivotArea type="data" outline="0" fieldPosition="0">
        <references count="2">
          <reference field="4294967294" count="1" selected="0">
            <x v="0"/>
          </reference>
          <reference field="15" count="1" selected="0">
            <x v="1"/>
          </reference>
        </references>
      </pivotArea>
    </chartFormat>
    <chartFormat chart="14" format="13">
      <pivotArea type="data" outline="0" fieldPosition="0">
        <references count="2">
          <reference field="4294967294" count="1" selected="0">
            <x v="0"/>
          </reference>
          <reference field="15" count="1" selected="0">
            <x v="2"/>
          </reference>
        </references>
      </pivotArea>
    </chartFormat>
    <chartFormat chart="14"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vtMap" cacheId="0" applyNumberFormats="0" applyBorderFormats="0" applyFontFormats="0" applyPatternFormats="0" applyAlignmentFormats="0" applyWidthHeightFormats="1" dataCaption="Values" updatedVersion="6" minRefreshableVersion="5" useAutoFormatting="1" rowGrandTotals="0" colGrandTotals="0" itemPrintTitles="1" createdVersion="4" indent="0" compact="0" compactData="0" multipleFieldFilters="0" chartFormat="5">
  <location ref="A3:D19" firstHeaderRow="0" firstDataRow="1" firstDataCol="2"/>
  <pivotFields count="1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x="3"/>
        <item h="1"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h="1" x="1"/>
        <item h="1" x="3"/>
        <item h="1"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1"/>
    <field x="12"/>
  </rowFields>
  <rowItems count="16">
    <i>
      <x/>
      <x/>
    </i>
    <i r="1">
      <x v="6"/>
    </i>
    <i r="1">
      <x v="14"/>
    </i>
    <i r="1">
      <x v="18"/>
    </i>
    <i r="1">
      <x v="19"/>
    </i>
    <i r="1">
      <x v="23"/>
    </i>
    <i r="1">
      <x v="29"/>
    </i>
    <i r="1">
      <x v="33"/>
    </i>
    <i r="1">
      <x v="36"/>
    </i>
    <i r="1">
      <x v="40"/>
    </i>
    <i r="1">
      <x v="42"/>
    </i>
    <i r="1">
      <x v="48"/>
    </i>
    <i r="1">
      <x v="49"/>
    </i>
    <i r="1">
      <x v="53"/>
    </i>
    <i r="1">
      <x v="55"/>
    </i>
    <i r="1">
      <x v="56"/>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Duration"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3">
  <location ref="A3:B13" firstHeaderRow="1" firstDataRow="1"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3"/>
  </rowFields>
  <rowItems count="10">
    <i>
      <x/>
    </i>
    <i>
      <x v="1"/>
    </i>
    <i>
      <x v="2"/>
    </i>
    <i>
      <x v="3"/>
    </i>
    <i>
      <x v="4"/>
    </i>
    <i>
      <x v="5"/>
    </i>
    <i>
      <x v="6"/>
    </i>
    <i>
      <x v="7"/>
    </i>
    <i>
      <x v="8"/>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vtRating" cacheId="0" applyNumberFormats="0" applyBorderFormats="0" applyFontFormats="0" applyPatternFormats="0" applyAlignmentFormats="0" applyWidthHeightFormats="1" dataCaption="Values" updatedVersion="6" minRefreshableVersion="5" useAutoFormatting="1" itemPrintTitles="1" createdVersion="4" indent="0" outline="1" outlineData="1" multipleFieldFilters="0" chartFormat="6">
  <location ref="A3:G6" firstHeaderRow="1" firstDataRow="2" firstDataCol="1"/>
  <pivotFields count="19">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h="1" x="0"/>
        <item x="3"/>
        <item h="1" x="4"/>
        <item h="1" x="2"/>
        <item h="1"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2">
    <i>
      <x v="2"/>
    </i>
    <i t="grand">
      <x/>
    </i>
  </rowItems>
  <colFields count="1">
    <field x="10"/>
  </colFields>
  <colItems count="6">
    <i>
      <x/>
    </i>
    <i>
      <x v="1"/>
    </i>
    <i>
      <x v="2"/>
    </i>
    <i>
      <x v="3"/>
    </i>
    <i>
      <x v="4"/>
    </i>
    <i t="grand">
      <x/>
    </i>
  </colItems>
  <dataFields count="1">
    <dataField name="Count of TX ID" fld="0" subtotal="count" baseField="0" baseItem="0"/>
  </dataFields>
  <chartFormats count="15">
    <chartFormat chart="1" format="0"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2"/>
          </reference>
        </references>
      </pivotArea>
    </chartFormat>
    <chartFormat chart="1" format="2" series="1">
      <pivotArea type="data" outline="0" fieldPosition="0">
        <references count="2">
          <reference field="4294967294" count="1" selected="0">
            <x v="0"/>
          </reference>
          <reference field="18" count="1" selected="0">
            <x v="3"/>
          </reference>
        </references>
      </pivotArea>
    </chartFormat>
    <chartFormat chart="1" format="3" series="1">
      <pivotArea type="data" outline="0" fieldPosition="0">
        <references count="2">
          <reference field="4294967294" count="1" selected="0">
            <x v="0"/>
          </reference>
          <reference field="10" count="1" selected="0">
            <x v="3"/>
          </reference>
        </references>
      </pivotArea>
    </chartFormat>
    <chartFormat chart="1" format="4" series="1">
      <pivotArea type="data" outline="0" fieldPosition="0">
        <references count="2">
          <reference field="4294967294" count="1" selected="0">
            <x v="0"/>
          </reference>
          <reference field="10" count="1" selected="0">
            <x v="4"/>
          </reference>
        </references>
      </pivotArea>
    </chartFormat>
    <chartFormat chart="1" format="5" series="1">
      <pivotArea type="data" outline="0" fieldPosition="0">
        <references count="2">
          <reference field="4294967294" count="1" selected="0">
            <x v="0"/>
          </reference>
          <reference field="10" count="1" selected="0">
            <x v="0"/>
          </reference>
        </references>
      </pivotArea>
    </chartFormat>
    <chartFormat chart="1" format="6" series="1">
      <pivotArea type="data" outline="0" fieldPosition="0">
        <references count="2">
          <reference field="4294967294" count="1" selected="0">
            <x v="0"/>
          </reference>
          <reference field="10" count="1" selected="0">
            <x v="1"/>
          </reference>
        </references>
      </pivotArea>
    </chartFormat>
    <chartFormat chart="1" format="7" series="1">
      <pivotArea type="data" outline="0" fieldPosition="0">
        <references count="2">
          <reference field="4294967294" count="1" selected="0">
            <x v="0"/>
          </reference>
          <reference field="10" count="1" selected="0">
            <x v="2"/>
          </reference>
        </references>
      </pivotArea>
    </chartFormat>
    <chartFormat chart="5" format="13" series="1">
      <pivotArea type="data" outline="0" fieldPosition="0">
        <references count="2">
          <reference field="4294967294" count="1" selected="0">
            <x v="0"/>
          </reference>
          <reference field="10" count="1" selected="0">
            <x v="0"/>
          </reference>
        </references>
      </pivotArea>
    </chartFormat>
    <chartFormat chart="5" format="14" series="1">
      <pivotArea type="data" outline="0" fieldPosition="0">
        <references count="2">
          <reference field="4294967294" count="1" selected="0">
            <x v="0"/>
          </reference>
          <reference field="10" count="1" selected="0">
            <x v="1"/>
          </reference>
        </references>
      </pivotArea>
    </chartFormat>
    <chartFormat chart="5" format="15" series="1">
      <pivotArea type="data" outline="0" fieldPosition="0">
        <references count="2">
          <reference field="4294967294" count="1" selected="0">
            <x v="0"/>
          </reference>
          <reference field="10" count="1" selected="0">
            <x v="2"/>
          </reference>
        </references>
      </pivotArea>
    </chartFormat>
    <chartFormat chart="5" format="16" series="1">
      <pivotArea type="data" outline="0" fieldPosition="0">
        <references count="2">
          <reference field="4294967294" count="1" selected="0">
            <x v="0"/>
          </reference>
          <reference field="10" count="1" selected="0">
            <x v="3"/>
          </reference>
        </references>
      </pivotArea>
    </chartFormat>
    <chartFormat chart="5" format="17" series="1">
      <pivotArea type="data" outline="0" fieldPosition="0">
        <references count="2">
          <reference field="4294967294" count="1" selected="0">
            <x v="0"/>
          </reference>
          <reference field="10" count="1" selected="0">
            <x v="4"/>
          </reference>
        </references>
      </pivotArea>
    </chartFormat>
    <chartFormat chart="1" format="8"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10" name="Order 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242B8E9-D7CF-4EC1-AE6F-2BD52126FF7E}" sourceName="Order Mode">
  <pivotTables>
    <pivotTable tabId="16" name="PvtRating"/>
    <pivotTable tabId="5" name="PvtTrends"/>
    <pivotTable tabId="11" name="PvtQty"/>
    <pivotTable tabId="12" name="PvtGender"/>
    <pivotTable tabId="12" name="PvtProduct"/>
    <pivotTable tabId="13" name="PvtMap"/>
    <pivotTable tabId="15" name="PvtDuration"/>
    <pivotTable tabId="5" name="PvtSummary"/>
    <pivotTable tabId="10" name="PvtMatrix"/>
  </pivotTables>
  <data>
    <tabular pivotCacheId="1730744647">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9E173A60-2EBE-4276-B99E-8DB1055866F9}" sourceName="Gender Value">
  <pivotTables>
    <pivotTable tabId="16" name="PvtRating"/>
    <pivotTable tabId="5" name="PvtTrends"/>
    <pivotTable tabId="11" name="PvtQty"/>
    <pivotTable tabId="13" name="PvtMap"/>
    <pivotTable tabId="15" name="PvtDuration"/>
    <pivotTable tabId="5" name="PvtSummary"/>
    <pivotTable tabId="10" name="PvtMatrix"/>
  </pivotTables>
  <data>
    <tabular pivotCacheId="1730744647">
      <items count="4">
        <i x="2" s="1"/>
        <i x="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58CCBBEA-EEAD-411C-B3CE-75A2F69E931B}" sourceName="Order Month">
  <pivotTables>
    <pivotTable tabId="11" name="PvtQty"/>
  </pivotTables>
  <data>
    <tabular pivotCacheId="17307446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053BC1DA-1EB1-4A1A-B22E-7E0D42C5F85C}" cache="Slicer_Order_Mode" caption="Order Mode" style="Slicer Style 1" rowHeight="234950"/>
  <slicer name="Gender Value 1" xr10:uid="{A27E27E8-E769-4D4C-BD23-CB3A2F6D38D0}" cache="Slicer_Gender_Value" caption="Gender Value"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67F7EFC2-74CD-4A38-9B7F-CB6DE5A5D6D7}" cache="Slicer_Order_Month" caption="Order 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5A0C5779-8262-4858-AC7E-4BF99837F88B}" cache="Slicer_Order_Mode" caption="Order Mode" style="SlicerStyleDark6" rowHeight="234950"/>
  <slicer name="Gender Value" xr10:uid="{0E49F99C-6DE4-4FEF-BCB0-6EFB7858AA71}" cache="Slicer_Gender_Value" caption="Gender Value"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R2401" totalsRowShown="0">
  <tableColumns count="18">
    <tableColumn id="1" xr3:uid="{00000000-0010-0000-0000-000001000000}" name="TX ID"/>
    <tableColumn id="2" xr3:uid="{00000000-0010-0000-0000-000002000000}" name="Product"/>
    <tableColumn id="3" xr3:uid="{00000000-0010-0000-0000-000003000000}" name="Quantity"/>
    <tableColumn id="18" xr3:uid="{3DCC6968-CEF4-44BF-9D1C-E1B02CB6CAE4}" name="Map_Quantity" dataDxfId="7">
      <calculatedColumnFormula>IF(OR(C2="",C2=0),0.0001,C2)</calculatedColumnFormula>
    </tableColumn>
    <tableColumn id="4" xr3:uid="{00000000-0010-0000-0000-000004000000}" name="Unit Price"/>
    <tableColumn id="5" xr3:uid="{00000000-0010-0000-0000-000005000000}" name="Amount"/>
    <tableColumn id="16" xr3:uid="{99DFE6E2-1D40-4197-9743-E4388B97CAF3}" name="Map_Amount" dataDxfId="6">
      <calculatedColumnFormula>IF(OR(F2="",F2=0),0.0001,F2)</calculatedColumnFormula>
    </tableColumn>
    <tableColumn id="6" xr3:uid="{00000000-0010-0000-0000-000006000000}" name="Order Date" dataDxfId="5"/>
    <tableColumn id="7" xr3:uid="{00000000-0010-0000-0000-000007000000}" name="Ship Date" dataDxfId="4"/>
    <tableColumn id="8" xr3:uid="{00000000-0010-0000-0000-000008000000}" name="Customer Gender"/>
    <tableColumn id="9" xr3:uid="{00000000-0010-0000-0000-000009000000}" name="Order Mode"/>
    <tableColumn id="10" xr3:uid="{00000000-0010-0000-0000-00000A000000}" name="Rating C"/>
    <tableColumn id="15" xr3:uid="{00000000-0010-0000-0000-00000F000000}" name="State"/>
    <tableColumn id="14" xr3:uid="{00000000-0010-0000-0000-00000E000000}" name="County"/>
    <tableColumn id="11" xr3:uid="{00000000-0010-0000-0000-00000B000000}" name="Days to Deliver" dataDxfId="3">
      <calculatedColumnFormula>orders[[#This Row],[Ship Date]]-orders[[#This Row],[Order Date]]</calculatedColumnFormula>
    </tableColumn>
    <tableColumn id="12" xr3:uid="{00000000-0010-0000-0000-00000C000000}" name="Weeknum" dataDxfId="2">
      <calculatedColumnFormula>WEEKNUM(orders[[#This Row],[Order Date]])</calculatedColumnFormula>
    </tableColumn>
    <tableColumn id="13" xr3:uid="{00000000-0010-0000-0000-00000D000000}" name="Gender Value" dataDxfId="1">
      <calculatedColumnFormula array="1">_xlfn.IFS(orders[[#This Row],[Customer Gender]]="M","Male", orders[[#This Row],[Customer Gender]]="F","Female", orders[[#This Row],[Customer Gender]]="O","Other", TRUE,"Unknown")</calculatedColumnFormula>
    </tableColumn>
    <tableColumn id="17" xr3:uid="{F322335A-FBF4-44B3-AC65-5A4B10C70550}" name="Order Month" dataDxfId="0">
      <calculatedColumnFormula>TEXT(H2,"mmmm")</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E0EF7B1-9C7D-4719-A4ED-35B1D1E4E508}" sourceName="Order Date">
  <pivotTables>
    <pivotTable tabId="11" name="PvtQty"/>
    <pivotTable tabId="5" name="PvtSummary"/>
    <pivotTable tabId="5" name="PvtTrends"/>
    <pivotTable tabId="12" name="PvtGender"/>
    <pivotTable tabId="12" name="PvtProduct"/>
    <pivotTable tabId="13" name="PvtMap"/>
    <pivotTable tabId="10" name="PvtMatrix"/>
    <pivotTable tabId="15" name="PvtDuration"/>
    <pivotTable tabId="16" name="PvtRating"/>
  </pivotTables>
  <state minimalRefreshVersion="6" lastRefreshVersion="6" pivotCacheId="1730744647" filterType="dateBetween">
    <selection startDate="2025-02-01T00:00:00" endDate="2025-02-28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0151256-9758-4325-B5DD-F5246810F06C}" cache="NativeTimeline_Order_Date" caption="Order Date" level="2" selectionLevel="2" scrollPosition="202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F2E775B-47C6-4BF7-8CC0-925E86689ABF}" cache="NativeTimeline_Order_Date" caption="Order Date" level="2" selectionLevel="2" scrollPosition="2025-01-01T00:00:00" style="TimeSlicerStyleLight6"/>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L17"/>
  <sheetViews>
    <sheetView workbookViewId="0">
      <selection activeCell="A3" sqref="A3"/>
    </sheetView>
  </sheetViews>
  <sheetFormatPr defaultRowHeight="13.8"/>
  <cols>
    <col min="1" max="1" width="13.09765625" bestFit="1" customWidth="1"/>
    <col min="2" max="2" width="15.09765625" customWidth="1"/>
    <col min="3" max="3" width="14.59765625" bestFit="1" customWidth="1"/>
    <col min="4" max="4" width="18.59765625" customWidth="1"/>
    <col min="5" max="5" width="24.69921875" bestFit="1" customWidth="1"/>
    <col min="11" max="11" width="10.09765625" bestFit="1" customWidth="1"/>
    <col min="12" max="12" width="9" bestFit="1" customWidth="1"/>
  </cols>
  <sheetData>
    <row r="3" spans="1:12">
      <c r="A3" t="s">
        <v>2552</v>
      </c>
      <c r="B3" t="s">
        <v>2553</v>
      </c>
      <c r="C3" t="s">
        <v>2554</v>
      </c>
      <c r="D3" t="s">
        <v>2555</v>
      </c>
      <c r="E3" t="s">
        <v>2556</v>
      </c>
      <c r="H3" t="s">
        <v>2561</v>
      </c>
    </row>
    <row r="4" spans="1:12">
      <c r="A4" s="12">
        <v>43</v>
      </c>
      <c r="B4" s="12">
        <v>241</v>
      </c>
      <c r="C4" s="12">
        <v>11182.299999999997</v>
      </c>
      <c r="D4" s="12">
        <v>4.3023255813953485</v>
      </c>
      <c r="E4" s="12">
        <v>2.3720930232558142</v>
      </c>
      <c r="H4" t="s">
        <v>2562</v>
      </c>
      <c r="I4" t="s">
        <v>2</v>
      </c>
      <c r="J4" t="s">
        <v>4</v>
      </c>
      <c r="K4" t="s">
        <v>2507</v>
      </c>
      <c r="L4" t="s">
        <v>2563</v>
      </c>
    </row>
    <row r="5" spans="1:12">
      <c r="H5" t="str">
        <f>TEXT(A4,"#,##")</f>
        <v>43</v>
      </c>
      <c r="I5" t="str">
        <f t="shared" ref="I5" si="0">TEXT(B4,"#,##")</f>
        <v>241</v>
      </c>
      <c r="J5" t="str">
        <f>TEXT(C4,"$#,##,.0k")</f>
        <v>$11.2k</v>
      </c>
      <c r="K5" t="str">
        <f>TEXT(D4,"0.0")</f>
        <v>4.3</v>
      </c>
      <c r="L5" t="str">
        <f>TEXT(E4,"0.0")</f>
        <v>2.4</v>
      </c>
    </row>
    <row r="10" spans="1:12">
      <c r="A10" t="s">
        <v>2566</v>
      </c>
    </row>
    <row r="11" spans="1:12">
      <c r="A11" s="13" t="s">
        <v>2564</v>
      </c>
      <c r="B11" t="s">
        <v>2553</v>
      </c>
      <c r="C11" t="s">
        <v>2554</v>
      </c>
    </row>
    <row r="12" spans="1:12">
      <c r="A12" s="14">
        <v>5</v>
      </c>
      <c r="B12" s="18">
        <v>2</v>
      </c>
      <c r="C12" s="15">
        <v>48.4</v>
      </c>
    </row>
    <row r="13" spans="1:12">
      <c r="A13" s="14">
        <v>6</v>
      </c>
      <c r="B13" s="18">
        <v>125</v>
      </c>
      <c r="C13" s="15">
        <v>6110.9999999999991</v>
      </c>
    </row>
    <row r="14" spans="1:12">
      <c r="A14" s="14">
        <v>7</v>
      </c>
      <c r="B14" s="18">
        <v>44</v>
      </c>
      <c r="C14" s="15">
        <v>2134.8000000000002</v>
      </c>
    </row>
    <row r="15" spans="1:12">
      <c r="A15" s="14">
        <v>8</v>
      </c>
      <c r="B15" s="18">
        <v>26</v>
      </c>
      <c r="C15" s="15">
        <v>1218.5999999999999</v>
      </c>
    </row>
    <row r="16" spans="1:12">
      <c r="A16" s="14">
        <v>9</v>
      </c>
      <c r="B16" s="18">
        <v>44</v>
      </c>
      <c r="C16" s="15">
        <v>1669.5000000000002</v>
      </c>
    </row>
    <row r="17" spans="1:3">
      <c r="A17" s="14" t="s">
        <v>2565</v>
      </c>
      <c r="B17" s="18">
        <v>241</v>
      </c>
      <c r="C17" s="15">
        <v>11182.3</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60" zoomScaleNormal="60" workbookViewId="0">
      <selection activeCell="B7" sqref="B7"/>
    </sheetView>
  </sheetViews>
  <sheetFormatPr defaultRowHeight="13.8"/>
  <cols>
    <col min="1" max="1" width="5.5" customWidth="1"/>
    <col min="2" max="2" width="22.8984375" customWidth="1"/>
    <col min="3" max="3" width="5.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9"/>
  <sheetViews>
    <sheetView showGridLines="0" workbookViewId="0">
      <selection activeCell="A5" sqref="A5"/>
    </sheetView>
  </sheetViews>
  <sheetFormatPr defaultRowHeight="13.8"/>
  <cols>
    <col min="1" max="1" width="14.59765625" bestFit="1" customWidth="1"/>
    <col min="2" max="2" width="16.09765625" bestFit="1" customWidth="1"/>
    <col min="3" max="3" width="11" bestFit="1" customWidth="1"/>
    <col min="4" max="4" width="6.09765625" customWidth="1"/>
    <col min="5" max="5" width="9.09765625" bestFit="1" customWidth="1"/>
    <col min="6" max="6" width="11" bestFit="1" customWidth="1"/>
    <col min="8" max="8" width="12" customWidth="1"/>
    <col min="9" max="9" width="10.69921875" customWidth="1"/>
    <col min="10" max="10" width="9.8984375" customWidth="1"/>
    <col min="11" max="11" width="9.296875" customWidth="1"/>
    <col min="12" max="12" width="9.5" customWidth="1"/>
  </cols>
  <sheetData>
    <row r="2" spans="1:12">
      <c r="H2" s="17" t="s">
        <v>2568</v>
      </c>
    </row>
    <row r="3" spans="1:12">
      <c r="A3" s="13" t="s">
        <v>2554</v>
      </c>
      <c r="B3" s="13" t="s">
        <v>2567</v>
      </c>
    </row>
    <row r="4" spans="1:12" ht="19.95" customHeight="1" thickBot="1">
      <c r="A4" s="13" t="s">
        <v>2564</v>
      </c>
      <c r="B4" t="s">
        <v>2559</v>
      </c>
      <c r="C4" t="s">
        <v>2565</v>
      </c>
      <c r="H4" s="19"/>
      <c r="I4" s="22" t="str">
        <f>B4</f>
        <v>Female</v>
      </c>
      <c r="J4" s="22" t="str">
        <f t="shared" ref="J4:K5" si="0">C4</f>
        <v>Grand Total</v>
      </c>
      <c r="K4" s="22">
        <f t="shared" si="0"/>
        <v>0</v>
      </c>
      <c r="L4" s="23">
        <f>E4</f>
        <v>0</v>
      </c>
    </row>
    <row r="5" spans="1:12" ht="19.95" customHeight="1" thickTop="1" thickBot="1">
      <c r="A5" s="14" t="s">
        <v>51</v>
      </c>
      <c r="B5" s="16">
        <v>1</v>
      </c>
      <c r="C5" s="16">
        <v>1</v>
      </c>
      <c r="H5" s="20" t="str">
        <f>A5</f>
        <v>Instagram</v>
      </c>
      <c r="I5" s="24">
        <f>B5</f>
        <v>1</v>
      </c>
      <c r="J5" s="24">
        <f t="shared" si="0"/>
        <v>1</v>
      </c>
      <c r="K5" s="24">
        <f t="shared" si="0"/>
        <v>0</v>
      </c>
      <c r="L5" s="25">
        <f t="shared" ref="L5" si="1">E5</f>
        <v>0</v>
      </c>
    </row>
    <row r="6" spans="1:12" ht="19.95" customHeight="1" thickTop="1" thickBot="1">
      <c r="A6" s="14" t="s">
        <v>2565</v>
      </c>
      <c r="B6" s="16">
        <v>1</v>
      </c>
      <c r="C6" s="16">
        <v>1</v>
      </c>
      <c r="H6" s="20" t="str">
        <f t="shared" ref="H6:H9" si="2">A6</f>
        <v>Grand Total</v>
      </c>
      <c r="I6" s="24">
        <f t="shared" ref="I6:I9" si="3">B6</f>
        <v>1</v>
      </c>
      <c r="J6" s="24">
        <f t="shared" ref="J6:J9" si="4">C6</f>
        <v>1</v>
      </c>
      <c r="K6" s="24">
        <f t="shared" ref="K6:K9" si="5">D6</f>
        <v>0</v>
      </c>
      <c r="L6" s="25">
        <f t="shared" ref="L6:L9" si="6">E6</f>
        <v>0</v>
      </c>
    </row>
    <row r="7" spans="1:12" ht="19.95" customHeight="1" thickTop="1" thickBot="1">
      <c r="H7" s="20">
        <f t="shared" si="2"/>
        <v>0</v>
      </c>
      <c r="I7" s="24">
        <f t="shared" si="3"/>
        <v>0</v>
      </c>
      <c r="J7" s="24">
        <f t="shared" si="4"/>
        <v>0</v>
      </c>
      <c r="K7" s="24">
        <f t="shared" si="5"/>
        <v>0</v>
      </c>
      <c r="L7" s="25">
        <f t="shared" si="6"/>
        <v>0</v>
      </c>
    </row>
    <row r="8" spans="1:12" ht="19.95" customHeight="1" thickTop="1" thickBot="1">
      <c r="H8" s="20">
        <f t="shared" si="2"/>
        <v>0</v>
      </c>
      <c r="I8" s="24">
        <f t="shared" si="3"/>
        <v>0</v>
      </c>
      <c r="J8" s="24">
        <f t="shared" si="4"/>
        <v>0</v>
      </c>
      <c r="K8" s="24">
        <f t="shared" si="5"/>
        <v>0</v>
      </c>
      <c r="L8" s="25">
        <f t="shared" si="6"/>
        <v>0</v>
      </c>
    </row>
    <row r="9" spans="1:12" ht="19.95" customHeight="1" thickTop="1">
      <c r="H9" s="21">
        <f t="shared" si="2"/>
        <v>0</v>
      </c>
      <c r="I9" s="26">
        <f t="shared" si="3"/>
        <v>0</v>
      </c>
      <c r="J9" s="26">
        <f t="shared" si="4"/>
        <v>0</v>
      </c>
      <c r="K9" s="26">
        <f t="shared" si="5"/>
        <v>0</v>
      </c>
      <c r="L9" s="27">
        <f t="shared" si="6"/>
        <v>0</v>
      </c>
    </row>
  </sheetData>
  <conditionalFormatting sqref="I5:L9">
    <cfRule type="colorScale" priority="1">
      <colorScale>
        <cfvo type="min"/>
        <cfvo type="percentile" val="50"/>
        <cfvo type="max"/>
        <color rgb="FFF8696B"/>
        <color rgb="FFFCFCFF"/>
        <color rgb="FF5A8AC6"/>
      </colorScale>
    </cfRule>
    <cfRule type="colorScale" priority="2">
      <colorScale>
        <cfvo type="min"/>
        <cfvo type="max"/>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1"/>
  <sheetViews>
    <sheetView zoomScale="91" workbookViewId="0">
      <selection activeCell="A6" sqref="A4:A10"/>
      <pivotSelection pane="bottomRight" showHeader="1" activeRow="5" click="1" r:id="rId1">
        <pivotArea dataOnly="0" labelOnly="1" fieldPosition="0">
          <references count="1">
            <reference field="16" count="0"/>
          </references>
        </pivotArea>
      </pivotSelection>
    </sheetView>
  </sheetViews>
  <sheetFormatPr defaultRowHeight="13.8"/>
  <cols>
    <col min="1" max="1" width="13.19921875" bestFit="1" customWidth="1"/>
    <col min="2" max="2" width="13.69921875" bestFit="1" customWidth="1"/>
  </cols>
  <sheetData>
    <row r="3" spans="1:2">
      <c r="A3" s="13" t="s">
        <v>2564</v>
      </c>
      <c r="B3" t="s">
        <v>2552</v>
      </c>
    </row>
    <row r="4" spans="1:2">
      <c r="A4" s="14">
        <v>1</v>
      </c>
      <c r="B4" s="12">
        <v>6</v>
      </c>
    </row>
    <row r="5" spans="1:2">
      <c r="A5" s="14">
        <v>2</v>
      </c>
      <c r="B5" s="12">
        <v>10</v>
      </c>
    </row>
    <row r="6" spans="1:2">
      <c r="A6" s="14">
        <v>3</v>
      </c>
      <c r="B6" s="12">
        <v>3</v>
      </c>
    </row>
    <row r="7" spans="1:2">
      <c r="A7" s="14">
        <v>4</v>
      </c>
      <c r="B7" s="12">
        <v>4</v>
      </c>
    </row>
    <row r="8" spans="1:2">
      <c r="A8" s="14">
        <v>5</v>
      </c>
      <c r="B8" s="12">
        <v>7</v>
      </c>
    </row>
    <row r="9" spans="1:2">
      <c r="A9" s="14" t="s">
        <v>2569</v>
      </c>
      <c r="B9" s="12">
        <v>9</v>
      </c>
    </row>
    <row r="10" spans="1:2">
      <c r="A10" s="14" t="s">
        <v>2575</v>
      </c>
      <c r="B10" s="12">
        <v>4</v>
      </c>
    </row>
    <row r="11" spans="1:2">
      <c r="A11" s="14" t="s">
        <v>2565</v>
      </c>
      <c r="B11" s="12">
        <v>43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I23"/>
  <sheetViews>
    <sheetView workbookViewId="0">
      <selection activeCell="I13" sqref="I13"/>
    </sheetView>
  </sheetViews>
  <sheetFormatPr defaultRowHeight="13.8"/>
  <cols>
    <col min="1" max="1" width="19.19921875" bestFit="1" customWidth="1"/>
    <col min="2" max="2" width="16.09765625" bestFit="1" customWidth="1"/>
    <col min="3" max="3" width="5" customWidth="1"/>
    <col min="4" max="4" width="5.796875" customWidth="1"/>
    <col min="5" max="5" width="9.09765625" bestFit="1" customWidth="1"/>
    <col min="6" max="6" width="11" bestFit="1" customWidth="1"/>
    <col min="8" max="8" width="13.09765625" customWidth="1"/>
    <col min="9" max="9" width="15.09765625" customWidth="1"/>
    <col min="10" max="10" width="5" customWidth="1"/>
    <col min="11" max="11" width="5.796875" customWidth="1"/>
    <col min="12" max="12" width="9.09765625" bestFit="1" customWidth="1"/>
    <col min="13" max="13" width="11" bestFit="1" customWidth="1"/>
  </cols>
  <sheetData>
    <row r="3" spans="1:9">
      <c r="A3" s="13" t="s">
        <v>2553</v>
      </c>
      <c r="B3" s="13" t="s">
        <v>2567</v>
      </c>
    </row>
    <row r="4" spans="1:9">
      <c r="A4" s="13" t="s">
        <v>2564</v>
      </c>
      <c r="B4" t="s">
        <v>2559</v>
      </c>
      <c r="C4" t="s">
        <v>2558</v>
      </c>
      <c r="D4" t="s">
        <v>2560</v>
      </c>
      <c r="E4" t="s">
        <v>2557</v>
      </c>
      <c r="F4" t="s">
        <v>2565</v>
      </c>
    </row>
    <row r="5" spans="1:9">
      <c r="A5" s="14" t="s">
        <v>44</v>
      </c>
      <c r="B5" s="12">
        <v>44</v>
      </c>
      <c r="C5" s="12">
        <v>27</v>
      </c>
      <c r="D5" s="12"/>
      <c r="E5" s="12"/>
      <c r="F5" s="12">
        <v>71</v>
      </c>
    </row>
    <row r="6" spans="1:9">
      <c r="A6" s="14" t="s">
        <v>54</v>
      </c>
      <c r="B6" s="12">
        <v>47</v>
      </c>
      <c r="C6" s="12">
        <v>20</v>
      </c>
      <c r="D6" s="12"/>
      <c r="E6" s="12"/>
      <c r="F6" s="12">
        <v>67</v>
      </c>
    </row>
    <row r="7" spans="1:9">
      <c r="A7" s="14" t="s">
        <v>39</v>
      </c>
      <c r="B7" s="12">
        <v>21</v>
      </c>
      <c r="C7" s="12">
        <v>35</v>
      </c>
      <c r="D7" s="12"/>
      <c r="E7" s="12"/>
      <c r="F7" s="12">
        <v>56</v>
      </c>
    </row>
    <row r="8" spans="1:9">
      <c r="A8" s="14" t="s">
        <v>32</v>
      </c>
      <c r="B8" s="12">
        <v>41</v>
      </c>
      <c r="C8" s="12">
        <v>3</v>
      </c>
      <c r="D8" s="12"/>
      <c r="E8" s="12">
        <v>6</v>
      </c>
      <c r="F8" s="12">
        <v>50</v>
      </c>
    </row>
    <row r="9" spans="1:9">
      <c r="A9" s="14" t="s">
        <v>146</v>
      </c>
      <c r="B9" s="12">
        <v>2</v>
      </c>
      <c r="C9" s="12">
        <v>21</v>
      </c>
      <c r="D9" s="12">
        <v>7</v>
      </c>
      <c r="E9" s="12"/>
      <c r="F9" s="12">
        <v>30</v>
      </c>
    </row>
    <row r="10" spans="1:9">
      <c r="A10" s="14" t="s">
        <v>69</v>
      </c>
      <c r="B10" s="12">
        <v>16</v>
      </c>
      <c r="C10" s="12">
        <v>7</v>
      </c>
      <c r="D10" s="12"/>
      <c r="E10" s="12"/>
      <c r="F10" s="12">
        <v>23</v>
      </c>
    </row>
    <row r="11" spans="1:9">
      <c r="A11" s="14" t="s">
        <v>42</v>
      </c>
      <c r="B11" s="12">
        <v>9</v>
      </c>
      <c r="C11" s="12">
        <v>10</v>
      </c>
      <c r="D11" s="12"/>
      <c r="E11" s="12"/>
      <c r="F11" s="12">
        <v>19</v>
      </c>
    </row>
    <row r="12" spans="1:9">
      <c r="A12" s="14" t="s">
        <v>16</v>
      </c>
      <c r="B12" s="12">
        <v>9</v>
      </c>
      <c r="C12" s="12">
        <v>8</v>
      </c>
      <c r="D12" s="12"/>
      <c r="E12" s="12">
        <v>2</v>
      </c>
      <c r="F12" s="12">
        <v>19</v>
      </c>
      <c r="H12" s="13" t="s">
        <v>2564</v>
      </c>
      <c r="I12" t="s">
        <v>2553</v>
      </c>
    </row>
    <row r="13" spans="1:9">
      <c r="A13" s="14" t="s">
        <v>22</v>
      </c>
      <c r="B13" s="12">
        <v>7</v>
      </c>
      <c r="C13" s="12">
        <v>10</v>
      </c>
      <c r="D13" s="12"/>
      <c r="E13" s="12"/>
      <c r="F13" s="12">
        <v>17</v>
      </c>
      <c r="H13" s="14" t="s">
        <v>2559</v>
      </c>
      <c r="I13" s="12">
        <v>241</v>
      </c>
    </row>
    <row r="14" spans="1:9">
      <c r="A14" s="14" t="s">
        <v>26</v>
      </c>
      <c r="B14" s="12">
        <v>13</v>
      </c>
      <c r="C14" s="12">
        <v>2</v>
      </c>
      <c r="D14" s="12"/>
      <c r="E14" s="12">
        <v>2</v>
      </c>
      <c r="F14" s="12">
        <v>17</v>
      </c>
      <c r="H14" s="14" t="s">
        <v>2558</v>
      </c>
      <c r="I14" s="12">
        <v>162</v>
      </c>
    </row>
    <row r="15" spans="1:9">
      <c r="A15" s="14" t="s">
        <v>46</v>
      </c>
      <c r="B15" s="12">
        <v>12</v>
      </c>
      <c r="C15" s="12">
        <v>4</v>
      </c>
      <c r="D15" s="12"/>
      <c r="E15" s="12"/>
      <c r="F15" s="12">
        <v>16</v>
      </c>
      <c r="H15" s="14" t="s">
        <v>2560</v>
      </c>
      <c r="I15" s="12">
        <v>7</v>
      </c>
    </row>
    <row r="16" spans="1:9">
      <c r="A16" s="14" t="s">
        <v>67</v>
      </c>
      <c r="B16" s="12">
        <v>15</v>
      </c>
      <c r="C16" s="12"/>
      <c r="D16" s="12"/>
      <c r="E16" s="12"/>
      <c r="F16" s="12">
        <v>15</v>
      </c>
      <c r="H16" s="14" t="s">
        <v>2557</v>
      </c>
      <c r="I16" s="12">
        <v>33</v>
      </c>
    </row>
    <row r="17" spans="1:9">
      <c r="A17" s="14" t="s">
        <v>37</v>
      </c>
      <c r="B17" s="12">
        <v>5</v>
      </c>
      <c r="C17" s="12"/>
      <c r="D17" s="12"/>
      <c r="E17" s="12">
        <v>10</v>
      </c>
      <c r="F17" s="12">
        <v>15</v>
      </c>
      <c r="H17" s="14" t="s">
        <v>2565</v>
      </c>
      <c r="I17" s="12">
        <v>443</v>
      </c>
    </row>
    <row r="18" spans="1:9">
      <c r="A18" s="14" t="s">
        <v>81</v>
      </c>
      <c r="B18" s="12"/>
      <c r="C18" s="12">
        <v>9</v>
      </c>
      <c r="D18" s="12"/>
      <c r="E18" s="12"/>
      <c r="F18" s="12">
        <v>9</v>
      </c>
    </row>
    <row r="19" spans="1:9">
      <c r="A19" s="14" t="s">
        <v>128</v>
      </c>
      <c r="B19" s="12"/>
      <c r="C19" s="12"/>
      <c r="D19" s="12"/>
      <c r="E19" s="12">
        <v>9</v>
      </c>
      <c r="F19" s="12">
        <v>9</v>
      </c>
    </row>
    <row r="20" spans="1:9">
      <c r="A20" s="14" t="s">
        <v>123</v>
      </c>
      <c r="B20" s="12"/>
      <c r="C20" s="12">
        <v>3</v>
      </c>
      <c r="D20" s="12"/>
      <c r="E20" s="12">
        <v>4</v>
      </c>
      <c r="F20" s="12">
        <v>7</v>
      </c>
    </row>
    <row r="21" spans="1:9">
      <c r="A21" s="14" t="s">
        <v>171</v>
      </c>
      <c r="B21" s="12"/>
      <c r="C21" s="12">
        <v>2</v>
      </c>
      <c r="D21" s="12"/>
      <c r="E21" s="12"/>
      <c r="F21" s="12">
        <v>2</v>
      </c>
    </row>
    <row r="22" spans="1:9">
      <c r="A22" s="14" t="s">
        <v>30</v>
      </c>
      <c r="B22" s="12"/>
      <c r="C22" s="12">
        <v>1</v>
      </c>
      <c r="D22" s="12"/>
      <c r="E22" s="12"/>
      <c r="F22" s="12">
        <v>1</v>
      </c>
    </row>
    <row r="23" spans="1:9">
      <c r="A23" s="14" t="s">
        <v>2565</v>
      </c>
      <c r="B23" s="12">
        <v>241</v>
      </c>
      <c r="C23" s="12">
        <v>162</v>
      </c>
      <c r="D23" s="12">
        <v>7</v>
      </c>
      <c r="E23" s="12">
        <v>33</v>
      </c>
      <c r="F23" s="12">
        <v>443</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N63"/>
  <sheetViews>
    <sheetView topLeftCell="C3" workbookViewId="0">
      <selection activeCell="G33" sqref="G33"/>
    </sheetView>
  </sheetViews>
  <sheetFormatPr defaultRowHeight="13.8"/>
  <cols>
    <col min="1" max="1" width="8.5" bestFit="1" customWidth="1"/>
    <col min="2" max="2" width="17.8984375" bestFit="1" customWidth="1"/>
    <col min="3" max="3" width="15.09765625" bestFit="1" customWidth="1"/>
    <col min="4" max="4" width="14.59765625" bestFit="1" customWidth="1"/>
    <col min="7" max="8" width="19.796875" bestFit="1" customWidth="1"/>
    <col min="9" max="9" width="15.5" customWidth="1"/>
    <col min="12" max="12" width="11.296875" customWidth="1"/>
    <col min="13" max="13" width="20.5" bestFit="1" customWidth="1"/>
    <col min="14" max="14" width="15.09765625" bestFit="1" customWidth="1"/>
  </cols>
  <sheetData>
    <row r="3" spans="1:14">
      <c r="A3" s="13" t="s">
        <v>10</v>
      </c>
      <c r="B3" s="13" t="s">
        <v>11</v>
      </c>
      <c r="C3" t="s">
        <v>2553</v>
      </c>
      <c r="D3" t="s">
        <v>2554</v>
      </c>
      <c r="G3" s="28" t="s">
        <v>10</v>
      </c>
      <c r="H3" s="28" t="s">
        <v>11</v>
      </c>
      <c r="I3" s="28" t="s">
        <v>4</v>
      </c>
      <c r="K3" s="13"/>
      <c r="L3" s="30" t="s">
        <v>10</v>
      </c>
      <c r="M3" s="30" t="s">
        <v>11</v>
      </c>
      <c r="N3" s="30" t="s">
        <v>2</v>
      </c>
    </row>
    <row r="4" spans="1:14">
      <c r="A4" t="s">
        <v>19</v>
      </c>
      <c r="B4" t="s">
        <v>115</v>
      </c>
      <c r="C4" s="12">
        <v>2</v>
      </c>
      <c r="D4" s="12">
        <v>335.8</v>
      </c>
      <c r="G4" s="29" t="str">
        <f>IF(A4="","",A4)</f>
        <v>California</v>
      </c>
      <c r="H4" s="29" t="str">
        <f t="shared" ref="H4:I4" si="0">IF(B4="","",B4)</f>
        <v>Alameda County</v>
      </c>
      <c r="I4" s="29">
        <f t="shared" si="0"/>
        <v>2</v>
      </c>
      <c r="L4" s="29" t="str">
        <f>IF(A4="","",A4)</f>
        <v>California</v>
      </c>
      <c r="M4" s="29" t="str">
        <f t="shared" ref="M4:N4" si="1">IF(B4="","",B4)</f>
        <v>Alameda County</v>
      </c>
      <c r="N4" s="29">
        <f t="shared" si="1"/>
        <v>2</v>
      </c>
    </row>
    <row r="5" spans="1:14">
      <c r="A5" t="s">
        <v>19</v>
      </c>
      <c r="B5" t="s">
        <v>24</v>
      </c>
      <c r="C5" s="12">
        <v>14</v>
      </c>
      <c r="D5" s="12">
        <v>453.2</v>
      </c>
      <c r="G5" s="29" t="str">
        <f t="shared" ref="G5:G61" si="2">IF(A5="","",A5)</f>
        <v>California</v>
      </c>
      <c r="H5" s="29" t="str">
        <f t="shared" ref="H5:H61" si="3">IF(B5="","",B5)</f>
        <v>Contra Costa County</v>
      </c>
      <c r="I5" s="29">
        <f t="shared" ref="I5:I61" si="4">IF(C5="","",C5)</f>
        <v>14</v>
      </c>
      <c r="L5" s="29" t="str">
        <f t="shared" ref="L5:L63" si="5">IF(A5="","",A5)</f>
        <v>California</v>
      </c>
      <c r="M5" s="29" t="str">
        <f t="shared" ref="M5:M63" si="6">IF(B5="","",B5)</f>
        <v>Contra Costa County</v>
      </c>
      <c r="N5" s="29">
        <f t="shared" ref="N5:N63" si="7">IF(C5="","",C5)</f>
        <v>14</v>
      </c>
    </row>
    <row r="6" spans="1:14">
      <c r="A6" t="s">
        <v>19</v>
      </c>
      <c r="B6" t="s">
        <v>147</v>
      </c>
      <c r="C6" s="12">
        <v>10</v>
      </c>
      <c r="D6" s="12">
        <v>310</v>
      </c>
      <c r="G6" s="29" t="str">
        <f t="shared" si="2"/>
        <v>California</v>
      </c>
      <c r="H6" s="29" t="str">
        <f t="shared" si="3"/>
        <v>Kern County</v>
      </c>
      <c r="I6" s="29">
        <f t="shared" si="4"/>
        <v>10</v>
      </c>
      <c r="L6" s="29" t="str">
        <f t="shared" si="5"/>
        <v>California</v>
      </c>
      <c r="M6" s="29" t="str">
        <f t="shared" si="6"/>
        <v>Kern County</v>
      </c>
      <c r="N6" s="29">
        <f t="shared" si="7"/>
        <v>10</v>
      </c>
    </row>
    <row r="7" spans="1:14">
      <c r="A7" t="s">
        <v>19</v>
      </c>
      <c r="B7" t="s">
        <v>33</v>
      </c>
      <c r="C7" s="12">
        <v>112</v>
      </c>
      <c r="D7" s="12">
        <v>4715.7</v>
      </c>
      <c r="G7" s="29" t="str">
        <f t="shared" si="2"/>
        <v>California</v>
      </c>
      <c r="H7" s="29" t="str">
        <f t="shared" si="3"/>
        <v>Los Angeles County</v>
      </c>
      <c r="I7" s="29">
        <f t="shared" si="4"/>
        <v>112</v>
      </c>
      <c r="L7" s="29" t="str">
        <f t="shared" si="5"/>
        <v>California</v>
      </c>
      <c r="M7" s="29" t="str">
        <f t="shared" si="6"/>
        <v>Los Angeles County</v>
      </c>
      <c r="N7" s="29">
        <f t="shared" si="7"/>
        <v>112</v>
      </c>
    </row>
    <row r="8" spans="1:14">
      <c r="A8" t="s">
        <v>19</v>
      </c>
      <c r="B8" t="s">
        <v>364</v>
      </c>
      <c r="C8" s="12">
        <v>2</v>
      </c>
      <c r="D8" s="12">
        <v>149.6</v>
      </c>
      <c r="G8" s="29" t="str">
        <f t="shared" si="2"/>
        <v>California</v>
      </c>
      <c r="H8" s="29" t="str">
        <f t="shared" si="3"/>
        <v>Madera County</v>
      </c>
      <c r="I8" s="29">
        <f t="shared" si="4"/>
        <v>2</v>
      </c>
      <c r="L8" s="29" t="str">
        <f t="shared" si="5"/>
        <v>California</v>
      </c>
      <c r="M8" s="29" t="str">
        <f t="shared" si="6"/>
        <v>Madera County</v>
      </c>
      <c r="N8" s="29">
        <f t="shared" si="7"/>
        <v>2</v>
      </c>
    </row>
    <row r="9" spans="1:14">
      <c r="A9" t="s">
        <v>19</v>
      </c>
      <c r="B9" t="s">
        <v>186</v>
      </c>
      <c r="C9" s="12">
        <v>6</v>
      </c>
      <c r="D9" s="12">
        <v>282</v>
      </c>
      <c r="G9" s="29" t="str">
        <f t="shared" si="2"/>
        <v>California</v>
      </c>
      <c r="H9" s="29" t="str">
        <f t="shared" si="3"/>
        <v>Merced County</v>
      </c>
      <c r="I9" s="29">
        <f t="shared" si="4"/>
        <v>6</v>
      </c>
      <c r="L9" s="29" t="str">
        <f t="shared" si="5"/>
        <v>California</v>
      </c>
      <c r="M9" s="29" t="str">
        <f t="shared" si="6"/>
        <v>Merced County</v>
      </c>
      <c r="N9" s="29">
        <f t="shared" si="7"/>
        <v>6</v>
      </c>
    </row>
    <row r="10" spans="1:14">
      <c r="A10" t="s">
        <v>19</v>
      </c>
      <c r="B10" t="s">
        <v>188</v>
      </c>
      <c r="C10" s="12">
        <v>10</v>
      </c>
      <c r="D10" s="12">
        <v>488</v>
      </c>
      <c r="G10" s="29" t="str">
        <f t="shared" si="2"/>
        <v>California</v>
      </c>
      <c r="H10" s="29" t="str">
        <f t="shared" si="3"/>
        <v>Orange County</v>
      </c>
      <c r="I10" s="29">
        <f t="shared" si="4"/>
        <v>10</v>
      </c>
      <c r="L10" s="29" t="str">
        <f t="shared" si="5"/>
        <v>California</v>
      </c>
      <c r="M10" s="29" t="str">
        <f t="shared" si="6"/>
        <v>Orange County</v>
      </c>
      <c r="N10" s="29">
        <f t="shared" si="7"/>
        <v>10</v>
      </c>
    </row>
    <row r="11" spans="1:14">
      <c r="A11" t="s">
        <v>19</v>
      </c>
      <c r="B11" t="s">
        <v>55</v>
      </c>
      <c r="C11" s="12">
        <v>4</v>
      </c>
      <c r="D11" s="12">
        <v>148</v>
      </c>
      <c r="G11" s="29" t="str">
        <f t="shared" si="2"/>
        <v>California</v>
      </c>
      <c r="H11" s="29" t="str">
        <f t="shared" si="3"/>
        <v>Sacramento County</v>
      </c>
      <c r="I11" s="29">
        <f t="shared" si="4"/>
        <v>4</v>
      </c>
      <c r="L11" s="29" t="str">
        <f t="shared" si="5"/>
        <v>California</v>
      </c>
      <c r="M11" s="29" t="str">
        <f t="shared" si="6"/>
        <v>Sacramento County</v>
      </c>
      <c r="N11" s="29">
        <f t="shared" si="7"/>
        <v>4</v>
      </c>
    </row>
    <row r="12" spans="1:14">
      <c r="A12" t="s">
        <v>19</v>
      </c>
      <c r="B12" t="s">
        <v>62</v>
      </c>
      <c r="C12" s="12">
        <v>22</v>
      </c>
      <c r="D12" s="12">
        <v>1392.4</v>
      </c>
      <c r="G12" s="29" t="str">
        <f t="shared" si="2"/>
        <v>California</v>
      </c>
      <c r="H12" s="29" t="str">
        <f t="shared" si="3"/>
        <v>San Diego County</v>
      </c>
      <c r="I12" s="29">
        <f t="shared" si="4"/>
        <v>22</v>
      </c>
      <c r="L12" s="29" t="str">
        <f t="shared" si="5"/>
        <v>California</v>
      </c>
      <c r="M12" s="29" t="str">
        <f t="shared" si="6"/>
        <v>San Diego County</v>
      </c>
      <c r="N12" s="29">
        <f t="shared" si="7"/>
        <v>22</v>
      </c>
    </row>
    <row r="13" spans="1:14">
      <c r="A13" t="s">
        <v>19</v>
      </c>
      <c r="B13" t="s">
        <v>72</v>
      </c>
      <c r="C13" s="12">
        <v>10</v>
      </c>
      <c r="D13" s="12">
        <v>494.4</v>
      </c>
      <c r="G13" s="29" t="str">
        <f t="shared" si="2"/>
        <v>California</v>
      </c>
      <c r="H13" s="29" t="str">
        <f t="shared" si="3"/>
        <v>San Mateo County</v>
      </c>
      <c r="I13" s="29">
        <f t="shared" si="4"/>
        <v>10</v>
      </c>
      <c r="L13" s="29" t="str">
        <f t="shared" si="5"/>
        <v>California</v>
      </c>
      <c r="M13" s="29" t="str">
        <f t="shared" si="6"/>
        <v>San Mateo County</v>
      </c>
      <c r="N13" s="29">
        <f t="shared" si="7"/>
        <v>10</v>
      </c>
    </row>
    <row r="14" spans="1:14">
      <c r="A14" t="s">
        <v>19</v>
      </c>
      <c r="B14" t="s">
        <v>77</v>
      </c>
      <c r="C14" s="12">
        <v>10</v>
      </c>
      <c r="D14" s="12">
        <v>795.8</v>
      </c>
      <c r="G14" s="29" t="str">
        <f t="shared" si="2"/>
        <v>California</v>
      </c>
      <c r="H14" s="29" t="str">
        <f t="shared" si="3"/>
        <v>Santa Clara County</v>
      </c>
      <c r="I14" s="29">
        <f t="shared" si="4"/>
        <v>10</v>
      </c>
      <c r="L14" s="29" t="str">
        <f t="shared" si="5"/>
        <v>California</v>
      </c>
      <c r="M14" s="29" t="str">
        <f t="shared" si="6"/>
        <v>Santa Clara County</v>
      </c>
      <c r="N14" s="29">
        <f t="shared" si="7"/>
        <v>10</v>
      </c>
    </row>
    <row r="15" spans="1:14">
      <c r="A15" t="s">
        <v>19</v>
      </c>
      <c r="B15" t="s">
        <v>108</v>
      </c>
      <c r="C15" s="12">
        <v>2</v>
      </c>
      <c r="D15" s="12">
        <v>161.4</v>
      </c>
      <c r="G15" s="29" t="str">
        <f t="shared" si="2"/>
        <v>California</v>
      </c>
      <c r="H15" s="29" t="str">
        <f t="shared" si="3"/>
        <v>Sonoma County</v>
      </c>
      <c r="I15" s="29">
        <f t="shared" si="4"/>
        <v>2</v>
      </c>
      <c r="L15" s="29" t="str">
        <f t="shared" si="5"/>
        <v>California</v>
      </c>
      <c r="M15" s="29" t="str">
        <f t="shared" si="6"/>
        <v>Sonoma County</v>
      </c>
      <c r="N15" s="29">
        <f t="shared" si="7"/>
        <v>2</v>
      </c>
    </row>
    <row r="16" spans="1:14">
      <c r="A16" t="s">
        <v>19</v>
      </c>
      <c r="B16" t="s">
        <v>110</v>
      </c>
      <c r="C16" s="12">
        <v>26</v>
      </c>
      <c r="D16" s="12">
        <v>1036.5</v>
      </c>
      <c r="G16" s="29" t="str">
        <f t="shared" si="2"/>
        <v>California</v>
      </c>
      <c r="H16" s="29" t="str">
        <f t="shared" si="3"/>
        <v>Stanislaus County</v>
      </c>
      <c r="I16" s="29">
        <f t="shared" si="4"/>
        <v>26</v>
      </c>
      <c r="L16" s="29" t="str">
        <f t="shared" si="5"/>
        <v>California</v>
      </c>
      <c r="M16" s="29" t="str">
        <f t="shared" si="6"/>
        <v>Stanislaus County</v>
      </c>
      <c r="N16" s="29">
        <f t="shared" si="7"/>
        <v>26</v>
      </c>
    </row>
    <row r="17" spans="1:14">
      <c r="A17" t="s">
        <v>19</v>
      </c>
      <c r="B17" t="s">
        <v>113</v>
      </c>
      <c r="C17" s="12">
        <v>2</v>
      </c>
      <c r="D17" s="12">
        <v>67.599999999999994</v>
      </c>
      <c r="G17" s="29" t="str">
        <f t="shared" si="2"/>
        <v>California</v>
      </c>
      <c r="H17" s="29" t="str">
        <f t="shared" si="3"/>
        <v>Tulare County</v>
      </c>
      <c r="I17" s="29">
        <f t="shared" si="4"/>
        <v>2</v>
      </c>
      <c r="L17" s="29" t="str">
        <f t="shared" si="5"/>
        <v>California</v>
      </c>
      <c r="M17" s="29" t="str">
        <f t="shared" si="6"/>
        <v>Tulare County</v>
      </c>
      <c r="N17" s="29">
        <f t="shared" si="7"/>
        <v>2</v>
      </c>
    </row>
    <row r="18" spans="1:14">
      <c r="A18" t="s">
        <v>19</v>
      </c>
      <c r="B18" t="s">
        <v>82</v>
      </c>
      <c r="C18" s="12">
        <v>5</v>
      </c>
      <c r="D18" s="12">
        <v>235.5</v>
      </c>
      <c r="G18" s="29" t="str">
        <f t="shared" si="2"/>
        <v>California</v>
      </c>
      <c r="H18" s="29" t="str">
        <f t="shared" si="3"/>
        <v>Ventura County</v>
      </c>
      <c r="I18" s="29">
        <f t="shared" si="4"/>
        <v>5</v>
      </c>
      <c r="L18" s="29" t="str">
        <f t="shared" si="5"/>
        <v>California</v>
      </c>
      <c r="M18" s="29" t="str">
        <f t="shared" si="6"/>
        <v>Ventura County</v>
      </c>
      <c r="N18" s="29">
        <f t="shared" si="7"/>
        <v>5</v>
      </c>
    </row>
    <row r="19" spans="1:14">
      <c r="A19" t="s">
        <v>19</v>
      </c>
      <c r="B19" t="s">
        <v>243</v>
      </c>
      <c r="C19" s="12">
        <v>4</v>
      </c>
      <c r="D19" s="12">
        <v>116.4</v>
      </c>
      <c r="G19" s="29" t="str">
        <f t="shared" si="2"/>
        <v>California</v>
      </c>
      <c r="H19" s="29" t="str">
        <f t="shared" si="3"/>
        <v>Yolo County</v>
      </c>
      <c r="I19" s="29">
        <f t="shared" si="4"/>
        <v>4</v>
      </c>
      <c r="L19" s="29" t="str">
        <f t="shared" si="5"/>
        <v>California</v>
      </c>
      <c r="M19" s="29" t="str">
        <f t="shared" si="6"/>
        <v>Yolo County</v>
      </c>
      <c r="N19" s="29">
        <f t="shared" si="7"/>
        <v>4</v>
      </c>
    </row>
    <row r="20" spans="1:14">
      <c r="G20" s="29" t="str">
        <f t="shared" si="2"/>
        <v/>
      </c>
      <c r="H20" s="29" t="str">
        <f t="shared" si="3"/>
        <v/>
      </c>
      <c r="I20" s="29" t="str">
        <f t="shared" si="4"/>
        <v/>
      </c>
      <c r="L20" s="29" t="str">
        <f t="shared" si="5"/>
        <v/>
      </c>
      <c r="M20" s="29" t="str">
        <f t="shared" si="6"/>
        <v/>
      </c>
      <c r="N20" s="29" t="str">
        <f t="shared" si="7"/>
        <v/>
      </c>
    </row>
    <row r="21" spans="1:14">
      <c r="G21" s="29" t="str">
        <f t="shared" si="2"/>
        <v/>
      </c>
      <c r="H21" s="29" t="str">
        <f t="shared" si="3"/>
        <v/>
      </c>
      <c r="I21" s="29" t="str">
        <f t="shared" si="4"/>
        <v/>
      </c>
      <c r="L21" s="29" t="str">
        <f t="shared" si="5"/>
        <v/>
      </c>
      <c r="M21" s="29" t="str">
        <f t="shared" si="6"/>
        <v/>
      </c>
      <c r="N21" s="29" t="str">
        <f t="shared" si="7"/>
        <v/>
      </c>
    </row>
    <row r="22" spans="1:14">
      <c r="G22" s="29" t="str">
        <f t="shared" si="2"/>
        <v/>
      </c>
      <c r="H22" s="29" t="str">
        <f t="shared" si="3"/>
        <v/>
      </c>
      <c r="I22" s="29" t="str">
        <f t="shared" si="4"/>
        <v/>
      </c>
      <c r="L22" s="29" t="str">
        <f t="shared" si="5"/>
        <v/>
      </c>
      <c r="M22" s="29" t="str">
        <f t="shared" si="6"/>
        <v/>
      </c>
      <c r="N22" s="29" t="str">
        <f t="shared" si="7"/>
        <v/>
      </c>
    </row>
    <row r="23" spans="1:14">
      <c r="G23" s="29" t="str">
        <f t="shared" si="2"/>
        <v/>
      </c>
      <c r="H23" s="29" t="str">
        <f t="shared" si="3"/>
        <v/>
      </c>
      <c r="I23" s="29" t="str">
        <f t="shared" si="4"/>
        <v/>
      </c>
      <c r="L23" s="29" t="str">
        <f t="shared" si="5"/>
        <v/>
      </c>
      <c r="M23" s="29" t="str">
        <f t="shared" si="6"/>
        <v/>
      </c>
      <c r="N23" s="29" t="str">
        <f t="shared" si="7"/>
        <v/>
      </c>
    </row>
    <row r="24" spans="1:14">
      <c r="G24" s="29" t="str">
        <f t="shared" si="2"/>
        <v/>
      </c>
      <c r="H24" s="29" t="str">
        <f t="shared" si="3"/>
        <v/>
      </c>
      <c r="I24" s="29" t="str">
        <f t="shared" si="4"/>
        <v/>
      </c>
      <c r="L24" s="29" t="str">
        <f t="shared" si="5"/>
        <v/>
      </c>
      <c r="M24" s="29" t="str">
        <f t="shared" si="6"/>
        <v/>
      </c>
      <c r="N24" s="29" t="str">
        <f t="shared" si="7"/>
        <v/>
      </c>
    </row>
    <row r="25" spans="1:14">
      <c r="G25" s="29" t="str">
        <f t="shared" si="2"/>
        <v/>
      </c>
      <c r="H25" s="29" t="str">
        <f t="shared" si="3"/>
        <v/>
      </c>
      <c r="I25" s="29" t="str">
        <f t="shared" si="4"/>
        <v/>
      </c>
      <c r="L25" s="29" t="str">
        <f t="shared" si="5"/>
        <v/>
      </c>
      <c r="M25" s="29" t="str">
        <f t="shared" si="6"/>
        <v/>
      </c>
      <c r="N25" s="29" t="str">
        <f t="shared" si="7"/>
        <v/>
      </c>
    </row>
    <row r="26" spans="1:14">
      <c r="G26" s="29" t="str">
        <f t="shared" si="2"/>
        <v/>
      </c>
      <c r="H26" s="29" t="str">
        <f t="shared" si="3"/>
        <v/>
      </c>
      <c r="I26" s="29" t="str">
        <f t="shared" si="4"/>
        <v/>
      </c>
      <c r="L26" s="29" t="str">
        <f t="shared" si="5"/>
        <v/>
      </c>
      <c r="M26" s="29" t="str">
        <f t="shared" si="6"/>
        <v/>
      </c>
      <c r="N26" s="29" t="str">
        <f t="shared" si="7"/>
        <v/>
      </c>
    </row>
    <row r="27" spans="1:14">
      <c r="G27" s="29" t="str">
        <f t="shared" si="2"/>
        <v/>
      </c>
      <c r="H27" s="29" t="str">
        <f t="shared" si="3"/>
        <v/>
      </c>
      <c r="I27" s="29" t="str">
        <f t="shared" si="4"/>
        <v/>
      </c>
      <c r="L27" s="29" t="str">
        <f t="shared" si="5"/>
        <v/>
      </c>
      <c r="M27" s="29" t="str">
        <f t="shared" si="6"/>
        <v/>
      </c>
      <c r="N27" s="29" t="str">
        <f t="shared" si="7"/>
        <v/>
      </c>
    </row>
    <row r="28" spans="1:14">
      <c r="G28" s="29" t="str">
        <f t="shared" si="2"/>
        <v/>
      </c>
      <c r="H28" s="29" t="str">
        <f t="shared" si="3"/>
        <v/>
      </c>
      <c r="I28" s="29" t="str">
        <f t="shared" si="4"/>
        <v/>
      </c>
      <c r="L28" s="29" t="str">
        <f t="shared" si="5"/>
        <v/>
      </c>
      <c r="M28" s="29" t="str">
        <f t="shared" si="6"/>
        <v/>
      </c>
      <c r="N28" s="29" t="str">
        <f t="shared" si="7"/>
        <v/>
      </c>
    </row>
    <row r="29" spans="1:14">
      <c r="G29" s="29" t="str">
        <f t="shared" si="2"/>
        <v/>
      </c>
      <c r="H29" s="29" t="str">
        <f t="shared" si="3"/>
        <v/>
      </c>
      <c r="I29" s="29" t="str">
        <f t="shared" si="4"/>
        <v/>
      </c>
      <c r="L29" s="29" t="str">
        <f t="shared" si="5"/>
        <v/>
      </c>
      <c r="M29" s="29" t="str">
        <f t="shared" si="6"/>
        <v/>
      </c>
      <c r="N29" s="29" t="str">
        <f t="shared" si="7"/>
        <v/>
      </c>
    </row>
    <row r="30" spans="1:14">
      <c r="G30" s="29" t="str">
        <f t="shared" si="2"/>
        <v/>
      </c>
      <c r="H30" s="29" t="str">
        <f t="shared" si="3"/>
        <v/>
      </c>
      <c r="I30" s="29" t="str">
        <f t="shared" si="4"/>
        <v/>
      </c>
      <c r="L30" s="29" t="str">
        <f t="shared" si="5"/>
        <v/>
      </c>
      <c r="M30" s="29" t="str">
        <f t="shared" si="6"/>
        <v/>
      </c>
      <c r="N30" s="29" t="str">
        <f t="shared" si="7"/>
        <v/>
      </c>
    </row>
    <row r="31" spans="1:14">
      <c r="G31" s="29" t="str">
        <f t="shared" si="2"/>
        <v/>
      </c>
      <c r="H31" s="29" t="str">
        <f t="shared" si="3"/>
        <v/>
      </c>
      <c r="I31" s="29" t="str">
        <f t="shared" si="4"/>
        <v/>
      </c>
      <c r="L31" s="29" t="str">
        <f t="shared" si="5"/>
        <v/>
      </c>
      <c r="M31" s="29" t="str">
        <f t="shared" si="6"/>
        <v/>
      </c>
      <c r="N31" s="29" t="str">
        <f t="shared" si="7"/>
        <v/>
      </c>
    </row>
    <row r="32" spans="1:14">
      <c r="G32" s="29" t="str">
        <f t="shared" si="2"/>
        <v/>
      </c>
      <c r="H32" s="29" t="str">
        <f t="shared" si="3"/>
        <v/>
      </c>
      <c r="I32" s="29" t="str">
        <f t="shared" si="4"/>
        <v/>
      </c>
      <c r="L32" s="29" t="str">
        <f t="shared" si="5"/>
        <v/>
      </c>
      <c r="M32" s="29" t="str">
        <f t="shared" si="6"/>
        <v/>
      </c>
      <c r="N32" s="29" t="str">
        <f t="shared" si="7"/>
        <v/>
      </c>
    </row>
    <row r="33" spans="7:14">
      <c r="G33" s="29" t="str">
        <f t="shared" si="2"/>
        <v/>
      </c>
      <c r="H33" s="29" t="str">
        <f t="shared" si="3"/>
        <v/>
      </c>
      <c r="I33" s="29" t="str">
        <f t="shared" si="4"/>
        <v/>
      </c>
      <c r="L33" s="29" t="str">
        <f t="shared" si="5"/>
        <v/>
      </c>
      <c r="M33" s="29" t="str">
        <f t="shared" si="6"/>
        <v/>
      </c>
      <c r="N33" s="29" t="str">
        <f t="shared" si="7"/>
        <v/>
      </c>
    </row>
    <row r="34" spans="7:14">
      <c r="G34" s="29" t="str">
        <f t="shared" si="2"/>
        <v/>
      </c>
      <c r="H34" s="29" t="str">
        <f t="shared" si="3"/>
        <v/>
      </c>
      <c r="I34" s="29" t="str">
        <f t="shared" si="4"/>
        <v/>
      </c>
      <c r="L34" s="29" t="str">
        <f t="shared" si="5"/>
        <v/>
      </c>
      <c r="M34" s="29" t="str">
        <f t="shared" si="6"/>
        <v/>
      </c>
      <c r="N34" s="29" t="str">
        <f t="shared" si="7"/>
        <v/>
      </c>
    </row>
    <row r="35" spans="7:14">
      <c r="G35" s="29" t="str">
        <f t="shared" si="2"/>
        <v/>
      </c>
      <c r="H35" s="29" t="str">
        <f t="shared" si="3"/>
        <v/>
      </c>
      <c r="I35" s="29" t="str">
        <f t="shared" si="4"/>
        <v/>
      </c>
      <c r="L35" s="29" t="str">
        <f t="shared" si="5"/>
        <v/>
      </c>
      <c r="M35" s="29" t="str">
        <f t="shared" si="6"/>
        <v/>
      </c>
      <c r="N35" s="29" t="str">
        <f t="shared" si="7"/>
        <v/>
      </c>
    </row>
    <row r="36" spans="7:14">
      <c r="G36" s="29" t="str">
        <f t="shared" si="2"/>
        <v/>
      </c>
      <c r="H36" s="29" t="str">
        <f t="shared" si="3"/>
        <v/>
      </c>
      <c r="I36" s="29" t="str">
        <f t="shared" si="4"/>
        <v/>
      </c>
      <c r="L36" s="29" t="str">
        <f t="shared" si="5"/>
        <v/>
      </c>
      <c r="M36" s="29" t="str">
        <f t="shared" si="6"/>
        <v/>
      </c>
      <c r="N36" s="29" t="str">
        <f t="shared" si="7"/>
        <v/>
      </c>
    </row>
    <row r="37" spans="7:14">
      <c r="G37" s="29" t="str">
        <f t="shared" si="2"/>
        <v/>
      </c>
      <c r="H37" s="29" t="str">
        <f t="shared" si="3"/>
        <v/>
      </c>
      <c r="I37" s="29" t="str">
        <f t="shared" si="4"/>
        <v/>
      </c>
      <c r="L37" s="29" t="str">
        <f t="shared" si="5"/>
        <v/>
      </c>
      <c r="M37" s="29" t="str">
        <f t="shared" si="6"/>
        <v/>
      </c>
      <c r="N37" s="29" t="str">
        <f t="shared" si="7"/>
        <v/>
      </c>
    </row>
    <row r="38" spans="7:14">
      <c r="G38" s="29" t="str">
        <f t="shared" si="2"/>
        <v/>
      </c>
      <c r="H38" s="29" t="str">
        <f t="shared" si="3"/>
        <v/>
      </c>
      <c r="I38" s="29" t="str">
        <f t="shared" si="4"/>
        <v/>
      </c>
      <c r="L38" s="29" t="str">
        <f t="shared" si="5"/>
        <v/>
      </c>
      <c r="M38" s="29" t="str">
        <f t="shared" si="6"/>
        <v/>
      </c>
      <c r="N38" s="29" t="str">
        <f t="shared" si="7"/>
        <v/>
      </c>
    </row>
    <row r="39" spans="7:14">
      <c r="G39" s="29" t="str">
        <f t="shared" si="2"/>
        <v/>
      </c>
      <c r="H39" s="29" t="str">
        <f t="shared" si="3"/>
        <v/>
      </c>
      <c r="I39" s="29" t="str">
        <f t="shared" si="4"/>
        <v/>
      </c>
      <c r="L39" s="29" t="str">
        <f t="shared" si="5"/>
        <v/>
      </c>
      <c r="M39" s="29" t="str">
        <f t="shared" si="6"/>
        <v/>
      </c>
      <c r="N39" s="29" t="str">
        <f t="shared" si="7"/>
        <v/>
      </c>
    </row>
    <row r="40" spans="7:14">
      <c r="G40" s="29" t="str">
        <f t="shared" si="2"/>
        <v/>
      </c>
      <c r="H40" s="29" t="str">
        <f t="shared" si="3"/>
        <v/>
      </c>
      <c r="I40" s="29" t="str">
        <f t="shared" si="4"/>
        <v/>
      </c>
      <c r="L40" s="29" t="str">
        <f t="shared" si="5"/>
        <v/>
      </c>
      <c r="M40" s="29" t="str">
        <f t="shared" si="6"/>
        <v/>
      </c>
      <c r="N40" s="29" t="str">
        <f t="shared" si="7"/>
        <v/>
      </c>
    </row>
    <row r="41" spans="7:14">
      <c r="G41" s="29" t="str">
        <f t="shared" si="2"/>
        <v/>
      </c>
      <c r="H41" s="29" t="str">
        <f t="shared" si="3"/>
        <v/>
      </c>
      <c r="I41" s="29" t="str">
        <f t="shared" si="4"/>
        <v/>
      </c>
      <c r="L41" s="29" t="str">
        <f t="shared" si="5"/>
        <v/>
      </c>
      <c r="M41" s="29" t="str">
        <f t="shared" si="6"/>
        <v/>
      </c>
      <c r="N41" s="29" t="str">
        <f t="shared" si="7"/>
        <v/>
      </c>
    </row>
    <row r="42" spans="7:14">
      <c r="G42" s="29" t="str">
        <f t="shared" si="2"/>
        <v/>
      </c>
      <c r="H42" s="29" t="str">
        <f t="shared" si="3"/>
        <v/>
      </c>
      <c r="I42" s="29" t="str">
        <f t="shared" si="4"/>
        <v/>
      </c>
      <c r="L42" s="29" t="str">
        <f t="shared" si="5"/>
        <v/>
      </c>
      <c r="M42" s="29" t="str">
        <f t="shared" si="6"/>
        <v/>
      </c>
      <c r="N42" s="29" t="str">
        <f t="shared" si="7"/>
        <v/>
      </c>
    </row>
    <row r="43" spans="7:14">
      <c r="G43" s="29" t="str">
        <f t="shared" si="2"/>
        <v/>
      </c>
      <c r="H43" s="29" t="str">
        <f t="shared" si="3"/>
        <v/>
      </c>
      <c r="I43" s="29" t="str">
        <f t="shared" si="4"/>
        <v/>
      </c>
      <c r="L43" s="29" t="str">
        <f t="shared" si="5"/>
        <v/>
      </c>
      <c r="M43" s="29" t="str">
        <f t="shared" si="6"/>
        <v/>
      </c>
      <c r="N43" s="29" t="str">
        <f t="shared" si="7"/>
        <v/>
      </c>
    </row>
    <row r="44" spans="7:14">
      <c r="G44" s="29" t="str">
        <f t="shared" si="2"/>
        <v/>
      </c>
      <c r="H44" s="29" t="str">
        <f t="shared" si="3"/>
        <v/>
      </c>
      <c r="I44" s="29" t="str">
        <f t="shared" si="4"/>
        <v/>
      </c>
      <c r="L44" s="29" t="str">
        <f t="shared" si="5"/>
        <v/>
      </c>
      <c r="M44" s="29" t="str">
        <f t="shared" si="6"/>
        <v/>
      </c>
      <c r="N44" s="29" t="str">
        <f t="shared" si="7"/>
        <v/>
      </c>
    </row>
    <row r="45" spans="7:14">
      <c r="G45" s="29" t="str">
        <f t="shared" si="2"/>
        <v/>
      </c>
      <c r="H45" s="29" t="str">
        <f t="shared" si="3"/>
        <v/>
      </c>
      <c r="I45" s="29" t="str">
        <f t="shared" si="4"/>
        <v/>
      </c>
      <c r="L45" s="29" t="str">
        <f t="shared" si="5"/>
        <v/>
      </c>
      <c r="M45" s="29" t="str">
        <f t="shared" si="6"/>
        <v/>
      </c>
      <c r="N45" s="29" t="str">
        <f t="shared" si="7"/>
        <v/>
      </c>
    </row>
    <row r="46" spans="7:14">
      <c r="G46" s="29" t="str">
        <f t="shared" si="2"/>
        <v/>
      </c>
      <c r="H46" s="29" t="str">
        <f t="shared" si="3"/>
        <v/>
      </c>
      <c r="I46" s="29" t="str">
        <f t="shared" si="4"/>
        <v/>
      </c>
      <c r="L46" s="29" t="str">
        <f t="shared" si="5"/>
        <v/>
      </c>
      <c r="M46" s="29" t="str">
        <f t="shared" si="6"/>
        <v/>
      </c>
      <c r="N46" s="29" t="str">
        <f t="shared" si="7"/>
        <v/>
      </c>
    </row>
    <row r="47" spans="7:14">
      <c r="G47" s="29" t="str">
        <f t="shared" si="2"/>
        <v/>
      </c>
      <c r="H47" s="29" t="str">
        <f t="shared" si="3"/>
        <v/>
      </c>
      <c r="I47" s="29" t="str">
        <f t="shared" si="4"/>
        <v/>
      </c>
      <c r="L47" s="29" t="str">
        <f t="shared" si="5"/>
        <v/>
      </c>
      <c r="M47" s="29" t="str">
        <f t="shared" si="6"/>
        <v/>
      </c>
      <c r="N47" s="29" t="str">
        <f t="shared" si="7"/>
        <v/>
      </c>
    </row>
    <row r="48" spans="7:14">
      <c r="G48" s="29" t="str">
        <f t="shared" si="2"/>
        <v/>
      </c>
      <c r="H48" s="29" t="str">
        <f t="shared" si="3"/>
        <v/>
      </c>
      <c r="I48" s="29" t="str">
        <f t="shared" si="4"/>
        <v/>
      </c>
      <c r="L48" s="29" t="str">
        <f t="shared" si="5"/>
        <v/>
      </c>
      <c r="M48" s="29" t="str">
        <f t="shared" si="6"/>
        <v/>
      </c>
      <c r="N48" s="29" t="str">
        <f t="shared" si="7"/>
        <v/>
      </c>
    </row>
    <row r="49" spans="7:14">
      <c r="G49" s="29" t="str">
        <f t="shared" si="2"/>
        <v/>
      </c>
      <c r="H49" s="29" t="str">
        <f t="shared" si="3"/>
        <v/>
      </c>
      <c r="I49" s="29" t="str">
        <f t="shared" si="4"/>
        <v/>
      </c>
      <c r="L49" s="29" t="str">
        <f t="shared" si="5"/>
        <v/>
      </c>
      <c r="M49" s="29" t="str">
        <f t="shared" si="6"/>
        <v/>
      </c>
      <c r="N49" s="29" t="str">
        <f t="shared" si="7"/>
        <v/>
      </c>
    </row>
    <row r="50" spans="7:14">
      <c r="G50" s="29" t="str">
        <f t="shared" si="2"/>
        <v/>
      </c>
      <c r="H50" s="29" t="str">
        <f t="shared" si="3"/>
        <v/>
      </c>
      <c r="I50" s="29" t="str">
        <f t="shared" si="4"/>
        <v/>
      </c>
      <c r="L50" s="29" t="str">
        <f t="shared" si="5"/>
        <v/>
      </c>
      <c r="M50" s="29" t="str">
        <f t="shared" si="6"/>
        <v/>
      </c>
      <c r="N50" s="29" t="str">
        <f t="shared" si="7"/>
        <v/>
      </c>
    </row>
    <row r="51" spans="7:14">
      <c r="G51" s="29" t="str">
        <f t="shared" si="2"/>
        <v/>
      </c>
      <c r="H51" s="29" t="str">
        <f t="shared" si="3"/>
        <v/>
      </c>
      <c r="I51" s="29" t="str">
        <f t="shared" si="4"/>
        <v/>
      </c>
      <c r="L51" s="29" t="str">
        <f t="shared" si="5"/>
        <v/>
      </c>
      <c r="M51" s="29" t="str">
        <f t="shared" si="6"/>
        <v/>
      </c>
      <c r="N51" s="29" t="str">
        <f t="shared" si="7"/>
        <v/>
      </c>
    </row>
    <row r="52" spans="7:14">
      <c r="G52" s="29" t="str">
        <f t="shared" si="2"/>
        <v/>
      </c>
      <c r="H52" s="29" t="str">
        <f t="shared" si="3"/>
        <v/>
      </c>
      <c r="I52" s="29" t="str">
        <f t="shared" si="4"/>
        <v/>
      </c>
      <c r="L52" s="29" t="str">
        <f t="shared" si="5"/>
        <v/>
      </c>
      <c r="M52" s="29" t="str">
        <f t="shared" si="6"/>
        <v/>
      </c>
      <c r="N52" s="29" t="str">
        <f t="shared" si="7"/>
        <v/>
      </c>
    </row>
    <row r="53" spans="7:14">
      <c r="G53" s="29" t="str">
        <f t="shared" si="2"/>
        <v/>
      </c>
      <c r="H53" s="29" t="str">
        <f t="shared" si="3"/>
        <v/>
      </c>
      <c r="I53" s="29" t="str">
        <f t="shared" si="4"/>
        <v/>
      </c>
      <c r="L53" s="29" t="str">
        <f t="shared" si="5"/>
        <v/>
      </c>
      <c r="M53" s="29" t="str">
        <f t="shared" si="6"/>
        <v/>
      </c>
      <c r="N53" s="29" t="str">
        <f t="shared" si="7"/>
        <v/>
      </c>
    </row>
    <row r="54" spans="7:14">
      <c r="G54" s="29" t="str">
        <f t="shared" si="2"/>
        <v/>
      </c>
      <c r="H54" s="29" t="str">
        <f t="shared" si="3"/>
        <v/>
      </c>
      <c r="I54" s="29" t="str">
        <f t="shared" si="4"/>
        <v/>
      </c>
      <c r="L54" s="29" t="str">
        <f t="shared" si="5"/>
        <v/>
      </c>
      <c r="M54" s="29" t="str">
        <f t="shared" si="6"/>
        <v/>
      </c>
      <c r="N54" s="29" t="str">
        <f t="shared" si="7"/>
        <v/>
      </c>
    </row>
    <row r="55" spans="7:14">
      <c r="G55" s="29" t="str">
        <f t="shared" si="2"/>
        <v/>
      </c>
      <c r="H55" s="29" t="str">
        <f t="shared" si="3"/>
        <v/>
      </c>
      <c r="I55" s="29" t="str">
        <f t="shared" si="4"/>
        <v/>
      </c>
      <c r="L55" s="29" t="str">
        <f t="shared" si="5"/>
        <v/>
      </c>
      <c r="M55" s="29" t="str">
        <f t="shared" si="6"/>
        <v/>
      </c>
      <c r="N55" s="29" t="str">
        <f t="shared" si="7"/>
        <v/>
      </c>
    </row>
    <row r="56" spans="7:14">
      <c r="G56" s="29" t="str">
        <f t="shared" si="2"/>
        <v/>
      </c>
      <c r="H56" s="29" t="str">
        <f t="shared" si="3"/>
        <v/>
      </c>
      <c r="I56" s="29" t="str">
        <f t="shared" si="4"/>
        <v/>
      </c>
      <c r="L56" s="29" t="str">
        <f t="shared" si="5"/>
        <v/>
      </c>
      <c r="M56" s="29" t="str">
        <f t="shared" si="6"/>
        <v/>
      </c>
      <c r="N56" s="29" t="str">
        <f t="shared" si="7"/>
        <v/>
      </c>
    </row>
    <row r="57" spans="7:14">
      <c r="G57" s="29" t="str">
        <f t="shared" si="2"/>
        <v/>
      </c>
      <c r="H57" s="29" t="str">
        <f t="shared" si="3"/>
        <v/>
      </c>
      <c r="I57" s="29" t="str">
        <f t="shared" si="4"/>
        <v/>
      </c>
      <c r="L57" s="29" t="str">
        <f t="shared" si="5"/>
        <v/>
      </c>
      <c r="M57" s="29" t="str">
        <f t="shared" si="6"/>
        <v/>
      </c>
      <c r="N57" s="29" t="str">
        <f t="shared" si="7"/>
        <v/>
      </c>
    </row>
    <row r="58" spans="7:14">
      <c r="G58" s="29" t="str">
        <f t="shared" si="2"/>
        <v/>
      </c>
      <c r="H58" s="29" t="str">
        <f t="shared" si="3"/>
        <v/>
      </c>
      <c r="I58" s="29" t="str">
        <f t="shared" si="4"/>
        <v/>
      </c>
      <c r="L58" s="29" t="str">
        <f t="shared" si="5"/>
        <v/>
      </c>
      <c r="M58" s="29" t="str">
        <f t="shared" si="6"/>
        <v/>
      </c>
      <c r="N58" s="29" t="str">
        <f t="shared" si="7"/>
        <v/>
      </c>
    </row>
    <row r="59" spans="7:14">
      <c r="G59" s="29" t="str">
        <f t="shared" si="2"/>
        <v/>
      </c>
      <c r="H59" s="29" t="str">
        <f t="shared" si="3"/>
        <v/>
      </c>
      <c r="I59" s="29" t="str">
        <f t="shared" si="4"/>
        <v/>
      </c>
      <c r="L59" s="29" t="str">
        <f t="shared" si="5"/>
        <v/>
      </c>
      <c r="M59" s="29" t="str">
        <f t="shared" si="6"/>
        <v/>
      </c>
      <c r="N59" s="29" t="str">
        <f t="shared" si="7"/>
        <v/>
      </c>
    </row>
    <row r="60" spans="7:14">
      <c r="G60" s="29" t="str">
        <f t="shared" si="2"/>
        <v/>
      </c>
      <c r="H60" s="29" t="str">
        <f t="shared" si="3"/>
        <v/>
      </c>
      <c r="I60" s="29" t="str">
        <f t="shared" si="4"/>
        <v/>
      </c>
      <c r="L60" s="29" t="str">
        <f t="shared" si="5"/>
        <v/>
      </c>
      <c r="M60" s="29" t="str">
        <f t="shared" si="6"/>
        <v/>
      </c>
      <c r="N60" s="29" t="str">
        <f t="shared" si="7"/>
        <v/>
      </c>
    </row>
    <row r="61" spans="7:14">
      <c r="G61" s="29" t="str">
        <f t="shared" si="2"/>
        <v/>
      </c>
      <c r="H61" s="29" t="str">
        <f t="shared" si="3"/>
        <v/>
      </c>
      <c r="I61" s="29" t="str">
        <f t="shared" si="4"/>
        <v/>
      </c>
      <c r="L61" s="29" t="str">
        <f t="shared" si="5"/>
        <v/>
      </c>
      <c r="M61" s="29" t="str">
        <f t="shared" si="6"/>
        <v/>
      </c>
      <c r="N61" s="29" t="str">
        <f t="shared" si="7"/>
        <v/>
      </c>
    </row>
    <row r="62" spans="7:14">
      <c r="L62" s="29" t="str">
        <f t="shared" si="5"/>
        <v/>
      </c>
      <c r="M62" s="29" t="str">
        <f t="shared" si="6"/>
        <v/>
      </c>
      <c r="N62" s="29" t="str">
        <f t="shared" si="7"/>
        <v/>
      </c>
    </row>
    <row r="63" spans="7:14">
      <c r="L63" s="29" t="str">
        <f t="shared" si="5"/>
        <v/>
      </c>
      <c r="M63" s="29" t="str">
        <f t="shared" si="6"/>
        <v/>
      </c>
      <c r="N63" s="29" t="str">
        <f t="shared" si="7"/>
        <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3"/>
  <sheetViews>
    <sheetView workbookViewId="0">
      <selection activeCell="B14" sqref="B14"/>
    </sheetView>
  </sheetViews>
  <sheetFormatPr defaultRowHeight="13.8"/>
  <cols>
    <col min="1" max="1" width="13.09765625" customWidth="1"/>
    <col min="2" max="2" width="13.5" bestFit="1" customWidth="1"/>
  </cols>
  <sheetData>
    <row r="3" spans="1:2">
      <c r="A3" s="13" t="s">
        <v>2564</v>
      </c>
      <c r="B3" t="s">
        <v>2552</v>
      </c>
    </row>
    <row r="4" spans="1:2">
      <c r="A4" s="14">
        <v>0</v>
      </c>
      <c r="B4" s="12">
        <v>3</v>
      </c>
    </row>
    <row r="5" spans="1:2">
      <c r="A5" s="14">
        <v>1</v>
      </c>
      <c r="B5" s="12">
        <v>17</v>
      </c>
    </row>
    <row r="6" spans="1:2">
      <c r="A6" s="14">
        <v>2</v>
      </c>
      <c r="B6" s="12">
        <v>8</v>
      </c>
    </row>
    <row r="7" spans="1:2">
      <c r="A7" s="14">
        <v>3</v>
      </c>
      <c r="B7" s="12">
        <v>5</v>
      </c>
    </row>
    <row r="8" spans="1:2">
      <c r="A8" s="14">
        <v>4</v>
      </c>
      <c r="B8" s="12">
        <v>4</v>
      </c>
    </row>
    <row r="9" spans="1:2">
      <c r="A9" s="14">
        <v>5</v>
      </c>
      <c r="B9" s="12">
        <v>1</v>
      </c>
    </row>
    <row r="10" spans="1:2">
      <c r="A10" s="14">
        <v>6</v>
      </c>
      <c r="B10" s="12">
        <v>3</v>
      </c>
    </row>
    <row r="11" spans="1:2">
      <c r="A11" s="14">
        <v>7</v>
      </c>
      <c r="B11" s="12">
        <v>1</v>
      </c>
    </row>
    <row r="12" spans="1:2">
      <c r="A12" s="14">
        <v>8</v>
      </c>
      <c r="B12" s="12">
        <v>1</v>
      </c>
    </row>
    <row r="13" spans="1:2">
      <c r="A13" s="14" t="s">
        <v>2565</v>
      </c>
      <c r="B13" s="12">
        <v>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G6"/>
  <sheetViews>
    <sheetView workbookViewId="0">
      <selection activeCell="B3" sqref="B3"/>
    </sheetView>
  </sheetViews>
  <sheetFormatPr defaultRowHeight="13.8"/>
  <cols>
    <col min="1" max="1" width="13.5" bestFit="1" customWidth="1"/>
    <col min="2" max="2" width="16.09765625" bestFit="1" customWidth="1"/>
    <col min="3" max="4" width="1.8984375" bestFit="1" customWidth="1"/>
    <col min="5" max="6" width="2.8984375" bestFit="1" customWidth="1"/>
    <col min="7" max="7" width="11" bestFit="1" customWidth="1"/>
    <col min="8" max="10" width="5.59765625" bestFit="1" customWidth="1"/>
    <col min="11" max="32" width="6.59765625" bestFit="1" customWidth="1"/>
    <col min="33" max="33" width="8.796875" bestFit="1" customWidth="1"/>
    <col min="34" max="34" width="5.8984375" bestFit="1" customWidth="1"/>
    <col min="35" max="42" width="5.796875" bestFit="1" customWidth="1"/>
    <col min="43" max="61" width="6.796875" bestFit="1" customWidth="1"/>
    <col min="62" max="62" width="9" bestFit="1" customWidth="1"/>
    <col min="63" max="63" width="5.796875" bestFit="1" customWidth="1"/>
    <col min="64" max="71" width="5.69921875" bestFit="1" customWidth="1"/>
    <col min="72" max="91" width="6.69921875" bestFit="1" customWidth="1"/>
    <col min="92" max="92" width="8.8984375" bestFit="1" customWidth="1"/>
    <col min="93" max="93" width="11" bestFit="1" customWidth="1"/>
  </cols>
  <sheetData>
    <row r="3" spans="1:7">
      <c r="A3" s="13" t="s">
        <v>2552</v>
      </c>
      <c r="B3" s="13" t="s">
        <v>2567</v>
      </c>
    </row>
    <row r="4" spans="1:7">
      <c r="A4" s="13" t="s">
        <v>2564</v>
      </c>
      <c r="B4">
        <v>1</v>
      </c>
      <c r="C4">
        <v>2</v>
      </c>
      <c r="D4">
        <v>3</v>
      </c>
      <c r="E4">
        <v>4</v>
      </c>
      <c r="F4">
        <v>5</v>
      </c>
      <c r="G4" t="s">
        <v>2565</v>
      </c>
    </row>
    <row r="5" spans="1:7">
      <c r="A5" s="14" t="s">
        <v>2570</v>
      </c>
      <c r="B5" s="12">
        <v>1</v>
      </c>
      <c r="C5" s="12">
        <v>1</v>
      </c>
      <c r="D5" s="12">
        <v>2</v>
      </c>
      <c r="E5" s="12">
        <v>19</v>
      </c>
      <c r="F5" s="12">
        <v>20</v>
      </c>
      <c r="G5" s="12">
        <v>43</v>
      </c>
    </row>
    <row r="6" spans="1:7">
      <c r="A6" s="14" t="s">
        <v>2565</v>
      </c>
      <c r="B6" s="12">
        <v>1</v>
      </c>
      <c r="C6" s="12">
        <v>1</v>
      </c>
      <c r="D6" s="12">
        <v>2</v>
      </c>
      <c r="E6" s="12">
        <v>19</v>
      </c>
      <c r="F6" s="12">
        <v>20</v>
      </c>
      <c r="G6" s="12">
        <v>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401"/>
  <sheetViews>
    <sheetView topLeftCell="A1940" workbookViewId="0">
      <selection activeCell="I6" sqref="I6"/>
    </sheetView>
  </sheetViews>
  <sheetFormatPr defaultRowHeight="13.8"/>
  <cols>
    <col min="2" max="2" width="19.09765625" bestFit="1" customWidth="1"/>
    <col min="3" max="3" width="8.09765625" bestFit="1" customWidth="1"/>
    <col min="4" max="4" width="13" bestFit="1" customWidth="1"/>
    <col min="5" max="5" width="9.09765625" bestFit="1" customWidth="1"/>
    <col min="6" max="6" width="7.3984375" bestFit="1" customWidth="1"/>
    <col min="7" max="7" width="12.3984375" bestFit="1" customWidth="1"/>
    <col min="8" max="8" width="10" bestFit="1" customWidth="1"/>
    <col min="9" max="9" width="9.3984375" bestFit="1" customWidth="1"/>
    <col min="10" max="10" width="15.69921875" bestFit="1" customWidth="1"/>
    <col min="11" max="11" width="10.69921875" bestFit="1" customWidth="1"/>
    <col min="12" max="12" width="8.796875" bestFit="1" customWidth="1"/>
    <col min="13" max="13" width="19.69921875" bestFit="1" customWidth="1"/>
    <col min="14" max="14" width="13.296875" bestFit="1" customWidth="1"/>
    <col min="15" max="15" width="9.296875" bestFit="1" customWidth="1"/>
    <col min="16" max="16" width="12.09765625" bestFit="1" customWidth="1"/>
    <col min="18" max="18" width="18.19921875" style="31" customWidth="1"/>
    <col min="19" max="19" width="10.3984375" customWidth="1"/>
  </cols>
  <sheetData>
    <row r="1" spans="1:19">
      <c r="A1" t="s">
        <v>0</v>
      </c>
      <c r="B1" t="s">
        <v>1</v>
      </c>
      <c r="C1" t="s">
        <v>2</v>
      </c>
      <c r="D1" t="s">
        <v>2574</v>
      </c>
      <c r="E1" t="s">
        <v>3</v>
      </c>
      <c r="F1" t="s">
        <v>4</v>
      </c>
      <c r="G1" t="s">
        <v>2573</v>
      </c>
      <c r="H1" t="s">
        <v>5</v>
      </c>
      <c r="I1" t="s">
        <v>6</v>
      </c>
      <c r="J1" t="s">
        <v>7</v>
      </c>
      <c r="K1" t="s">
        <v>8</v>
      </c>
      <c r="L1" t="s">
        <v>9</v>
      </c>
      <c r="M1" t="s">
        <v>10</v>
      </c>
      <c r="N1" t="s">
        <v>11</v>
      </c>
      <c r="O1" s="2" t="s">
        <v>12</v>
      </c>
      <c r="P1" s="2" t="s">
        <v>13</v>
      </c>
      <c r="Q1" s="2" t="s">
        <v>14</v>
      </c>
      <c r="R1" s="31" t="s">
        <v>2572</v>
      </c>
      <c r="S1" t="s">
        <v>2571</v>
      </c>
    </row>
    <row r="2" spans="1:19">
      <c r="A2" t="s">
        <v>15</v>
      </c>
      <c r="B2" t="s">
        <v>16</v>
      </c>
      <c r="C2">
        <v>1</v>
      </c>
      <c r="D2">
        <f t="shared" ref="D2:D65" si="0">IF(OR(C2="",C2=0),0.0001,C2)</f>
        <v>1</v>
      </c>
      <c r="E2">
        <v>10.9</v>
      </c>
      <c r="F2">
        <v>10.9</v>
      </c>
      <c r="G2">
        <f t="shared" ref="G2:G65" si="1">IF(OR(F2="",F2=0),0.0001,F2)</f>
        <v>10.9</v>
      </c>
      <c r="H2" s="1">
        <v>45658</v>
      </c>
      <c r="I2" s="1">
        <v>45663</v>
      </c>
      <c r="J2" t="s">
        <v>17</v>
      </c>
      <c r="K2" t="s">
        <v>18</v>
      </c>
      <c r="L2">
        <v>4</v>
      </c>
      <c r="M2" t="s">
        <v>19</v>
      </c>
      <c r="N2" t="s">
        <v>20</v>
      </c>
      <c r="O2">
        <f>orders[[#This Row],[Ship Date]]-orders[[#This Row],[Order Date]]</f>
        <v>5</v>
      </c>
      <c r="P2">
        <f>WEEKNUM(orders[[#This Row],[Order Date]])</f>
        <v>1</v>
      </c>
      <c r="Q2" t="str" cm="1">
        <f t="array" ref="Q2">_xlfn.IFS(orders[[#This Row],[Customer Gender]]="M","Male", orders[[#This Row],[Customer Gender]]="F","Female", orders[[#This Row],[Customer Gender]]="O","Other", TRUE,"Unknown")</f>
        <v>Unknown</v>
      </c>
      <c r="R2" s="31" t="str">
        <f t="shared" ref="R2:R65" si="2">TEXT(H2,"mmmm")</f>
        <v>January</v>
      </c>
    </row>
    <row r="3" spans="1:19">
      <c r="A3" t="s">
        <v>21</v>
      </c>
      <c r="B3" t="s">
        <v>22</v>
      </c>
      <c r="C3">
        <v>2</v>
      </c>
      <c r="D3">
        <f t="shared" si="0"/>
        <v>2</v>
      </c>
      <c r="E3">
        <v>30.6</v>
      </c>
      <c r="F3">
        <v>61.2</v>
      </c>
      <c r="G3">
        <f t="shared" si="1"/>
        <v>61.2</v>
      </c>
      <c r="H3" s="1">
        <v>45658</v>
      </c>
      <c r="I3" s="1">
        <v>45660</v>
      </c>
      <c r="J3" t="s">
        <v>23</v>
      </c>
      <c r="K3" t="s">
        <v>18</v>
      </c>
      <c r="L3">
        <v>4</v>
      </c>
      <c r="M3" t="s">
        <v>19</v>
      </c>
      <c r="N3" t="s">
        <v>24</v>
      </c>
      <c r="O3">
        <f>orders[[#This Row],[Ship Date]]-orders[[#This Row],[Order Date]]</f>
        <v>2</v>
      </c>
      <c r="P3">
        <f>WEEKNUM(orders[[#This Row],[Order Date]])</f>
        <v>1</v>
      </c>
      <c r="Q3" t="str" cm="1">
        <f t="array" ref="Q3">_xlfn.IFS(orders[[#This Row],[Customer Gender]]="M","Male", orders[[#This Row],[Customer Gender]]="F","Female", orders[[#This Row],[Customer Gender]]="O","Other", TRUE,"Unknown")</f>
        <v>Male</v>
      </c>
      <c r="R3" s="31" t="str">
        <f t="shared" si="2"/>
        <v>January</v>
      </c>
    </row>
    <row r="4" spans="1:19">
      <c r="A4" t="s">
        <v>25</v>
      </c>
      <c r="B4" t="s">
        <v>26</v>
      </c>
      <c r="C4">
        <v>3</v>
      </c>
      <c r="D4">
        <f t="shared" si="0"/>
        <v>3</v>
      </c>
      <c r="E4">
        <v>109.4</v>
      </c>
      <c r="F4">
        <v>328.20000000000005</v>
      </c>
      <c r="G4">
        <f t="shared" si="1"/>
        <v>328.20000000000005</v>
      </c>
      <c r="H4" s="1">
        <v>45658</v>
      </c>
      <c r="I4" s="1">
        <v>45661</v>
      </c>
      <c r="J4" t="s">
        <v>27</v>
      </c>
      <c r="K4" t="s">
        <v>18</v>
      </c>
      <c r="L4">
        <v>3</v>
      </c>
      <c r="M4" t="s">
        <v>19</v>
      </c>
      <c r="N4" t="s">
        <v>28</v>
      </c>
      <c r="O4">
        <f>orders[[#This Row],[Ship Date]]-orders[[#This Row],[Order Date]]</f>
        <v>3</v>
      </c>
      <c r="P4">
        <f>WEEKNUM(orders[[#This Row],[Order Date]])</f>
        <v>1</v>
      </c>
      <c r="Q4" t="str" cm="1">
        <f t="array" ref="Q4">_xlfn.IFS(orders[[#This Row],[Customer Gender]]="M","Male", orders[[#This Row],[Customer Gender]]="F","Female", orders[[#This Row],[Customer Gender]]="O","Other", TRUE,"Unknown")</f>
        <v>Female</v>
      </c>
      <c r="R4" s="31" t="str">
        <f t="shared" si="2"/>
        <v>January</v>
      </c>
    </row>
    <row r="5" spans="1:19">
      <c r="A5" t="s">
        <v>29</v>
      </c>
      <c r="B5" t="s">
        <v>30</v>
      </c>
      <c r="C5">
        <v>7</v>
      </c>
      <c r="D5">
        <f t="shared" si="0"/>
        <v>7</v>
      </c>
      <c r="E5">
        <v>37.700000000000003</v>
      </c>
      <c r="F5">
        <v>263.90000000000003</v>
      </c>
      <c r="G5">
        <f t="shared" si="1"/>
        <v>263.90000000000003</v>
      </c>
      <c r="H5" s="1">
        <v>45658</v>
      </c>
      <c r="I5" s="1">
        <v>45659</v>
      </c>
      <c r="J5" t="s">
        <v>27</v>
      </c>
      <c r="K5" t="s">
        <v>18</v>
      </c>
      <c r="L5">
        <v>4</v>
      </c>
      <c r="M5" t="s">
        <v>19</v>
      </c>
      <c r="N5" t="s">
        <v>28</v>
      </c>
      <c r="O5">
        <f>orders[[#This Row],[Ship Date]]-orders[[#This Row],[Order Date]]</f>
        <v>1</v>
      </c>
      <c r="P5">
        <f>WEEKNUM(orders[[#This Row],[Order Date]])</f>
        <v>1</v>
      </c>
      <c r="Q5" t="str" cm="1">
        <f t="array" ref="Q5">_xlfn.IFS(orders[[#This Row],[Customer Gender]]="M","Male", orders[[#This Row],[Customer Gender]]="F","Female", orders[[#This Row],[Customer Gender]]="O","Other", TRUE,"Unknown")</f>
        <v>Female</v>
      </c>
      <c r="R5" s="31" t="str">
        <f t="shared" si="2"/>
        <v>January</v>
      </c>
    </row>
    <row r="6" spans="1:19">
      <c r="A6" t="s">
        <v>31</v>
      </c>
      <c r="B6" t="s">
        <v>32</v>
      </c>
      <c r="C6">
        <v>3</v>
      </c>
      <c r="D6">
        <f t="shared" si="0"/>
        <v>3</v>
      </c>
      <c r="E6">
        <v>56.7</v>
      </c>
      <c r="F6">
        <v>170.10000000000002</v>
      </c>
      <c r="G6">
        <f t="shared" si="1"/>
        <v>170.10000000000002</v>
      </c>
      <c r="H6" s="1">
        <v>45658</v>
      </c>
      <c r="I6" s="1">
        <v>45661</v>
      </c>
      <c r="J6" t="s">
        <v>27</v>
      </c>
      <c r="K6" t="s">
        <v>18</v>
      </c>
      <c r="L6">
        <v>5</v>
      </c>
      <c r="M6" t="s">
        <v>19</v>
      </c>
      <c r="N6" t="s">
        <v>33</v>
      </c>
      <c r="O6">
        <f>orders[[#This Row],[Ship Date]]-orders[[#This Row],[Order Date]]</f>
        <v>3</v>
      </c>
      <c r="P6">
        <f>WEEKNUM(orders[[#This Row],[Order Date]])</f>
        <v>1</v>
      </c>
      <c r="Q6" t="str" cm="1">
        <f t="array" ref="Q6">_xlfn.IFS(orders[[#This Row],[Customer Gender]]="M","Male", orders[[#This Row],[Customer Gender]]="F","Female", orders[[#This Row],[Customer Gender]]="O","Other", TRUE,"Unknown")</f>
        <v>Female</v>
      </c>
      <c r="R6" s="31" t="str">
        <f t="shared" si="2"/>
        <v>January</v>
      </c>
    </row>
    <row r="7" spans="1:19">
      <c r="A7" t="s">
        <v>34</v>
      </c>
      <c r="B7" t="s">
        <v>22</v>
      </c>
      <c r="C7">
        <v>12</v>
      </c>
      <c r="D7">
        <f t="shared" si="0"/>
        <v>12</v>
      </c>
      <c r="E7">
        <v>83.5</v>
      </c>
      <c r="F7">
        <v>1002</v>
      </c>
      <c r="G7">
        <f t="shared" si="1"/>
        <v>1002</v>
      </c>
      <c r="H7" s="1">
        <v>45658</v>
      </c>
      <c r="I7" s="1">
        <v>45661</v>
      </c>
      <c r="J7" t="s">
        <v>23</v>
      </c>
      <c r="K7" t="s">
        <v>35</v>
      </c>
      <c r="L7">
        <v>4</v>
      </c>
      <c r="M7" t="s">
        <v>19</v>
      </c>
      <c r="N7" t="s">
        <v>33</v>
      </c>
      <c r="O7">
        <f>orders[[#This Row],[Ship Date]]-orders[[#This Row],[Order Date]]</f>
        <v>3</v>
      </c>
      <c r="P7">
        <f>WEEKNUM(orders[[#This Row],[Order Date]])</f>
        <v>1</v>
      </c>
      <c r="Q7" t="str" cm="1">
        <f t="array" ref="Q7">_xlfn.IFS(orders[[#This Row],[Customer Gender]]="M","Male", orders[[#This Row],[Customer Gender]]="F","Female", orders[[#This Row],[Customer Gender]]="O","Other", TRUE,"Unknown")</f>
        <v>Male</v>
      </c>
      <c r="R7" s="31" t="str">
        <f t="shared" si="2"/>
        <v>January</v>
      </c>
    </row>
    <row r="8" spans="1:19">
      <c r="A8" t="s">
        <v>36</v>
      </c>
      <c r="B8" t="s">
        <v>37</v>
      </c>
      <c r="C8">
        <v>1</v>
      </c>
      <c r="D8">
        <f t="shared" si="0"/>
        <v>1</v>
      </c>
      <c r="E8">
        <v>55.3</v>
      </c>
      <c r="F8">
        <v>55.3</v>
      </c>
      <c r="G8">
        <f t="shared" si="1"/>
        <v>55.3</v>
      </c>
      <c r="H8" s="1">
        <v>45658</v>
      </c>
      <c r="I8" s="1">
        <v>45659</v>
      </c>
      <c r="J8" t="s">
        <v>27</v>
      </c>
      <c r="K8" t="s">
        <v>18</v>
      </c>
      <c r="L8">
        <v>4</v>
      </c>
      <c r="M8" t="s">
        <v>19</v>
      </c>
      <c r="N8" t="s">
        <v>33</v>
      </c>
      <c r="O8">
        <f>orders[[#This Row],[Ship Date]]-orders[[#This Row],[Order Date]]</f>
        <v>1</v>
      </c>
      <c r="P8">
        <f>WEEKNUM(orders[[#This Row],[Order Date]])</f>
        <v>1</v>
      </c>
      <c r="Q8" t="str" cm="1">
        <f t="array" ref="Q8">_xlfn.IFS(orders[[#This Row],[Customer Gender]]="M","Male", orders[[#This Row],[Customer Gender]]="F","Female", orders[[#This Row],[Customer Gender]]="O","Other", TRUE,"Unknown")</f>
        <v>Female</v>
      </c>
      <c r="R8" s="31" t="str">
        <f t="shared" si="2"/>
        <v>January</v>
      </c>
    </row>
    <row r="9" spans="1:19">
      <c r="A9" t="s">
        <v>38</v>
      </c>
      <c r="B9" t="s">
        <v>39</v>
      </c>
      <c r="C9">
        <v>2</v>
      </c>
      <c r="D9">
        <f t="shared" si="0"/>
        <v>2</v>
      </c>
      <c r="E9">
        <v>40.299999999999997</v>
      </c>
      <c r="F9">
        <v>80.599999999999994</v>
      </c>
      <c r="G9">
        <f t="shared" si="1"/>
        <v>80.599999999999994</v>
      </c>
      <c r="H9" s="1">
        <v>45658</v>
      </c>
      <c r="I9" s="1">
        <v>45659</v>
      </c>
      <c r="J9" t="s">
        <v>23</v>
      </c>
      <c r="K9" t="s">
        <v>40</v>
      </c>
      <c r="L9">
        <v>5</v>
      </c>
      <c r="M9" t="s">
        <v>19</v>
      </c>
      <c r="N9" t="s">
        <v>33</v>
      </c>
      <c r="O9">
        <f>orders[[#This Row],[Ship Date]]-orders[[#This Row],[Order Date]]</f>
        <v>1</v>
      </c>
      <c r="P9">
        <f>WEEKNUM(orders[[#This Row],[Order Date]])</f>
        <v>1</v>
      </c>
      <c r="Q9" t="str" cm="1">
        <f t="array" ref="Q9">_xlfn.IFS(orders[[#This Row],[Customer Gender]]="M","Male", orders[[#This Row],[Customer Gender]]="F","Female", orders[[#This Row],[Customer Gender]]="O","Other", TRUE,"Unknown")</f>
        <v>Male</v>
      </c>
      <c r="R9" s="31" t="str">
        <f t="shared" si="2"/>
        <v>January</v>
      </c>
    </row>
    <row r="10" spans="1:19">
      <c r="A10" t="s">
        <v>41</v>
      </c>
      <c r="B10" t="s">
        <v>42</v>
      </c>
      <c r="C10">
        <v>11</v>
      </c>
      <c r="D10">
        <f t="shared" si="0"/>
        <v>11</v>
      </c>
      <c r="E10">
        <v>35.700000000000003</v>
      </c>
      <c r="F10">
        <v>392.70000000000005</v>
      </c>
      <c r="G10">
        <f t="shared" si="1"/>
        <v>392.70000000000005</v>
      </c>
      <c r="H10" s="1">
        <v>45658</v>
      </c>
      <c r="I10" s="1">
        <v>45659</v>
      </c>
      <c r="J10" t="s">
        <v>27</v>
      </c>
      <c r="K10" t="s">
        <v>18</v>
      </c>
      <c r="L10">
        <v>4</v>
      </c>
      <c r="M10" t="s">
        <v>19</v>
      </c>
      <c r="N10" t="s">
        <v>33</v>
      </c>
      <c r="O10">
        <f>orders[[#This Row],[Ship Date]]-orders[[#This Row],[Order Date]]</f>
        <v>1</v>
      </c>
      <c r="P10">
        <f>WEEKNUM(orders[[#This Row],[Order Date]])</f>
        <v>1</v>
      </c>
      <c r="Q10" t="str" cm="1">
        <f t="array" ref="Q10">_xlfn.IFS(orders[[#This Row],[Customer Gender]]="M","Male", orders[[#This Row],[Customer Gender]]="F","Female", orders[[#This Row],[Customer Gender]]="O","Other", TRUE,"Unknown")</f>
        <v>Female</v>
      </c>
      <c r="R10" s="31" t="str">
        <f t="shared" si="2"/>
        <v>January</v>
      </c>
    </row>
    <row r="11" spans="1:19">
      <c r="A11" t="s">
        <v>43</v>
      </c>
      <c r="B11" t="s">
        <v>44</v>
      </c>
      <c r="C11">
        <v>7</v>
      </c>
      <c r="D11">
        <f t="shared" si="0"/>
        <v>7</v>
      </c>
      <c r="E11">
        <v>22.4</v>
      </c>
      <c r="F11">
        <v>156.79999999999998</v>
      </c>
      <c r="G11">
        <f t="shared" si="1"/>
        <v>156.79999999999998</v>
      </c>
      <c r="H11" s="1">
        <v>45658</v>
      </c>
      <c r="I11" s="1">
        <v>45661</v>
      </c>
      <c r="J11" t="s">
        <v>23</v>
      </c>
      <c r="K11" t="s">
        <v>18</v>
      </c>
      <c r="L11">
        <v>3</v>
      </c>
      <c r="M11" t="s">
        <v>19</v>
      </c>
      <c r="N11" t="s">
        <v>33</v>
      </c>
      <c r="O11">
        <f>orders[[#This Row],[Ship Date]]-orders[[#This Row],[Order Date]]</f>
        <v>3</v>
      </c>
      <c r="P11">
        <f>WEEKNUM(orders[[#This Row],[Order Date]])</f>
        <v>1</v>
      </c>
      <c r="Q11" t="str" cm="1">
        <f t="array" ref="Q11">_xlfn.IFS(orders[[#This Row],[Customer Gender]]="M","Male", orders[[#This Row],[Customer Gender]]="F","Female", orders[[#This Row],[Customer Gender]]="O","Other", TRUE,"Unknown")</f>
        <v>Male</v>
      </c>
      <c r="R11" s="31" t="str">
        <f t="shared" si="2"/>
        <v>January</v>
      </c>
    </row>
    <row r="12" spans="1:19">
      <c r="A12" t="s">
        <v>45</v>
      </c>
      <c r="B12" t="s">
        <v>46</v>
      </c>
      <c r="C12">
        <v>2</v>
      </c>
      <c r="D12">
        <f t="shared" si="0"/>
        <v>2</v>
      </c>
      <c r="E12">
        <v>54.4</v>
      </c>
      <c r="F12">
        <v>108.8</v>
      </c>
      <c r="G12">
        <f t="shared" si="1"/>
        <v>108.8</v>
      </c>
      <c r="H12" s="1">
        <v>45658</v>
      </c>
      <c r="I12" s="1">
        <v>45664</v>
      </c>
      <c r="J12" t="s">
        <v>27</v>
      </c>
      <c r="K12" t="s">
        <v>18</v>
      </c>
      <c r="L12">
        <v>4</v>
      </c>
      <c r="M12" t="s">
        <v>19</v>
      </c>
      <c r="N12" t="s">
        <v>33</v>
      </c>
      <c r="O12">
        <f>orders[[#This Row],[Ship Date]]-orders[[#This Row],[Order Date]]</f>
        <v>6</v>
      </c>
      <c r="P12">
        <f>WEEKNUM(orders[[#This Row],[Order Date]])</f>
        <v>1</v>
      </c>
      <c r="Q12" t="str" cm="1">
        <f t="array" ref="Q12">_xlfn.IFS(orders[[#This Row],[Customer Gender]]="M","Male", orders[[#This Row],[Customer Gender]]="F","Female", orders[[#This Row],[Customer Gender]]="O","Other", TRUE,"Unknown")</f>
        <v>Female</v>
      </c>
      <c r="R12" s="31" t="str">
        <f t="shared" si="2"/>
        <v>January</v>
      </c>
    </row>
    <row r="13" spans="1:19">
      <c r="A13" t="s">
        <v>47</v>
      </c>
      <c r="B13" t="s">
        <v>46</v>
      </c>
      <c r="C13">
        <v>2</v>
      </c>
      <c r="D13">
        <f t="shared" si="0"/>
        <v>2</v>
      </c>
      <c r="E13">
        <v>49</v>
      </c>
      <c r="F13">
        <v>98</v>
      </c>
      <c r="G13">
        <f t="shared" si="1"/>
        <v>98</v>
      </c>
      <c r="H13" s="1">
        <v>45658</v>
      </c>
      <c r="I13" s="1">
        <v>45660</v>
      </c>
      <c r="J13" t="s">
        <v>27</v>
      </c>
      <c r="K13" t="s">
        <v>40</v>
      </c>
      <c r="L13">
        <v>3</v>
      </c>
      <c r="M13" t="s">
        <v>19</v>
      </c>
      <c r="N13" t="s">
        <v>33</v>
      </c>
      <c r="O13">
        <f>orders[[#This Row],[Ship Date]]-orders[[#This Row],[Order Date]]</f>
        <v>2</v>
      </c>
      <c r="P13">
        <f>WEEKNUM(orders[[#This Row],[Order Date]])</f>
        <v>1</v>
      </c>
      <c r="Q13" t="str" cm="1">
        <f t="array" ref="Q13">_xlfn.IFS(orders[[#This Row],[Customer Gender]]="M","Male", orders[[#This Row],[Customer Gender]]="F","Female", orders[[#This Row],[Customer Gender]]="O","Other", TRUE,"Unknown")</f>
        <v>Female</v>
      </c>
      <c r="R13" s="31" t="str">
        <f t="shared" si="2"/>
        <v>January</v>
      </c>
    </row>
    <row r="14" spans="1:19">
      <c r="A14" t="s">
        <v>48</v>
      </c>
      <c r="B14" t="s">
        <v>37</v>
      </c>
      <c r="C14">
        <v>7</v>
      </c>
      <c r="D14">
        <f t="shared" si="0"/>
        <v>7</v>
      </c>
      <c r="E14">
        <v>118.6</v>
      </c>
      <c r="F14">
        <v>830.19999999999993</v>
      </c>
      <c r="G14">
        <f t="shared" si="1"/>
        <v>830.19999999999993</v>
      </c>
      <c r="H14" s="1">
        <v>45658</v>
      </c>
      <c r="I14" s="1">
        <v>45662</v>
      </c>
      <c r="J14" t="s">
        <v>27</v>
      </c>
      <c r="K14" t="s">
        <v>35</v>
      </c>
      <c r="L14">
        <v>4</v>
      </c>
      <c r="M14" t="s">
        <v>19</v>
      </c>
      <c r="N14" t="s">
        <v>49</v>
      </c>
      <c r="O14">
        <f>orders[[#This Row],[Ship Date]]-orders[[#This Row],[Order Date]]</f>
        <v>4</v>
      </c>
      <c r="P14">
        <f>WEEKNUM(orders[[#This Row],[Order Date]])</f>
        <v>1</v>
      </c>
      <c r="Q14" t="str" cm="1">
        <f t="array" ref="Q14">_xlfn.IFS(orders[[#This Row],[Customer Gender]]="M","Male", orders[[#This Row],[Customer Gender]]="F","Female", orders[[#This Row],[Customer Gender]]="O","Other", TRUE,"Unknown")</f>
        <v>Female</v>
      </c>
      <c r="R14" s="31" t="str">
        <f t="shared" si="2"/>
        <v>January</v>
      </c>
    </row>
    <row r="15" spans="1:19">
      <c r="A15" t="s">
        <v>50</v>
      </c>
      <c r="B15" t="s">
        <v>39</v>
      </c>
      <c r="C15">
        <v>27</v>
      </c>
      <c r="D15">
        <f t="shared" si="0"/>
        <v>27</v>
      </c>
      <c r="E15">
        <v>88.4</v>
      </c>
      <c r="F15">
        <v>2386.8000000000002</v>
      </c>
      <c r="G15">
        <f t="shared" si="1"/>
        <v>2386.8000000000002</v>
      </c>
      <c r="H15" s="1">
        <v>45658</v>
      </c>
      <c r="I15" s="1">
        <v>45665</v>
      </c>
      <c r="J15" t="s">
        <v>23</v>
      </c>
      <c r="K15" t="s">
        <v>51</v>
      </c>
      <c r="L15">
        <v>4</v>
      </c>
      <c r="M15" t="s">
        <v>19</v>
      </c>
      <c r="N15" t="s">
        <v>52</v>
      </c>
      <c r="O15">
        <f>orders[[#This Row],[Ship Date]]-orders[[#This Row],[Order Date]]</f>
        <v>7</v>
      </c>
      <c r="P15">
        <f>WEEKNUM(orders[[#This Row],[Order Date]])</f>
        <v>1</v>
      </c>
      <c r="Q15" t="str" cm="1">
        <f t="array" ref="Q15">_xlfn.IFS(orders[[#This Row],[Customer Gender]]="M","Male", orders[[#This Row],[Customer Gender]]="F","Female", orders[[#This Row],[Customer Gender]]="O","Other", TRUE,"Unknown")</f>
        <v>Male</v>
      </c>
      <c r="R15" s="31" t="str">
        <f t="shared" si="2"/>
        <v>January</v>
      </c>
    </row>
    <row r="16" spans="1:19">
      <c r="A16" t="s">
        <v>53</v>
      </c>
      <c r="B16" t="s">
        <v>54</v>
      </c>
      <c r="C16">
        <v>1</v>
      </c>
      <c r="D16">
        <f t="shared" si="0"/>
        <v>1</v>
      </c>
      <c r="E16">
        <v>66.7</v>
      </c>
      <c r="F16">
        <v>66.7</v>
      </c>
      <c r="G16">
        <f t="shared" si="1"/>
        <v>66.7</v>
      </c>
      <c r="H16" s="1">
        <v>45658</v>
      </c>
      <c r="I16" s="1">
        <v>45661</v>
      </c>
      <c r="J16" t="s">
        <v>23</v>
      </c>
      <c r="K16" t="s">
        <v>18</v>
      </c>
      <c r="L16">
        <v>4</v>
      </c>
      <c r="M16" t="s">
        <v>19</v>
      </c>
      <c r="N16" t="s">
        <v>55</v>
      </c>
      <c r="O16">
        <f>orders[[#This Row],[Ship Date]]-orders[[#This Row],[Order Date]]</f>
        <v>3</v>
      </c>
      <c r="P16">
        <f>WEEKNUM(orders[[#This Row],[Order Date]])</f>
        <v>1</v>
      </c>
      <c r="Q16" t="str" cm="1">
        <f t="array" ref="Q16">_xlfn.IFS(orders[[#This Row],[Customer Gender]]="M","Male", orders[[#This Row],[Customer Gender]]="F","Female", orders[[#This Row],[Customer Gender]]="O","Other", TRUE,"Unknown")</f>
        <v>Male</v>
      </c>
      <c r="R16" s="31" t="str">
        <f t="shared" si="2"/>
        <v>January</v>
      </c>
    </row>
    <row r="17" spans="1:18">
      <c r="A17" t="s">
        <v>56</v>
      </c>
      <c r="B17" t="s">
        <v>46</v>
      </c>
      <c r="C17">
        <v>10</v>
      </c>
      <c r="D17">
        <f t="shared" si="0"/>
        <v>10</v>
      </c>
      <c r="E17">
        <v>30.9</v>
      </c>
      <c r="F17">
        <v>309</v>
      </c>
      <c r="G17">
        <f t="shared" si="1"/>
        <v>309</v>
      </c>
      <c r="H17" s="1">
        <v>45658</v>
      </c>
      <c r="I17" s="1">
        <v>45659</v>
      </c>
      <c r="J17" t="s">
        <v>23</v>
      </c>
      <c r="K17" t="s">
        <v>35</v>
      </c>
      <c r="L17">
        <v>5</v>
      </c>
      <c r="M17" t="s">
        <v>19</v>
      </c>
      <c r="N17" t="s">
        <v>55</v>
      </c>
      <c r="O17">
        <f>orders[[#This Row],[Ship Date]]-orders[[#This Row],[Order Date]]</f>
        <v>1</v>
      </c>
      <c r="P17">
        <f>WEEKNUM(orders[[#This Row],[Order Date]])</f>
        <v>1</v>
      </c>
      <c r="Q17" t="str" cm="1">
        <f t="array" ref="Q17">_xlfn.IFS(orders[[#This Row],[Customer Gender]]="M","Male", orders[[#This Row],[Customer Gender]]="F","Female", orders[[#This Row],[Customer Gender]]="O","Other", TRUE,"Unknown")</f>
        <v>Male</v>
      </c>
      <c r="R17" s="31" t="str">
        <f t="shared" si="2"/>
        <v>January</v>
      </c>
    </row>
    <row r="18" spans="1:18">
      <c r="A18" t="s">
        <v>57</v>
      </c>
      <c r="B18" t="s">
        <v>32</v>
      </c>
      <c r="C18">
        <v>3</v>
      </c>
      <c r="D18">
        <f t="shared" si="0"/>
        <v>3</v>
      </c>
      <c r="E18">
        <v>31.1</v>
      </c>
      <c r="F18">
        <v>93.300000000000011</v>
      </c>
      <c r="G18">
        <f t="shared" si="1"/>
        <v>93.300000000000011</v>
      </c>
      <c r="H18" s="1">
        <v>45658</v>
      </c>
      <c r="I18" s="1">
        <v>45659</v>
      </c>
      <c r="J18" t="s">
        <v>27</v>
      </c>
      <c r="K18" t="s">
        <v>18</v>
      </c>
      <c r="L18">
        <v>3</v>
      </c>
      <c r="M18" t="s">
        <v>19</v>
      </c>
      <c r="N18" t="s">
        <v>55</v>
      </c>
      <c r="O18">
        <f>orders[[#This Row],[Ship Date]]-orders[[#This Row],[Order Date]]</f>
        <v>1</v>
      </c>
      <c r="P18">
        <f>WEEKNUM(orders[[#This Row],[Order Date]])</f>
        <v>1</v>
      </c>
      <c r="Q18" t="str" cm="1">
        <f t="array" ref="Q18">_xlfn.IFS(orders[[#This Row],[Customer Gender]]="M","Male", orders[[#This Row],[Customer Gender]]="F","Female", orders[[#This Row],[Customer Gender]]="O","Other", TRUE,"Unknown")</f>
        <v>Female</v>
      </c>
      <c r="R18" s="31" t="str">
        <f t="shared" si="2"/>
        <v>January</v>
      </c>
    </row>
    <row r="19" spans="1:18">
      <c r="A19" t="s">
        <v>58</v>
      </c>
      <c r="B19" t="s">
        <v>42</v>
      </c>
      <c r="C19">
        <v>3</v>
      </c>
      <c r="D19">
        <f t="shared" si="0"/>
        <v>3</v>
      </c>
      <c r="E19">
        <v>36.6</v>
      </c>
      <c r="F19">
        <v>109.80000000000001</v>
      </c>
      <c r="G19">
        <f t="shared" si="1"/>
        <v>109.80000000000001</v>
      </c>
      <c r="H19" s="1">
        <v>45658</v>
      </c>
      <c r="I19" s="1">
        <v>45661</v>
      </c>
      <c r="J19" t="s">
        <v>27</v>
      </c>
      <c r="K19" t="s">
        <v>18</v>
      </c>
      <c r="L19">
        <v>4</v>
      </c>
      <c r="M19" t="s">
        <v>19</v>
      </c>
      <c r="N19" t="s">
        <v>59</v>
      </c>
      <c r="O19">
        <f>orders[[#This Row],[Ship Date]]-orders[[#This Row],[Order Date]]</f>
        <v>3</v>
      </c>
      <c r="P19">
        <f>WEEKNUM(orders[[#This Row],[Order Date]])</f>
        <v>1</v>
      </c>
      <c r="Q19" t="str" cm="1">
        <f t="array" ref="Q19">_xlfn.IFS(orders[[#This Row],[Customer Gender]]="M","Male", orders[[#This Row],[Customer Gender]]="F","Female", orders[[#This Row],[Customer Gender]]="O","Other", TRUE,"Unknown")</f>
        <v>Female</v>
      </c>
      <c r="R19" s="31" t="str">
        <f t="shared" si="2"/>
        <v>January</v>
      </c>
    </row>
    <row r="20" spans="1:18">
      <c r="A20" t="s">
        <v>60</v>
      </c>
      <c r="B20" t="s">
        <v>39</v>
      </c>
      <c r="C20">
        <v>8</v>
      </c>
      <c r="D20">
        <f t="shared" si="0"/>
        <v>8</v>
      </c>
      <c r="E20">
        <v>51.1</v>
      </c>
      <c r="F20">
        <v>408.8</v>
      </c>
      <c r="G20">
        <f t="shared" si="1"/>
        <v>408.8</v>
      </c>
      <c r="H20" s="1">
        <v>45658</v>
      </c>
      <c r="I20" s="1">
        <v>45661</v>
      </c>
      <c r="J20" t="s">
        <v>27</v>
      </c>
      <c r="K20" t="s">
        <v>40</v>
      </c>
      <c r="L20">
        <v>1</v>
      </c>
      <c r="M20" t="s">
        <v>19</v>
      </c>
      <c r="N20" t="s">
        <v>59</v>
      </c>
      <c r="O20">
        <f>orders[[#This Row],[Ship Date]]-orders[[#This Row],[Order Date]]</f>
        <v>3</v>
      </c>
      <c r="P20">
        <f>WEEKNUM(orders[[#This Row],[Order Date]])</f>
        <v>1</v>
      </c>
      <c r="Q20" t="str" cm="1">
        <f t="array" ref="Q20">_xlfn.IFS(orders[[#This Row],[Customer Gender]]="M","Male", orders[[#This Row],[Customer Gender]]="F","Female", orders[[#This Row],[Customer Gender]]="O","Other", TRUE,"Unknown")</f>
        <v>Female</v>
      </c>
      <c r="R20" s="31" t="str">
        <f t="shared" si="2"/>
        <v>January</v>
      </c>
    </row>
    <row r="21" spans="1:18">
      <c r="A21" t="s">
        <v>61</v>
      </c>
      <c r="B21" t="s">
        <v>46</v>
      </c>
      <c r="C21">
        <v>1</v>
      </c>
      <c r="D21">
        <f t="shared" si="0"/>
        <v>1</v>
      </c>
      <c r="E21">
        <v>25.2</v>
      </c>
      <c r="F21">
        <v>25.2</v>
      </c>
      <c r="G21">
        <f t="shared" si="1"/>
        <v>25.2</v>
      </c>
      <c r="H21" s="1">
        <v>45658</v>
      </c>
      <c r="I21" s="1">
        <v>45659</v>
      </c>
      <c r="J21" t="s">
        <v>27</v>
      </c>
      <c r="K21" t="s">
        <v>35</v>
      </c>
      <c r="L21">
        <v>5</v>
      </c>
      <c r="M21" t="s">
        <v>19</v>
      </c>
      <c r="N21" t="s">
        <v>62</v>
      </c>
      <c r="O21">
        <f>orders[[#This Row],[Ship Date]]-orders[[#This Row],[Order Date]]</f>
        <v>1</v>
      </c>
      <c r="P21">
        <f>WEEKNUM(orders[[#This Row],[Order Date]])</f>
        <v>1</v>
      </c>
      <c r="Q21" t="str" cm="1">
        <f t="array" ref="Q21">_xlfn.IFS(orders[[#This Row],[Customer Gender]]="M","Male", orders[[#This Row],[Customer Gender]]="F","Female", orders[[#This Row],[Customer Gender]]="O","Other", TRUE,"Unknown")</f>
        <v>Female</v>
      </c>
      <c r="R21" s="31" t="str">
        <f t="shared" si="2"/>
        <v>January</v>
      </c>
    </row>
    <row r="22" spans="1:18">
      <c r="A22" t="s">
        <v>63</v>
      </c>
      <c r="B22" t="s">
        <v>46</v>
      </c>
      <c r="C22">
        <v>5</v>
      </c>
      <c r="D22">
        <f t="shared" si="0"/>
        <v>5</v>
      </c>
      <c r="E22">
        <v>43.8</v>
      </c>
      <c r="F22">
        <v>219</v>
      </c>
      <c r="G22">
        <f t="shared" si="1"/>
        <v>219</v>
      </c>
      <c r="H22" s="1">
        <v>45658</v>
      </c>
      <c r="I22" s="1">
        <v>45661</v>
      </c>
      <c r="J22" t="s">
        <v>27</v>
      </c>
      <c r="K22" t="s">
        <v>40</v>
      </c>
      <c r="L22">
        <v>4</v>
      </c>
      <c r="M22" t="s">
        <v>19</v>
      </c>
      <c r="N22" t="s">
        <v>62</v>
      </c>
      <c r="O22">
        <f>orders[[#This Row],[Ship Date]]-orders[[#This Row],[Order Date]]</f>
        <v>3</v>
      </c>
      <c r="P22">
        <f>WEEKNUM(orders[[#This Row],[Order Date]])</f>
        <v>1</v>
      </c>
      <c r="Q22" t="str" cm="1">
        <f t="array" ref="Q22">_xlfn.IFS(orders[[#This Row],[Customer Gender]]="M","Male", orders[[#This Row],[Customer Gender]]="F","Female", orders[[#This Row],[Customer Gender]]="O","Other", TRUE,"Unknown")</f>
        <v>Female</v>
      </c>
      <c r="R22" s="31" t="str">
        <f t="shared" si="2"/>
        <v>January</v>
      </c>
    </row>
    <row r="23" spans="1:18">
      <c r="A23" t="s">
        <v>64</v>
      </c>
      <c r="B23" t="s">
        <v>44</v>
      </c>
      <c r="C23">
        <v>12</v>
      </c>
      <c r="D23">
        <f t="shared" si="0"/>
        <v>12</v>
      </c>
      <c r="E23">
        <v>46.7</v>
      </c>
      <c r="F23">
        <v>560.40000000000009</v>
      </c>
      <c r="G23">
        <f t="shared" si="1"/>
        <v>560.40000000000009</v>
      </c>
      <c r="H23" s="1">
        <v>45658</v>
      </c>
      <c r="I23" s="1">
        <v>45659</v>
      </c>
      <c r="J23" t="s">
        <v>27</v>
      </c>
      <c r="K23" t="s">
        <v>35</v>
      </c>
      <c r="L23">
        <v>3</v>
      </c>
      <c r="M23" t="s">
        <v>19</v>
      </c>
      <c r="N23" t="s">
        <v>62</v>
      </c>
      <c r="O23">
        <f>orders[[#This Row],[Ship Date]]-orders[[#This Row],[Order Date]]</f>
        <v>1</v>
      </c>
      <c r="P23">
        <f>WEEKNUM(orders[[#This Row],[Order Date]])</f>
        <v>1</v>
      </c>
      <c r="Q23" t="str" cm="1">
        <f t="array" ref="Q23">_xlfn.IFS(orders[[#This Row],[Customer Gender]]="M","Male", orders[[#This Row],[Customer Gender]]="F","Female", orders[[#This Row],[Customer Gender]]="O","Other", TRUE,"Unknown")</f>
        <v>Female</v>
      </c>
      <c r="R23" s="31" t="str">
        <f t="shared" si="2"/>
        <v>January</v>
      </c>
    </row>
    <row r="24" spans="1:18">
      <c r="A24" t="s">
        <v>65</v>
      </c>
      <c r="B24" t="s">
        <v>30</v>
      </c>
      <c r="C24">
        <v>19</v>
      </c>
      <c r="D24">
        <f t="shared" si="0"/>
        <v>19</v>
      </c>
      <c r="E24">
        <v>79.900000000000006</v>
      </c>
      <c r="F24">
        <v>1518.1000000000001</v>
      </c>
      <c r="G24">
        <f t="shared" si="1"/>
        <v>1518.1000000000001</v>
      </c>
      <c r="H24" s="1">
        <v>45658</v>
      </c>
      <c r="I24" s="1">
        <v>45659</v>
      </c>
      <c r="J24" t="s">
        <v>23</v>
      </c>
      <c r="K24" t="s">
        <v>18</v>
      </c>
      <c r="L24">
        <v>5</v>
      </c>
      <c r="M24" t="s">
        <v>19</v>
      </c>
      <c r="N24" t="s">
        <v>62</v>
      </c>
      <c r="O24">
        <f>orders[[#This Row],[Ship Date]]-orders[[#This Row],[Order Date]]</f>
        <v>1</v>
      </c>
      <c r="P24">
        <f>WEEKNUM(orders[[#This Row],[Order Date]])</f>
        <v>1</v>
      </c>
      <c r="Q24" t="str" cm="1">
        <f t="array" ref="Q24">_xlfn.IFS(orders[[#This Row],[Customer Gender]]="M","Male", orders[[#This Row],[Customer Gender]]="F","Female", orders[[#This Row],[Customer Gender]]="O","Other", TRUE,"Unknown")</f>
        <v>Male</v>
      </c>
      <c r="R24" s="31" t="str">
        <f t="shared" si="2"/>
        <v>January</v>
      </c>
    </row>
    <row r="25" spans="1:18">
      <c r="A25" t="s">
        <v>66</v>
      </c>
      <c r="B25" t="s">
        <v>67</v>
      </c>
      <c r="C25">
        <v>8</v>
      </c>
      <c r="D25">
        <f t="shared" si="0"/>
        <v>8</v>
      </c>
      <c r="E25">
        <v>26.4</v>
      </c>
      <c r="F25">
        <v>211.2</v>
      </c>
      <c r="G25">
        <f t="shared" si="1"/>
        <v>211.2</v>
      </c>
      <c r="H25" s="1">
        <v>45658</v>
      </c>
      <c r="I25" s="1">
        <v>45659</v>
      </c>
      <c r="J25" t="s">
        <v>27</v>
      </c>
      <c r="K25" t="s">
        <v>51</v>
      </c>
      <c r="L25">
        <v>4</v>
      </c>
      <c r="M25" t="s">
        <v>19</v>
      </c>
      <c r="N25" t="s">
        <v>62</v>
      </c>
      <c r="O25">
        <f>orders[[#This Row],[Ship Date]]-orders[[#This Row],[Order Date]]</f>
        <v>1</v>
      </c>
      <c r="P25">
        <f>WEEKNUM(orders[[#This Row],[Order Date]])</f>
        <v>1</v>
      </c>
      <c r="Q25" t="str" cm="1">
        <f t="array" ref="Q25">_xlfn.IFS(orders[[#This Row],[Customer Gender]]="M","Male", orders[[#This Row],[Customer Gender]]="F","Female", orders[[#This Row],[Customer Gender]]="O","Other", TRUE,"Unknown")</f>
        <v>Female</v>
      </c>
      <c r="R25" s="31" t="str">
        <f t="shared" si="2"/>
        <v>January</v>
      </c>
    </row>
    <row r="26" spans="1:18">
      <c r="A26" t="s">
        <v>68</v>
      </c>
      <c r="B26" t="s">
        <v>69</v>
      </c>
      <c r="C26">
        <v>8</v>
      </c>
      <c r="D26">
        <f t="shared" si="0"/>
        <v>8</v>
      </c>
      <c r="E26">
        <v>88.8</v>
      </c>
      <c r="F26">
        <v>710.4</v>
      </c>
      <c r="G26">
        <f t="shared" si="1"/>
        <v>710.4</v>
      </c>
      <c r="H26" s="1">
        <v>45658</v>
      </c>
      <c r="I26" s="1">
        <v>45659</v>
      </c>
      <c r="J26" t="s">
        <v>27</v>
      </c>
      <c r="K26" t="s">
        <v>70</v>
      </c>
      <c r="L26">
        <v>4</v>
      </c>
      <c r="M26" t="s">
        <v>19</v>
      </c>
      <c r="N26" t="s">
        <v>62</v>
      </c>
      <c r="O26">
        <f>orders[[#This Row],[Ship Date]]-orders[[#This Row],[Order Date]]</f>
        <v>1</v>
      </c>
      <c r="P26">
        <f>WEEKNUM(orders[[#This Row],[Order Date]])</f>
        <v>1</v>
      </c>
      <c r="Q26" t="str" cm="1">
        <f t="array" ref="Q26">_xlfn.IFS(orders[[#This Row],[Customer Gender]]="M","Male", orders[[#This Row],[Customer Gender]]="F","Female", orders[[#This Row],[Customer Gender]]="O","Other", TRUE,"Unknown")</f>
        <v>Female</v>
      </c>
      <c r="R26" s="31" t="str">
        <f t="shared" si="2"/>
        <v>January</v>
      </c>
    </row>
    <row r="27" spans="1:18">
      <c r="A27" t="s">
        <v>71</v>
      </c>
      <c r="B27" t="s">
        <v>16</v>
      </c>
      <c r="C27">
        <v>10</v>
      </c>
      <c r="D27">
        <f t="shared" si="0"/>
        <v>10</v>
      </c>
      <c r="E27">
        <v>17.5</v>
      </c>
      <c r="F27">
        <v>175</v>
      </c>
      <c r="G27">
        <f t="shared" si="1"/>
        <v>175</v>
      </c>
      <c r="H27" s="1">
        <v>45658</v>
      </c>
      <c r="I27" s="1">
        <v>45659</v>
      </c>
      <c r="J27" t="s">
        <v>27</v>
      </c>
      <c r="K27" t="s">
        <v>40</v>
      </c>
      <c r="L27">
        <v>4</v>
      </c>
      <c r="M27" t="s">
        <v>19</v>
      </c>
      <c r="N27" t="s">
        <v>72</v>
      </c>
      <c r="O27">
        <f>orders[[#This Row],[Ship Date]]-orders[[#This Row],[Order Date]]</f>
        <v>1</v>
      </c>
      <c r="P27">
        <f>WEEKNUM(orders[[#This Row],[Order Date]])</f>
        <v>1</v>
      </c>
      <c r="Q27" t="str" cm="1">
        <f t="array" ref="Q27">_xlfn.IFS(orders[[#This Row],[Customer Gender]]="M","Male", orders[[#This Row],[Customer Gender]]="F","Female", orders[[#This Row],[Customer Gender]]="O","Other", TRUE,"Unknown")</f>
        <v>Female</v>
      </c>
      <c r="R27" s="31" t="str">
        <f t="shared" si="2"/>
        <v>January</v>
      </c>
    </row>
    <row r="28" spans="1:18">
      <c r="A28" t="s">
        <v>73</v>
      </c>
      <c r="B28" t="s">
        <v>22</v>
      </c>
      <c r="C28">
        <v>9</v>
      </c>
      <c r="D28">
        <f t="shared" si="0"/>
        <v>9</v>
      </c>
      <c r="E28">
        <v>38.700000000000003</v>
      </c>
      <c r="F28">
        <v>348.3</v>
      </c>
      <c r="G28">
        <f t="shared" si="1"/>
        <v>348.3</v>
      </c>
      <c r="H28" s="1">
        <v>45658</v>
      </c>
      <c r="I28" s="1">
        <v>45661</v>
      </c>
      <c r="J28" t="s">
        <v>23</v>
      </c>
      <c r="K28" t="s">
        <v>35</v>
      </c>
      <c r="L28">
        <v>4</v>
      </c>
      <c r="M28" t="s">
        <v>19</v>
      </c>
      <c r="N28" t="s">
        <v>74</v>
      </c>
      <c r="O28">
        <f>orders[[#This Row],[Ship Date]]-orders[[#This Row],[Order Date]]</f>
        <v>3</v>
      </c>
      <c r="P28">
        <f>WEEKNUM(orders[[#This Row],[Order Date]])</f>
        <v>1</v>
      </c>
      <c r="Q28" t="str" cm="1">
        <f t="array" ref="Q28">_xlfn.IFS(orders[[#This Row],[Customer Gender]]="M","Male", orders[[#This Row],[Customer Gender]]="F","Female", orders[[#This Row],[Customer Gender]]="O","Other", TRUE,"Unknown")</f>
        <v>Male</v>
      </c>
      <c r="R28" s="31" t="str">
        <f t="shared" si="2"/>
        <v>January</v>
      </c>
    </row>
    <row r="29" spans="1:18">
      <c r="A29" t="s">
        <v>75</v>
      </c>
      <c r="B29" t="s">
        <v>76</v>
      </c>
      <c r="C29">
        <v>4</v>
      </c>
      <c r="D29">
        <f t="shared" si="0"/>
        <v>4</v>
      </c>
      <c r="E29">
        <v>57.2</v>
      </c>
      <c r="F29">
        <v>228.8</v>
      </c>
      <c r="G29">
        <f t="shared" si="1"/>
        <v>228.8</v>
      </c>
      <c r="H29" s="1">
        <v>45658</v>
      </c>
      <c r="I29" s="1">
        <v>45660</v>
      </c>
      <c r="J29" t="s">
        <v>17</v>
      </c>
      <c r="K29" t="s">
        <v>35</v>
      </c>
      <c r="L29">
        <v>5</v>
      </c>
      <c r="M29" t="s">
        <v>19</v>
      </c>
      <c r="N29" t="s">
        <v>77</v>
      </c>
      <c r="O29">
        <f>orders[[#This Row],[Ship Date]]-orders[[#This Row],[Order Date]]</f>
        <v>2</v>
      </c>
      <c r="P29">
        <f>WEEKNUM(orders[[#This Row],[Order Date]])</f>
        <v>1</v>
      </c>
      <c r="Q29" t="str" cm="1">
        <f t="array" ref="Q29">_xlfn.IFS(orders[[#This Row],[Customer Gender]]="M","Male", orders[[#This Row],[Customer Gender]]="F","Female", orders[[#This Row],[Customer Gender]]="O","Other", TRUE,"Unknown")</f>
        <v>Unknown</v>
      </c>
      <c r="R29" s="31" t="str">
        <f t="shared" si="2"/>
        <v>January</v>
      </c>
    </row>
    <row r="30" spans="1:18">
      <c r="A30" t="s">
        <v>78</v>
      </c>
      <c r="B30" t="s">
        <v>39</v>
      </c>
      <c r="C30">
        <v>5</v>
      </c>
      <c r="D30">
        <f t="shared" si="0"/>
        <v>5</v>
      </c>
      <c r="E30">
        <v>50.9</v>
      </c>
      <c r="F30">
        <v>254.5</v>
      </c>
      <c r="G30">
        <f t="shared" si="1"/>
        <v>254.5</v>
      </c>
      <c r="H30" s="1">
        <v>45658</v>
      </c>
      <c r="I30" s="1">
        <v>45664</v>
      </c>
      <c r="J30" t="s">
        <v>17</v>
      </c>
      <c r="K30" t="s">
        <v>35</v>
      </c>
      <c r="L30">
        <v>5</v>
      </c>
      <c r="M30" t="s">
        <v>19</v>
      </c>
      <c r="N30" t="s">
        <v>79</v>
      </c>
      <c r="O30">
        <f>orders[[#This Row],[Ship Date]]-orders[[#This Row],[Order Date]]</f>
        <v>6</v>
      </c>
      <c r="P30">
        <f>WEEKNUM(orders[[#This Row],[Order Date]])</f>
        <v>1</v>
      </c>
      <c r="Q30" t="str" cm="1">
        <f t="array" ref="Q30">_xlfn.IFS(orders[[#This Row],[Customer Gender]]="M","Male", orders[[#This Row],[Customer Gender]]="F","Female", orders[[#This Row],[Customer Gender]]="O","Other", TRUE,"Unknown")</f>
        <v>Unknown</v>
      </c>
      <c r="R30" s="31" t="str">
        <f t="shared" si="2"/>
        <v>January</v>
      </c>
    </row>
    <row r="31" spans="1:18">
      <c r="A31" t="s">
        <v>80</v>
      </c>
      <c r="B31" t="s">
        <v>81</v>
      </c>
      <c r="C31">
        <v>7</v>
      </c>
      <c r="D31">
        <f t="shared" si="0"/>
        <v>7</v>
      </c>
      <c r="E31">
        <v>41</v>
      </c>
      <c r="F31">
        <v>287</v>
      </c>
      <c r="G31">
        <f t="shared" si="1"/>
        <v>287</v>
      </c>
      <c r="H31" s="1">
        <v>45658</v>
      </c>
      <c r="I31" s="1">
        <v>45662</v>
      </c>
      <c r="J31" t="s">
        <v>27</v>
      </c>
      <c r="K31" t="s">
        <v>35</v>
      </c>
      <c r="L31">
        <v>4</v>
      </c>
      <c r="M31" t="s">
        <v>19</v>
      </c>
      <c r="N31" t="s">
        <v>82</v>
      </c>
      <c r="O31">
        <f>orders[[#This Row],[Ship Date]]-orders[[#This Row],[Order Date]]</f>
        <v>4</v>
      </c>
      <c r="P31">
        <f>WEEKNUM(orders[[#This Row],[Order Date]])</f>
        <v>1</v>
      </c>
      <c r="Q31" t="str" cm="1">
        <f t="array" ref="Q31">_xlfn.IFS(orders[[#This Row],[Customer Gender]]="M","Male", orders[[#This Row],[Customer Gender]]="F","Female", orders[[#This Row],[Customer Gender]]="O","Other", TRUE,"Unknown")</f>
        <v>Female</v>
      </c>
      <c r="R31" s="31" t="str">
        <f t="shared" si="2"/>
        <v>January</v>
      </c>
    </row>
    <row r="32" spans="1:18">
      <c r="A32" t="s">
        <v>83</v>
      </c>
      <c r="B32" t="s">
        <v>44</v>
      </c>
      <c r="C32">
        <v>7</v>
      </c>
      <c r="D32">
        <f t="shared" si="0"/>
        <v>7</v>
      </c>
      <c r="E32">
        <v>19.100000000000001</v>
      </c>
      <c r="F32">
        <v>133.70000000000002</v>
      </c>
      <c r="G32">
        <f t="shared" si="1"/>
        <v>133.70000000000002</v>
      </c>
      <c r="H32" s="1">
        <v>45658</v>
      </c>
      <c r="I32" s="1">
        <v>45662</v>
      </c>
      <c r="J32" t="s">
        <v>23</v>
      </c>
      <c r="K32" t="s">
        <v>18</v>
      </c>
      <c r="L32">
        <v>5</v>
      </c>
      <c r="M32" t="s">
        <v>19</v>
      </c>
      <c r="N32" t="s">
        <v>84</v>
      </c>
      <c r="O32">
        <f>orders[[#This Row],[Ship Date]]-orders[[#This Row],[Order Date]]</f>
        <v>4</v>
      </c>
      <c r="P32">
        <f>WEEKNUM(orders[[#This Row],[Order Date]])</f>
        <v>1</v>
      </c>
      <c r="Q32" t="str" cm="1">
        <f t="array" ref="Q32">_xlfn.IFS(orders[[#This Row],[Customer Gender]]="M","Male", orders[[#This Row],[Customer Gender]]="F","Female", orders[[#This Row],[Customer Gender]]="O","Other", TRUE,"Unknown")</f>
        <v>Male</v>
      </c>
      <c r="R32" s="31" t="str">
        <f t="shared" si="2"/>
        <v>January</v>
      </c>
    </row>
    <row r="33" spans="1:18">
      <c r="A33" t="s">
        <v>85</v>
      </c>
      <c r="B33" t="s">
        <v>26</v>
      </c>
      <c r="C33">
        <v>5</v>
      </c>
      <c r="D33">
        <f t="shared" si="0"/>
        <v>5</v>
      </c>
      <c r="E33">
        <v>166.1</v>
      </c>
      <c r="F33">
        <v>830.5</v>
      </c>
      <c r="G33">
        <f t="shared" si="1"/>
        <v>830.5</v>
      </c>
      <c r="H33" s="1">
        <v>45658</v>
      </c>
      <c r="I33" s="1">
        <v>45661</v>
      </c>
      <c r="J33" t="s">
        <v>23</v>
      </c>
      <c r="K33" t="s">
        <v>18</v>
      </c>
      <c r="L33">
        <v>4</v>
      </c>
      <c r="M33" t="s">
        <v>19</v>
      </c>
      <c r="N33" t="s">
        <v>86</v>
      </c>
      <c r="O33">
        <f>orders[[#This Row],[Ship Date]]-orders[[#This Row],[Order Date]]</f>
        <v>3</v>
      </c>
      <c r="P33">
        <f>WEEKNUM(orders[[#This Row],[Order Date]])</f>
        <v>1</v>
      </c>
      <c r="Q33" t="str" cm="1">
        <f t="array" ref="Q33">_xlfn.IFS(orders[[#This Row],[Customer Gender]]="M","Male", orders[[#This Row],[Customer Gender]]="F","Female", orders[[#This Row],[Customer Gender]]="O","Other", TRUE,"Unknown")</f>
        <v>Male</v>
      </c>
      <c r="R33" s="31" t="str">
        <f t="shared" si="2"/>
        <v>January</v>
      </c>
    </row>
    <row r="34" spans="1:18">
      <c r="A34" t="s">
        <v>87</v>
      </c>
      <c r="B34" t="s">
        <v>32</v>
      </c>
      <c r="C34">
        <v>3</v>
      </c>
      <c r="D34">
        <f t="shared" si="0"/>
        <v>3</v>
      </c>
      <c r="E34">
        <v>29.9</v>
      </c>
      <c r="F34">
        <v>89.699999999999989</v>
      </c>
      <c r="G34">
        <f t="shared" si="1"/>
        <v>89.699999999999989</v>
      </c>
      <c r="H34" s="1">
        <v>45658</v>
      </c>
      <c r="I34" s="1">
        <v>45659</v>
      </c>
      <c r="J34" t="s">
        <v>23</v>
      </c>
      <c r="K34" t="s">
        <v>51</v>
      </c>
      <c r="L34">
        <v>4</v>
      </c>
      <c r="M34" t="s">
        <v>19</v>
      </c>
      <c r="N34" t="s">
        <v>33</v>
      </c>
      <c r="O34">
        <f>orders[[#This Row],[Ship Date]]-orders[[#This Row],[Order Date]]</f>
        <v>1</v>
      </c>
      <c r="P34">
        <f>WEEKNUM(orders[[#This Row],[Order Date]])</f>
        <v>1</v>
      </c>
      <c r="Q34" t="str" cm="1">
        <f t="array" ref="Q34">_xlfn.IFS(orders[[#This Row],[Customer Gender]]="M","Male", orders[[#This Row],[Customer Gender]]="F","Female", orders[[#This Row],[Customer Gender]]="O","Other", TRUE,"Unknown")</f>
        <v>Male</v>
      </c>
      <c r="R34" s="31" t="str">
        <f t="shared" si="2"/>
        <v>January</v>
      </c>
    </row>
    <row r="35" spans="1:18">
      <c r="A35" t="s">
        <v>88</v>
      </c>
      <c r="B35" t="s">
        <v>54</v>
      </c>
      <c r="C35">
        <v>6</v>
      </c>
      <c r="D35">
        <f t="shared" si="0"/>
        <v>6</v>
      </c>
      <c r="E35">
        <v>21.7</v>
      </c>
      <c r="F35">
        <v>130.19999999999999</v>
      </c>
      <c r="G35">
        <f t="shared" si="1"/>
        <v>130.19999999999999</v>
      </c>
      <c r="H35" s="1">
        <v>45658</v>
      </c>
      <c r="I35" s="1">
        <v>45660</v>
      </c>
      <c r="J35" t="s">
        <v>89</v>
      </c>
      <c r="K35" t="s">
        <v>40</v>
      </c>
      <c r="L35">
        <v>5</v>
      </c>
      <c r="M35" t="s">
        <v>19</v>
      </c>
      <c r="N35" t="s">
        <v>33</v>
      </c>
      <c r="O35">
        <f>orders[[#This Row],[Ship Date]]-orders[[#This Row],[Order Date]]</f>
        <v>2</v>
      </c>
      <c r="P35">
        <f>WEEKNUM(orders[[#This Row],[Order Date]])</f>
        <v>1</v>
      </c>
      <c r="Q35" t="str" cm="1">
        <f t="array" ref="Q35">_xlfn.IFS(orders[[#This Row],[Customer Gender]]="M","Male", orders[[#This Row],[Customer Gender]]="F","Female", orders[[#This Row],[Customer Gender]]="O","Other", TRUE,"Unknown")</f>
        <v>Other</v>
      </c>
      <c r="R35" s="31" t="str">
        <f t="shared" si="2"/>
        <v>January</v>
      </c>
    </row>
    <row r="36" spans="1:18">
      <c r="A36" t="s">
        <v>90</v>
      </c>
      <c r="B36" t="s">
        <v>67</v>
      </c>
      <c r="C36">
        <v>2</v>
      </c>
      <c r="D36">
        <f t="shared" si="0"/>
        <v>2</v>
      </c>
      <c r="E36">
        <v>32</v>
      </c>
      <c r="F36">
        <v>64</v>
      </c>
      <c r="G36">
        <f t="shared" si="1"/>
        <v>64</v>
      </c>
      <c r="H36" s="1">
        <v>45658</v>
      </c>
      <c r="I36" s="1">
        <v>45661</v>
      </c>
      <c r="J36" t="s">
        <v>23</v>
      </c>
      <c r="K36" t="s">
        <v>18</v>
      </c>
      <c r="L36">
        <v>5</v>
      </c>
      <c r="M36" t="s">
        <v>19</v>
      </c>
      <c r="N36" t="s">
        <v>33</v>
      </c>
      <c r="O36">
        <f>orders[[#This Row],[Ship Date]]-orders[[#This Row],[Order Date]]</f>
        <v>3</v>
      </c>
      <c r="P36">
        <f>WEEKNUM(orders[[#This Row],[Order Date]])</f>
        <v>1</v>
      </c>
      <c r="Q36" t="str" cm="1">
        <f t="array" ref="Q36">_xlfn.IFS(orders[[#This Row],[Customer Gender]]="M","Male", orders[[#This Row],[Customer Gender]]="F","Female", orders[[#This Row],[Customer Gender]]="O","Other", TRUE,"Unknown")</f>
        <v>Male</v>
      </c>
      <c r="R36" s="31" t="str">
        <f t="shared" si="2"/>
        <v>January</v>
      </c>
    </row>
    <row r="37" spans="1:18">
      <c r="A37" t="s">
        <v>91</v>
      </c>
      <c r="B37" t="s">
        <v>44</v>
      </c>
      <c r="C37">
        <v>2</v>
      </c>
      <c r="D37">
        <f t="shared" si="0"/>
        <v>2</v>
      </c>
      <c r="E37">
        <v>15.8</v>
      </c>
      <c r="F37">
        <v>31.6</v>
      </c>
      <c r="G37">
        <f t="shared" si="1"/>
        <v>31.6</v>
      </c>
      <c r="H37" s="1">
        <v>45658</v>
      </c>
      <c r="I37" s="1">
        <v>45659</v>
      </c>
      <c r="J37" t="s">
        <v>23</v>
      </c>
      <c r="K37" t="s">
        <v>70</v>
      </c>
      <c r="L37">
        <v>5</v>
      </c>
      <c r="M37" t="s">
        <v>19</v>
      </c>
      <c r="N37" t="s">
        <v>33</v>
      </c>
      <c r="O37">
        <f>orders[[#This Row],[Ship Date]]-orders[[#This Row],[Order Date]]</f>
        <v>1</v>
      </c>
      <c r="P37">
        <f>WEEKNUM(orders[[#This Row],[Order Date]])</f>
        <v>1</v>
      </c>
      <c r="Q37" t="str" cm="1">
        <f t="array" ref="Q37">_xlfn.IFS(orders[[#This Row],[Customer Gender]]="M","Male", orders[[#This Row],[Customer Gender]]="F","Female", orders[[#This Row],[Customer Gender]]="O","Other", TRUE,"Unknown")</f>
        <v>Male</v>
      </c>
      <c r="R37" s="31" t="str">
        <f t="shared" si="2"/>
        <v>January</v>
      </c>
    </row>
    <row r="38" spans="1:18">
      <c r="A38" t="s">
        <v>92</v>
      </c>
      <c r="B38" t="s">
        <v>26</v>
      </c>
      <c r="C38">
        <v>17</v>
      </c>
      <c r="D38">
        <f t="shared" si="0"/>
        <v>17</v>
      </c>
      <c r="E38">
        <v>203.1</v>
      </c>
      <c r="F38">
        <v>3452.7</v>
      </c>
      <c r="G38">
        <f t="shared" si="1"/>
        <v>3452.7</v>
      </c>
      <c r="H38" s="1">
        <v>45658</v>
      </c>
      <c r="I38" s="1">
        <v>45662</v>
      </c>
      <c r="J38" t="s">
        <v>23</v>
      </c>
      <c r="K38" t="s">
        <v>51</v>
      </c>
      <c r="L38">
        <v>3</v>
      </c>
      <c r="M38" t="s">
        <v>19</v>
      </c>
      <c r="N38" t="s">
        <v>33</v>
      </c>
      <c r="O38">
        <f>orders[[#This Row],[Ship Date]]-orders[[#This Row],[Order Date]]</f>
        <v>4</v>
      </c>
      <c r="P38">
        <f>WEEKNUM(orders[[#This Row],[Order Date]])</f>
        <v>1</v>
      </c>
      <c r="Q38" t="str" cm="1">
        <f t="array" ref="Q38">_xlfn.IFS(orders[[#This Row],[Customer Gender]]="M","Male", orders[[#This Row],[Customer Gender]]="F","Female", orders[[#This Row],[Customer Gender]]="O","Other", TRUE,"Unknown")</f>
        <v>Male</v>
      </c>
      <c r="R38" s="31" t="str">
        <f t="shared" si="2"/>
        <v>January</v>
      </c>
    </row>
    <row r="39" spans="1:18">
      <c r="A39" t="s">
        <v>93</v>
      </c>
      <c r="B39" t="s">
        <v>42</v>
      </c>
      <c r="C39">
        <v>13</v>
      </c>
      <c r="D39">
        <f t="shared" si="0"/>
        <v>13</v>
      </c>
      <c r="E39">
        <v>39</v>
      </c>
      <c r="F39">
        <v>507</v>
      </c>
      <c r="G39">
        <f t="shared" si="1"/>
        <v>507</v>
      </c>
      <c r="H39" s="1">
        <v>45658</v>
      </c>
      <c r="I39" s="1">
        <v>45664</v>
      </c>
      <c r="J39" t="s">
        <v>23</v>
      </c>
      <c r="K39" t="s">
        <v>18</v>
      </c>
      <c r="L39">
        <v>5</v>
      </c>
      <c r="M39" t="s">
        <v>19</v>
      </c>
      <c r="N39" t="s">
        <v>33</v>
      </c>
      <c r="O39">
        <f>orders[[#This Row],[Ship Date]]-orders[[#This Row],[Order Date]]</f>
        <v>6</v>
      </c>
      <c r="P39">
        <f>WEEKNUM(orders[[#This Row],[Order Date]])</f>
        <v>1</v>
      </c>
      <c r="Q39" t="str" cm="1">
        <f t="array" ref="Q39">_xlfn.IFS(orders[[#This Row],[Customer Gender]]="M","Male", orders[[#This Row],[Customer Gender]]="F","Female", orders[[#This Row],[Customer Gender]]="O","Other", TRUE,"Unknown")</f>
        <v>Male</v>
      </c>
      <c r="R39" s="31" t="str">
        <f t="shared" si="2"/>
        <v>January</v>
      </c>
    </row>
    <row r="40" spans="1:18">
      <c r="A40" t="s">
        <v>94</v>
      </c>
      <c r="B40" t="s">
        <v>54</v>
      </c>
      <c r="C40">
        <v>1</v>
      </c>
      <c r="D40">
        <f t="shared" si="0"/>
        <v>1</v>
      </c>
      <c r="E40">
        <v>26.5</v>
      </c>
      <c r="F40">
        <v>26.5</v>
      </c>
      <c r="G40">
        <f t="shared" si="1"/>
        <v>26.5</v>
      </c>
      <c r="H40" s="1">
        <v>45659</v>
      </c>
      <c r="I40" s="1">
        <v>45660</v>
      </c>
      <c r="J40" t="s">
        <v>23</v>
      </c>
      <c r="K40" t="s">
        <v>40</v>
      </c>
      <c r="L40">
        <v>4</v>
      </c>
      <c r="M40" t="s">
        <v>19</v>
      </c>
      <c r="N40" t="s">
        <v>33</v>
      </c>
      <c r="O40">
        <f>orders[[#This Row],[Ship Date]]-orders[[#This Row],[Order Date]]</f>
        <v>1</v>
      </c>
      <c r="P40">
        <f>WEEKNUM(orders[[#This Row],[Order Date]])</f>
        <v>1</v>
      </c>
      <c r="Q40" t="str" cm="1">
        <f t="array" ref="Q40">_xlfn.IFS(orders[[#This Row],[Customer Gender]]="M","Male", orders[[#This Row],[Customer Gender]]="F","Female", orders[[#This Row],[Customer Gender]]="O","Other", TRUE,"Unknown")</f>
        <v>Male</v>
      </c>
      <c r="R40" s="31" t="str">
        <f t="shared" si="2"/>
        <v>January</v>
      </c>
    </row>
    <row r="41" spans="1:18">
      <c r="A41" t="s">
        <v>95</v>
      </c>
      <c r="B41" t="s">
        <v>37</v>
      </c>
      <c r="C41">
        <v>1</v>
      </c>
      <c r="D41">
        <f t="shared" si="0"/>
        <v>1</v>
      </c>
      <c r="E41">
        <v>43.1</v>
      </c>
      <c r="F41">
        <v>43.1</v>
      </c>
      <c r="G41">
        <f t="shared" si="1"/>
        <v>43.1</v>
      </c>
      <c r="H41" s="1">
        <v>45659</v>
      </c>
      <c r="I41" s="1">
        <v>45660</v>
      </c>
      <c r="J41" t="s">
        <v>27</v>
      </c>
      <c r="K41" t="s">
        <v>40</v>
      </c>
      <c r="L41">
        <v>3</v>
      </c>
      <c r="M41" t="s">
        <v>19</v>
      </c>
      <c r="N41" t="s">
        <v>33</v>
      </c>
      <c r="O41">
        <f>orders[[#This Row],[Ship Date]]-orders[[#This Row],[Order Date]]</f>
        <v>1</v>
      </c>
      <c r="P41">
        <f>WEEKNUM(orders[[#This Row],[Order Date]])</f>
        <v>1</v>
      </c>
      <c r="Q41" t="str" cm="1">
        <f t="array" ref="Q41">_xlfn.IFS(orders[[#This Row],[Customer Gender]]="M","Male", orders[[#This Row],[Customer Gender]]="F","Female", orders[[#This Row],[Customer Gender]]="O","Other", TRUE,"Unknown")</f>
        <v>Female</v>
      </c>
      <c r="R41" s="31" t="str">
        <f t="shared" si="2"/>
        <v>January</v>
      </c>
    </row>
    <row r="42" spans="1:18">
      <c r="A42" t="s">
        <v>96</v>
      </c>
      <c r="B42" t="s">
        <v>22</v>
      </c>
      <c r="C42">
        <v>3</v>
      </c>
      <c r="D42">
        <f t="shared" si="0"/>
        <v>3</v>
      </c>
      <c r="E42">
        <v>139</v>
      </c>
      <c r="F42">
        <v>417</v>
      </c>
      <c r="G42">
        <f t="shared" si="1"/>
        <v>417</v>
      </c>
      <c r="H42" s="1">
        <v>45659</v>
      </c>
      <c r="I42" s="1">
        <v>45660</v>
      </c>
      <c r="J42" t="s">
        <v>27</v>
      </c>
      <c r="K42" t="s">
        <v>70</v>
      </c>
      <c r="L42">
        <v>5</v>
      </c>
      <c r="M42" t="s">
        <v>19</v>
      </c>
      <c r="N42" t="s">
        <v>33</v>
      </c>
      <c r="O42">
        <f>orders[[#This Row],[Ship Date]]-orders[[#This Row],[Order Date]]</f>
        <v>1</v>
      </c>
      <c r="P42">
        <f>WEEKNUM(orders[[#This Row],[Order Date]])</f>
        <v>1</v>
      </c>
      <c r="Q42" t="str" cm="1">
        <f t="array" ref="Q42">_xlfn.IFS(orders[[#This Row],[Customer Gender]]="M","Male", orders[[#This Row],[Customer Gender]]="F","Female", orders[[#This Row],[Customer Gender]]="O","Other", TRUE,"Unknown")</f>
        <v>Female</v>
      </c>
      <c r="R42" s="31" t="str">
        <f t="shared" si="2"/>
        <v>January</v>
      </c>
    </row>
    <row r="43" spans="1:18">
      <c r="A43" t="s">
        <v>97</v>
      </c>
      <c r="B43" t="s">
        <v>69</v>
      </c>
      <c r="C43">
        <v>1</v>
      </c>
      <c r="D43">
        <f t="shared" si="0"/>
        <v>1</v>
      </c>
      <c r="E43">
        <v>80.7</v>
      </c>
      <c r="F43">
        <v>80.7</v>
      </c>
      <c r="G43">
        <f t="shared" si="1"/>
        <v>80.7</v>
      </c>
      <c r="H43" s="1">
        <v>45659</v>
      </c>
      <c r="I43" s="1">
        <v>45660</v>
      </c>
      <c r="J43" t="s">
        <v>23</v>
      </c>
      <c r="K43" t="s">
        <v>18</v>
      </c>
      <c r="L43">
        <v>5</v>
      </c>
      <c r="M43" t="s">
        <v>19</v>
      </c>
      <c r="N43" t="s">
        <v>98</v>
      </c>
      <c r="O43">
        <f>orders[[#This Row],[Ship Date]]-orders[[#This Row],[Order Date]]</f>
        <v>1</v>
      </c>
      <c r="P43">
        <f>WEEKNUM(orders[[#This Row],[Order Date]])</f>
        <v>1</v>
      </c>
      <c r="Q43" t="str" cm="1">
        <f t="array" ref="Q43">_xlfn.IFS(orders[[#This Row],[Customer Gender]]="M","Male", orders[[#This Row],[Customer Gender]]="F","Female", orders[[#This Row],[Customer Gender]]="O","Other", TRUE,"Unknown")</f>
        <v>Male</v>
      </c>
      <c r="R43" s="31" t="str">
        <f t="shared" si="2"/>
        <v>January</v>
      </c>
    </row>
    <row r="44" spans="1:18">
      <c r="A44" t="s">
        <v>99</v>
      </c>
      <c r="B44" t="s">
        <v>32</v>
      </c>
      <c r="C44">
        <v>2</v>
      </c>
      <c r="D44">
        <f t="shared" si="0"/>
        <v>2</v>
      </c>
      <c r="E44">
        <v>54.5</v>
      </c>
      <c r="F44">
        <v>109</v>
      </c>
      <c r="G44">
        <f t="shared" si="1"/>
        <v>109</v>
      </c>
      <c r="H44" s="1">
        <v>45659</v>
      </c>
      <c r="I44" s="1">
        <v>45661</v>
      </c>
      <c r="J44" t="s">
        <v>23</v>
      </c>
      <c r="K44" t="s">
        <v>35</v>
      </c>
      <c r="L44">
        <v>3</v>
      </c>
      <c r="M44" t="s">
        <v>19</v>
      </c>
      <c r="N44" t="s">
        <v>55</v>
      </c>
      <c r="O44">
        <f>orders[[#This Row],[Ship Date]]-orders[[#This Row],[Order Date]]</f>
        <v>2</v>
      </c>
      <c r="P44">
        <f>WEEKNUM(orders[[#This Row],[Order Date]])</f>
        <v>1</v>
      </c>
      <c r="Q44" t="str" cm="1">
        <f t="array" ref="Q44">_xlfn.IFS(orders[[#This Row],[Customer Gender]]="M","Male", orders[[#This Row],[Customer Gender]]="F","Female", orders[[#This Row],[Customer Gender]]="O","Other", TRUE,"Unknown")</f>
        <v>Male</v>
      </c>
      <c r="R44" s="31" t="str">
        <f t="shared" si="2"/>
        <v>January</v>
      </c>
    </row>
    <row r="45" spans="1:18">
      <c r="A45" t="s">
        <v>100</v>
      </c>
      <c r="B45" t="s">
        <v>39</v>
      </c>
      <c r="C45">
        <v>3</v>
      </c>
      <c r="D45">
        <f t="shared" si="0"/>
        <v>3</v>
      </c>
      <c r="E45">
        <v>68.599999999999994</v>
      </c>
      <c r="F45">
        <v>205.79999999999998</v>
      </c>
      <c r="G45">
        <f t="shared" si="1"/>
        <v>205.79999999999998</v>
      </c>
      <c r="H45" s="1">
        <v>45659</v>
      </c>
      <c r="I45" s="1">
        <v>45659</v>
      </c>
      <c r="J45" t="s">
        <v>27</v>
      </c>
      <c r="K45" t="s">
        <v>18</v>
      </c>
      <c r="L45">
        <v>3</v>
      </c>
      <c r="M45" t="s">
        <v>19</v>
      </c>
      <c r="N45" t="s">
        <v>62</v>
      </c>
      <c r="O45">
        <f>orders[[#This Row],[Ship Date]]-orders[[#This Row],[Order Date]]</f>
        <v>0</v>
      </c>
      <c r="P45">
        <f>WEEKNUM(orders[[#This Row],[Order Date]])</f>
        <v>1</v>
      </c>
      <c r="Q45" t="str" cm="1">
        <f t="array" ref="Q45">_xlfn.IFS(orders[[#This Row],[Customer Gender]]="M","Male", orders[[#This Row],[Customer Gender]]="F","Female", orders[[#This Row],[Customer Gender]]="O","Other", TRUE,"Unknown")</f>
        <v>Female</v>
      </c>
      <c r="R45" s="31" t="str">
        <f t="shared" si="2"/>
        <v>January</v>
      </c>
    </row>
    <row r="46" spans="1:18">
      <c r="A46" t="s">
        <v>101</v>
      </c>
      <c r="B46" t="s">
        <v>26</v>
      </c>
      <c r="C46">
        <v>4</v>
      </c>
      <c r="D46">
        <f t="shared" si="0"/>
        <v>4</v>
      </c>
      <c r="E46">
        <v>135.9</v>
      </c>
      <c r="F46">
        <v>543.6</v>
      </c>
      <c r="G46">
        <f t="shared" si="1"/>
        <v>543.6</v>
      </c>
      <c r="H46" s="1">
        <v>45659</v>
      </c>
      <c r="I46" s="1">
        <v>45660</v>
      </c>
      <c r="J46" t="s">
        <v>27</v>
      </c>
      <c r="K46" t="s">
        <v>40</v>
      </c>
      <c r="L46">
        <v>5</v>
      </c>
      <c r="M46" t="s">
        <v>19</v>
      </c>
      <c r="N46" t="s">
        <v>62</v>
      </c>
      <c r="O46">
        <f>orders[[#This Row],[Ship Date]]-orders[[#This Row],[Order Date]]</f>
        <v>1</v>
      </c>
      <c r="P46">
        <f>WEEKNUM(orders[[#This Row],[Order Date]])</f>
        <v>1</v>
      </c>
      <c r="Q46" t="str" cm="1">
        <f t="array" ref="Q46">_xlfn.IFS(orders[[#This Row],[Customer Gender]]="M","Male", orders[[#This Row],[Customer Gender]]="F","Female", orders[[#This Row],[Customer Gender]]="O","Other", TRUE,"Unknown")</f>
        <v>Female</v>
      </c>
      <c r="R46" s="31" t="str">
        <f t="shared" si="2"/>
        <v>January</v>
      </c>
    </row>
    <row r="47" spans="1:18">
      <c r="A47" t="s">
        <v>102</v>
      </c>
      <c r="B47" t="s">
        <v>26</v>
      </c>
      <c r="C47">
        <v>4</v>
      </c>
      <c r="D47">
        <f t="shared" si="0"/>
        <v>4</v>
      </c>
      <c r="E47">
        <v>70.900000000000006</v>
      </c>
      <c r="F47">
        <v>283.60000000000002</v>
      </c>
      <c r="G47">
        <f t="shared" si="1"/>
        <v>283.60000000000002</v>
      </c>
      <c r="H47" s="1">
        <v>45659</v>
      </c>
      <c r="I47" s="1">
        <v>45660</v>
      </c>
      <c r="J47" t="s">
        <v>27</v>
      </c>
      <c r="K47" t="s">
        <v>18</v>
      </c>
      <c r="L47">
        <v>4</v>
      </c>
      <c r="M47" t="s">
        <v>19</v>
      </c>
      <c r="N47" t="s">
        <v>103</v>
      </c>
      <c r="O47">
        <f>orders[[#This Row],[Ship Date]]-orders[[#This Row],[Order Date]]</f>
        <v>1</v>
      </c>
      <c r="P47">
        <f>WEEKNUM(orders[[#This Row],[Order Date]])</f>
        <v>1</v>
      </c>
      <c r="Q47" t="str" cm="1">
        <f t="array" ref="Q47">_xlfn.IFS(orders[[#This Row],[Customer Gender]]="M","Male", orders[[#This Row],[Customer Gender]]="F","Female", orders[[#This Row],[Customer Gender]]="O","Other", TRUE,"Unknown")</f>
        <v>Female</v>
      </c>
      <c r="R47" s="31" t="str">
        <f t="shared" si="2"/>
        <v>January</v>
      </c>
    </row>
    <row r="48" spans="1:18">
      <c r="A48" t="s">
        <v>104</v>
      </c>
      <c r="B48" t="s">
        <v>22</v>
      </c>
      <c r="C48">
        <v>5</v>
      </c>
      <c r="D48">
        <f t="shared" si="0"/>
        <v>5</v>
      </c>
      <c r="E48">
        <v>63.7</v>
      </c>
      <c r="F48">
        <v>318.5</v>
      </c>
      <c r="G48">
        <f t="shared" si="1"/>
        <v>318.5</v>
      </c>
      <c r="H48" s="1">
        <v>45659</v>
      </c>
      <c r="I48" s="1">
        <v>45660</v>
      </c>
      <c r="J48" t="s">
        <v>23</v>
      </c>
      <c r="K48" t="s">
        <v>35</v>
      </c>
      <c r="L48">
        <v>3</v>
      </c>
      <c r="M48" t="s">
        <v>19</v>
      </c>
      <c r="N48" t="s">
        <v>72</v>
      </c>
      <c r="O48">
        <f>orders[[#This Row],[Ship Date]]-orders[[#This Row],[Order Date]]</f>
        <v>1</v>
      </c>
      <c r="P48">
        <f>WEEKNUM(orders[[#This Row],[Order Date]])</f>
        <v>1</v>
      </c>
      <c r="Q48" t="str" cm="1">
        <f t="array" ref="Q48">_xlfn.IFS(orders[[#This Row],[Customer Gender]]="M","Male", orders[[#This Row],[Customer Gender]]="F","Female", orders[[#This Row],[Customer Gender]]="O","Other", TRUE,"Unknown")</f>
        <v>Male</v>
      </c>
      <c r="R48" s="31" t="str">
        <f t="shared" si="2"/>
        <v>January</v>
      </c>
    </row>
    <row r="49" spans="1:18">
      <c r="A49" t="s">
        <v>105</v>
      </c>
      <c r="B49" t="s">
        <v>76</v>
      </c>
      <c r="C49">
        <v>1</v>
      </c>
      <c r="D49">
        <f t="shared" si="0"/>
        <v>1</v>
      </c>
      <c r="E49">
        <v>29.7</v>
      </c>
      <c r="F49">
        <v>29.7</v>
      </c>
      <c r="G49">
        <f t="shared" si="1"/>
        <v>29.7</v>
      </c>
      <c r="H49" s="1">
        <v>45659</v>
      </c>
      <c r="I49" s="1">
        <v>45661</v>
      </c>
      <c r="J49" t="s">
        <v>27</v>
      </c>
      <c r="K49" t="s">
        <v>35</v>
      </c>
      <c r="L49">
        <v>4</v>
      </c>
      <c r="M49" t="s">
        <v>19</v>
      </c>
      <c r="N49" t="s">
        <v>77</v>
      </c>
      <c r="O49">
        <f>orders[[#This Row],[Ship Date]]-orders[[#This Row],[Order Date]]</f>
        <v>2</v>
      </c>
      <c r="P49">
        <f>WEEKNUM(orders[[#This Row],[Order Date]])</f>
        <v>1</v>
      </c>
      <c r="Q49" t="str" cm="1">
        <f t="array" ref="Q49">_xlfn.IFS(orders[[#This Row],[Customer Gender]]="M","Male", orders[[#This Row],[Customer Gender]]="F","Female", orders[[#This Row],[Customer Gender]]="O","Other", TRUE,"Unknown")</f>
        <v>Female</v>
      </c>
      <c r="R49" s="31" t="str">
        <f t="shared" si="2"/>
        <v>January</v>
      </c>
    </row>
    <row r="50" spans="1:18">
      <c r="A50" t="s">
        <v>106</v>
      </c>
      <c r="B50" t="s">
        <v>32</v>
      </c>
      <c r="C50">
        <v>3</v>
      </c>
      <c r="D50">
        <f t="shared" si="0"/>
        <v>3</v>
      </c>
      <c r="E50">
        <v>26.8</v>
      </c>
      <c r="F50">
        <v>80.400000000000006</v>
      </c>
      <c r="G50">
        <f t="shared" si="1"/>
        <v>80.400000000000006</v>
      </c>
      <c r="H50" s="1">
        <v>45659</v>
      </c>
      <c r="I50" s="1">
        <v>45668</v>
      </c>
      <c r="J50" t="s">
        <v>27</v>
      </c>
      <c r="K50" t="s">
        <v>35</v>
      </c>
      <c r="L50">
        <v>5</v>
      </c>
      <c r="M50" t="s">
        <v>19</v>
      </c>
      <c r="N50" t="s">
        <v>77</v>
      </c>
      <c r="O50">
        <f>orders[[#This Row],[Ship Date]]-orders[[#This Row],[Order Date]]</f>
        <v>9</v>
      </c>
      <c r="P50">
        <f>WEEKNUM(orders[[#This Row],[Order Date]])</f>
        <v>1</v>
      </c>
      <c r="Q50" t="str" cm="1">
        <f t="array" ref="Q50">_xlfn.IFS(orders[[#This Row],[Customer Gender]]="M","Male", orders[[#This Row],[Customer Gender]]="F","Female", orders[[#This Row],[Customer Gender]]="O","Other", TRUE,"Unknown")</f>
        <v>Female</v>
      </c>
      <c r="R50" s="31" t="str">
        <f t="shared" si="2"/>
        <v>January</v>
      </c>
    </row>
    <row r="51" spans="1:18">
      <c r="A51" t="s">
        <v>107</v>
      </c>
      <c r="B51" t="s">
        <v>81</v>
      </c>
      <c r="C51">
        <v>1</v>
      </c>
      <c r="D51">
        <f t="shared" si="0"/>
        <v>1</v>
      </c>
      <c r="E51">
        <v>27</v>
      </c>
      <c r="F51">
        <v>27</v>
      </c>
      <c r="G51">
        <f t="shared" si="1"/>
        <v>27</v>
      </c>
      <c r="H51" s="1">
        <v>45659</v>
      </c>
      <c r="I51" s="1">
        <v>45661</v>
      </c>
      <c r="J51" t="s">
        <v>27</v>
      </c>
      <c r="K51" t="s">
        <v>18</v>
      </c>
      <c r="L51">
        <v>4</v>
      </c>
      <c r="M51" t="s">
        <v>19</v>
      </c>
      <c r="N51" t="s">
        <v>108</v>
      </c>
      <c r="O51">
        <f>orders[[#This Row],[Ship Date]]-orders[[#This Row],[Order Date]]</f>
        <v>2</v>
      </c>
      <c r="P51">
        <f>WEEKNUM(orders[[#This Row],[Order Date]])</f>
        <v>1</v>
      </c>
      <c r="Q51" t="str" cm="1">
        <f t="array" ref="Q51">_xlfn.IFS(orders[[#This Row],[Customer Gender]]="M","Male", orders[[#This Row],[Customer Gender]]="F","Female", orders[[#This Row],[Customer Gender]]="O","Other", TRUE,"Unknown")</f>
        <v>Female</v>
      </c>
      <c r="R51" s="31" t="str">
        <f t="shared" si="2"/>
        <v>January</v>
      </c>
    </row>
    <row r="52" spans="1:18">
      <c r="A52" t="s">
        <v>109</v>
      </c>
      <c r="B52" t="s">
        <v>44</v>
      </c>
      <c r="C52">
        <v>1</v>
      </c>
      <c r="D52">
        <f t="shared" si="0"/>
        <v>1</v>
      </c>
      <c r="E52">
        <v>41.4</v>
      </c>
      <c r="F52">
        <v>41.4</v>
      </c>
      <c r="G52">
        <f t="shared" si="1"/>
        <v>41.4</v>
      </c>
      <c r="H52" s="1">
        <v>45659</v>
      </c>
      <c r="I52" s="1">
        <v>45660</v>
      </c>
      <c r="J52" t="s">
        <v>23</v>
      </c>
      <c r="K52" t="s">
        <v>35</v>
      </c>
      <c r="L52">
        <v>5</v>
      </c>
      <c r="M52" t="s">
        <v>19</v>
      </c>
      <c r="N52" t="s">
        <v>110</v>
      </c>
      <c r="O52">
        <f>orders[[#This Row],[Ship Date]]-orders[[#This Row],[Order Date]]</f>
        <v>1</v>
      </c>
      <c r="P52">
        <f>WEEKNUM(orders[[#This Row],[Order Date]])</f>
        <v>1</v>
      </c>
      <c r="Q52" t="str" cm="1">
        <f t="array" ref="Q52">_xlfn.IFS(orders[[#This Row],[Customer Gender]]="M","Male", orders[[#This Row],[Customer Gender]]="F","Female", orders[[#This Row],[Customer Gender]]="O","Other", TRUE,"Unknown")</f>
        <v>Male</v>
      </c>
      <c r="R52" s="31" t="str">
        <f t="shared" si="2"/>
        <v>January</v>
      </c>
    </row>
    <row r="53" spans="1:18">
      <c r="A53" t="s">
        <v>111</v>
      </c>
      <c r="B53" t="s">
        <v>44</v>
      </c>
      <c r="C53">
        <v>2</v>
      </c>
      <c r="D53">
        <f t="shared" si="0"/>
        <v>2</v>
      </c>
      <c r="E53">
        <v>24.3</v>
      </c>
      <c r="F53">
        <v>48.6</v>
      </c>
      <c r="G53">
        <f t="shared" si="1"/>
        <v>48.6</v>
      </c>
      <c r="H53" s="1">
        <v>45659</v>
      </c>
      <c r="I53" s="1">
        <v>45662</v>
      </c>
      <c r="J53" t="s">
        <v>27</v>
      </c>
      <c r="K53" t="s">
        <v>35</v>
      </c>
      <c r="L53">
        <v>4</v>
      </c>
      <c r="M53" t="s">
        <v>19</v>
      </c>
      <c r="N53" t="s">
        <v>110</v>
      </c>
      <c r="O53">
        <f>orders[[#This Row],[Ship Date]]-orders[[#This Row],[Order Date]]</f>
        <v>3</v>
      </c>
      <c r="P53">
        <f>WEEKNUM(orders[[#This Row],[Order Date]])</f>
        <v>1</v>
      </c>
      <c r="Q53" t="str" cm="1">
        <f t="array" ref="Q53">_xlfn.IFS(orders[[#This Row],[Customer Gender]]="M","Male", orders[[#This Row],[Customer Gender]]="F","Female", orders[[#This Row],[Customer Gender]]="O","Other", TRUE,"Unknown")</f>
        <v>Female</v>
      </c>
      <c r="R53" s="31" t="str">
        <f t="shared" si="2"/>
        <v>January</v>
      </c>
    </row>
    <row r="54" spans="1:18">
      <c r="A54" t="s">
        <v>112</v>
      </c>
      <c r="B54" t="s">
        <v>44</v>
      </c>
      <c r="C54">
        <v>3</v>
      </c>
      <c r="D54">
        <f t="shared" si="0"/>
        <v>3</v>
      </c>
      <c r="E54">
        <v>41.7</v>
      </c>
      <c r="F54">
        <v>125.10000000000001</v>
      </c>
      <c r="G54">
        <f t="shared" si="1"/>
        <v>125.10000000000001</v>
      </c>
      <c r="H54" s="1">
        <v>45659</v>
      </c>
      <c r="I54" s="1">
        <v>45661</v>
      </c>
      <c r="J54" t="s">
        <v>23</v>
      </c>
      <c r="K54" t="s">
        <v>18</v>
      </c>
      <c r="L54">
        <v>5</v>
      </c>
      <c r="M54" t="s">
        <v>19</v>
      </c>
      <c r="N54" t="s">
        <v>113</v>
      </c>
      <c r="O54">
        <f>orders[[#This Row],[Ship Date]]-orders[[#This Row],[Order Date]]</f>
        <v>2</v>
      </c>
      <c r="P54">
        <f>WEEKNUM(orders[[#This Row],[Order Date]])</f>
        <v>1</v>
      </c>
      <c r="Q54" t="str" cm="1">
        <f t="array" ref="Q54">_xlfn.IFS(orders[[#This Row],[Customer Gender]]="M","Male", orders[[#This Row],[Customer Gender]]="F","Female", orders[[#This Row],[Customer Gender]]="O","Other", TRUE,"Unknown")</f>
        <v>Male</v>
      </c>
      <c r="R54" s="31" t="str">
        <f t="shared" si="2"/>
        <v>January</v>
      </c>
    </row>
    <row r="55" spans="1:18">
      <c r="A55" t="s">
        <v>114</v>
      </c>
      <c r="B55" t="s">
        <v>16</v>
      </c>
      <c r="C55">
        <v>2</v>
      </c>
      <c r="D55">
        <f t="shared" si="0"/>
        <v>2</v>
      </c>
      <c r="E55">
        <v>18</v>
      </c>
      <c r="F55">
        <v>36</v>
      </c>
      <c r="G55">
        <f t="shared" si="1"/>
        <v>36</v>
      </c>
      <c r="H55" s="1">
        <v>45659</v>
      </c>
      <c r="I55" s="1">
        <v>45660</v>
      </c>
      <c r="J55" t="s">
        <v>27</v>
      </c>
      <c r="K55" t="s">
        <v>18</v>
      </c>
      <c r="L55">
        <v>5</v>
      </c>
      <c r="M55" t="s">
        <v>19</v>
      </c>
      <c r="N55" t="s">
        <v>115</v>
      </c>
      <c r="O55">
        <f>orders[[#This Row],[Ship Date]]-orders[[#This Row],[Order Date]]</f>
        <v>1</v>
      </c>
      <c r="P55">
        <f>WEEKNUM(orders[[#This Row],[Order Date]])</f>
        <v>1</v>
      </c>
      <c r="Q55" t="str" cm="1">
        <f t="array" ref="Q55">_xlfn.IFS(orders[[#This Row],[Customer Gender]]="M","Male", orders[[#This Row],[Customer Gender]]="F","Female", orders[[#This Row],[Customer Gender]]="O","Other", TRUE,"Unknown")</f>
        <v>Female</v>
      </c>
      <c r="R55" s="31" t="str">
        <f t="shared" si="2"/>
        <v>January</v>
      </c>
    </row>
    <row r="56" spans="1:18">
      <c r="A56" t="s">
        <v>116</v>
      </c>
      <c r="B56" t="s">
        <v>42</v>
      </c>
      <c r="C56">
        <v>3</v>
      </c>
      <c r="D56">
        <f t="shared" si="0"/>
        <v>3</v>
      </c>
      <c r="E56">
        <v>91.3</v>
      </c>
      <c r="F56">
        <v>273.89999999999998</v>
      </c>
      <c r="G56">
        <f t="shared" si="1"/>
        <v>273.89999999999998</v>
      </c>
      <c r="H56" s="1">
        <v>45659</v>
      </c>
      <c r="I56" s="1">
        <v>45662</v>
      </c>
      <c r="J56" t="s">
        <v>23</v>
      </c>
      <c r="K56" t="s">
        <v>40</v>
      </c>
      <c r="L56">
        <v>5</v>
      </c>
      <c r="M56" t="s">
        <v>19</v>
      </c>
      <c r="N56" t="s">
        <v>33</v>
      </c>
      <c r="O56">
        <f>orders[[#This Row],[Ship Date]]-orders[[#This Row],[Order Date]]</f>
        <v>3</v>
      </c>
      <c r="P56">
        <f>WEEKNUM(orders[[#This Row],[Order Date]])</f>
        <v>1</v>
      </c>
      <c r="Q56" t="str" cm="1">
        <f t="array" ref="Q56">_xlfn.IFS(orders[[#This Row],[Customer Gender]]="M","Male", orders[[#This Row],[Customer Gender]]="F","Female", orders[[#This Row],[Customer Gender]]="O","Other", TRUE,"Unknown")</f>
        <v>Male</v>
      </c>
      <c r="R56" s="31" t="str">
        <f t="shared" si="2"/>
        <v>January</v>
      </c>
    </row>
    <row r="57" spans="1:18">
      <c r="A57" t="s">
        <v>117</v>
      </c>
      <c r="B57" t="s">
        <v>44</v>
      </c>
      <c r="C57">
        <v>8</v>
      </c>
      <c r="D57">
        <f t="shared" si="0"/>
        <v>8</v>
      </c>
      <c r="E57">
        <v>19.3</v>
      </c>
      <c r="F57">
        <v>154.4</v>
      </c>
      <c r="G57">
        <f t="shared" si="1"/>
        <v>154.4</v>
      </c>
      <c r="H57" s="1">
        <v>45659</v>
      </c>
      <c r="I57" s="1">
        <v>45660</v>
      </c>
      <c r="J57" t="s">
        <v>23</v>
      </c>
      <c r="K57" t="s">
        <v>18</v>
      </c>
      <c r="L57">
        <v>4</v>
      </c>
      <c r="M57" t="s">
        <v>19</v>
      </c>
      <c r="N57" t="s">
        <v>33</v>
      </c>
      <c r="O57">
        <f>orders[[#This Row],[Ship Date]]-orders[[#This Row],[Order Date]]</f>
        <v>1</v>
      </c>
      <c r="P57">
        <f>WEEKNUM(orders[[#This Row],[Order Date]])</f>
        <v>1</v>
      </c>
      <c r="Q57" t="str" cm="1">
        <f t="array" ref="Q57">_xlfn.IFS(orders[[#This Row],[Customer Gender]]="M","Male", orders[[#This Row],[Customer Gender]]="F","Female", orders[[#This Row],[Customer Gender]]="O","Other", TRUE,"Unknown")</f>
        <v>Male</v>
      </c>
      <c r="R57" s="31" t="str">
        <f t="shared" si="2"/>
        <v>January</v>
      </c>
    </row>
    <row r="58" spans="1:18">
      <c r="A58" t="s">
        <v>118</v>
      </c>
      <c r="B58" t="s">
        <v>69</v>
      </c>
      <c r="C58">
        <v>13</v>
      </c>
      <c r="D58">
        <f t="shared" si="0"/>
        <v>13</v>
      </c>
      <c r="E58">
        <v>63.2</v>
      </c>
      <c r="F58">
        <v>821.6</v>
      </c>
      <c r="G58">
        <f t="shared" si="1"/>
        <v>821.6</v>
      </c>
      <c r="H58" s="1">
        <v>45659</v>
      </c>
      <c r="I58" s="1">
        <v>45660</v>
      </c>
      <c r="J58" t="s">
        <v>27</v>
      </c>
      <c r="K58" t="s">
        <v>18</v>
      </c>
      <c r="L58">
        <v>4</v>
      </c>
      <c r="M58" t="s">
        <v>19</v>
      </c>
      <c r="N58" t="s">
        <v>33</v>
      </c>
      <c r="O58">
        <f>orders[[#This Row],[Ship Date]]-orders[[#This Row],[Order Date]]</f>
        <v>1</v>
      </c>
      <c r="P58">
        <f>WEEKNUM(orders[[#This Row],[Order Date]])</f>
        <v>1</v>
      </c>
      <c r="Q58" t="str" cm="1">
        <f t="array" ref="Q58">_xlfn.IFS(orders[[#This Row],[Customer Gender]]="M","Male", orders[[#This Row],[Customer Gender]]="F","Female", orders[[#This Row],[Customer Gender]]="O","Other", TRUE,"Unknown")</f>
        <v>Female</v>
      </c>
      <c r="R58" s="31" t="str">
        <f t="shared" si="2"/>
        <v>January</v>
      </c>
    </row>
    <row r="59" spans="1:18">
      <c r="A59" t="s">
        <v>119</v>
      </c>
      <c r="B59" t="s">
        <v>54</v>
      </c>
      <c r="C59">
        <v>9</v>
      </c>
      <c r="D59">
        <f t="shared" si="0"/>
        <v>9</v>
      </c>
      <c r="E59">
        <v>33.299999999999997</v>
      </c>
      <c r="F59">
        <v>299.7</v>
      </c>
      <c r="G59">
        <f t="shared" si="1"/>
        <v>299.7</v>
      </c>
      <c r="H59" s="1">
        <v>45660</v>
      </c>
      <c r="I59" s="1">
        <v>45668</v>
      </c>
      <c r="J59" t="s">
        <v>27</v>
      </c>
      <c r="K59" t="s">
        <v>18</v>
      </c>
      <c r="L59">
        <v>5</v>
      </c>
      <c r="M59" t="s">
        <v>19</v>
      </c>
      <c r="N59" t="s">
        <v>33</v>
      </c>
      <c r="O59">
        <f>orders[[#This Row],[Ship Date]]-orders[[#This Row],[Order Date]]</f>
        <v>8</v>
      </c>
      <c r="P59">
        <f>WEEKNUM(orders[[#This Row],[Order Date]])</f>
        <v>1</v>
      </c>
      <c r="Q59" t="str" cm="1">
        <f t="array" ref="Q59">_xlfn.IFS(orders[[#This Row],[Customer Gender]]="M","Male", orders[[#This Row],[Customer Gender]]="F","Female", orders[[#This Row],[Customer Gender]]="O","Other", TRUE,"Unknown")</f>
        <v>Female</v>
      </c>
      <c r="R59" s="31" t="str">
        <f t="shared" si="2"/>
        <v>January</v>
      </c>
    </row>
    <row r="60" spans="1:18">
      <c r="A60" t="s">
        <v>120</v>
      </c>
      <c r="B60" t="s">
        <v>42</v>
      </c>
      <c r="C60">
        <v>2</v>
      </c>
      <c r="D60">
        <f t="shared" si="0"/>
        <v>2</v>
      </c>
      <c r="E60">
        <v>64.2</v>
      </c>
      <c r="F60">
        <v>128.4</v>
      </c>
      <c r="G60">
        <f t="shared" si="1"/>
        <v>128.4</v>
      </c>
      <c r="H60" s="1">
        <v>45660</v>
      </c>
      <c r="I60" s="1">
        <v>45661</v>
      </c>
      <c r="J60" t="s">
        <v>23</v>
      </c>
      <c r="K60" t="s">
        <v>18</v>
      </c>
      <c r="L60">
        <v>5</v>
      </c>
      <c r="M60" t="s">
        <v>19</v>
      </c>
      <c r="N60" t="s">
        <v>33</v>
      </c>
      <c r="O60">
        <f>orders[[#This Row],[Ship Date]]-orders[[#This Row],[Order Date]]</f>
        <v>1</v>
      </c>
      <c r="P60">
        <f>WEEKNUM(orders[[#This Row],[Order Date]])</f>
        <v>1</v>
      </c>
      <c r="Q60" t="str" cm="1">
        <f t="array" ref="Q60">_xlfn.IFS(orders[[#This Row],[Customer Gender]]="M","Male", orders[[#This Row],[Customer Gender]]="F","Female", orders[[#This Row],[Customer Gender]]="O","Other", TRUE,"Unknown")</f>
        <v>Male</v>
      </c>
      <c r="R60" s="31" t="str">
        <f t="shared" si="2"/>
        <v>January</v>
      </c>
    </row>
    <row r="61" spans="1:18">
      <c r="A61" t="s">
        <v>121</v>
      </c>
      <c r="B61" t="s">
        <v>46</v>
      </c>
      <c r="C61">
        <v>3</v>
      </c>
      <c r="D61">
        <f t="shared" si="0"/>
        <v>3</v>
      </c>
      <c r="E61">
        <v>23.1</v>
      </c>
      <c r="F61">
        <v>69.300000000000011</v>
      </c>
      <c r="G61">
        <f t="shared" si="1"/>
        <v>69.300000000000011</v>
      </c>
      <c r="H61" s="1">
        <v>45660</v>
      </c>
      <c r="I61" s="1">
        <v>45663</v>
      </c>
      <c r="J61" t="s">
        <v>27</v>
      </c>
      <c r="K61" t="s">
        <v>35</v>
      </c>
      <c r="L61">
        <v>5</v>
      </c>
      <c r="M61" t="s">
        <v>19</v>
      </c>
      <c r="N61" t="s">
        <v>33</v>
      </c>
      <c r="O61">
        <f>orders[[#This Row],[Ship Date]]-orders[[#This Row],[Order Date]]</f>
        <v>3</v>
      </c>
      <c r="P61">
        <f>WEEKNUM(orders[[#This Row],[Order Date]])</f>
        <v>1</v>
      </c>
      <c r="Q61" t="str" cm="1">
        <f t="array" ref="Q61">_xlfn.IFS(orders[[#This Row],[Customer Gender]]="M","Male", orders[[#This Row],[Customer Gender]]="F","Female", orders[[#This Row],[Customer Gender]]="O","Other", TRUE,"Unknown")</f>
        <v>Female</v>
      </c>
      <c r="R61" s="31" t="str">
        <f t="shared" si="2"/>
        <v>January</v>
      </c>
    </row>
    <row r="62" spans="1:18">
      <c r="A62" t="s">
        <v>122</v>
      </c>
      <c r="B62" t="s">
        <v>123</v>
      </c>
      <c r="C62">
        <v>2</v>
      </c>
      <c r="D62">
        <f t="shared" si="0"/>
        <v>2</v>
      </c>
      <c r="E62">
        <v>71.099999999999994</v>
      </c>
      <c r="F62">
        <v>142.19999999999999</v>
      </c>
      <c r="G62">
        <f t="shared" si="1"/>
        <v>142.19999999999999</v>
      </c>
      <c r="H62" s="1">
        <v>45660</v>
      </c>
      <c r="I62" s="1">
        <v>45662</v>
      </c>
      <c r="J62" t="s">
        <v>27</v>
      </c>
      <c r="K62" t="s">
        <v>51</v>
      </c>
      <c r="L62">
        <v>3</v>
      </c>
      <c r="M62" t="s">
        <v>19</v>
      </c>
      <c r="N62" t="s">
        <v>33</v>
      </c>
      <c r="O62">
        <f>orders[[#This Row],[Ship Date]]-orders[[#This Row],[Order Date]]</f>
        <v>2</v>
      </c>
      <c r="P62">
        <f>WEEKNUM(orders[[#This Row],[Order Date]])</f>
        <v>1</v>
      </c>
      <c r="Q62" t="str" cm="1">
        <f t="array" ref="Q62">_xlfn.IFS(orders[[#This Row],[Customer Gender]]="M","Male", orders[[#This Row],[Customer Gender]]="F","Female", orders[[#This Row],[Customer Gender]]="O","Other", TRUE,"Unknown")</f>
        <v>Female</v>
      </c>
      <c r="R62" s="31" t="str">
        <f t="shared" si="2"/>
        <v>January</v>
      </c>
    </row>
    <row r="63" spans="1:18">
      <c r="A63" t="s">
        <v>124</v>
      </c>
      <c r="B63" t="s">
        <v>16</v>
      </c>
      <c r="C63">
        <v>2</v>
      </c>
      <c r="D63">
        <f t="shared" si="0"/>
        <v>2</v>
      </c>
      <c r="E63">
        <v>11.5</v>
      </c>
      <c r="F63">
        <v>23</v>
      </c>
      <c r="G63">
        <f t="shared" si="1"/>
        <v>23</v>
      </c>
      <c r="H63" s="1">
        <v>45660</v>
      </c>
      <c r="I63" s="1">
        <v>45661</v>
      </c>
      <c r="J63" t="s">
        <v>27</v>
      </c>
      <c r="K63" t="s">
        <v>18</v>
      </c>
      <c r="L63">
        <v>4</v>
      </c>
      <c r="M63" t="s">
        <v>19</v>
      </c>
      <c r="N63" t="s">
        <v>33</v>
      </c>
      <c r="O63">
        <f>orders[[#This Row],[Ship Date]]-orders[[#This Row],[Order Date]]</f>
        <v>1</v>
      </c>
      <c r="P63">
        <f>WEEKNUM(orders[[#This Row],[Order Date]])</f>
        <v>1</v>
      </c>
      <c r="Q63" t="str" cm="1">
        <f t="array" ref="Q63">_xlfn.IFS(orders[[#This Row],[Customer Gender]]="M","Male", orders[[#This Row],[Customer Gender]]="F","Female", orders[[#This Row],[Customer Gender]]="O","Other", TRUE,"Unknown")</f>
        <v>Female</v>
      </c>
      <c r="R63" s="31" t="str">
        <f t="shared" si="2"/>
        <v>January</v>
      </c>
    </row>
    <row r="64" spans="1:18">
      <c r="A64" t="s">
        <v>125</v>
      </c>
      <c r="B64" t="s">
        <v>123</v>
      </c>
      <c r="C64">
        <v>19</v>
      </c>
      <c r="D64">
        <f t="shared" si="0"/>
        <v>19</v>
      </c>
      <c r="E64">
        <v>69.2</v>
      </c>
      <c r="F64">
        <v>1314.8</v>
      </c>
      <c r="G64">
        <f t="shared" si="1"/>
        <v>1314.8</v>
      </c>
      <c r="H64" s="1">
        <v>45660</v>
      </c>
      <c r="I64" s="1">
        <v>45665</v>
      </c>
      <c r="J64" t="s">
        <v>27</v>
      </c>
      <c r="K64" t="s">
        <v>18</v>
      </c>
      <c r="L64">
        <v>4</v>
      </c>
      <c r="M64" t="s">
        <v>19</v>
      </c>
      <c r="N64" t="s">
        <v>33</v>
      </c>
      <c r="O64">
        <f>orders[[#This Row],[Ship Date]]-orders[[#This Row],[Order Date]]</f>
        <v>5</v>
      </c>
      <c r="P64">
        <f>WEEKNUM(orders[[#This Row],[Order Date]])</f>
        <v>1</v>
      </c>
      <c r="Q64" t="str" cm="1">
        <f t="array" ref="Q64">_xlfn.IFS(orders[[#This Row],[Customer Gender]]="M","Male", orders[[#This Row],[Customer Gender]]="F","Female", orders[[#This Row],[Customer Gender]]="O","Other", TRUE,"Unknown")</f>
        <v>Female</v>
      </c>
      <c r="R64" s="31" t="str">
        <f t="shared" si="2"/>
        <v>January</v>
      </c>
    </row>
    <row r="65" spans="1:18">
      <c r="A65" t="s">
        <v>126</v>
      </c>
      <c r="B65" t="s">
        <v>16</v>
      </c>
      <c r="C65">
        <v>1</v>
      </c>
      <c r="D65">
        <f t="shared" si="0"/>
        <v>1</v>
      </c>
      <c r="E65">
        <v>26.8</v>
      </c>
      <c r="F65">
        <v>26.8</v>
      </c>
      <c r="G65">
        <f t="shared" si="1"/>
        <v>26.8</v>
      </c>
      <c r="H65" s="1">
        <v>45660</v>
      </c>
      <c r="I65" s="1">
        <v>45661</v>
      </c>
      <c r="J65" t="s">
        <v>23</v>
      </c>
      <c r="K65" t="s">
        <v>40</v>
      </c>
      <c r="L65">
        <v>2</v>
      </c>
      <c r="M65" t="s">
        <v>19</v>
      </c>
      <c r="N65" t="s">
        <v>33</v>
      </c>
      <c r="O65">
        <f>orders[[#This Row],[Ship Date]]-orders[[#This Row],[Order Date]]</f>
        <v>1</v>
      </c>
      <c r="P65">
        <f>WEEKNUM(orders[[#This Row],[Order Date]])</f>
        <v>1</v>
      </c>
      <c r="Q65" t="str" cm="1">
        <f t="array" ref="Q65">_xlfn.IFS(orders[[#This Row],[Customer Gender]]="M","Male", orders[[#This Row],[Customer Gender]]="F","Female", orders[[#This Row],[Customer Gender]]="O","Other", TRUE,"Unknown")</f>
        <v>Male</v>
      </c>
      <c r="R65" s="31" t="str">
        <f t="shared" si="2"/>
        <v>January</v>
      </c>
    </row>
    <row r="66" spans="1:18">
      <c r="A66" t="s">
        <v>127</v>
      </c>
      <c r="B66" t="s">
        <v>128</v>
      </c>
      <c r="C66">
        <v>3</v>
      </c>
      <c r="D66">
        <f t="shared" ref="D66:D129" si="3">IF(OR(C66="",C66=0),0.0001,C66)</f>
        <v>3</v>
      </c>
      <c r="E66">
        <v>31.2</v>
      </c>
      <c r="F66">
        <v>93.6</v>
      </c>
      <c r="G66">
        <f t="shared" ref="G66:G129" si="4">IF(OR(F66="",F66=0),0.0001,F66)</f>
        <v>93.6</v>
      </c>
      <c r="H66" s="1">
        <v>45660</v>
      </c>
      <c r="I66" s="1">
        <v>45663</v>
      </c>
      <c r="J66" t="s">
        <v>27</v>
      </c>
      <c r="K66" t="s">
        <v>18</v>
      </c>
      <c r="L66">
        <v>4</v>
      </c>
      <c r="M66" t="s">
        <v>19</v>
      </c>
      <c r="N66" t="s">
        <v>33</v>
      </c>
      <c r="O66">
        <f>orders[[#This Row],[Ship Date]]-orders[[#This Row],[Order Date]]</f>
        <v>3</v>
      </c>
      <c r="P66">
        <f>WEEKNUM(orders[[#This Row],[Order Date]])</f>
        <v>1</v>
      </c>
      <c r="Q66" t="str" cm="1">
        <f t="array" ref="Q66">_xlfn.IFS(orders[[#This Row],[Customer Gender]]="M","Male", orders[[#This Row],[Customer Gender]]="F","Female", orders[[#This Row],[Customer Gender]]="O","Other", TRUE,"Unknown")</f>
        <v>Female</v>
      </c>
      <c r="R66" s="31" t="str">
        <f t="shared" ref="R66:R129" si="5">TEXT(H66,"mmmm")</f>
        <v>January</v>
      </c>
    </row>
    <row r="67" spans="1:18">
      <c r="A67" t="s">
        <v>129</v>
      </c>
      <c r="B67" t="s">
        <v>69</v>
      </c>
      <c r="C67">
        <v>2</v>
      </c>
      <c r="D67">
        <f t="shared" si="3"/>
        <v>2</v>
      </c>
      <c r="E67">
        <v>113.2</v>
      </c>
      <c r="F67">
        <v>226.4</v>
      </c>
      <c r="G67">
        <f t="shared" si="4"/>
        <v>226.4</v>
      </c>
      <c r="H67" s="1">
        <v>45660</v>
      </c>
      <c r="I67" s="1">
        <v>45661</v>
      </c>
      <c r="J67" t="s">
        <v>27</v>
      </c>
      <c r="K67" t="s">
        <v>70</v>
      </c>
      <c r="L67">
        <v>4</v>
      </c>
      <c r="M67" t="s">
        <v>19</v>
      </c>
      <c r="N67" t="s">
        <v>33</v>
      </c>
      <c r="O67">
        <f>orders[[#This Row],[Ship Date]]-orders[[#This Row],[Order Date]]</f>
        <v>1</v>
      </c>
      <c r="P67">
        <f>WEEKNUM(orders[[#This Row],[Order Date]])</f>
        <v>1</v>
      </c>
      <c r="Q67" t="str" cm="1">
        <f t="array" ref="Q67">_xlfn.IFS(orders[[#This Row],[Customer Gender]]="M","Male", orders[[#This Row],[Customer Gender]]="F","Female", orders[[#This Row],[Customer Gender]]="O","Other", TRUE,"Unknown")</f>
        <v>Female</v>
      </c>
      <c r="R67" s="31" t="str">
        <f t="shared" si="5"/>
        <v>January</v>
      </c>
    </row>
    <row r="68" spans="1:18">
      <c r="A68" t="s">
        <v>130</v>
      </c>
      <c r="B68" t="s">
        <v>54</v>
      </c>
      <c r="C68">
        <v>8</v>
      </c>
      <c r="D68">
        <f t="shared" si="3"/>
        <v>8</v>
      </c>
      <c r="E68">
        <v>21</v>
      </c>
      <c r="F68">
        <v>168</v>
      </c>
      <c r="G68">
        <f t="shared" si="4"/>
        <v>168</v>
      </c>
      <c r="H68" s="1">
        <v>45660</v>
      </c>
      <c r="I68" s="1">
        <v>45661</v>
      </c>
      <c r="J68" t="s">
        <v>23</v>
      </c>
      <c r="K68" t="s">
        <v>18</v>
      </c>
      <c r="L68">
        <v>4</v>
      </c>
      <c r="M68" t="s">
        <v>19</v>
      </c>
      <c r="N68" t="s">
        <v>55</v>
      </c>
      <c r="O68">
        <f>orders[[#This Row],[Ship Date]]-orders[[#This Row],[Order Date]]</f>
        <v>1</v>
      </c>
      <c r="P68">
        <f>WEEKNUM(orders[[#This Row],[Order Date]])</f>
        <v>1</v>
      </c>
      <c r="Q68" t="str" cm="1">
        <f t="array" ref="Q68">_xlfn.IFS(orders[[#This Row],[Customer Gender]]="M","Male", orders[[#This Row],[Customer Gender]]="F","Female", orders[[#This Row],[Customer Gender]]="O","Other", TRUE,"Unknown")</f>
        <v>Male</v>
      </c>
      <c r="R68" s="31" t="str">
        <f t="shared" si="5"/>
        <v>January</v>
      </c>
    </row>
    <row r="69" spans="1:18">
      <c r="A69" t="s">
        <v>131</v>
      </c>
      <c r="B69" t="s">
        <v>22</v>
      </c>
      <c r="C69">
        <v>2</v>
      </c>
      <c r="D69">
        <f t="shared" si="3"/>
        <v>2</v>
      </c>
      <c r="E69">
        <v>89.1</v>
      </c>
      <c r="F69">
        <v>178.2</v>
      </c>
      <c r="G69">
        <f t="shared" si="4"/>
        <v>178.2</v>
      </c>
      <c r="H69" s="1">
        <v>45660</v>
      </c>
      <c r="I69" s="1">
        <v>45661</v>
      </c>
      <c r="J69" t="s">
        <v>27</v>
      </c>
      <c r="K69" t="s">
        <v>40</v>
      </c>
      <c r="L69">
        <v>5</v>
      </c>
      <c r="M69" t="s">
        <v>19</v>
      </c>
      <c r="N69" t="s">
        <v>55</v>
      </c>
      <c r="O69">
        <f>orders[[#This Row],[Ship Date]]-orders[[#This Row],[Order Date]]</f>
        <v>1</v>
      </c>
      <c r="P69">
        <f>WEEKNUM(orders[[#This Row],[Order Date]])</f>
        <v>1</v>
      </c>
      <c r="Q69" t="str" cm="1">
        <f t="array" ref="Q69">_xlfn.IFS(orders[[#This Row],[Customer Gender]]="M","Male", orders[[#This Row],[Customer Gender]]="F","Female", orders[[#This Row],[Customer Gender]]="O","Other", TRUE,"Unknown")</f>
        <v>Female</v>
      </c>
      <c r="R69" s="31" t="str">
        <f t="shared" si="5"/>
        <v>January</v>
      </c>
    </row>
    <row r="70" spans="1:18">
      <c r="A70" t="s">
        <v>132</v>
      </c>
      <c r="B70" t="s">
        <v>22</v>
      </c>
      <c r="C70">
        <v>1</v>
      </c>
      <c r="D70">
        <f t="shared" si="3"/>
        <v>1</v>
      </c>
      <c r="E70">
        <v>97.7</v>
      </c>
      <c r="F70">
        <v>97.7</v>
      </c>
      <c r="G70">
        <f t="shared" si="4"/>
        <v>97.7</v>
      </c>
      <c r="H70" s="1">
        <v>45660</v>
      </c>
      <c r="I70" s="1">
        <v>45662</v>
      </c>
      <c r="J70" t="s">
        <v>27</v>
      </c>
      <c r="K70" t="s">
        <v>18</v>
      </c>
      <c r="L70">
        <v>3</v>
      </c>
      <c r="M70" t="s">
        <v>19</v>
      </c>
      <c r="N70" t="s">
        <v>55</v>
      </c>
      <c r="O70">
        <f>orders[[#This Row],[Ship Date]]-orders[[#This Row],[Order Date]]</f>
        <v>2</v>
      </c>
      <c r="P70">
        <f>WEEKNUM(orders[[#This Row],[Order Date]])</f>
        <v>1</v>
      </c>
      <c r="Q70" t="str" cm="1">
        <f t="array" ref="Q70">_xlfn.IFS(orders[[#This Row],[Customer Gender]]="M","Male", orders[[#This Row],[Customer Gender]]="F","Female", orders[[#This Row],[Customer Gender]]="O","Other", TRUE,"Unknown")</f>
        <v>Female</v>
      </c>
      <c r="R70" s="31" t="str">
        <f t="shared" si="5"/>
        <v>January</v>
      </c>
    </row>
    <row r="71" spans="1:18">
      <c r="A71" t="s">
        <v>133</v>
      </c>
      <c r="B71" t="s">
        <v>123</v>
      </c>
      <c r="C71">
        <v>4</v>
      </c>
      <c r="D71">
        <f t="shared" si="3"/>
        <v>4</v>
      </c>
      <c r="E71">
        <v>97.7</v>
      </c>
      <c r="F71">
        <v>390.8</v>
      </c>
      <c r="G71">
        <f t="shared" si="4"/>
        <v>390.8</v>
      </c>
      <c r="H71" s="1">
        <v>45660</v>
      </c>
      <c r="I71" s="1">
        <v>45662</v>
      </c>
      <c r="J71" t="s">
        <v>23</v>
      </c>
      <c r="K71" t="s">
        <v>51</v>
      </c>
      <c r="L71">
        <v>4</v>
      </c>
      <c r="M71" t="s">
        <v>19</v>
      </c>
      <c r="N71" t="s">
        <v>55</v>
      </c>
      <c r="O71">
        <f>orders[[#This Row],[Ship Date]]-orders[[#This Row],[Order Date]]</f>
        <v>2</v>
      </c>
      <c r="P71">
        <f>WEEKNUM(orders[[#This Row],[Order Date]])</f>
        <v>1</v>
      </c>
      <c r="Q71" t="str" cm="1">
        <f t="array" ref="Q71">_xlfn.IFS(orders[[#This Row],[Customer Gender]]="M","Male", orders[[#This Row],[Customer Gender]]="F","Female", orders[[#This Row],[Customer Gender]]="O","Other", TRUE,"Unknown")</f>
        <v>Male</v>
      </c>
      <c r="R71" s="31" t="str">
        <f t="shared" si="5"/>
        <v>January</v>
      </c>
    </row>
    <row r="72" spans="1:18">
      <c r="A72" t="s">
        <v>134</v>
      </c>
      <c r="B72" t="s">
        <v>135</v>
      </c>
      <c r="C72">
        <v>3</v>
      </c>
      <c r="D72">
        <f t="shared" si="3"/>
        <v>3</v>
      </c>
      <c r="E72">
        <v>47.4</v>
      </c>
      <c r="F72">
        <v>142.19999999999999</v>
      </c>
      <c r="G72">
        <f t="shared" si="4"/>
        <v>142.19999999999999</v>
      </c>
      <c r="H72" s="1">
        <v>45660</v>
      </c>
      <c r="I72" s="1">
        <v>45663</v>
      </c>
      <c r="J72" t="s">
        <v>23</v>
      </c>
      <c r="K72" t="s">
        <v>51</v>
      </c>
      <c r="L72">
        <v>5</v>
      </c>
      <c r="M72" t="s">
        <v>19</v>
      </c>
      <c r="N72" t="s">
        <v>62</v>
      </c>
      <c r="O72">
        <f>orders[[#This Row],[Ship Date]]-orders[[#This Row],[Order Date]]</f>
        <v>3</v>
      </c>
      <c r="P72">
        <f>WEEKNUM(orders[[#This Row],[Order Date]])</f>
        <v>1</v>
      </c>
      <c r="Q72" t="str" cm="1">
        <f t="array" ref="Q72">_xlfn.IFS(orders[[#This Row],[Customer Gender]]="M","Male", orders[[#This Row],[Customer Gender]]="F","Female", orders[[#This Row],[Customer Gender]]="O","Other", TRUE,"Unknown")</f>
        <v>Male</v>
      </c>
      <c r="R72" s="31" t="str">
        <f t="shared" si="5"/>
        <v>January</v>
      </c>
    </row>
    <row r="73" spans="1:18">
      <c r="A73" t="s">
        <v>136</v>
      </c>
      <c r="B73" t="s">
        <v>42</v>
      </c>
      <c r="C73">
        <v>1</v>
      </c>
      <c r="D73">
        <f t="shared" si="3"/>
        <v>1</v>
      </c>
      <c r="E73">
        <v>89.6</v>
      </c>
      <c r="F73">
        <v>89.6</v>
      </c>
      <c r="G73">
        <f t="shared" si="4"/>
        <v>89.6</v>
      </c>
      <c r="H73" s="1">
        <v>45660</v>
      </c>
      <c r="I73" s="1">
        <v>45663</v>
      </c>
      <c r="J73" t="s">
        <v>27</v>
      </c>
      <c r="K73" t="s">
        <v>18</v>
      </c>
      <c r="L73">
        <v>5</v>
      </c>
      <c r="M73" t="s">
        <v>19</v>
      </c>
      <c r="N73" t="s">
        <v>62</v>
      </c>
      <c r="O73">
        <f>orders[[#This Row],[Ship Date]]-orders[[#This Row],[Order Date]]</f>
        <v>3</v>
      </c>
      <c r="P73">
        <f>WEEKNUM(orders[[#This Row],[Order Date]])</f>
        <v>1</v>
      </c>
      <c r="Q73" t="str" cm="1">
        <f t="array" ref="Q73">_xlfn.IFS(orders[[#This Row],[Customer Gender]]="M","Male", orders[[#This Row],[Customer Gender]]="F","Female", orders[[#This Row],[Customer Gender]]="O","Other", TRUE,"Unknown")</f>
        <v>Female</v>
      </c>
      <c r="R73" s="31" t="str">
        <f t="shared" si="5"/>
        <v>January</v>
      </c>
    </row>
    <row r="74" spans="1:18">
      <c r="A74" t="s">
        <v>137</v>
      </c>
      <c r="B74" t="s">
        <v>54</v>
      </c>
      <c r="C74">
        <v>18</v>
      </c>
      <c r="D74">
        <f t="shared" si="3"/>
        <v>18</v>
      </c>
      <c r="E74">
        <v>28.4</v>
      </c>
      <c r="F74">
        <v>511.2</v>
      </c>
      <c r="G74">
        <f t="shared" si="4"/>
        <v>511.2</v>
      </c>
      <c r="H74" s="1">
        <v>45660</v>
      </c>
      <c r="I74" s="1">
        <v>45663</v>
      </c>
      <c r="J74" t="s">
        <v>27</v>
      </c>
      <c r="K74" t="s">
        <v>51</v>
      </c>
      <c r="L74">
        <v>5</v>
      </c>
      <c r="M74" t="s">
        <v>19</v>
      </c>
      <c r="N74" t="s">
        <v>103</v>
      </c>
      <c r="O74">
        <f>orders[[#This Row],[Ship Date]]-orders[[#This Row],[Order Date]]</f>
        <v>3</v>
      </c>
      <c r="P74">
        <f>WEEKNUM(orders[[#This Row],[Order Date]])</f>
        <v>1</v>
      </c>
      <c r="Q74" t="str" cm="1">
        <f t="array" ref="Q74">_xlfn.IFS(orders[[#This Row],[Customer Gender]]="M","Male", orders[[#This Row],[Customer Gender]]="F","Female", orders[[#This Row],[Customer Gender]]="O","Other", TRUE,"Unknown")</f>
        <v>Female</v>
      </c>
      <c r="R74" s="31" t="str">
        <f t="shared" si="5"/>
        <v>January</v>
      </c>
    </row>
    <row r="75" spans="1:18">
      <c r="A75" t="s">
        <v>138</v>
      </c>
      <c r="B75" t="s">
        <v>16</v>
      </c>
      <c r="C75">
        <v>2</v>
      </c>
      <c r="D75">
        <f t="shared" si="3"/>
        <v>2</v>
      </c>
      <c r="E75">
        <v>17.899999999999999</v>
      </c>
      <c r="F75">
        <v>35.799999999999997</v>
      </c>
      <c r="G75">
        <f t="shared" si="4"/>
        <v>35.799999999999997</v>
      </c>
      <c r="H75" s="1">
        <v>45660</v>
      </c>
      <c r="I75" s="1">
        <v>45661</v>
      </c>
      <c r="J75" t="s">
        <v>27</v>
      </c>
      <c r="K75" t="s">
        <v>18</v>
      </c>
      <c r="L75">
        <v>5</v>
      </c>
      <c r="M75" t="s">
        <v>19</v>
      </c>
      <c r="N75" t="s">
        <v>72</v>
      </c>
      <c r="O75">
        <f>orders[[#This Row],[Ship Date]]-orders[[#This Row],[Order Date]]</f>
        <v>1</v>
      </c>
      <c r="P75">
        <f>WEEKNUM(orders[[#This Row],[Order Date]])</f>
        <v>1</v>
      </c>
      <c r="Q75" t="str" cm="1">
        <f t="array" ref="Q75">_xlfn.IFS(orders[[#This Row],[Customer Gender]]="M","Male", orders[[#This Row],[Customer Gender]]="F","Female", orders[[#This Row],[Customer Gender]]="O","Other", TRUE,"Unknown")</f>
        <v>Female</v>
      </c>
      <c r="R75" s="31" t="str">
        <f t="shared" si="5"/>
        <v>January</v>
      </c>
    </row>
    <row r="76" spans="1:18">
      <c r="A76" t="s">
        <v>139</v>
      </c>
      <c r="B76" t="s">
        <v>46</v>
      </c>
      <c r="C76">
        <v>2</v>
      </c>
      <c r="D76">
        <f t="shared" si="3"/>
        <v>2</v>
      </c>
      <c r="E76">
        <v>48.4</v>
      </c>
      <c r="F76">
        <v>96.8</v>
      </c>
      <c r="G76">
        <f t="shared" si="4"/>
        <v>96.8</v>
      </c>
      <c r="H76" s="1">
        <v>45660</v>
      </c>
      <c r="I76" s="1">
        <v>45663</v>
      </c>
      <c r="J76" t="s">
        <v>23</v>
      </c>
      <c r="K76" t="s">
        <v>35</v>
      </c>
      <c r="L76">
        <v>4</v>
      </c>
      <c r="M76" t="s">
        <v>19</v>
      </c>
      <c r="N76" t="s">
        <v>72</v>
      </c>
      <c r="O76">
        <f>orders[[#This Row],[Ship Date]]-orders[[#This Row],[Order Date]]</f>
        <v>3</v>
      </c>
      <c r="P76">
        <f>WEEKNUM(orders[[#This Row],[Order Date]])</f>
        <v>1</v>
      </c>
      <c r="Q76" t="str" cm="1">
        <f t="array" ref="Q76">_xlfn.IFS(orders[[#This Row],[Customer Gender]]="M","Male", orders[[#This Row],[Customer Gender]]="F","Female", orders[[#This Row],[Customer Gender]]="O","Other", TRUE,"Unknown")</f>
        <v>Male</v>
      </c>
      <c r="R76" s="31" t="str">
        <f t="shared" si="5"/>
        <v>January</v>
      </c>
    </row>
    <row r="77" spans="1:18">
      <c r="A77" t="s">
        <v>140</v>
      </c>
      <c r="B77" t="s">
        <v>69</v>
      </c>
      <c r="C77">
        <v>4</v>
      </c>
      <c r="D77">
        <f t="shared" si="3"/>
        <v>4</v>
      </c>
      <c r="E77">
        <v>44.4</v>
      </c>
      <c r="F77">
        <v>177.6</v>
      </c>
      <c r="G77">
        <f t="shared" si="4"/>
        <v>177.6</v>
      </c>
      <c r="H77" s="1">
        <v>45660</v>
      </c>
      <c r="I77" s="1">
        <v>45661</v>
      </c>
      <c r="J77" t="s">
        <v>89</v>
      </c>
      <c r="K77" t="s">
        <v>35</v>
      </c>
      <c r="L77">
        <v>3</v>
      </c>
      <c r="M77" t="s">
        <v>19</v>
      </c>
      <c r="N77" t="s">
        <v>77</v>
      </c>
      <c r="O77">
        <f>orders[[#This Row],[Ship Date]]-orders[[#This Row],[Order Date]]</f>
        <v>1</v>
      </c>
      <c r="P77">
        <f>WEEKNUM(orders[[#This Row],[Order Date]])</f>
        <v>1</v>
      </c>
      <c r="Q77" t="str" cm="1">
        <f t="array" ref="Q77">_xlfn.IFS(orders[[#This Row],[Customer Gender]]="M","Male", orders[[#This Row],[Customer Gender]]="F","Female", orders[[#This Row],[Customer Gender]]="O","Other", TRUE,"Unknown")</f>
        <v>Other</v>
      </c>
      <c r="R77" s="31" t="str">
        <f t="shared" si="5"/>
        <v>January</v>
      </c>
    </row>
    <row r="78" spans="1:18">
      <c r="A78" t="s">
        <v>141</v>
      </c>
      <c r="B78" t="s">
        <v>26</v>
      </c>
      <c r="C78">
        <v>8</v>
      </c>
      <c r="D78">
        <f t="shared" si="3"/>
        <v>8</v>
      </c>
      <c r="E78">
        <v>103.7</v>
      </c>
      <c r="F78">
        <v>829.6</v>
      </c>
      <c r="G78">
        <f t="shared" si="4"/>
        <v>829.6</v>
      </c>
      <c r="H78" s="1">
        <v>45660</v>
      </c>
      <c r="I78" s="1">
        <v>45661</v>
      </c>
      <c r="J78" t="s">
        <v>27</v>
      </c>
      <c r="K78" t="s">
        <v>18</v>
      </c>
      <c r="L78">
        <v>3</v>
      </c>
      <c r="M78" t="s">
        <v>19</v>
      </c>
      <c r="N78" t="s">
        <v>110</v>
      </c>
      <c r="O78">
        <f>orders[[#This Row],[Ship Date]]-orders[[#This Row],[Order Date]]</f>
        <v>1</v>
      </c>
      <c r="P78">
        <f>WEEKNUM(orders[[#This Row],[Order Date]])</f>
        <v>1</v>
      </c>
      <c r="Q78" t="str" cm="1">
        <f t="array" ref="Q78">_xlfn.IFS(orders[[#This Row],[Customer Gender]]="M","Male", orders[[#This Row],[Customer Gender]]="F","Female", orders[[#This Row],[Customer Gender]]="O","Other", TRUE,"Unknown")</f>
        <v>Female</v>
      </c>
      <c r="R78" s="31" t="str">
        <f t="shared" si="5"/>
        <v>January</v>
      </c>
    </row>
    <row r="79" spans="1:18">
      <c r="A79" t="s">
        <v>142</v>
      </c>
      <c r="B79" t="s">
        <v>37</v>
      </c>
      <c r="C79">
        <v>4</v>
      </c>
      <c r="D79">
        <f t="shared" si="3"/>
        <v>4</v>
      </c>
      <c r="E79">
        <v>58.6</v>
      </c>
      <c r="F79">
        <v>234.4</v>
      </c>
      <c r="G79">
        <f t="shared" si="4"/>
        <v>234.4</v>
      </c>
      <c r="H79" s="1">
        <v>45660</v>
      </c>
      <c r="I79" s="1">
        <v>45662</v>
      </c>
      <c r="J79" t="s">
        <v>23</v>
      </c>
      <c r="K79" t="s">
        <v>51</v>
      </c>
      <c r="L79">
        <v>4</v>
      </c>
      <c r="M79" t="s">
        <v>19</v>
      </c>
      <c r="N79" t="s">
        <v>110</v>
      </c>
      <c r="O79">
        <f>orders[[#This Row],[Ship Date]]-orders[[#This Row],[Order Date]]</f>
        <v>2</v>
      </c>
      <c r="P79">
        <f>WEEKNUM(orders[[#This Row],[Order Date]])</f>
        <v>1</v>
      </c>
      <c r="Q79" t="str" cm="1">
        <f t="array" ref="Q79">_xlfn.IFS(orders[[#This Row],[Customer Gender]]="M","Male", orders[[#This Row],[Customer Gender]]="F","Female", orders[[#This Row],[Customer Gender]]="O","Other", TRUE,"Unknown")</f>
        <v>Male</v>
      </c>
      <c r="R79" s="31" t="str">
        <f t="shared" si="5"/>
        <v>January</v>
      </c>
    </row>
    <row r="80" spans="1:18">
      <c r="A80" t="s">
        <v>143</v>
      </c>
      <c r="B80" t="s">
        <v>46</v>
      </c>
      <c r="C80">
        <v>4</v>
      </c>
      <c r="D80">
        <f t="shared" si="3"/>
        <v>4</v>
      </c>
      <c r="E80">
        <v>54.8</v>
      </c>
      <c r="F80">
        <v>219.2</v>
      </c>
      <c r="G80">
        <f t="shared" si="4"/>
        <v>219.2</v>
      </c>
      <c r="H80" s="1">
        <v>45660</v>
      </c>
      <c r="I80" s="1">
        <v>45664</v>
      </c>
      <c r="J80" t="s">
        <v>27</v>
      </c>
      <c r="K80" t="s">
        <v>40</v>
      </c>
      <c r="L80">
        <v>3</v>
      </c>
      <c r="M80" t="s">
        <v>19</v>
      </c>
      <c r="N80" t="s">
        <v>82</v>
      </c>
      <c r="O80">
        <f>orders[[#This Row],[Ship Date]]-orders[[#This Row],[Order Date]]</f>
        <v>4</v>
      </c>
      <c r="P80">
        <f>WEEKNUM(orders[[#This Row],[Order Date]])</f>
        <v>1</v>
      </c>
      <c r="Q80" t="str" cm="1">
        <f t="array" ref="Q80">_xlfn.IFS(orders[[#This Row],[Customer Gender]]="M","Male", orders[[#This Row],[Customer Gender]]="F","Female", orders[[#This Row],[Customer Gender]]="O","Other", TRUE,"Unknown")</f>
        <v>Female</v>
      </c>
      <c r="R80" s="31" t="str">
        <f t="shared" si="5"/>
        <v>January</v>
      </c>
    </row>
    <row r="81" spans="1:18">
      <c r="A81" t="s">
        <v>144</v>
      </c>
      <c r="B81" t="s">
        <v>69</v>
      </c>
      <c r="C81">
        <v>3</v>
      </c>
      <c r="D81">
        <f t="shared" si="3"/>
        <v>3</v>
      </c>
      <c r="E81">
        <v>78.8</v>
      </c>
      <c r="F81">
        <v>236.39999999999998</v>
      </c>
      <c r="G81">
        <f t="shared" si="4"/>
        <v>236.39999999999998</v>
      </c>
      <c r="H81" s="1">
        <v>45660</v>
      </c>
      <c r="I81" s="1">
        <v>45666</v>
      </c>
      <c r="J81" t="s">
        <v>27</v>
      </c>
      <c r="K81" t="s">
        <v>70</v>
      </c>
      <c r="L81">
        <v>3</v>
      </c>
      <c r="M81" t="s">
        <v>19</v>
      </c>
      <c r="N81" t="s">
        <v>115</v>
      </c>
      <c r="O81">
        <f>orders[[#This Row],[Ship Date]]-orders[[#This Row],[Order Date]]</f>
        <v>6</v>
      </c>
      <c r="P81">
        <f>WEEKNUM(orders[[#This Row],[Order Date]])</f>
        <v>1</v>
      </c>
      <c r="Q81" t="str" cm="1">
        <f t="array" ref="Q81">_xlfn.IFS(orders[[#This Row],[Customer Gender]]="M","Male", orders[[#This Row],[Customer Gender]]="F","Female", orders[[#This Row],[Customer Gender]]="O","Other", TRUE,"Unknown")</f>
        <v>Female</v>
      </c>
      <c r="R81" s="31" t="str">
        <f t="shared" si="5"/>
        <v>January</v>
      </c>
    </row>
    <row r="82" spans="1:18">
      <c r="A82" t="s">
        <v>145</v>
      </c>
      <c r="B82" t="s">
        <v>146</v>
      </c>
      <c r="C82">
        <v>5</v>
      </c>
      <c r="D82">
        <f t="shared" si="3"/>
        <v>5</v>
      </c>
      <c r="E82">
        <v>36.799999999999997</v>
      </c>
      <c r="F82">
        <v>184</v>
      </c>
      <c r="G82">
        <f t="shared" si="4"/>
        <v>184</v>
      </c>
      <c r="H82" s="1">
        <v>45660</v>
      </c>
      <c r="I82" s="1">
        <v>45663</v>
      </c>
      <c r="J82" t="s">
        <v>23</v>
      </c>
      <c r="K82" t="s">
        <v>70</v>
      </c>
      <c r="L82">
        <v>3</v>
      </c>
      <c r="M82" t="s">
        <v>19</v>
      </c>
      <c r="N82" t="s">
        <v>147</v>
      </c>
      <c r="O82">
        <f>orders[[#This Row],[Ship Date]]-orders[[#This Row],[Order Date]]</f>
        <v>3</v>
      </c>
      <c r="P82">
        <f>WEEKNUM(orders[[#This Row],[Order Date]])</f>
        <v>1</v>
      </c>
      <c r="Q82" t="str" cm="1">
        <f t="array" ref="Q82">_xlfn.IFS(orders[[#This Row],[Customer Gender]]="M","Male", orders[[#This Row],[Customer Gender]]="F","Female", orders[[#This Row],[Customer Gender]]="O","Other", TRUE,"Unknown")</f>
        <v>Male</v>
      </c>
      <c r="R82" s="31" t="str">
        <f t="shared" si="5"/>
        <v>January</v>
      </c>
    </row>
    <row r="83" spans="1:18">
      <c r="A83" t="s">
        <v>148</v>
      </c>
      <c r="B83" t="s">
        <v>39</v>
      </c>
      <c r="C83">
        <v>6</v>
      </c>
      <c r="D83">
        <f t="shared" si="3"/>
        <v>6</v>
      </c>
      <c r="E83">
        <v>50.6</v>
      </c>
      <c r="F83">
        <v>303.60000000000002</v>
      </c>
      <c r="G83">
        <f t="shared" si="4"/>
        <v>303.60000000000002</v>
      </c>
      <c r="H83" s="1">
        <v>45660</v>
      </c>
      <c r="I83" s="1">
        <v>45662</v>
      </c>
      <c r="J83" t="s">
        <v>27</v>
      </c>
      <c r="K83" t="s">
        <v>51</v>
      </c>
      <c r="L83">
        <v>4</v>
      </c>
      <c r="M83" t="s">
        <v>19</v>
      </c>
      <c r="N83" t="s">
        <v>33</v>
      </c>
      <c r="O83">
        <f>orders[[#This Row],[Ship Date]]-orders[[#This Row],[Order Date]]</f>
        <v>2</v>
      </c>
      <c r="P83">
        <f>WEEKNUM(orders[[#This Row],[Order Date]])</f>
        <v>1</v>
      </c>
      <c r="Q83" t="str" cm="1">
        <f t="array" ref="Q83">_xlfn.IFS(orders[[#This Row],[Customer Gender]]="M","Male", orders[[#This Row],[Customer Gender]]="F","Female", orders[[#This Row],[Customer Gender]]="O","Other", TRUE,"Unknown")</f>
        <v>Female</v>
      </c>
      <c r="R83" s="31" t="str">
        <f t="shared" si="5"/>
        <v>January</v>
      </c>
    </row>
    <row r="84" spans="1:18">
      <c r="A84" t="s">
        <v>149</v>
      </c>
      <c r="B84" t="s">
        <v>123</v>
      </c>
      <c r="C84">
        <v>3</v>
      </c>
      <c r="D84">
        <f t="shared" si="3"/>
        <v>3</v>
      </c>
      <c r="E84">
        <v>36.799999999999997</v>
      </c>
      <c r="F84">
        <v>110.39999999999999</v>
      </c>
      <c r="G84">
        <f t="shared" si="4"/>
        <v>110.39999999999999</v>
      </c>
      <c r="H84" s="1">
        <v>45660</v>
      </c>
      <c r="I84" s="1">
        <v>45660</v>
      </c>
      <c r="J84" t="s">
        <v>23</v>
      </c>
      <c r="K84" t="s">
        <v>40</v>
      </c>
      <c r="L84">
        <v>3</v>
      </c>
      <c r="M84" t="s">
        <v>19</v>
      </c>
      <c r="N84" t="s">
        <v>33</v>
      </c>
      <c r="O84">
        <f>orders[[#This Row],[Ship Date]]-orders[[#This Row],[Order Date]]</f>
        <v>0</v>
      </c>
      <c r="P84">
        <f>WEEKNUM(orders[[#This Row],[Order Date]])</f>
        <v>1</v>
      </c>
      <c r="Q84" t="str" cm="1">
        <f t="array" ref="Q84">_xlfn.IFS(orders[[#This Row],[Customer Gender]]="M","Male", orders[[#This Row],[Customer Gender]]="F","Female", orders[[#This Row],[Customer Gender]]="O","Other", TRUE,"Unknown")</f>
        <v>Male</v>
      </c>
      <c r="R84" s="31" t="str">
        <f t="shared" si="5"/>
        <v>January</v>
      </c>
    </row>
    <row r="85" spans="1:18">
      <c r="A85" t="s">
        <v>150</v>
      </c>
      <c r="B85" t="s">
        <v>44</v>
      </c>
      <c r="C85">
        <v>9</v>
      </c>
      <c r="D85">
        <f t="shared" si="3"/>
        <v>9</v>
      </c>
      <c r="E85">
        <v>41.8</v>
      </c>
      <c r="F85">
        <v>376.2</v>
      </c>
      <c r="G85">
        <f t="shared" si="4"/>
        <v>376.2</v>
      </c>
      <c r="H85" s="1">
        <v>45661</v>
      </c>
      <c r="I85" s="1">
        <v>45667</v>
      </c>
      <c r="J85" t="s">
        <v>27</v>
      </c>
      <c r="K85" t="s">
        <v>51</v>
      </c>
      <c r="L85">
        <v>4</v>
      </c>
      <c r="M85" t="s">
        <v>19</v>
      </c>
      <c r="N85" t="s">
        <v>33</v>
      </c>
      <c r="O85">
        <f>orders[[#This Row],[Ship Date]]-orders[[#This Row],[Order Date]]</f>
        <v>6</v>
      </c>
      <c r="P85">
        <f>WEEKNUM(orders[[#This Row],[Order Date]])</f>
        <v>1</v>
      </c>
      <c r="Q85" t="str" cm="1">
        <f t="array" ref="Q85">_xlfn.IFS(orders[[#This Row],[Customer Gender]]="M","Male", orders[[#This Row],[Customer Gender]]="F","Female", orders[[#This Row],[Customer Gender]]="O","Other", TRUE,"Unknown")</f>
        <v>Female</v>
      </c>
      <c r="R85" s="31" t="str">
        <f t="shared" si="5"/>
        <v>January</v>
      </c>
    </row>
    <row r="86" spans="1:18">
      <c r="A86" t="s">
        <v>151</v>
      </c>
      <c r="B86" t="s">
        <v>146</v>
      </c>
      <c r="C86">
        <v>1</v>
      </c>
      <c r="D86">
        <f t="shared" si="3"/>
        <v>1</v>
      </c>
      <c r="E86">
        <v>77.3</v>
      </c>
      <c r="F86">
        <v>77.3</v>
      </c>
      <c r="G86">
        <f t="shared" si="4"/>
        <v>77.3</v>
      </c>
      <c r="H86" s="1">
        <v>45661</v>
      </c>
      <c r="I86" s="1">
        <v>45662</v>
      </c>
      <c r="J86" t="s">
        <v>23</v>
      </c>
      <c r="K86" t="s">
        <v>70</v>
      </c>
      <c r="L86">
        <v>2</v>
      </c>
      <c r="M86" t="s">
        <v>19</v>
      </c>
      <c r="N86" t="s">
        <v>33</v>
      </c>
      <c r="O86">
        <f>orders[[#This Row],[Ship Date]]-orders[[#This Row],[Order Date]]</f>
        <v>1</v>
      </c>
      <c r="P86">
        <f>WEEKNUM(orders[[#This Row],[Order Date]])</f>
        <v>1</v>
      </c>
      <c r="Q86" t="str" cm="1">
        <f t="array" ref="Q86">_xlfn.IFS(orders[[#This Row],[Customer Gender]]="M","Male", orders[[#This Row],[Customer Gender]]="F","Female", orders[[#This Row],[Customer Gender]]="O","Other", TRUE,"Unknown")</f>
        <v>Male</v>
      </c>
      <c r="R86" s="31" t="str">
        <f t="shared" si="5"/>
        <v>January</v>
      </c>
    </row>
    <row r="87" spans="1:18">
      <c r="A87" t="s">
        <v>152</v>
      </c>
      <c r="B87" t="s">
        <v>44</v>
      </c>
      <c r="C87">
        <v>4</v>
      </c>
      <c r="D87">
        <f t="shared" si="3"/>
        <v>4</v>
      </c>
      <c r="E87">
        <v>19.8</v>
      </c>
      <c r="F87">
        <v>79.2</v>
      </c>
      <c r="G87">
        <f t="shared" si="4"/>
        <v>79.2</v>
      </c>
      <c r="H87" s="1">
        <v>45661</v>
      </c>
      <c r="I87" s="1">
        <v>45667</v>
      </c>
      <c r="J87" t="s">
        <v>23</v>
      </c>
      <c r="K87" t="s">
        <v>35</v>
      </c>
      <c r="L87">
        <v>5</v>
      </c>
      <c r="M87" t="s">
        <v>19</v>
      </c>
      <c r="N87" t="s">
        <v>33</v>
      </c>
      <c r="O87">
        <f>orders[[#This Row],[Ship Date]]-orders[[#This Row],[Order Date]]</f>
        <v>6</v>
      </c>
      <c r="P87">
        <f>WEEKNUM(orders[[#This Row],[Order Date]])</f>
        <v>1</v>
      </c>
      <c r="Q87" t="str" cm="1">
        <f t="array" ref="Q87">_xlfn.IFS(orders[[#This Row],[Customer Gender]]="M","Male", orders[[#This Row],[Customer Gender]]="F","Female", orders[[#This Row],[Customer Gender]]="O","Other", TRUE,"Unknown")</f>
        <v>Male</v>
      </c>
      <c r="R87" s="31" t="str">
        <f t="shared" si="5"/>
        <v>January</v>
      </c>
    </row>
    <row r="88" spans="1:18">
      <c r="A88" t="s">
        <v>153</v>
      </c>
      <c r="B88" t="s">
        <v>76</v>
      </c>
      <c r="C88">
        <v>4</v>
      </c>
      <c r="D88">
        <f t="shared" si="3"/>
        <v>4</v>
      </c>
      <c r="E88">
        <v>15.5</v>
      </c>
      <c r="F88">
        <v>62</v>
      </c>
      <c r="G88">
        <f t="shared" si="4"/>
        <v>62</v>
      </c>
      <c r="H88" s="1">
        <v>45661</v>
      </c>
      <c r="I88" s="1">
        <v>45662</v>
      </c>
      <c r="J88" t="s">
        <v>27</v>
      </c>
      <c r="K88" t="s">
        <v>35</v>
      </c>
      <c r="L88">
        <v>5</v>
      </c>
      <c r="M88" t="s">
        <v>19</v>
      </c>
      <c r="N88" t="s">
        <v>33</v>
      </c>
      <c r="O88">
        <f>orders[[#This Row],[Ship Date]]-orders[[#This Row],[Order Date]]</f>
        <v>1</v>
      </c>
      <c r="P88">
        <f>WEEKNUM(orders[[#This Row],[Order Date]])</f>
        <v>1</v>
      </c>
      <c r="Q88" t="str" cm="1">
        <f t="array" ref="Q88">_xlfn.IFS(orders[[#This Row],[Customer Gender]]="M","Male", orders[[#This Row],[Customer Gender]]="F","Female", orders[[#This Row],[Customer Gender]]="O","Other", TRUE,"Unknown")</f>
        <v>Female</v>
      </c>
      <c r="R88" s="31" t="str">
        <f t="shared" si="5"/>
        <v>January</v>
      </c>
    </row>
    <row r="89" spans="1:18">
      <c r="A89" t="s">
        <v>154</v>
      </c>
      <c r="B89" t="s">
        <v>69</v>
      </c>
      <c r="C89">
        <v>1</v>
      </c>
      <c r="D89">
        <f t="shared" si="3"/>
        <v>1</v>
      </c>
      <c r="E89">
        <v>46.8</v>
      </c>
      <c r="F89">
        <v>46.8</v>
      </c>
      <c r="G89">
        <f t="shared" si="4"/>
        <v>46.8</v>
      </c>
      <c r="H89" s="1">
        <v>45661</v>
      </c>
      <c r="I89" s="1">
        <v>45665</v>
      </c>
      <c r="J89" t="s">
        <v>23</v>
      </c>
      <c r="K89" t="s">
        <v>18</v>
      </c>
      <c r="L89">
        <v>5</v>
      </c>
      <c r="M89" t="s">
        <v>19</v>
      </c>
      <c r="N89" t="s">
        <v>33</v>
      </c>
      <c r="O89">
        <f>orders[[#This Row],[Ship Date]]-orders[[#This Row],[Order Date]]</f>
        <v>4</v>
      </c>
      <c r="P89">
        <f>WEEKNUM(orders[[#This Row],[Order Date]])</f>
        <v>1</v>
      </c>
      <c r="Q89" t="str" cm="1">
        <f t="array" ref="Q89">_xlfn.IFS(orders[[#This Row],[Customer Gender]]="M","Male", orders[[#This Row],[Customer Gender]]="F","Female", orders[[#This Row],[Customer Gender]]="O","Other", TRUE,"Unknown")</f>
        <v>Male</v>
      </c>
      <c r="R89" s="31" t="str">
        <f t="shared" si="5"/>
        <v>January</v>
      </c>
    </row>
    <row r="90" spans="1:18">
      <c r="A90" t="s">
        <v>155</v>
      </c>
      <c r="B90" t="s">
        <v>46</v>
      </c>
      <c r="C90">
        <v>9</v>
      </c>
      <c r="D90">
        <f t="shared" si="3"/>
        <v>9</v>
      </c>
      <c r="E90">
        <v>28.6</v>
      </c>
      <c r="F90">
        <v>257.40000000000003</v>
      </c>
      <c r="G90">
        <f t="shared" si="4"/>
        <v>257.40000000000003</v>
      </c>
      <c r="H90" s="1">
        <v>45661</v>
      </c>
      <c r="I90" s="1">
        <v>45665</v>
      </c>
      <c r="J90" t="s">
        <v>23</v>
      </c>
      <c r="K90" t="s">
        <v>18</v>
      </c>
      <c r="L90">
        <v>5</v>
      </c>
      <c r="M90" t="s">
        <v>19</v>
      </c>
      <c r="N90" t="s">
        <v>33</v>
      </c>
      <c r="O90">
        <f>orders[[#This Row],[Ship Date]]-orders[[#This Row],[Order Date]]</f>
        <v>4</v>
      </c>
      <c r="P90">
        <f>WEEKNUM(orders[[#This Row],[Order Date]])</f>
        <v>1</v>
      </c>
      <c r="Q90" t="str" cm="1">
        <f t="array" ref="Q90">_xlfn.IFS(orders[[#This Row],[Customer Gender]]="M","Male", orders[[#This Row],[Customer Gender]]="F","Female", orders[[#This Row],[Customer Gender]]="O","Other", TRUE,"Unknown")</f>
        <v>Male</v>
      </c>
      <c r="R90" s="31" t="str">
        <f t="shared" si="5"/>
        <v>January</v>
      </c>
    </row>
    <row r="91" spans="1:18">
      <c r="A91" t="s">
        <v>156</v>
      </c>
      <c r="B91" t="s">
        <v>26</v>
      </c>
      <c r="C91">
        <v>1</v>
      </c>
      <c r="D91">
        <f t="shared" si="3"/>
        <v>1</v>
      </c>
      <c r="E91">
        <v>97.7</v>
      </c>
      <c r="F91">
        <v>97.7</v>
      </c>
      <c r="G91">
        <f t="shared" si="4"/>
        <v>97.7</v>
      </c>
      <c r="H91" s="1">
        <v>45661</v>
      </c>
      <c r="I91" s="1">
        <v>45664</v>
      </c>
      <c r="J91" t="s">
        <v>27</v>
      </c>
      <c r="K91" t="s">
        <v>35</v>
      </c>
      <c r="L91">
        <v>4</v>
      </c>
      <c r="M91" t="s">
        <v>19</v>
      </c>
      <c r="N91" t="s">
        <v>33</v>
      </c>
      <c r="O91">
        <f>orders[[#This Row],[Ship Date]]-orders[[#This Row],[Order Date]]</f>
        <v>3</v>
      </c>
      <c r="P91">
        <f>WEEKNUM(orders[[#This Row],[Order Date]])</f>
        <v>1</v>
      </c>
      <c r="Q91" t="str" cm="1">
        <f t="array" ref="Q91">_xlfn.IFS(orders[[#This Row],[Customer Gender]]="M","Male", orders[[#This Row],[Customer Gender]]="F","Female", orders[[#This Row],[Customer Gender]]="O","Other", TRUE,"Unknown")</f>
        <v>Female</v>
      </c>
      <c r="R91" s="31" t="str">
        <f t="shared" si="5"/>
        <v>January</v>
      </c>
    </row>
    <row r="92" spans="1:18">
      <c r="A92" t="s">
        <v>157</v>
      </c>
      <c r="B92" t="s">
        <v>46</v>
      </c>
      <c r="C92">
        <v>5</v>
      </c>
      <c r="D92">
        <f t="shared" si="3"/>
        <v>5</v>
      </c>
      <c r="E92">
        <v>54.7</v>
      </c>
      <c r="F92">
        <v>273.5</v>
      </c>
      <c r="G92">
        <f t="shared" si="4"/>
        <v>273.5</v>
      </c>
      <c r="H92" s="1">
        <v>45661</v>
      </c>
      <c r="I92" s="1">
        <v>45664</v>
      </c>
      <c r="J92" t="s">
        <v>17</v>
      </c>
      <c r="K92" t="s">
        <v>18</v>
      </c>
      <c r="L92">
        <v>5</v>
      </c>
      <c r="M92" t="s">
        <v>19</v>
      </c>
      <c r="N92" t="s">
        <v>158</v>
      </c>
      <c r="O92">
        <f>orders[[#This Row],[Ship Date]]-orders[[#This Row],[Order Date]]</f>
        <v>3</v>
      </c>
      <c r="P92">
        <f>WEEKNUM(orders[[#This Row],[Order Date]])</f>
        <v>1</v>
      </c>
      <c r="Q92" t="str" cm="1">
        <f t="array" ref="Q92">_xlfn.IFS(orders[[#This Row],[Customer Gender]]="M","Male", orders[[#This Row],[Customer Gender]]="F","Female", orders[[#This Row],[Customer Gender]]="O","Other", TRUE,"Unknown")</f>
        <v>Unknown</v>
      </c>
      <c r="R92" s="31" t="str">
        <f t="shared" si="5"/>
        <v>January</v>
      </c>
    </row>
    <row r="93" spans="1:18">
      <c r="A93" t="s">
        <v>159</v>
      </c>
      <c r="B93" t="s">
        <v>26</v>
      </c>
      <c r="C93">
        <v>6</v>
      </c>
      <c r="D93">
        <f t="shared" si="3"/>
        <v>6</v>
      </c>
      <c r="E93">
        <v>130.5</v>
      </c>
      <c r="F93">
        <v>783</v>
      </c>
      <c r="G93">
        <f t="shared" si="4"/>
        <v>783</v>
      </c>
      <c r="H93" s="1">
        <v>45661</v>
      </c>
      <c r="I93" s="1">
        <v>45663</v>
      </c>
      <c r="J93" t="s">
        <v>27</v>
      </c>
      <c r="K93" t="s">
        <v>18</v>
      </c>
      <c r="L93">
        <v>3</v>
      </c>
      <c r="M93" t="s">
        <v>19</v>
      </c>
      <c r="N93" t="s">
        <v>158</v>
      </c>
      <c r="O93">
        <f>orders[[#This Row],[Ship Date]]-orders[[#This Row],[Order Date]]</f>
        <v>2</v>
      </c>
      <c r="P93">
        <f>WEEKNUM(orders[[#This Row],[Order Date]])</f>
        <v>1</v>
      </c>
      <c r="Q93" t="str" cm="1">
        <f t="array" ref="Q93">_xlfn.IFS(orders[[#This Row],[Customer Gender]]="M","Male", orders[[#This Row],[Customer Gender]]="F","Female", orders[[#This Row],[Customer Gender]]="O","Other", TRUE,"Unknown")</f>
        <v>Female</v>
      </c>
      <c r="R93" s="31" t="str">
        <f t="shared" si="5"/>
        <v>January</v>
      </c>
    </row>
    <row r="94" spans="1:18">
      <c r="A94" t="s">
        <v>160</v>
      </c>
      <c r="B94" t="s">
        <v>67</v>
      </c>
      <c r="C94">
        <v>2</v>
      </c>
      <c r="D94">
        <f t="shared" si="3"/>
        <v>2</v>
      </c>
      <c r="E94">
        <v>50.4</v>
      </c>
      <c r="F94">
        <v>100.8</v>
      </c>
      <c r="G94">
        <f t="shared" si="4"/>
        <v>100.8</v>
      </c>
      <c r="H94" s="1">
        <v>45661</v>
      </c>
      <c r="I94" s="1">
        <v>45663</v>
      </c>
      <c r="J94" t="s">
        <v>23</v>
      </c>
      <c r="K94" t="s">
        <v>40</v>
      </c>
      <c r="L94">
        <v>5</v>
      </c>
      <c r="M94" t="s">
        <v>19</v>
      </c>
      <c r="N94" t="s">
        <v>55</v>
      </c>
      <c r="O94">
        <f>orders[[#This Row],[Ship Date]]-orders[[#This Row],[Order Date]]</f>
        <v>2</v>
      </c>
      <c r="P94">
        <f>WEEKNUM(orders[[#This Row],[Order Date]])</f>
        <v>1</v>
      </c>
      <c r="Q94" t="str" cm="1">
        <f t="array" ref="Q94">_xlfn.IFS(orders[[#This Row],[Customer Gender]]="M","Male", orders[[#This Row],[Customer Gender]]="F","Female", orders[[#This Row],[Customer Gender]]="O","Other", TRUE,"Unknown")</f>
        <v>Male</v>
      </c>
      <c r="R94" s="31" t="str">
        <f t="shared" si="5"/>
        <v>January</v>
      </c>
    </row>
    <row r="95" spans="1:18">
      <c r="A95" t="s">
        <v>161</v>
      </c>
      <c r="B95" t="s">
        <v>39</v>
      </c>
      <c r="C95">
        <v>13</v>
      </c>
      <c r="D95">
        <f t="shared" si="3"/>
        <v>13</v>
      </c>
      <c r="E95">
        <v>61.5</v>
      </c>
      <c r="F95">
        <v>799.5</v>
      </c>
      <c r="G95">
        <f t="shared" si="4"/>
        <v>799.5</v>
      </c>
      <c r="H95" s="1">
        <v>45661</v>
      </c>
      <c r="I95" s="1">
        <v>45662</v>
      </c>
      <c r="J95" t="s">
        <v>17</v>
      </c>
      <c r="K95" t="s">
        <v>51</v>
      </c>
      <c r="L95">
        <v>3</v>
      </c>
      <c r="M95" t="s">
        <v>19</v>
      </c>
      <c r="N95" t="s">
        <v>77</v>
      </c>
      <c r="O95">
        <f>orders[[#This Row],[Ship Date]]-orders[[#This Row],[Order Date]]</f>
        <v>1</v>
      </c>
      <c r="P95">
        <f>WEEKNUM(orders[[#This Row],[Order Date]])</f>
        <v>1</v>
      </c>
      <c r="Q95" t="str" cm="1">
        <f t="array" ref="Q95">_xlfn.IFS(orders[[#This Row],[Customer Gender]]="M","Male", orders[[#This Row],[Customer Gender]]="F","Female", orders[[#This Row],[Customer Gender]]="O","Other", TRUE,"Unknown")</f>
        <v>Unknown</v>
      </c>
      <c r="R95" s="31" t="str">
        <f t="shared" si="5"/>
        <v>January</v>
      </c>
    </row>
    <row r="96" spans="1:18">
      <c r="A96" t="s">
        <v>162</v>
      </c>
      <c r="B96" t="s">
        <v>46</v>
      </c>
      <c r="C96">
        <v>4</v>
      </c>
      <c r="D96">
        <f t="shared" si="3"/>
        <v>4</v>
      </c>
      <c r="E96">
        <v>30.1</v>
      </c>
      <c r="F96">
        <v>120.4</v>
      </c>
      <c r="G96">
        <f t="shared" si="4"/>
        <v>120.4</v>
      </c>
      <c r="H96" s="1">
        <v>45661</v>
      </c>
      <c r="I96" s="1">
        <v>45662</v>
      </c>
      <c r="J96" t="s">
        <v>27</v>
      </c>
      <c r="K96" t="s">
        <v>18</v>
      </c>
      <c r="L96">
        <v>5</v>
      </c>
      <c r="M96" t="s">
        <v>19</v>
      </c>
      <c r="N96" t="s">
        <v>115</v>
      </c>
      <c r="O96">
        <f>orders[[#This Row],[Ship Date]]-orders[[#This Row],[Order Date]]</f>
        <v>1</v>
      </c>
      <c r="P96">
        <f>WEEKNUM(orders[[#This Row],[Order Date]])</f>
        <v>1</v>
      </c>
      <c r="Q96" t="str" cm="1">
        <f t="array" ref="Q96">_xlfn.IFS(orders[[#This Row],[Customer Gender]]="M","Male", orders[[#This Row],[Customer Gender]]="F","Female", orders[[#This Row],[Customer Gender]]="O","Other", TRUE,"Unknown")</f>
        <v>Female</v>
      </c>
      <c r="R96" s="31" t="str">
        <f t="shared" si="5"/>
        <v>January</v>
      </c>
    </row>
    <row r="97" spans="1:18">
      <c r="A97" t="s">
        <v>163</v>
      </c>
      <c r="B97" t="s">
        <v>26</v>
      </c>
      <c r="C97">
        <v>5</v>
      </c>
      <c r="D97">
        <f t="shared" si="3"/>
        <v>5</v>
      </c>
      <c r="E97">
        <v>74.8</v>
      </c>
      <c r="F97">
        <v>374</v>
      </c>
      <c r="G97">
        <f t="shared" si="4"/>
        <v>374</v>
      </c>
      <c r="H97" s="1">
        <v>45661</v>
      </c>
      <c r="I97" s="1">
        <v>45662</v>
      </c>
      <c r="J97" t="s">
        <v>27</v>
      </c>
      <c r="K97" t="s">
        <v>35</v>
      </c>
      <c r="L97">
        <v>4</v>
      </c>
      <c r="M97" t="s">
        <v>19</v>
      </c>
      <c r="N97" t="s">
        <v>24</v>
      </c>
      <c r="O97">
        <f>orders[[#This Row],[Ship Date]]-orders[[#This Row],[Order Date]]</f>
        <v>1</v>
      </c>
      <c r="P97">
        <f>WEEKNUM(orders[[#This Row],[Order Date]])</f>
        <v>1</v>
      </c>
      <c r="Q97" t="str" cm="1">
        <f t="array" ref="Q97">_xlfn.IFS(orders[[#This Row],[Customer Gender]]="M","Male", orders[[#This Row],[Customer Gender]]="F","Female", orders[[#This Row],[Customer Gender]]="O","Other", TRUE,"Unknown")</f>
        <v>Female</v>
      </c>
      <c r="R97" s="31" t="str">
        <f t="shared" si="5"/>
        <v>January</v>
      </c>
    </row>
    <row r="98" spans="1:18">
      <c r="A98" t="s">
        <v>164</v>
      </c>
      <c r="B98" t="s">
        <v>128</v>
      </c>
      <c r="C98">
        <v>3</v>
      </c>
      <c r="D98">
        <f t="shared" si="3"/>
        <v>3</v>
      </c>
      <c r="E98">
        <v>64.900000000000006</v>
      </c>
      <c r="F98">
        <v>194.70000000000002</v>
      </c>
      <c r="G98">
        <f t="shared" si="4"/>
        <v>194.70000000000002</v>
      </c>
      <c r="H98" s="1">
        <v>45661</v>
      </c>
      <c r="I98" s="1">
        <v>45668</v>
      </c>
      <c r="J98" t="s">
        <v>23</v>
      </c>
      <c r="K98" t="s">
        <v>18</v>
      </c>
      <c r="L98">
        <v>4</v>
      </c>
      <c r="M98" t="s">
        <v>19</v>
      </c>
      <c r="N98" t="s">
        <v>28</v>
      </c>
      <c r="O98">
        <f>orders[[#This Row],[Ship Date]]-orders[[#This Row],[Order Date]]</f>
        <v>7</v>
      </c>
      <c r="P98">
        <f>WEEKNUM(orders[[#This Row],[Order Date]])</f>
        <v>1</v>
      </c>
      <c r="Q98" t="str" cm="1">
        <f t="array" ref="Q98">_xlfn.IFS(orders[[#This Row],[Customer Gender]]="M","Male", orders[[#This Row],[Customer Gender]]="F","Female", orders[[#This Row],[Customer Gender]]="O","Other", TRUE,"Unknown")</f>
        <v>Male</v>
      </c>
      <c r="R98" s="31" t="str">
        <f t="shared" si="5"/>
        <v>January</v>
      </c>
    </row>
    <row r="99" spans="1:18">
      <c r="A99" t="s">
        <v>165</v>
      </c>
      <c r="B99" t="s">
        <v>46</v>
      </c>
      <c r="C99">
        <v>2</v>
      </c>
      <c r="D99">
        <f t="shared" si="3"/>
        <v>2</v>
      </c>
      <c r="E99">
        <v>50.5</v>
      </c>
      <c r="F99">
        <v>101</v>
      </c>
      <c r="G99">
        <f t="shared" si="4"/>
        <v>101</v>
      </c>
      <c r="H99" s="1">
        <v>45661</v>
      </c>
      <c r="I99" s="1">
        <v>45663</v>
      </c>
      <c r="J99" t="s">
        <v>23</v>
      </c>
      <c r="K99" t="s">
        <v>35</v>
      </c>
      <c r="L99">
        <v>4</v>
      </c>
      <c r="M99" t="s">
        <v>19</v>
      </c>
      <c r="N99" t="s">
        <v>147</v>
      </c>
      <c r="O99">
        <f>orders[[#This Row],[Ship Date]]-orders[[#This Row],[Order Date]]</f>
        <v>2</v>
      </c>
      <c r="P99">
        <f>WEEKNUM(orders[[#This Row],[Order Date]])</f>
        <v>1</v>
      </c>
      <c r="Q99" t="str" cm="1">
        <f t="array" ref="Q99">_xlfn.IFS(orders[[#This Row],[Customer Gender]]="M","Male", orders[[#This Row],[Customer Gender]]="F","Female", orders[[#This Row],[Customer Gender]]="O","Other", TRUE,"Unknown")</f>
        <v>Male</v>
      </c>
      <c r="R99" s="31" t="str">
        <f t="shared" si="5"/>
        <v>January</v>
      </c>
    </row>
    <row r="100" spans="1:18">
      <c r="A100" t="s">
        <v>166</v>
      </c>
      <c r="B100" t="s">
        <v>67</v>
      </c>
      <c r="C100">
        <v>7</v>
      </c>
      <c r="D100">
        <f t="shared" si="3"/>
        <v>7</v>
      </c>
      <c r="E100">
        <v>63</v>
      </c>
      <c r="F100">
        <v>441</v>
      </c>
      <c r="G100">
        <f t="shared" si="4"/>
        <v>441</v>
      </c>
      <c r="H100" s="1">
        <v>45661</v>
      </c>
      <c r="I100" s="1">
        <v>45664</v>
      </c>
      <c r="J100" t="s">
        <v>23</v>
      </c>
      <c r="K100" t="s">
        <v>51</v>
      </c>
      <c r="L100">
        <v>5</v>
      </c>
      <c r="M100" t="s">
        <v>19</v>
      </c>
      <c r="N100" t="s">
        <v>33</v>
      </c>
      <c r="O100">
        <f>orders[[#This Row],[Ship Date]]-orders[[#This Row],[Order Date]]</f>
        <v>3</v>
      </c>
      <c r="P100">
        <f>WEEKNUM(orders[[#This Row],[Order Date]])</f>
        <v>1</v>
      </c>
      <c r="Q100" t="str" cm="1">
        <f t="array" ref="Q100">_xlfn.IFS(orders[[#This Row],[Customer Gender]]="M","Male", orders[[#This Row],[Customer Gender]]="F","Female", orders[[#This Row],[Customer Gender]]="O","Other", TRUE,"Unknown")</f>
        <v>Male</v>
      </c>
      <c r="R100" s="31" t="str">
        <f t="shared" si="5"/>
        <v>January</v>
      </c>
    </row>
    <row r="101" spans="1:18">
      <c r="A101" t="s">
        <v>167</v>
      </c>
      <c r="B101" t="s">
        <v>26</v>
      </c>
      <c r="C101">
        <v>3</v>
      </c>
      <c r="D101">
        <f t="shared" si="3"/>
        <v>3</v>
      </c>
      <c r="E101">
        <v>93.6</v>
      </c>
      <c r="F101">
        <v>280.79999999999995</v>
      </c>
      <c r="G101">
        <f t="shared" si="4"/>
        <v>280.79999999999995</v>
      </c>
      <c r="H101" s="1">
        <v>45661</v>
      </c>
      <c r="I101" s="1">
        <v>45674</v>
      </c>
      <c r="J101" t="s">
        <v>27</v>
      </c>
      <c r="K101" t="s">
        <v>18</v>
      </c>
      <c r="L101">
        <v>5</v>
      </c>
      <c r="M101" t="s">
        <v>19</v>
      </c>
      <c r="N101" t="s">
        <v>33</v>
      </c>
      <c r="O101">
        <f>orders[[#This Row],[Ship Date]]-orders[[#This Row],[Order Date]]</f>
        <v>13</v>
      </c>
      <c r="P101">
        <f>WEEKNUM(orders[[#This Row],[Order Date]])</f>
        <v>1</v>
      </c>
      <c r="Q101" t="str" cm="1">
        <f t="array" ref="Q101">_xlfn.IFS(orders[[#This Row],[Customer Gender]]="M","Male", orders[[#This Row],[Customer Gender]]="F","Female", orders[[#This Row],[Customer Gender]]="O","Other", TRUE,"Unknown")</f>
        <v>Female</v>
      </c>
      <c r="R101" s="31" t="str">
        <f t="shared" si="5"/>
        <v>January</v>
      </c>
    </row>
    <row r="102" spans="1:18">
      <c r="A102" t="s">
        <v>168</v>
      </c>
      <c r="B102" t="s">
        <v>37</v>
      </c>
      <c r="C102">
        <v>30</v>
      </c>
      <c r="D102">
        <f t="shared" si="3"/>
        <v>30</v>
      </c>
      <c r="E102">
        <v>41.4</v>
      </c>
      <c r="F102">
        <v>1242</v>
      </c>
      <c r="G102">
        <f t="shared" si="4"/>
        <v>1242</v>
      </c>
      <c r="H102" s="1">
        <v>45661</v>
      </c>
      <c r="I102" s="1">
        <v>45665</v>
      </c>
      <c r="J102" t="s">
        <v>23</v>
      </c>
      <c r="K102" t="s">
        <v>40</v>
      </c>
      <c r="L102">
        <v>5</v>
      </c>
      <c r="M102" t="s">
        <v>19</v>
      </c>
      <c r="N102" t="s">
        <v>33</v>
      </c>
      <c r="O102">
        <f>orders[[#This Row],[Ship Date]]-orders[[#This Row],[Order Date]]</f>
        <v>4</v>
      </c>
      <c r="P102">
        <f>WEEKNUM(orders[[#This Row],[Order Date]])</f>
        <v>1</v>
      </c>
      <c r="Q102" t="str" cm="1">
        <f t="array" ref="Q102">_xlfn.IFS(orders[[#This Row],[Customer Gender]]="M","Male", orders[[#This Row],[Customer Gender]]="F","Female", orders[[#This Row],[Customer Gender]]="O","Other", TRUE,"Unknown")</f>
        <v>Male</v>
      </c>
      <c r="R102" s="31" t="str">
        <f t="shared" si="5"/>
        <v>January</v>
      </c>
    </row>
    <row r="103" spans="1:18">
      <c r="A103" t="s">
        <v>169</v>
      </c>
      <c r="B103" t="s">
        <v>26</v>
      </c>
      <c r="C103">
        <v>2</v>
      </c>
      <c r="D103">
        <f t="shared" si="3"/>
        <v>2</v>
      </c>
      <c r="E103">
        <v>160</v>
      </c>
      <c r="F103">
        <v>320</v>
      </c>
      <c r="G103">
        <f t="shared" si="4"/>
        <v>320</v>
      </c>
      <c r="H103" s="1">
        <v>45662</v>
      </c>
      <c r="I103" s="1">
        <v>45663</v>
      </c>
      <c r="J103" t="s">
        <v>23</v>
      </c>
      <c r="K103" t="s">
        <v>40</v>
      </c>
      <c r="L103">
        <v>5</v>
      </c>
      <c r="M103" t="s">
        <v>19</v>
      </c>
      <c r="N103" t="s">
        <v>52</v>
      </c>
      <c r="O103">
        <f>orders[[#This Row],[Ship Date]]-orders[[#This Row],[Order Date]]</f>
        <v>1</v>
      </c>
      <c r="P103">
        <f>WEEKNUM(orders[[#This Row],[Order Date]])</f>
        <v>2</v>
      </c>
      <c r="Q103" t="str" cm="1">
        <f t="array" ref="Q103">_xlfn.IFS(orders[[#This Row],[Customer Gender]]="M","Male", orders[[#This Row],[Customer Gender]]="F","Female", orders[[#This Row],[Customer Gender]]="O","Other", TRUE,"Unknown")</f>
        <v>Male</v>
      </c>
      <c r="R103" s="31" t="str">
        <f t="shared" si="5"/>
        <v>January</v>
      </c>
    </row>
    <row r="104" spans="1:18">
      <c r="A104" t="s">
        <v>170</v>
      </c>
      <c r="B104" t="s">
        <v>171</v>
      </c>
      <c r="C104">
        <v>11</v>
      </c>
      <c r="D104">
        <f t="shared" si="3"/>
        <v>11</v>
      </c>
      <c r="E104">
        <v>10.5</v>
      </c>
      <c r="F104">
        <v>115.5</v>
      </c>
      <c r="G104">
        <f t="shared" si="4"/>
        <v>115.5</v>
      </c>
      <c r="H104" s="1">
        <v>45662</v>
      </c>
      <c r="I104" s="1">
        <v>45665</v>
      </c>
      <c r="J104" t="s">
        <v>27</v>
      </c>
      <c r="K104" t="s">
        <v>70</v>
      </c>
      <c r="L104">
        <v>4</v>
      </c>
      <c r="M104" t="s">
        <v>19</v>
      </c>
      <c r="N104" t="s">
        <v>62</v>
      </c>
      <c r="O104">
        <f>orders[[#This Row],[Ship Date]]-orders[[#This Row],[Order Date]]</f>
        <v>3</v>
      </c>
      <c r="P104">
        <f>WEEKNUM(orders[[#This Row],[Order Date]])</f>
        <v>2</v>
      </c>
      <c r="Q104" t="str" cm="1">
        <f t="array" ref="Q104">_xlfn.IFS(orders[[#This Row],[Customer Gender]]="M","Male", orders[[#This Row],[Customer Gender]]="F","Female", orders[[#This Row],[Customer Gender]]="O","Other", TRUE,"Unknown")</f>
        <v>Female</v>
      </c>
      <c r="R104" s="31" t="str">
        <f t="shared" si="5"/>
        <v>January</v>
      </c>
    </row>
    <row r="105" spans="1:18">
      <c r="A105" t="s">
        <v>172</v>
      </c>
      <c r="B105" t="s">
        <v>54</v>
      </c>
      <c r="C105">
        <v>2</v>
      </c>
      <c r="D105">
        <f t="shared" si="3"/>
        <v>2</v>
      </c>
      <c r="E105">
        <v>53</v>
      </c>
      <c r="F105">
        <v>106</v>
      </c>
      <c r="G105">
        <f t="shared" si="4"/>
        <v>106</v>
      </c>
      <c r="H105" s="1">
        <v>45662</v>
      </c>
      <c r="I105" s="1">
        <v>45662</v>
      </c>
      <c r="J105" t="s">
        <v>23</v>
      </c>
      <c r="K105" t="s">
        <v>40</v>
      </c>
      <c r="L105">
        <v>2</v>
      </c>
      <c r="M105" t="s">
        <v>19</v>
      </c>
      <c r="N105" t="s">
        <v>103</v>
      </c>
      <c r="O105">
        <f>orders[[#This Row],[Ship Date]]-orders[[#This Row],[Order Date]]</f>
        <v>0</v>
      </c>
      <c r="P105">
        <f>WEEKNUM(orders[[#This Row],[Order Date]])</f>
        <v>2</v>
      </c>
      <c r="Q105" t="str" cm="1">
        <f t="array" ref="Q105">_xlfn.IFS(orders[[#This Row],[Customer Gender]]="M","Male", orders[[#This Row],[Customer Gender]]="F","Female", orders[[#This Row],[Customer Gender]]="O","Other", TRUE,"Unknown")</f>
        <v>Male</v>
      </c>
      <c r="R105" s="31" t="str">
        <f t="shared" si="5"/>
        <v>January</v>
      </c>
    </row>
    <row r="106" spans="1:18">
      <c r="A106" t="s">
        <v>173</v>
      </c>
      <c r="B106" t="s">
        <v>44</v>
      </c>
      <c r="C106">
        <v>3</v>
      </c>
      <c r="D106">
        <f t="shared" si="3"/>
        <v>3</v>
      </c>
      <c r="E106">
        <v>18.5</v>
      </c>
      <c r="F106">
        <v>55.5</v>
      </c>
      <c r="G106">
        <f t="shared" si="4"/>
        <v>55.5</v>
      </c>
      <c r="H106" s="1">
        <v>45662</v>
      </c>
      <c r="I106" s="1">
        <v>45667</v>
      </c>
      <c r="J106" t="s">
        <v>27</v>
      </c>
      <c r="K106" t="s">
        <v>35</v>
      </c>
      <c r="L106">
        <v>5</v>
      </c>
      <c r="M106" t="s">
        <v>19</v>
      </c>
      <c r="N106" t="s">
        <v>77</v>
      </c>
      <c r="O106">
        <f>orders[[#This Row],[Ship Date]]-orders[[#This Row],[Order Date]]</f>
        <v>5</v>
      </c>
      <c r="P106">
        <f>WEEKNUM(orders[[#This Row],[Order Date]])</f>
        <v>2</v>
      </c>
      <c r="Q106" t="str" cm="1">
        <f t="array" ref="Q106">_xlfn.IFS(orders[[#This Row],[Customer Gender]]="M","Male", orders[[#This Row],[Customer Gender]]="F","Female", orders[[#This Row],[Customer Gender]]="O","Other", TRUE,"Unknown")</f>
        <v>Female</v>
      </c>
      <c r="R106" s="31" t="str">
        <f t="shared" si="5"/>
        <v>January</v>
      </c>
    </row>
    <row r="107" spans="1:18">
      <c r="A107" t="s">
        <v>174</v>
      </c>
      <c r="B107" t="s">
        <v>128</v>
      </c>
      <c r="C107">
        <v>3</v>
      </c>
      <c r="D107">
        <f t="shared" si="3"/>
        <v>3</v>
      </c>
      <c r="E107">
        <v>84.5</v>
      </c>
      <c r="F107">
        <v>253.5</v>
      </c>
      <c r="G107">
        <f t="shared" si="4"/>
        <v>253.5</v>
      </c>
      <c r="H107" s="1">
        <v>45662</v>
      </c>
      <c r="I107" s="1">
        <v>45664</v>
      </c>
      <c r="J107" t="s">
        <v>27</v>
      </c>
      <c r="K107" t="s">
        <v>70</v>
      </c>
      <c r="L107">
        <v>3</v>
      </c>
      <c r="M107" t="s">
        <v>19</v>
      </c>
      <c r="N107" t="s">
        <v>82</v>
      </c>
      <c r="O107">
        <f>orders[[#This Row],[Ship Date]]-orders[[#This Row],[Order Date]]</f>
        <v>2</v>
      </c>
      <c r="P107">
        <f>WEEKNUM(orders[[#This Row],[Order Date]])</f>
        <v>2</v>
      </c>
      <c r="Q107" t="str" cm="1">
        <f t="array" ref="Q107">_xlfn.IFS(orders[[#This Row],[Customer Gender]]="M","Male", orders[[#This Row],[Customer Gender]]="F","Female", orders[[#This Row],[Customer Gender]]="O","Other", TRUE,"Unknown")</f>
        <v>Female</v>
      </c>
      <c r="R107" s="31" t="str">
        <f t="shared" si="5"/>
        <v>January</v>
      </c>
    </row>
    <row r="108" spans="1:18">
      <c r="A108" t="s">
        <v>175</v>
      </c>
      <c r="B108" t="s">
        <v>123</v>
      </c>
      <c r="C108">
        <v>7</v>
      </c>
      <c r="D108">
        <f t="shared" si="3"/>
        <v>7</v>
      </c>
      <c r="E108">
        <v>31.2</v>
      </c>
      <c r="F108">
        <v>218.4</v>
      </c>
      <c r="G108">
        <f t="shared" si="4"/>
        <v>218.4</v>
      </c>
      <c r="H108" s="1">
        <v>45662</v>
      </c>
      <c r="I108" s="1">
        <v>45662</v>
      </c>
      <c r="J108" t="s">
        <v>27</v>
      </c>
      <c r="K108" t="s">
        <v>40</v>
      </c>
      <c r="L108">
        <v>5</v>
      </c>
      <c r="M108" t="s">
        <v>19</v>
      </c>
      <c r="N108" t="s">
        <v>33</v>
      </c>
      <c r="O108">
        <f>orders[[#This Row],[Ship Date]]-orders[[#This Row],[Order Date]]</f>
        <v>0</v>
      </c>
      <c r="P108">
        <f>WEEKNUM(orders[[#This Row],[Order Date]])</f>
        <v>2</v>
      </c>
      <c r="Q108" t="str" cm="1">
        <f t="array" ref="Q108">_xlfn.IFS(orders[[#This Row],[Customer Gender]]="M","Male", orders[[#This Row],[Customer Gender]]="F","Female", orders[[#This Row],[Customer Gender]]="O","Other", TRUE,"Unknown")</f>
        <v>Female</v>
      </c>
      <c r="R108" s="31" t="str">
        <f t="shared" si="5"/>
        <v>January</v>
      </c>
    </row>
    <row r="109" spans="1:18">
      <c r="A109" t="s">
        <v>176</v>
      </c>
      <c r="B109" t="s">
        <v>44</v>
      </c>
      <c r="C109">
        <v>18</v>
      </c>
      <c r="D109">
        <f t="shared" si="3"/>
        <v>18</v>
      </c>
      <c r="E109">
        <v>32.6</v>
      </c>
      <c r="F109">
        <v>586.80000000000007</v>
      </c>
      <c r="G109">
        <f t="shared" si="4"/>
        <v>586.80000000000007</v>
      </c>
      <c r="H109" s="1">
        <v>45662</v>
      </c>
      <c r="I109" s="1">
        <v>45663</v>
      </c>
      <c r="J109" t="s">
        <v>23</v>
      </c>
      <c r="K109" t="s">
        <v>35</v>
      </c>
      <c r="L109">
        <v>3</v>
      </c>
      <c r="M109" t="s">
        <v>19</v>
      </c>
      <c r="N109" t="s">
        <v>33</v>
      </c>
      <c r="O109">
        <f>orders[[#This Row],[Ship Date]]-orders[[#This Row],[Order Date]]</f>
        <v>1</v>
      </c>
      <c r="P109">
        <f>WEEKNUM(orders[[#This Row],[Order Date]])</f>
        <v>2</v>
      </c>
      <c r="Q109" t="str" cm="1">
        <f t="array" ref="Q109">_xlfn.IFS(orders[[#This Row],[Customer Gender]]="M","Male", orders[[#This Row],[Customer Gender]]="F","Female", orders[[#This Row],[Customer Gender]]="O","Other", TRUE,"Unknown")</f>
        <v>Male</v>
      </c>
      <c r="R109" s="31" t="str">
        <f t="shared" si="5"/>
        <v>January</v>
      </c>
    </row>
    <row r="110" spans="1:18">
      <c r="A110" t="s">
        <v>177</v>
      </c>
      <c r="B110" t="s">
        <v>54</v>
      </c>
      <c r="C110">
        <v>4</v>
      </c>
      <c r="D110">
        <f t="shared" si="3"/>
        <v>4</v>
      </c>
      <c r="E110">
        <v>45.4</v>
      </c>
      <c r="F110">
        <v>181.6</v>
      </c>
      <c r="G110">
        <f t="shared" si="4"/>
        <v>181.6</v>
      </c>
      <c r="H110" s="1">
        <v>45662</v>
      </c>
      <c r="I110" s="1">
        <v>45664</v>
      </c>
      <c r="J110" t="s">
        <v>23</v>
      </c>
      <c r="K110" t="s">
        <v>35</v>
      </c>
      <c r="L110">
        <v>4</v>
      </c>
      <c r="M110" t="s">
        <v>19</v>
      </c>
      <c r="N110" t="s">
        <v>33</v>
      </c>
      <c r="O110">
        <f>orders[[#This Row],[Ship Date]]-orders[[#This Row],[Order Date]]</f>
        <v>2</v>
      </c>
      <c r="P110">
        <f>WEEKNUM(orders[[#This Row],[Order Date]])</f>
        <v>2</v>
      </c>
      <c r="Q110" t="str" cm="1">
        <f t="array" ref="Q110">_xlfn.IFS(orders[[#This Row],[Customer Gender]]="M","Male", orders[[#This Row],[Customer Gender]]="F","Female", orders[[#This Row],[Customer Gender]]="O","Other", TRUE,"Unknown")</f>
        <v>Male</v>
      </c>
      <c r="R110" s="31" t="str">
        <f t="shared" si="5"/>
        <v>January</v>
      </c>
    </row>
    <row r="111" spans="1:18">
      <c r="A111" t="s">
        <v>178</v>
      </c>
      <c r="B111" t="s">
        <v>26</v>
      </c>
      <c r="C111">
        <v>12</v>
      </c>
      <c r="D111">
        <f t="shared" si="3"/>
        <v>12</v>
      </c>
      <c r="E111">
        <v>120</v>
      </c>
      <c r="F111">
        <v>1440</v>
      </c>
      <c r="G111">
        <f t="shared" si="4"/>
        <v>1440</v>
      </c>
      <c r="H111" s="1">
        <v>45662</v>
      </c>
      <c r="I111" s="1">
        <v>45663</v>
      </c>
      <c r="J111" t="s">
        <v>27</v>
      </c>
      <c r="K111" t="s">
        <v>40</v>
      </c>
      <c r="L111">
        <v>2</v>
      </c>
      <c r="M111" t="s">
        <v>19</v>
      </c>
      <c r="N111" t="s">
        <v>33</v>
      </c>
      <c r="O111">
        <f>orders[[#This Row],[Ship Date]]-orders[[#This Row],[Order Date]]</f>
        <v>1</v>
      </c>
      <c r="P111">
        <f>WEEKNUM(orders[[#This Row],[Order Date]])</f>
        <v>2</v>
      </c>
      <c r="Q111" t="str" cm="1">
        <f t="array" ref="Q111">_xlfn.IFS(orders[[#This Row],[Customer Gender]]="M","Male", orders[[#This Row],[Customer Gender]]="F","Female", orders[[#This Row],[Customer Gender]]="O","Other", TRUE,"Unknown")</f>
        <v>Female</v>
      </c>
      <c r="R111" s="31" t="str">
        <f t="shared" si="5"/>
        <v>January</v>
      </c>
    </row>
    <row r="112" spans="1:18">
      <c r="A112" t="s">
        <v>179</v>
      </c>
      <c r="B112" t="s">
        <v>16</v>
      </c>
      <c r="C112">
        <v>4</v>
      </c>
      <c r="D112">
        <f t="shared" si="3"/>
        <v>4</v>
      </c>
      <c r="E112">
        <v>18.899999999999999</v>
      </c>
      <c r="F112">
        <v>75.599999999999994</v>
      </c>
      <c r="G112">
        <f t="shared" si="4"/>
        <v>75.599999999999994</v>
      </c>
      <c r="H112" s="1">
        <v>45662</v>
      </c>
      <c r="I112" s="1">
        <v>45664</v>
      </c>
      <c r="J112" t="s">
        <v>23</v>
      </c>
      <c r="K112" t="s">
        <v>18</v>
      </c>
      <c r="L112">
        <v>5</v>
      </c>
      <c r="M112" t="s">
        <v>19</v>
      </c>
      <c r="N112" t="s">
        <v>33</v>
      </c>
      <c r="O112">
        <f>orders[[#This Row],[Ship Date]]-orders[[#This Row],[Order Date]]</f>
        <v>2</v>
      </c>
      <c r="P112">
        <f>WEEKNUM(orders[[#This Row],[Order Date]])</f>
        <v>2</v>
      </c>
      <c r="Q112" t="str" cm="1">
        <f t="array" ref="Q112">_xlfn.IFS(orders[[#This Row],[Customer Gender]]="M","Male", orders[[#This Row],[Customer Gender]]="F","Female", orders[[#This Row],[Customer Gender]]="O","Other", TRUE,"Unknown")</f>
        <v>Male</v>
      </c>
      <c r="R112" s="31" t="str">
        <f t="shared" si="5"/>
        <v>January</v>
      </c>
    </row>
    <row r="113" spans="1:18">
      <c r="A113" t="s">
        <v>180</v>
      </c>
      <c r="B113" t="s">
        <v>32</v>
      </c>
      <c r="C113">
        <v>1</v>
      </c>
      <c r="D113">
        <f t="shared" si="3"/>
        <v>1</v>
      </c>
      <c r="E113">
        <v>32</v>
      </c>
      <c r="F113">
        <v>32</v>
      </c>
      <c r="G113">
        <f t="shared" si="4"/>
        <v>32</v>
      </c>
      <c r="H113" s="1">
        <v>45662</v>
      </c>
      <c r="I113" s="1">
        <v>45664</v>
      </c>
      <c r="J113" t="s">
        <v>27</v>
      </c>
      <c r="K113" t="s">
        <v>70</v>
      </c>
      <c r="L113">
        <v>4</v>
      </c>
      <c r="M113" t="s">
        <v>19</v>
      </c>
      <c r="N113" t="s">
        <v>33</v>
      </c>
      <c r="O113">
        <f>orders[[#This Row],[Ship Date]]-orders[[#This Row],[Order Date]]</f>
        <v>2</v>
      </c>
      <c r="P113">
        <f>WEEKNUM(orders[[#This Row],[Order Date]])</f>
        <v>2</v>
      </c>
      <c r="Q113" t="str" cm="1">
        <f t="array" ref="Q113">_xlfn.IFS(orders[[#This Row],[Customer Gender]]="M","Male", orders[[#This Row],[Customer Gender]]="F","Female", orders[[#This Row],[Customer Gender]]="O","Other", TRUE,"Unknown")</f>
        <v>Female</v>
      </c>
      <c r="R113" s="31" t="str">
        <f t="shared" si="5"/>
        <v>January</v>
      </c>
    </row>
    <row r="114" spans="1:18">
      <c r="A114" t="s">
        <v>181</v>
      </c>
      <c r="B114" t="s">
        <v>42</v>
      </c>
      <c r="C114">
        <v>2</v>
      </c>
      <c r="D114">
        <f t="shared" si="3"/>
        <v>2</v>
      </c>
      <c r="E114">
        <v>37.299999999999997</v>
      </c>
      <c r="F114">
        <v>74.599999999999994</v>
      </c>
      <c r="G114">
        <f t="shared" si="4"/>
        <v>74.599999999999994</v>
      </c>
      <c r="H114" s="1">
        <v>45662</v>
      </c>
      <c r="I114" s="1">
        <v>45663</v>
      </c>
      <c r="J114" t="s">
        <v>23</v>
      </c>
      <c r="K114" t="s">
        <v>40</v>
      </c>
      <c r="L114">
        <v>4</v>
      </c>
      <c r="M114" t="s">
        <v>19</v>
      </c>
      <c r="N114" t="s">
        <v>33</v>
      </c>
      <c r="O114">
        <f>orders[[#This Row],[Ship Date]]-orders[[#This Row],[Order Date]]</f>
        <v>1</v>
      </c>
      <c r="P114">
        <f>WEEKNUM(orders[[#This Row],[Order Date]])</f>
        <v>2</v>
      </c>
      <c r="Q114" t="str" cm="1">
        <f t="array" ref="Q114">_xlfn.IFS(orders[[#This Row],[Customer Gender]]="M","Male", orders[[#This Row],[Customer Gender]]="F","Female", orders[[#This Row],[Customer Gender]]="O","Other", TRUE,"Unknown")</f>
        <v>Male</v>
      </c>
      <c r="R114" s="31" t="str">
        <f t="shared" si="5"/>
        <v>January</v>
      </c>
    </row>
    <row r="115" spans="1:18">
      <c r="A115" t="s">
        <v>182</v>
      </c>
      <c r="B115" t="s">
        <v>146</v>
      </c>
      <c r="C115">
        <v>1</v>
      </c>
      <c r="D115">
        <f t="shared" si="3"/>
        <v>1</v>
      </c>
      <c r="E115">
        <v>119.8</v>
      </c>
      <c r="F115">
        <v>119.8</v>
      </c>
      <c r="G115">
        <f t="shared" si="4"/>
        <v>119.8</v>
      </c>
      <c r="H115" s="1">
        <v>45662</v>
      </c>
      <c r="I115" s="1">
        <v>45663</v>
      </c>
      <c r="J115" t="s">
        <v>23</v>
      </c>
      <c r="K115" t="s">
        <v>35</v>
      </c>
      <c r="L115">
        <v>3</v>
      </c>
      <c r="M115" t="s">
        <v>19</v>
      </c>
      <c r="N115" t="s">
        <v>33</v>
      </c>
      <c r="O115">
        <f>orders[[#This Row],[Ship Date]]-orders[[#This Row],[Order Date]]</f>
        <v>1</v>
      </c>
      <c r="P115">
        <f>WEEKNUM(orders[[#This Row],[Order Date]])</f>
        <v>2</v>
      </c>
      <c r="Q115" t="str" cm="1">
        <f t="array" ref="Q115">_xlfn.IFS(orders[[#This Row],[Customer Gender]]="M","Male", orders[[#This Row],[Customer Gender]]="F","Female", orders[[#This Row],[Customer Gender]]="O","Other", TRUE,"Unknown")</f>
        <v>Male</v>
      </c>
      <c r="R115" s="31" t="str">
        <f t="shared" si="5"/>
        <v>January</v>
      </c>
    </row>
    <row r="116" spans="1:18">
      <c r="A116" t="s">
        <v>183</v>
      </c>
      <c r="B116" t="s">
        <v>54</v>
      </c>
      <c r="C116">
        <v>2</v>
      </c>
      <c r="D116">
        <f t="shared" si="3"/>
        <v>2</v>
      </c>
      <c r="E116">
        <v>26.4</v>
      </c>
      <c r="F116">
        <v>52.8</v>
      </c>
      <c r="G116">
        <f t="shared" si="4"/>
        <v>52.8</v>
      </c>
      <c r="H116" s="1">
        <v>45662</v>
      </c>
      <c r="I116" s="1">
        <v>45665</v>
      </c>
      <c r="J116" t="s">
        <v>23</v>
      </c>
      <c r="K116" t="s">
        <v>40</v>
      </c>
      <c r="L116">
        <v>4</v>
      </c>
      <c r="M116" t="s">
        <v>19</v>
      </c>
      <c r="N116" t="s">
        <v>33</v>
      </c>
      <c r="O116">
        <f>orders[[#This Row],[Ship Date]]-orders[[#This Row],[Order Date]]</f>
        <v>3</v>
      </c>
      <c r="P116">
        <f>WEEKNUM(orders[[#This Row],[Order Date]])</f>
        <v>2</v>
      </c>
      <c r="Q116" t="str" cm="1">
        <f t="array" ref="Q116">_xlfn.IFS(orders[[#This Row],[Customer Gender]]="M","Male", orders[[#This Row],[Customer Gender]]="F","Female", orders[[#This Row],[Customer Gender]]="O","Other", TRUE,"Unknown")</f>
        <v>Male</v>
      </c>
      <c r="R116" s="31" t="str">
        <f t="shared" si="5"/>
        <v>January</v>
      </c>
    </row>
    <row r="117" spans="1:18">
      <c r="A117" t="s">
        <v>184</v>
      </c>
      <c r="B117" t="s">
        <v>39</v>
      </c>
      <c r="C117">
        <v>6</v>
      </c>
      <c r="D117">
        <f t="shared" si="3"/>
        <v>6</v>
      </c>
      <c r="E117">
        <v>76.5</v>
      </c>
      <c r="F117">
        <v>459</v>
      </c>
      <c r="G117">
        <f t="shared" si="4"/>
        <v>459</v>
      </c>
      <c r="H117" s="1">
        <v>45662</v>
      </c>
      <c r="I117" s="1">
        <v>45663</v>
      </c>
      <c r="J117" t="s">
        <v>27</v>
      </c>
      <c r="K117" t="s">
        <v>35</v>
      </c>
      <c r="L117">
        <v>3</v>
      </c>
      <c r="M117" t="s">
        <v>19</v>
      </c>
      <c r="N117" t="s">
        <v>33</v>
      </c>
      <c r="O117">
        <f>orders[[#This Row],[Ship Date]]-orders[[#This Row],[Order Date]]</f>
        <v>1</v>
      </c>
      <c r="P117">
        <f>WEEKNUM(orders[[#This Row],[Order Date]])</f>
        <v>2</v>
      </c>
      <c r="Q117" t="str" cm="1">
        <f t="array" ref="Q117">_xlfn.IFS(orders[[#This Row],[Customer Gender]]="M","Male", orders[[#This Row],[Customer Gender]]="F","Female", orders[[#This Row],[Customer Gender]]="O","Other", TRUE,"Unknown")</f>
        <v>Female</v>
      </c>
      <c r="R117" s="31" t="str">
        <f t="shared" si="5"/>
        <v>January</v>
      </c>
    </row>
    <row r="118" spans="1:18">
      <c r="A118" t="s">
        <v>185</v>
      </c>
      <c r="B118" t="s">
        <v>32</v>
      </c>
      <c r="C118">
        <v>10</v>
      </c>
      <c r="D118">
        <f t="shared" si="3"/>
        <v>10</v>
      </c>
      <c r="E118">
        <v>45.7</v>
      </c>
      <c r="F118">
        <v>457</v>
      </c>
      <c r="G118">
        <f t="shared" si="4"/>
        <v>457</v>
      </c>
      <c r="H118" s="1">
        <v>45662</v>
      </c>
      <c r="I118" s="1">
        <v>45663</v>
      </c>
      <c r="J118" t="s">
        <v>27</v>
      </c>
      <c r="K118" t="s">
        <v>40</v>
      </c>
      <c r="L118">
        <v>4</v>
      </c>
      <c r="M118" t="s">
        <v>19</v>
      </c>
      <c r="N118" t="s">
        <v>186</v>
      </c>
      <c r="O118">
        <f>orders[[#This Row],[Ship Date]]-orders[[#This Row],[Order Date]]</f>
        <v>1</v>
      </c>
      <c r="P118">
        <f>WEEKNUM(orders[[#This Row],[Order Date]])</f>
        <v>2</v>
      </c>
      <c r="Q118" t="str" cm="1">
        <f t="array" ref="Q118">_xlfn.IFS(orders[[#This Row],[Customer Gender]]="M","Male", orders[[#This Row],[Customer Gender]]="F","Female", orders[[#This Row],[Customer Gender]]="O","Other", TRUE,"Unknown")</f>
        <v>Female</v>
      </c>
      <c r="R118" s="31" t="str">
        <f t="shared" si="5"/>
        <v>January</v>
      </c>
    </row>
    <row r="119" spans="1:18">
      <c r="A119" t="s">
        <v>187</v>
      </c>
      <c r="B119" t="s">
        <v>22</v>
      </c>
      <c r="C119">
        <v>12</v>
      </c>
      <c r="D119">
        <f t="shared" si="3"/>
        <v>12</v>
      </c>
      <c r="E119">
        <v>92.6</v>
      </c>
      <c r="F119">
        <v>1111.1999999999998</v>
      </c>
      <c r="G119">
        <f t="shared" si="4"/>
        <v>1111.1999999999998</v>
      </c>
      <c r="H119" s="1">
        <v>45662</v>
      </c>
      <c r="I119" s="1">
        <v>45664</v>
      </c>
      <c r="J119" t="s">
        <v>27</v>
      </c>
      <c r="K119" t="s">
        <v>40</v>
      </c>
      <c r="L119">
        <v>4</v>
      </c>
      <c r="M119" t="s">
        <v>19</v>
      </c>
      <c r="N119" t="s">
        <v>188</v>
      </c>
      <c r="O119">
        <f>orders[[#This Row],[Ship Date]]-orders[[#This Row],[Order Date]]</f>
        <v>2</v>
      </c>
      <c r="P119">
        <f>WEEKNUM(orders[[#This Row],[Order Date]])</f>
        <v>2</v>
      </c>
      <c r="Q119" t="str" cm="1">
        <f t="array" ref="Q119">_xlfn.IFS(orders[[#This Row],[Customer Gender]]="M","Male", orders[[#This Row],[Customer Gender]]="F","Female", orders[[#This Row],[Customer Gender]]="O","Other", TRUE,"Unknown")</f>
        <v>Female</v>
      </c>
      <c r="R119" s="31" t="str">
        <f t="shared" si="5"/>
        <v>January</v>
      </c>
    </row>
    <row r="120" spans="1:18">
      <c r="A120" t="s">
        <v>189</v>
      </c>
      <c r="B120" t="s">
        <v>39</v>
      </c>
      <c r="C120">
        <v>6</v>
      </c>
      <c r="D120">
        <f t="shared" si="3"/>
        <v>6</v>
      </c>
      <c r="E120">
        <v>60.1</v>
      </c>
      <c r="F120">
        <v>360.6</v>
      </c>
      <c r="G120">
        <f t="shared" si="4"/>
        <v>360.6</v>
      </c>
      <c r="H120" s="1">
        <v>45662</v>
      </c>
      <c r="I120" s="1">
        <v>45663</v>
      </c>
      <c r="J120" t="s">
        <v>23</v>
      </c>
      <c r="K120" t="s">
        <v>35</v>
      </c>
      <c r="L120">
        <v>4</v>
      </c>
      <c r="M120" t="s">
        <v>19</v>
      </c>
      <c r="N120" t="s">
        <v>158</v>
      </c>
      <c r="O120">
        <f>orders[[#This Row],[Ship Date]]-orders[[#This Row],[Order Date]]</f>
        <v>1</v>
      </c>
      <c r="P120">
        <f>WEEKNUM(orders[[#This Row],[Order Date]])</f>
        <v>2</v>
      </c>
      <c r="Q120" t="str" cm="1">
        <f t="array" ref="Q120">_xlfn.IFS(orders[[#This Row],[Customer Gender]]="M","Male", orders[[#This Row],[Customer Gender]]="F","Female", orders[[#This Row],[Customer Gender]]="O","Other", TRUE,"Unknown")</f>
        <v>Male</v>
      </c>
      <c r="R120" s="31" t="str">
        <f t="shared" si="5"/>
        <v>January</v>
      </c>
    </row>
    <row r="121" spans="1:18">
      <c r="A121" t="s">
        <v>190</v>
      </c>
      <c r="B121" t="s">
        <v>22</v>
      </c>
      <c r="C121">
        <v>3</v>
      </c>
      <c r="D121">
        <f t="shared" si="3"/>
        <v>3</v>
      </c>
      <c r="E121">
        <v>73</v>
      </c>
      <c r="F121">
        <v>219</v>
      </c>
      <c r="G121">
        <f t="shared" si="4"/>
        <v>219</v>
      </c>
      <c r="H121" s="1">
        <v>45662</v>
      </c>
      <c r="I121" s="1">
        <v>45663</v>
      </c>
      <c r="J121" t="s">
        <v>27</v>
      </c>
      <c r="K121" t="s">
        <v>51</v>
      </c>
      <c r="L121">
        <v>3</v>
      </c>
      <c r="M121" t="s">
        <v>19</v>
      </c>
      <c r="N121" t="s">
        <v>55</v>
      </c>
      <c r="O121">
        <f>orders[[#This Row],[Ship Date]]-orders[[#This Row],[Order Date]]</f>
        <v>1</v>
      </c>
      <c r="P121">
        <f>WEEKNUM(orders[[#This Row],[Order Date]])</f>
        <v>2</v>
      </c>
      <c r="Q121" t="str" cm="1">
        <f t="array" ref="Q121">_xlfn.IFS(orders[[#This Row],[Customer Gender]]="M","Male", orders[[#This Row],[Customer Gender]]="F","Female", orders[[#This Row],[Customer Gender]]="O","Other", TRUE,"Unknown")</f>
        <v>Female</v>
      </c>
      <c r="R121" s="31" t="str">
        <f t="shared" si="5"/>
        <v>January</v>
      </c>
    </row>
    <row r="122" spans="1:18">
      <c r="A122" t="s">
        <v>191</v>
      </c>
      <c r="B122" t="s">
        <v>39</v>
      </c>
      <c r="C122">
        <v>3</v>
      </c>
      <c r="D122">
        <f t="shared" si="3"/>
        <v>3</v>
      </c>
      <c r="E122">
        <v>44.3</v>
      </c>
      <c r="F122">
        <v>132.89999999999998</v>
      </c>
      <c r="G122">
        <f t="shared" si="4"/>
        <v>132.89999999999998</v>
      </c>
      <c r="H122" s="1">
        <v>45662</v>
      </c>
      <c r="I122" s="1">
        <v>45666</v>
      </c>
      <c r="J122" t="s">
        <v>17</v>
      </c>
      <c r="K122" t="s">
        <v>40</v>
      </c>
      <c r="L122">
        <v>5</v>
      </c>
      <c r="M122" t="s">
        <v>19</v>
      </c>
      <c r="N122" t="s">
        <v>55</v>
      </c>
      <c r="O122">
        <f>orders[[#This Row],[Ship Date]]-orders[[#This Row],[Order Date]]</f>
        <v>4</v>
      </c>
      <c r="P122">
        <f>WEEKNUM(orders[[#This Row],[Order Date]])</f>
        <v>2</v>
      </c>
      <c r="Q122" t="str" cm="1">
        <f t="array" ref="Q122">_xlfn.IFS(orders[[#This Row],[Customer Gender]]="M","Male", orders[[#This Row],[Customer Gender]]="F","Female", orders[[#This Row],[Customer Gender]]="O","Other", TRUE,"Unknown")</f>
        <v>Unknown</v>
      </c>
      <c r="R122" s="31" t="str">
        <f t="shared" si="5"/>
        <v>January</v>
      </c>
    </row>
    <row r="123" spans="1:18">
      <c r="A123" t="s">
        <v>192</v>
      </c>
      <c r="B123" t="s">
        <v>39</v>
      </c>
      <c r="C123">
        <v>3</v>
      </c>
      <c r="D123">
        <f t="shared" si="3"/>
        <v>3</v>
      </c>
      <c r="E123">
        <v>63.3</v>
      </c>
      <c r="F123">
        <v>189.89999999999998</v>
      </c>
      <c r="G123">
        <f t="shared" si="4"/>
        <v>189.89999999999998</v>
      </c>
      <c r="H123" s="1">
        <v>45662</v>
      </c>
      <c r="I123" s="1">
        <v>45663</v>
      </c>
      <c r="J123" t="s">
        <v>23</v>
      </c>
      <c r="K123" t="s">
        <v>40</v>
      </c>
      <c r="L123">
        <v>4</v>
      </c>
      <c r="M123" t="s">
        <v>19</v>
      </c>
      <c r="N123" t="s">
        <v>55</v>
      </c>
      <c r="O123">
        <f>orders[[#This Row],[Ship Date]]-orders[[#This Row],[Order Date]]</f>
        <v>1</v>
      </c>
      <c r="P123">
        <f>WEEKNUM(orders[[#This Row],[Order Date]])</f>
        <v>2</v>
      </c>
      <c r="Q123" t="str" cm="1">
        <f t="array" ref="Q123">_xlfn.IFS(orders[[#This Row],[Customer Gender]]="M","Male", orders[[#This Row],[Customer Gender]]="F","Female", orders[[#This Row],[Customer Gender]]="O","Other", TRUE,"Unknown")</f>
        <v>Male</v>
      </c>
      <c r="R123" s="31" t="str">
        <f t="shared" si="5"/>
        <v>January</v>
      </c>
    </row>
    <row r="124" spans="1:18">
      <c r="A124" t="s">
        <v>193</v>
      </c>
      <c r="B124" t="s">
        <v>69</v>
      </c>
      <c r="C124">
        <v>1</v>
      </c>
      <c r="D124">
        <f t="shared" si="3"/>
        <v>1</v>
      </c>
      <c r="E124">
        <v>66.8</v>
      </c>
      <c r="F124">
        <v>66.8</v>
      </c>
      <c r="G124">
        <f t="shared" si="4"/>
        <v>66.8</v>
      </c>
      <c r="H124" s="1">
        <v>45662</v>
      </c>
      <c r="I124" s="1">
        <v>45663</v>
      </c>
      <c r="J124" t="s">
        <v>27</v>
      </c>
      <c r="K124" t="s">
        <v>35</v>
      </c>
      <c r="L124">
        <v>4</v>
      </c>
      <c r="M124" t="s">
        <v>19</v>
      </c>
      <c r="N124" t="s">
        <v>55</v>
      </c>
      <c r="O124">
        <f>orders[[#This Row],[Ship Date]]-orders[[#This Row],[Order Date]]</f>
        <v>1</v>
      </c>
      <c r="P124">
        <f>WEEKNUM(orders[[#This Row],[Order Date]])</f>
        <v>2</v>
      </c>
      <c r="Q124" t="str" cm="1">
        <f t="array" ref="Q124">_xlfn.IFS(orders[[#This Row],[Customer Gender]]="M","Male", orders[[#This Row],[Customer Gender]]="F","Female", orders[[#This Row],[Customer Gender]]="O","Other", TRUE,"Unknown")</f>
        <v>Female</v>
      </c>
      <c r="R124" s="31" t="str">
        <f t="shared" si="5"/>
        <v>January</v>
      </c>
    </row>
    <row r="125" spans="1:18">
      <c r="A125" t="s">
        <v>194</v>
      </c>
      <c r="B125" t="s">
        <v>26</v>
      </c>
      <c r="C125">
        <v>2</v>
      </c>
      <c r="D125">
        <f t="shared" si="3"/>
        <v>2</v>
      </c>
      <c r="E125">
        <v>59.7</v>
      </c>
      <c r="F125">
        <v>119.4</v>
      </c>
      <c r="G125">
        <f t="shared" si="4"/>
        <v>119.4</v>
      </c>
      <c r="H125" s="1">
        <v>45662</v>
      </c>
      <c r="I125" s="1">
        <v>45663</v>
      </c>
      <c r="J125" t="s">
        <v>27</v>
      </c>
      <c r="K125" t="s">
        <v>18</v>
      </c>
      <c r="L125">
        <v>4</v>
      </c>
      <c r="M125" t="s">
        <v>19</v>
      </c>
      <c r="N125" t="s">
        <v>59</v>
      </c>
      <c r="O125">
        <f>orders[[#This Row],[Ship Date]]-orders[[#This Row],[Order Date]]</f>
        <v>1</v>
      </c>
      <c r="P125">
        <f>WEEKNUM(orders[[#This Row],[Order Date]])</f>
        <v>2</v>
      </c>
      <c r="Q125" t="str" cm="1">
        <f t="array" ref="Q125">_xlfn.IFS(orders[[#This Row],[Customer Gender]]="M","Male", orders[[#This Row],[Customer Gender]]="F","Female", orders[[#This Row],[Customer Gender]]="O","Other", TRUE,"Unknown")</f>
        <v>Female</v>
      </c>
      <c r="R125" s="31" t="str">
        <f t="shared" si="5"/>
        <v>January</v>
      </c>
    </row>
    <row r="126" spans="1:18">
      <c r="A126" t="s">
        <v>195</v>
      </c>
      <c r="B126" t="s">
        <v>22</v>
      </c>
      <c r="C126">
        <v>6</v>
      </c>
      <c r="D126">
        <f t="shared" si="3"/>
        <v>6</v>
      </c>
      <c r="E126">
        <v>92</v>
      </c>
      <c r="F126">
        <v>552</v>
      </c>
      <c r="G126">
        <f t="shared" si="4"/>
        <v>552</v>
      </c>
      <c r="H126" s="1">
        <v>45662</v>
      </c>
      <c r="I126" s="1">
        <v>45664</v>
      </c>
      <c r="J126" t="s">
        <v>23</v>
      </c>
      <c r="K126" t="s">
        <v>18</v>
      </c>
      <c r="L126">
        <v>2</v>
      </c>
      <c r="M126" t="s">
        <v>19</v>
      </c>
      <c r="N126" t="s">
        <v>59</v>
      </c>
      <c r="O126">
        <f>orders[[#This Row],[Ship Date]]-orders[[#This Row],[Order Date]]</f>
        <v>2</v>
      </c>
      <c r="P126">
        <f>WEEKNUM(orders[[#This Row],[Order Date]])</f>
        <v>2</v>
      </c>
      <c r="Q126" t="str" cm="1">
        <f t="array" ref="Q126">_xlfn.IFS(orders[[#This Row],[Customer Gender]]="M","Male", orders[[#This Row],[Customer Gender]]="F","Female", orders[[#This Row],[Customer Gender]]="O","Other", TRUE,"Unknown")</f>
        <v>Male</v>
      </c>
      <c r="R126" s="31" t="str">
        <f t="shared" si="5"/>
        <v>January</v>
      </c>
    </row>
    <row r="127" spans="1:18">
      <c r="A127" t="s">
        <v>196</v>
      </c>
      <c r="B127" t="s">
        <v>42</v>
      </c>
      <c r="C127">
        <v>2</v>
      </c>
      <c r="D127">
        <f t="shared" si="3"/>
        <v>2</v>
      </c>
      <c r="E127">
        <v>87.6</v>
      </c>
      <c r="F127">
        <v>175.2</v>
      </c>
      <c r="G127">
        <f t="shared" si="4"/>
        <v>175.2</v>
      </c>
      <c r="H127" s="1">
        <v>45662</v>
      </c>
      <c r="I127" s="1">
        <v>45664</v>
      </c>
      <c r="J127" t="s">
        <v>23</v>
      </c>
      <c r="K127" t="s">
        <v>35</v>
      </c>
      <c r="L127">
        <v>3</v>
      </c>
      <c r="M127" t="s">
        <v>19</v>
      </c>
      <c r="N127" t="s">
        <v>62</v>
      </c>
      <c r="O127">
        <f>orders[[#This Row],[Ship Date]]-orders[[#This Row],[Order Date]]</f>
        <v>2</v>
      </c>
      <c r="P127">
        <f>WEEKNUM(orders[[#This Row],[Order Date]])</f>
        <v>2</v>
      </c>
      <c r="Q127" t="str" cm="1">
        <f t="array" ref="Q127">_xlfn.IFS(orders[[#This Row],[Customer Gender]]="M","Male", orders[[#This Row],[Customer Gender]]="F","Female", orders[[#This Row],[Customer Gender]]="O","Other", TRUE,"Unknown")</f>
        <v>Male</v>
      </c>
      <c r="R127" s="31" t="str">
        <f t="shared" si="5"/>
        <v>January</v>
      </c>
    </row>
    <row r="128" spans="1:18">
      <c r="A128" t="s">
        <v>197</v>
      </c>
      <c r="B128" t="s">
        <v>39</v>
      </c>
      <c r="C128">
        <v>3</v>
      </c>
      <c r="D128">
        <f t="shared" si="3"/>
        <v>3</v>
      </c>
      <c r="E128">
        <v>84.5</v>
      </c>
      <c r="F128">
        <v>253.5</v>
      </c>
      <c r="G128">
        <f t="shared" si="4"/>
        <v>253.5</v>
      </c>
      <c r="H128" s="1">
        <v>45662</v>
      </c>
      <c r="I128" s="1">
        <v>45663</v>
      </c>
      <c r="J128" t="s">
        <v>27</v>
      </c>
      <c r="K128" t="s">
        <v>35</v>
      </c>
      <c r="L128">
        <v>3</v>
      </c>
      <c r="M128" t="s">
        <v>19</v>
      </c>
      <c r="N128" t="s">
        <v>62</v>
      </c>
      <c r="O128">
        <f>orders[[#This Row],[Ship Date]]-orders[[#This Row],[Order Date]]</f>
        <v>1</v>
      </c>
      <c r="P128">
        <f>WEEKNUM(orders[[#This Row],[Order Date]])</f>
        <v>2</v>
      </c>
      <c r="Q128" t="str" cm="1">
        <f t="array" ref="Q128">_xlfn.IFS(orders[[#This Row],[Customer Gender]]="M","Male", orders[[#This Row],[Customer Gender]]="F","Female", orders[[#This Row],[Customer Gender]]="O","Other", TRUE,"Unknown")</f>
        <v>Female</v>
      </c>
      <c r="R128" s="31" t="str">
        <f t="shared" si="5"/>
        <v>January</v>
      </c>
    </row>
    <row r="129" spans="1:18">
      <c r="A129" t="s">
        <v>198</v>
      </c>
      <c r="B129" t="s">
        <v>22</v>
      </c>
      <c r="C129">
        <v>2</v>
      </c>
      <c r="D129">
        <f t="shared" si="3"/>
        <v>2</v>
      </c>
      <c r="E129">
        <v>116.3</v>
      </c>
      <c r="F129">
        <v>232.6</v>
      </c>
      <c r="G129">
        <f t="shared" si="4"/>
        <v>232.6</v>
      </c>
      <c r="H129" s="1">
        <v>45663</v>
      </c>
      <c r="I129" s="1">
        <v>45665</v>
      </c>
      <c r="J129" t="s">
        <v>23</v>
      </c>
      <c r="K129" t="s">
        <v>40</v>
      </c>
      <c r="L129">
        <v>5</v>
      </c>
      <c r="M129" t="s">
        <v>19</v>
      </c>
      <c r="N129" t="s">
        <v>62</v>
      </c>
      <c r="O129">
        <f>orders[[#This Row],[Ship Date]]-orders[[#This Row],[Order Date]]</f>
        <v>2</v>
      </c>
      <c r="P129">
        <f>WEEKNUM(orders[[#This Row],[Order Date]])</f>
        <v>2</v>
      </c>
      <c r="Q129" t="str" cm="1">
        <f t="array" ref="Q129">_xlfn.IFS(orders[[#This Row],[Customer Gender]]="M","Male", orders[[#This Row],[Customer Gender]]="F","Female", orders[[#This Row],[Customer Gender]]="O","Other", TRUE,"Unknown")</f>
        <v>Male</v>
      </c>
      <c r="R129" s="31" t="str">
        <f t="shared" si="5"/>
        <v>January</v>
      </c>
    </row>
    <row r="130" spans="1:18">
      <c r="A130" t="s">
        <v>199</v>
      </c>
      <c r="B130" t="s">
        <v>39</v>
      </c>
      <c r="C130">
        <v>5</v>
      </c>
      <c r="D130">
        <f t="shared" ref="D130:D193" si="6">IF(OR(C130="",C130=0),0.0001,C130)</f>
        <v>5</v>
      </c>
      <c r="E130">
        <v>52.7</v>
      </c>
      <c r="F130">
        <v>263.5</v>
      </c>
      <c r="G130">
        <f t="shared" ref="G130:G193" si="7">IF(OR(F130="",F130=0),0.0001,F130)</f>
        <v>263.5</v>
      </c>
      <c r="H130" s="1">
        <v>45663</v>
      </c>
      <c r="I130" s="1">
        <v>45667</v>
      </c>
      <c r="J130" t="s">
        <v>23</v>
      </c>
      <c r="K130" t="s">
        <v>18</v>
      </c>
      <c r="L130">
        <v>4</v>
      </c>
      <c r="M130" t="s">
        <v>19</v>
      </c>
      <c r="N130" t="s">
        <v>62</v>
      </c>
      <c r="O130">
        <f>orders[[#This Row],[Ship Date]]-orders[[#This Row],[Order Date]]</f>
        <v>4</v>
      </c>
      <c r="P130">
        <f>WEEKNUM(orders[[#This Row],[Order Date]])</f>
        <v>2</v>
      </c>
      <c r="Q130" t="str" cm="1">
        <f t="array" ref="Q130">_xlfn.IFS(orders[[#This Row],[Customer Gender]]="M","Male", orders[[#This Row],[Customer Gender]]="F","Female", orders[[#This Row],[Customer Gender]]="O","Other", TRUE,"Unknown")</f>
        <v>Male</v>
      </c>
      <c r="R130" s="31" t="str">
        <f t="shared" ref="R130:R193" si="8">TEXT(H130,"mmmm")</f>
        <v>January</v>
      </c>
    </row>
    <row r="131" spans="1:18">
      <c r="A131" t="s">
        <v>200</v>
      </c>
      <c r="B131" t="s">
        <v>128</v>
      </c>
      <c r="C131">
        <v>3</v>
      </c>
      <c r="D131">
        <f t="shared" si="6"/>
        <v>3</v>
      </c>
      <c r="E131">
        <v>34.200000000000003</v>
      </c>
      <c r="F131">
        <v>102.60000000000001</v>
      </c>
      <c r="G131">
        <f t="shared" si="7"/>
        <v>102.60000000000001</v>
      </c>
      <c r="H131" s="1">
        <v>45663</v>
      </c>
      <c r="I131" s="1">
        <v>45664</v>
      </c>
      <c r="J131" t="s">
        <v>23</v>
      </c>
      <c r="K131" t="s">
        <v>18</v>
      </c>
      <c r="L131">
        <v>5</v>
      </c>
      <c r="M131" t="s">
        <v>19</v>
      </c>
      <c r="N131" t="s">
        <v>201</v>
      </c>
      <c r="O131">
        <f>orders[[#This Row],[Ship Date]]-orders[[#This Row],[Order Date]]</f>
        <v>1</v>
      </c>
      <c r="P131">
        <f>WEEKNUM(orders[[#This Row],[Order Date]])</f>
        <v>2</v>
      </c>
      <c r="Q131" t="str" cm="1">
        <f t="array" ref="Q131">_xlfn.IFS(orders[[#This Row],[Customer Gender]]="M","Male", orders[[#This Row],[Customer Gender]]="F","Female", orders[[#This Row],[Customer Gender]]="O","Other", TRUE,"Unknown")</f>
        <v>Male</v>
      </c>
      <c r="R131" s="31" t="str">
        <f t="shared" si="8"/>
        <v>January</v>
      </c>
    </row>
    <row r="132" spans="1:18">
      <c r="A132" t="s">
        <v>202</v>
      </c>
      <c r="B132" t="s">
        <v>46</v>
      </c>
      <c r="C132">
        <v>1</v>
      </c>
      <c r="D132">
        <f t="shared" si="6"/>
        <v>1</v>
      </c>
      <c r="E132">
        <v>23.3</v>
      </c>
      <c r="F132">
        <v>23.3</v>
      </c>
      <c r="G132">
        <f t="shared" si="7"/>
        <v>23.3</v>
      </c>
      <c r="H132" s="1">
        <v>45663</v>
      </c>
      <c r="I132" s="1">
        <v>45672</v>
      </c>
      <c r="J132" t="s">
        <v>89</v>
      </c>
      <c r="K132" t="s">
        <v>40</v>
      </c>
      <c r="L132">
        <v>5</v>
      </c>
      <c r="M132" t="s">
        <v>19</v>
      </c>
      <c r="N132" t="s">
        <v>72</v>
      </c>
      <c r="O132">
        <f>orders[[#This Row],[Ship Date]]-orders[[#This Row],[Order Date]]</f>
        <v>9</v>
      </c>
      <c r="P132">
        <f>WEEKNUM(orders[[#This Row],[Order Date]])</f>
        <v>2</v>
      </c>
      <c r="Q132" t="str" cm="1">
        <f t="array" ref="Q132">_xlfn.IFS(orders[[#This Row],[Customer Gender]]="M","Male", orders[[#This Row],[Customer Gender]]="F","Female", orders[[#This Row],[Customer Gender]]="O","Other", TRUE,"Unknown")</f>
        <v>Other</v>
      </c>
      <c r="R132" s="31" t="str">
        <f t="shared" si="8"/>
        <v>January</v>
      </c>
    </row>
    <row r="133" spans="1:18">
      <c r="A133" t="s">
        <v>203</v>
      </c>
      <c r="B133" t="s">
        <v>16</v>
      </c>
      <c r="C133">
        <v>26</v>
      </c>
      <c r="D133">
        <f t="shared" si="6"/>
        <v>26</v>
      </c>
      <c r="E133">
        <v>25.9</v>
      </c>
      <c r="F133">
        <v>673.4</v>
      </c>
      <c r="G133">
        <f t="shared" si="7"/>
        <v>673.4</v>
      </c>
      <c r="H133" s="1">
        <v>45663</v>
      </c>
      <c r="I133" s="1">
        <v>45666</v>
      </c>
      <c r="J133" t="s">
        <v>27</v>
      </c>
      <c r="K133" t="s">
        <v>70</v>
      </c>
      <c r="L133">
        <v>3</v>
      </c>
      <c r="M133" t="s">
        <v>19</v>
      </c>
      <c r="N133" t="s">
        <v>72</v>
      </c>
      <c r="O133">
        <f>orders[[#This Row],[Ship Date]]-orders[[#This Row],[Order Date]]</f>
        <v>3</v>
      </c>
      <c r="P133">
        <f>WEEKNUM(orders[[#This Row],[Order Date]])</f>
        <v>2</v>
      </c>
      <c r="Q133" t="str" cm="1">
        <f t="array" ref="Q133">_xlfn.IFS(orders[[#This Row],[Customer Gender]]="M","Male", orders[[#This Row],[Customer Gender]]="F","Female", orders[[#This Row],[Customer Gender]]="O","Other", TRUE,"Unknown")</f>
        <v>Female</v>
      </c>
      <c r="R133" s="31" t="str">
        <f t="shared" si="8"/>
        <v>January</v>
      </c>
    </row>
    <row r="134" spans="1:18">
      <c r="A134" t="s">
        <v>204</v>
      </c>
      <c r="B134" t="s">
        <v>39</v>
      </c>
      <c r="C134">
        <v>29</v>
      </c>
      <c r="D134">
        <f t="shared" si="6"/>
        <v>29</v>
      </c>
      <c r="E134">
        <v>54.9</v>
      </c>
      <c r="F134">
        <v>1592.1</v>
      </c>
      <c r="G134">
        <f t="shared" si="7"/>
        <v>1592.1</v>
      </c>
      <c r="H134" s="1">
        <v>45663</v>
      </c>
      <c r="I134" s="1">
        <v>45664</v>
      </c>
      <c r="J134" t="s">
        <v>23</v>
      </c>
      <c r="K134" t="s">
        <v>35</v>
      </c>
      <c r="L134">
        <v>5</v>
      </c>
      <c r="M134" t="s">
        <v>19</v>
      </c>
      <c r="N134" t="s">
        <v>72</v>
      </c>
      <c r="O134">
        <f>orders[[#This Row],[Ship Date]]-orders[[#This Row],[Order Date]]</f>
        <v>1</v>
      </c>
      <c r="P134">
        <f>WEEKNUM(orders[[#This Row],[Order Date]])</f>
        <v>2</v>
      </c>
      <c r="Q134" t="str" cm="1">
        <f t="array" ref="Q134">_xlfn.IFS(orders[[#This Row],[Customer Gender]]="M","Male", orders[[#This Row],[Customer Gender]]="F","Female", orders[[#This Row],[Customer Gender]]="O","Other", TRUE,"Unknown")</f>
        <v>Male</v>
      </c>
      <c r="R134" s="31" t="str">
        <f t="shared" si="8"/>
        <v>January</v>
      </c>
    </row>
    <row r="135" spans="1:18">
      <c r="A135" t="s">
        <v>205</v>
      </c>
      <c r="B135" t="s">
        <v>37</v>
      </c>
      <c r="C135">
        <v>3</v>
      </c>
      <c r="D135">
        <f t="shared" si="6"/>
        <v>3</v>
      </c>
      <c r="E135">
        <v>75.8</v>
      </c>
      <c r="F135">
        <v>227.39999999999998</v>
      </c>
      <c r="G135">
        <f t="shared" si="7"/>
        <v>227.39999999999998</v>
      </c>
      <c r="H135" s="1">
        <v>45663</v>
      </c>
      <c r="I135" s="1">
        <v>45668</v>
      </c>
      <c r="J135" t="s">
        <v>89</v>
      </c>
      <c r="K135" t="s">
        <v>35</v>
      </c>
      <c r="L135">
        <v>4</v>
      </c>
      <c r="M135" t="s">
        <v>19</v>
      </c>
      <c r="N135" t="s">
        <v>108</v>
      </c>
      <c r="O135">
        <f>orders[[#This Row],[Ship Date]]-orders[[#This Row],[Order Date]]</f>
        <v>5</v>
      </c>
      <c r="P135">
        <f>WEEKNUM(orders[[#This Row],[Order Date]])</f>
        <v>2</v>
      </c>
      <c r="Q135" t="str" cm="1">
        <f t="array" ref="Q135">_xlfn.IFS(orders[[#This Row],[Customer Gender]]="M","Male", orders[[#This Row],[Customer Gender]]="F","Female", orders[[#This Row],[Customer Gender]]="O","Other", TRUE,"Unknown")</f>
        <v>Other</v>
      </c>
      <c r="R135" s="31" t="str">
        <f t="shared" si="8"/>
        <v>January</v>
      </c>
    </row>
    <row r="136" spans="1:18">
      <c r="A136" t="s">
        <v>206</v>
      </c>
      <c r="B136" t="s">
        <v>22</v>
      </c>
      <c r="C136">
        <v>9</v>
      </c>
      <c r="D136">
        <f t="shared" si="6"/>
        <v>9</v>
      </c>
      <c r="E136">
        <v>44.9</v>
      </c>
      <c r="F136">
        <v>404.09999999999997</v>
      </c>
      <c r="G136">
        <f t="shared" si="7"/>
        <v>404.09999999999997</v>
      </c>
      <c r="H136" s="1">
        <v>45663</v>
      </c>
      <c r="I136" s="1">
        <v>45666</v>
      </c>
      <c r="J136" t="s">
        <v>27</v>
      </c>
      <c r="K136" t="s">
        <v>40</v>
      </c>
      <c r="L136">
        <v>5</v>
      </c>
      <c r="M136" t="s">
        <v>19</v>
      </c>
      <c r="N136" t="s">
        <v>28</v>
      </c>
      <c r="O136">
        <f>orders[[#This Row],[Ship Date]]-orders[[#This Row],[Order Date]]</f>
        <v>3</v>
      </c>
      <c r="P136">
        <f>WEEKNUM(orders[[#This Row],[Order Date]])</f>
        <v>2</v>
      </c>
      <c r="Q136" t="str" cm="1">
        <f t="array" ref="Q136">_xlfn.IFS(orders[[#This Row],[Customer Gender]]="M","Male", orders[[#This Row],[Customer Gender]]="F","Female", orders[[#This Row],[Customer Gender]]="O","Other", TRUE,"Unknown")</f>
        <v>Female</v>
      </c>
      <c r="R136" s="31" t="str">
        <f t="shared" si="8"/>
        <v>January</v>
      </c>
    </row>
    <row r="137" spans="1:18">
      <c r="A137" t="s">
        <v>207</v>
      </c>
      <c r="B137" t="s">
        <v>67</v>
      </c>
      <c r="C137">
        <v>2</v>
      </c>
      <c r="D137">
        <f t="shared" si="6"/>
        <v>2</v>
      </c>
      <c r="E137">
        <v>48.8</v>
      </c>
      <c r="F137">
        <v>97.6</v>
      </c>
      <c r="G137">
        <f t="shared" si="7"/>
        <v>97.6</v>
      </c>
      <c r="H137" s="1">
        <v>45663</v>
      </c>
      <c r="I137" s="1">
        <v>45665</v>
      </c>
      <c r="J137" t="s">
        <v>27</v>
      </c>
      <c r="K137" t="s">
        <v>51</v>
      </c>
      <c r="L137">
        <v>4</v>
      </c>
      <c r="M137" t="s">
        <v>19</v>
      </c>
      <c r="N137" t="s">
        <v>208</v>
      </c>
      <c r="O137">
        <f>orders[[#This Row],[Ship Date]]-orders[[#This Row],[Order Date]]</f>
        <v>2</v>
      </c>
      <c r="P137">
        <f>WEEKNUM(orders[[#This Row],[Order Date]])</f>
        <v>2</v>
      </c>
      <c r="Q137" t="str" cm="1">
        <f t="array" ref="Q137">_xlfn.IFS(orders[[#This Row],[Customer Gender]]="M","Male", orders[[#This Row],[Customer Gender]]="F","Female", orders[[#This Row],[Customer Gender]]="O","Other", TRUE,"Unknown")</f>
        <v>Female</v>
      </c>
      <c r="R137" s="31" t="str">
        <f t="shared" si="8"/>
        <v>January</v>
      </c>
    </row>
    <row r="138" spans="1:18">
      <c r="A138" t="s">
        <v>209</v>
      </c>
      <c r="B138" t="s">
        <v>123</v>
      </c>
      <c r="C138">
        <v>1</v>
      </c>
      <c r="D138">
        <f t="shared" si="6"/>
        <v>1</v>
      </c>
      <c r="E138">
        <v>20.3</v>
      </c>
      <c r="F138">
        <v>20.3</v>
      </c>
      <c r="G138">
        <f t="shared" si="7"/>
        <v>20.3</v>
      </c>
      <c r="H138" s="1">
        <v>45663</v>
      </c>
      <c r="I138" s="1">
        <v>45664</v>
      </c>
      <c r="J138" t="s">
        <v>27</v>
      </c>
      <c r="K138" t="s">
        <v>18</v>
      </c>
      <c r="L138">
        <v>5</v>
      </c>
      <c r="M138" t="s">
        <v>19</v>
      </c>
      <c r="N138" t="s">
        <v>147</v>
      </c>
      <c r="O138">
        <f>orders[[#This Row],[Ship Date]]-orders[[#This Row],[Order Date]]</f>
        <v>1</v>
      </c>
      <c r="P138">
        <f>WEEKNUM(orders[[#This Row],[Order Date]])</f>
        <v>2</v>
      </c>
      <c r="Q138" t="str" cm="1">
        <f t="array" ref="Q138">_xlfn.IFS(orders[[#This Row],[Customer Gender]]="M","Male", orders[[#This Row],[Customer Gender]]="F","Female", orders[[#This Row],[Customer Gender]]="O","Other", TRUE,"Unknown")</f>
        <v>Female</v>
      </c>
      <c r="R138" s="31" t="str">
        <f t="shared" si="8"/>
        <v>January</v>
      </c>
    </row>
    <row r="139" spans="1:18">
      <c r="A139" t="s">
        <v>210</v>
      </c>
      <c r="B139" t="s">
        <v>37</v>
      </c>
      <c r="C139">
        <v>7</v>
      </c>
      <c r="D139">
        <f t="shared" si="6"/>
        <v>7</v>
      </c>
      <c r="E139">
        <v>36.4</v>
      </c>
      <c r="F139">
        <v>254.79999999999998</v>
      </c>
      <c r="G139">
        <f t="shared" si="7"/>
        <v>254.79999999999998</v>
      </c>
      <c r="H139" s="1">
        <v>45663</v>
      </c>
      <c r="I139" s="1">
        <v>45666</v>
      </c>
      <c r="J139" t="s">
        <v>27</v>
      </c>
      <c r="K139" t="s">
        <v>18</v>
      </c>
      <c r="L139">
        <v>3</v>
      </c>
      <c r="M139" t="s">
        <v>19</v>
      </c>
      <c r="N139" t="s">
        <v>33</v>
      </c>
      <c r="O139">
        <f>orders[[#This Row],[Ship Date]]-orders[[#This Row],[Order Date]]</f>
        <v>3</v>
      </c>
      <c r="P139">
        <f>WEEKNUM(orders[[#This Row],[Order Date]])</f>
        <v>2</v>
      </c>
      <c r="Q139" t="str" cm="1">
        <f t="array" ref="Q139">_xlfn.IFS(orders[[#This Row],[Customer Gender]]="M","Male", orders[[#This Row],[Customer Gender]]="F","Female", orders[[#This Row],[Customer Gender]]="O","Other", TRUE,"Unknown")</f>
        <v>Female</v>
      </c>
      <c r="R139" s="31" t="str">
        <f t="shared" si="8"/>
        <v>January</v>
      </c>
    </row>
    <row r="140" spans="1:18">
      <c r="A140" t="s">
        <v>211</v>
      </c>
      <c r="B140" t="s">
        <v>16</v>
      </c>
      <c r="C140">
        <v>1</v>
      </c>
      <c r="D140">
        <f t="shared" si="6"/>
        <v>1</v>
      </c>
      <c r="E140">
        <v>19</v>
      </c>
      <c r="F140">
        <v>19</v>
      </c>
      <c r="G140">
        <f t="shared" si="7"/>
        <v>19</v>
      </c>
      <c r="H140" s="1">
        <v>45663</v>
      </c>
      <c r="I140" s="1">
        <v>45668</v>
      </c>
      <c r="J140" t="s">
        <v>27</v>
      </c>
      <c r="K140" t="s">
        <v>35</v>
      </c>
      <c r="L140">
        <v>5</v>
      </c>
      <c r="M140" t="s">
        <v>19</v>
      </c>
      <c r="N140" t="s">
        <v>33</v>
      </c>
      <c r="O140">
        <f>orders[[#This Row],[Ship Date]]-orders[[#This Row],[Order Date]]</f>
        <v>5</v>
      </c>
      <c r="P140">
        <f>WEEKNUM(orders[[#This Row],[Order Date]])</f>
        <v>2</v>
      </c>
      <c r="Q140" t="str" cm="1">
        <f t="array" ref="Q140">_xlfn.IFS(orders[[#This Row],[Customer Gender]]="M","Male", orders[[#This Row],[Customer Gender]]="F","Female", orders[[#This Row],[Customer Gender]]="O","Other", TRUE,"Unknown")</f>
        <v>Female</v>
      </c>
      <c r="R140" s="31" t="str">
        <f t="shared" si="8"/>
        <v>January</v>
      </c>
    </row>
    <row r="141" spans="1:18">
      <c r="A141" t="s">
        <v>212</v>
      </c>
      <c r="B141" t="s">
        <v>44</v>
      </c>
      <c r="C141">
        <v>1</v>
      </c>
      <c r="D141">
        <f t="shared" si="6"/>
        <v>1</v>
      </c>
      <c r="E141">
        <v>17.8</v>
      </c>
      <c r="F141">
        <v>17.8</v>
      </c>
      <c r="G141">
        <f t="shared" si="7"/>
        <v>17.8</v>
      </c>
      <c r="H141" s="1">
        <v>45663</v>
      </c>
      <c r="I141" s="1">
        <v>45663</v>
      </c>
      <c r="J141" t="s">
        <v>23</v>
      </c>
      <c r="K141" t="s">
        <v>18</v>
      </c>
      <c r="L141">
        <v>4</v>
      </c>
      <c r="M141" t="s">
        <v>19</v>
      </c>
      <c r="N141" t="s">
        <v>33</v>
      </c>
      <c r="O141">
        <f>orders[[#This Row],[Ship Date]]-orders[[#This Row],[Order Date]]</f>
        <v>0</v>
      </c>
      <c r="P141">
        <f>WEEKNUM(orders[[#This Row],[Order Date]])</f>
        <v>2</v>
      </c>
      <c r="Q141" t="str" cm="1">
        <f t="array" ref="Q141">_xlfn.IFS(orders[[#This Row],[Customer Gender]]="M","Male", orders[[#This Row],[Customer Gender]]="F","Female", orders[[#This Row],[Customer Gender]]="O","Other", TRUE,"Unknown")</f>
        <v>Male</v>
      </c>
      <c r="R141" s="31" t="str">
        <f t="shared" si="8"/>
        <v>January</v>
      </c>
    </row>
    <row r="142" spans="1:18">
      <c r="A142" t="s">
        <v>213</v>
      </c>
      <c r="B142" t="s">
        <v>26</v>
      </c>
      <c r="C142">
        <v>6</v>
      </c>
      <c r="D142">
        <f t="shared" si="6"/>
        <v>6</v>
      </c>
      <c r="E142">
        <v>139.6</v>
      </c>
      <c r="F142">
        <v>837.59999999999991</v>
      </c>
      <c r="G142">
        <f t="shared" si="7"/>
        <v>837.59999999999991</v>
      </c>
      <c r="H142" s="1">
        <v>45663</v>
      </c>
      <c r="I142" s="1">
        <v>45666</v>
      </c>
      <c r="J142" t="s">
        <v>23</v>
      </c>
      <c r="K142" t="s">
        <v>18</v>
      </c>
      <c r="L142">
        <v>4</v>
      </c>
      <c r="M142" t="s">
        <v>19</v>
      </c>
      <c r="N142" t="s">
        <v>33</v>
      </c>
      <c r="O142">
        <f>orders[[#This Row],[Ship Date]]-orders[[#This Row],[Order Date]]</f>
        <v>3</v>
      </c>
      <c r="P142">
        <f>WEEKNUM(orders[[#This Row],[Order Date]])</f>
        <v>2</v>
      </c>
      <c r="Q142" t="str" cm="1">
        <f t="array" ref="Q142">_xlfn.IFS(orders[[#This Row],[Customer Gender]]="M","Male", orders[[#This Row],[Customer Gender]]="F","Female", orders[[#This Row],[Customer Gender]]="O","Other", TRUE,"Unknown")</f>
        <v>Male</v>
      </c>
      <c r="R142" s="31" t="str">
        <f t="shared" si="8"/>
        <v>January</v>
      </c>
    </row>
    <row r="143" spans="1:18">
      <c r="A143" t="s">
        <v>214</v>
      </c>
      <c r="B143" t="s">
        <v>46</v>
      </c>
      <c r="C143">
        <v>1</v>
      </c>
      <c r="D143">
        <f t="shared" si="6"/>
        <v>1</v>
      </c>
      <c r="E143">
        <v>31.7</v>
      </c>
      <c r="F143">
        <v>31.7</v>
      </c>
      <c r="G143">
        <f t="shared" si="7"/>
        <v>31.7</v>
      </c>
      <c r="H143" s="1">
        <v>45663</v>
      </c>
      <c r="I143" s="1">
        <v>45663</v>
      </c>
      <c r="J143" t="s">
        <v>17</v>
      </c>
      <c r="K143" t="s">
        <v>18</v>
      </c>
      <c r="L143">
        <v>4</v>
      </c>
      <c r="M143" t="s">
        <v>19</v>
      </c>
      <c r="N143" t="s">
        <v>33</v>
      </c>
      <c r="O143">
        <f>orders[[#This Row],[Ship Date]]-orders[[#This Row],[Order Date]]</f>
        <v>0</v>
      </c>
      <c r="P143">
        <f>WEEKNUM(orders[[#This Row],[Order Date]])</f>
        <v>2</v>
      </c>
      <c r="Q143" t="str" cm="1">
        <f t="array" ref="Q143">_xlfn.IFS(orders[[#This Row],[Customer Gender]]="M","Male", orders[[#This Row],[Customer Gender]]="F","Female", orders[[#This Row],[Customer Gender]]="O","Other", TRUE,"Unknown")</f>
        <v>Unknown</v>
      </c>
      <c r="R143" s="31" t="str">
        <f t="shared" si="8"/>
        <v>January</v>
      </c>
    </row>
    <row r="144" spans="1:18">
      <c r="A144" t="s">
        <v>215</v>
      </c>
      <c r="B144" t="s">
        <v>44</v>
      </c>
      <c r="C144">
        <v>8</v>
      </c>
      <c r="D144">
        <f t="shared" si="6"/>
        <v>8</v>
      </c>
      <c r="E144">
        <v>26.3</v>
      </c>
      <c r="F144">
        <v>210.4</v>
      </c>
      <c r="G144">
        <f t="shared" si="7"/>
        <v>210.4</v>
      </c>
      <c r="H144" s="1">
        <v>45663</v>
      </c>
      <c r="I144" s="1">
        <v>45666</v>
      </c>
      <c r="J144" t="s">
        <v>27</v>
      </c>
      <c r="K144" t="s">
        <v>70</v>
      </c>
      <c r="L144">
        <v>2</v>
      </c>
      <c r="M144" t="s">
        <v>19</v>
      </c>
      <c r="N144" t="s">
        <v>33</v>
      </c>
      <c r="O144">
        <f>orders[[#This Row],[Ship Date]]-orders[[#This Row],[Order Date]]</f>
        <v>3</v>
      </c>
      <c r="P144">
        <f>WEEKNUM(orders[[#This Row],[Order Date]])</f>
        <v>2</v>
      </c>
      <c r="Q144" t="str" cm="1">
        <f t="array" ref="Q144">_xlfn.IFS(orders[[#This Row],[Customer Gender]]="M","Male", orders[[#This Row],[Customer Gender]]="F","Female", orders[[#This Row],[Customer Gender]]="O","Other", TRUE,"Unknown")</f>
        <v>Female</v>
      </c>
      <c r="R144" s="31" t="str">
        <f t="shared" si="8"/>
        <v>January</v>
      </c>
    </row>
    <row r="145" spans="1:18">
      <c r="A145" t="s">
        <v>216</v>
      </c>
      <c r="B145" t="s">
        <v>32</v>
      </c>
      <c r="C145">
        <v>2</v>
      </c>
      <c r="D145">
        <f t="shared" si="6"/>
        <v>2</v>
      </c>
      <c r="E145">
        <v>47.8</v>
      </c>
      <c r="F145">
        <v>95.6</v>
      </c>
      <c r="G145">
        <f t="shared" si="7"/>
        <v>95.6</v>
      </c>
      <c r="H145" s="1">
        <v>45663</v>
      </c>
      <c r="I145" s="1">
        <v>45664</v>
      </c>
      <c r="J145" t="s">
        <v>17</v>
      </c>
      <c r="K145" t="s">
        <v>18</v>
      </c>
      <c r="L145">
        <v>4</v>
      </c>
      <c r="M145" t="s">
        <v>19</v>
      </c>
      <c r="N145" t="s">
        <v>33</v>
      </c>
      <c r="O145">
        <f>orders[[#This Row],[Ship Date]]-orders[[#This Row],[Order Date]]</f>
        <v>1</v>
      </c>
      <c r="P145">
        <f>WEEKNUM(orders[[#This Row],[Order Date]])</f>
        <v>2</v>
      </c>
      <c r="Q145" t="str" cm="1">
        <f t="array" ref="Q145">_xlfn.IFS(orders[[#This Row],[Customer Gender]]="M","Male", orders[[#This Row],[Customer Gender]]="F","Female", orders[[#This Row],[Customer Gender]]="O","Other", TRUE,"Unknown")</f>
        <v>Unknown</v>
      </c>
      <c r="R145" s="31" t="str">
        <f t="shared" si="8"/>
        <v>January</v>
      </c>
    </row>
    <row r="146" spans="1:18">
      <c r="A146" t="s">
        <v>217</v>
      </c>
      <c r="B146" t="s">
        <v>46</v>
      </c>
      <c r="C146">
        <v>3</v>
      </c>
      <c r="D146">
        <f t="shared" si="6"/>
        <v>3</v>
      </c>
      <c r="E146">
        <v>69.400000000000006</v>
      </c>
      <c r="F146">
        <v>208.20000000000002</v>
      </c>
      <c r="G146">
        <f t="shared" si="7"/>
        <v>208.20000000000002</v>
      </c>
      <c r="H146" s="1">
        <v>45663</v>
      </c>
      <c r="I146" s="1">
        <v>45667</v>
      </c>
      <c r="J146" t="s">
        <v>27</v>
      </c>
      <c r="K146" t="s">
        <v>18</v>
      </c>
      <c r="L146">
        <v>4</v>
      </c>
      <c r="M146" t="s">
        <v>19</v>
      </c>
      <c r="N146" t="s">
        <v>33</v>
      </c>
      <c r="O146">
        <f>orders[[#This Row],[Ship Date]]-orders[[#This Row],[Order Date]]</f>
        <v>4</v>
      </c>
      <c r="P146">
        <f>WEEKNUM(orders[[#This Row],[Order Date]])</f>
        <v>2</v>
      </c>
      <c r="Q146" t="str" cm="1">
        <f t="array" ref="Q146">_xlfn.IFS(orders[[#This Row],[Customer Gender]]="M","Male", orders[[#This Row],[Customer Gender]]="F","Female", orders[[#This Row],[Customer Gender]]="O","Other", TRUE,"Unknown")</f>
        <v>Female</v>
      </c>
      <c r="R146" s="31" t="str">
        <f t="shared" si="8"/>
        <v>January</v>
      </c>
    </row>
    <row r="147" spans="1:18">
      <c r="A147" t="s">
        <v>218</v>
      </c>
      <c r="B147" t="s">
        <v>146</v>
      </c>
      <c r="C147">
        <v>12</v>
      </c>
      <c r="D147">
        <f t="shared" si="6"/>
        <v>12</v>
      </c>
      <c r="E147">
        <v>25.8</v>
      </c>
      <c r="F147">
        <v>309.60000000000002</v>
      </c>
      <c r="G147">
        <f t="shared" si="7"/>
        <v>309.60000000000002</v>
      </c>
      <c r="H147" s="1">
        <v>45663</v>
      </c>
      <c r="I147" s="1">
        <v>45664</v>
      </c>
      <c r="J147" t="s">
        <v>23</v>
      </c>
      <c r="K147" t="s">
        <v>70</v>
      </c>
      <c r="L147">
        <v>2</v>
      </c>
      <c r="M147" t="s">
        <v>19</v>
      </c>
      <c r="N147" t="s">
        <v>33</v>
      </c>
      <c r="O147">
        <f>orders[[#This Row],[Ship Date]]-orders[[#This Row],[Order Date]]</f>
        <v>1</v>
      </c>
      <c r="P147">
        <f>WEEKNUM(orders[[#This Row],[Order Date]])</f>
        <v>2</v>
      </c>
      <c r="Q147" t="str" cm="1">
        <f t="array" ref="Q147">_xlfn.IFS(orders[[#This Row],[Customer Gender]]="M","Male", orders[[#This Row],[Customer Gender]]="F","Female", orders[[#This Row],[Customer Gender]]="O","Other", TRUE,"Unknown")</f>
        <v>Male</v>
      </c>
      <c r="R147" s="31" t="str">
        <f t="shared" si="8"/>
        <v>January</v>
      </c>
    </row>
    <row r="148" spans="1:18">
      <c r="A148" t="s">
        <v>219</v>
      </c>
      <c r="B148" t="s">
        <v>16</v>
      </c>
      <c r="C148">
        <v>4</v>
      </c>
      <c r="D148">
        <f t="shared" si="6"/>
        <v>4</v>
      </c>
      <c r="E148">
        <v>26.4</v>
      </c>
      <c r="F148">
        <v>105.6</v>
      </c>
      <c r="G148">
        <f t="shared" si="7"/>
        <v>105.6</v>
      </c>
      <c r="H148" s="1">
        <v>45663</v>
      </c>
      <c r="I148" s="1">
        <v>45664</v>
      </c>
      <c r="J148" t="s">
        <v>23</v>
      </c>
      <c r="K148" t="s">
        <v>35</v>
      </c>
      <c r="L148">
        <v>5</v>
      </c>
      <c r="M148" t="s">
        <v>19</v>
      </c>
      <c r="N148" t="s">
        <v>33</v>
      </c>
      <c r="O148">
        <f>orders[[#This Row],[Ship Date]]-orders[[#This Row],[Order Date]]</f>
        <v>1</v>
      </c>
      <c r="P148">
        <f>WEEKNUM(orders[[#This Row],[Order Date]])</f>
        <v>2</v>
      </c>
      <c r="Q148" t="str" cm="1">
        <f t="array" ref="Q148">_xlfn.IFS(orders[[#This Row],[Customer Gender]]="M","Male", orders[[#This Row],[Customer Gender]]="F","Female", orders[[#This Row],[Customer Gender]]="O","Other", TRUE,"Unknown")</f>
        <v>Male</v>
      </c>
      <c r="R148" s="31" t="str">
        <f t="shared" si="8"/>
        <v>January</v>
      </c>
    </row>
    <row r="149" spans="1:18">
      <c r="A149" t="s">
        <v>220</v>
      </c>
      <c r="B149" t="s">
        <v>44</v>
      </c>
      <c r="C149">
        <v>4</v>
      </c>
      <c r="D149">
        <f t="shared" si="6"/>
        <v>4</v>
      </c>
      <c r="E149">
        <v>15.7</v>
      </c>
      <c r="F149">
        <v>62.8</v>
      </c>
      <c r="G149">
        <f t="shared" si="7"/>
        <v>62.8</v>
      </c>
      <c r="H149" s="1">
        <v>45663</v>
      </c>
      <c r="I149" s="1">
        <v>45664</v>
      </c>
      <c r="J149" t="s">
        <v>23</v>
      </c>
      <c r="K149" t="s">
        <v>40</v>
      </c>
      <c r="L149">
        <v>4</v>
      </c>
      <c r="M149" t="s">
        <v>19</v>
      </c>
      <c r="N149" t="s">
        <v>33</v>
      </c>
      <c r="O149">
        <f>orders[[#This Row],[Ship Date]]-orders[[#This Row],[Order Date]]</f>
        <v>1</v>
      </c>
      <c r="P149">
        <f>WEEKNUM(orders[[#This Row],[Order Date]])</f>
        <v>2</v>
      </c>
      <c r="Q149" t="str" cm="1">
        <f t="array" ref="Q149">_xlfn.IFS(orders[[#This Row],[Customer Gender]]="M","Male", orders[[#This Row],[Customer Gender]]="F","Female", orders[[#This Row],[Customer Gender]]="O","Other", TRUE,"Unknown")</f>
        <v>Male</v>
      </c>
      <c r="R149" s="31" t="str">
        <f t="shared" si="8"/>
        <v>January</v>
      </c>
    </row>
    <row r="150" spans="1:18">
      <c r="A150" t="s">
        <v>221</v>
      </c>
      <c r="B150" t="s">
        <v>44</v>
      </c>
      <c r="C150">
        <v>1</v>
      </c>
      <c r="D150">
        <f t="shared" si="6"/>
        <v>1</v>
      </c>
      <c r="E150">
        <v>39.700000000000003</v>
      </c>
      <c r="F150">
        <v>39.700000000000003</v>
      </c>
      <c r="G150">
        <f t="shared" si="7"/>
        <v>39.700000000000003</v>
      </c>
      <c r="H150" s="1">
        <v>45663</v>
      </c>
      <c r="I150" s="1">
        <v>45667</v>
      </c>
      <c r="J150" t="s">
        <v>23</v>
      </c>
      <c r="K150" t="s">
        <v>18</v>
      </c>
      <c r="L150">
        <v>4</v>
      </c>
      <c r="M150" t="s">
        <v>19</v>
      </c>
      <c r="N150" t="s">
        <v>33</v>
      </c>
      <c r="O150">
        <f>orders[[#This Row],[Ship Date]]-orders[[#This Row],[Order Date]]</f>
        <v>4</v>
      </c>
      <c r="P150">
        <f>WEEKNUM(orders[[#This Row],[Order Date]])</f>
        <v>2</v>
      </c>
      <c r="Q150" t="str" cm="1">
        <f t="array" ref="Q150">_xlfn.IFS(orders[[#This Row],[Customer Gender]]="M","Male", orders[[#This Row],[Customer Gender]]="F","Female", orders[[#This Row],[Customer Gender]]="O","Other", TRUE,"Unknown")</f>
        <v>Male</v>
      </c>
      <c r="R150" s="31" t="str">
        <f t="shared" si="8"/>
        <v>January</v>
      </c>
    </row>
    <row r="151" spans="1:18">
      <c r="A151" t="s">
        <v>222</v>
      </c>
      <c r="B151" t="s">
        <v>54</v>
      </c>
      <c r="C151">
        <v>4</v>
      </c>
      <c r="D151">
        <f t="shared" si="6"/>
        <v>4</v>
      </c>
      <c r="E151">
        <v>31.1</v>
      </c>
      <c r="F151">
        <v>124.4</v>
      </c>
      <c r="G151">
        <f t="shared" si="7"/>
        <v>124.4</v>
      </c>
      <c r="H151" s="1">
        <v>45663</v>
      </c>
      <c r="I151" s="1">
        <v>45665</v>
      </c>
      <c r="J151" t="s">
        <v>27</v>
      </c>
      <c r="K151" t="s">
        <v>40</v>
      </c>
      <c r="L151">
        <v>3</v>
      </c>
      <c r="M151" t="s">
        <v>19</v>
      </c>
      <c r="N151" t="s">
        <v>33</v>
      </c>
      <c r="O151">
        <f>orders[[#This Row],[Ship Date]]-orders[[#This Row],[Order Date]]</f>
        <v>2</v>
      </c>
      <c r="P151">
        <f>WEEKNUM(orders[[#This Row],[Order Date]])</f>
        <v>2</v>
      </c>
      <c r="Q151" t="str" cm="1">
        <f t="array" ref="Q151">_xlfn.IFS(orders[[#This Row],[Customer Gender]]="M","Male", orders[[#This Row],[Customer Gender]]="F","Female", orders[[#This Row],[Customer Gender]]="O","Other", TRUE,"Unknown")</f>
        <v>Female</v>
      </c>
      <c r="R151" s="31" t="str">
        <f t="shared" si="8"/>
        <v>January</v>
      </c>
    </row>
    <row r="152" spans="1:18">
      <c r="A152" t="s">
        <v>223</v>
      </c>
      <c r="B152" t="s">
        <v>76</v>
      </c>
      <c r="C152">
        <v>15</v>
      </c>
      <c r="D152">
        <f t="shared" si="6"/>
        <v>15</v>
      </c>
      <c r="E152">
        <v>23.4</v>
      </c>
      <c r="F152">
        <v>351</v>
      </c>
      <c r="G152">
        <f t="shared" si="7"/>
        <v>351</v>
      </c>
      <c r="H152" s="1">
        <v>45663</v>
      </c>
      <c r="I152" s="1">
        <v>45672</v>
      </c>
      <c r="J152" t="s">
        <v>23</v>
      </c>
      <c r="K152" t="s">
        <v>18</v>
      </c>
      <c r="L152">
        <v>4</v>
      </c>
      <c r="M152" t="s">
        <v>19</v>
      </c>
      <c r="N152" t="s">
        <v>33</v>
      </c>
      <c r="O152">
        <f>orders[[#This Row],[Ship Date]]-orders[[#This Row],[Order Date]]</f>
        <v>9</v>
      </c>
      <c r="P152">
        <f>WEEKNUM(orders[[#This Row],[Order Date]])</f>
        <v>2</v>
      </c>
      <c r="Q152" t="str" cm="1">
        <f t="array" ref="Q152">_xlfn.IFS(orders[[#This Row],[Customer Gender]]="M","Male", orders[[#This Row],[Customer Gender]]="F","Female", orders[[#This Row],[Customer Gender]]="O","Other", TRUE,"Unknown")</f>
        <v>Male</v>
      </c>
      <c r="R152" s="31" t="str">
        <f t="shared" si="8"/>
        <v>January</v>
      </c>
    </row>
    <row r="153" spans="1:18">
      <c r="A153" t="s">
        <v>224</v>
      </c>
      <c r="B153" t="s">
        <v>22</v>
      </c>
      <c r="C153">
        <v>4</v>
      </c>
      <c r="D153">
        <f t="shared" si="6"/>
        <v>4</v>
      </c>
      <c r="E153">
        <v>57.1</v>
      </c>
      <c r="F153">
        <v>228.4</v>
      </c>
      <c r="G153">
        <f t="shared" si="7"/>
        <v>228.4</v>
      </c>
      <c r="H153" s="1">
        <v>45664</v>
      </c>
      <c r="I153" s="1">
        <v>45665</v>
      </c>
      <c r="J153" t="s">
        <v>23</v>
      </c>
      <c r="K153" t="s">
        <v>40</v>
      </c>
      <c r="L153">
        <v>4</v>
      </c>
      <c r="M153" t="s">
        <v>19</v>
      </c>
      <c r="N153" t="s">
        <v>188</v>
      </c>
      <c r="O153">
        <f>orders[[#This Row],[Ship Date]]-orders[[#This Row],[Order Date]]</f>
        <v>1</v>
      </c>
      <c r="P153">
        <f>WEEKNUM(orders[[#This Row],[Order Date]])</f>
        <v>2</v>
      </c>
      <c r="Q153" t="str" cm="1">
        <f t="array" ref="Q153">_xlfn.IFS(orders[[#This Row],[Customer Gender]]="M","Male", orders[[#This Row],[Customer Gender]]="F","Female", orders[[#This Row],[Customer Gender]]="O","Other", TRUE,"Unknown")</f>
        <v>Male</v>
      </c>
      <c r="R153" s="31" t="str">
        <f t="shared" si="8"/>
        <v>January</v>
      </c>
    </row>
    <row r="154" spans="1:18">
      <c r="A154" t="s">
        <v>225</v>
      </c>
      <c r="B154" t="s">
        <v>26</v>
      </c>
      <c r="C154">
        <v>5</v>
      </c>
      <c r="D154">
        <f t="shared" si="6"/>
        <v>5</v>
      </c>
      <c r="E154">
        <v>89.9</v>
      </c>
      <c r="F154">
        <v>449.5</v>
      </c>
      <c r="G154">
        <f t="shared" si="7"/>
        <v>449.5</v>
      </c>
      <c r="H154" s="1">
        <v>45664</v>
      </c>
      <c r="I154" s="1">
        <v>45664</v>
      </c>
      <c r="J154" t="s">
        <v>27</v>
      </c>
      <c r="K154" t="s">
        <v>18</v>
      </c>
      <c r="L154">
        <v>1</v>
      </c>
      <c r="M154" t="s">
        <v>19</v>
      </c>
      <c r="N154" t="s">
        <v>158</v>
      </c>
      <c r="O154">
        <f>orders[[#This Row],[Ship Date]]-orders[[#This Row],[Order Date]]</f>
        <v>0</v>
      </c>
      <c r="P154">
        <f>WEEKNUM(orders[[#This Row],[Order Date]])</f>
        <v>2</v>
      </c>
      <c r="Q154" t="str" cm="1">
        <f t="array" ref="Q154">_xlfn.IFS(orders[[#This Row],[Customer Gender]]="M","Male", orders[[#This Row],[Customer Gender]]="F","Female", orders[[#This Row],[Customer Gender]]="O","Other", TRUE,"Unknown")</f>
        <v>Female</v>
      </c>
      <c r="R154" s="31" t="str">
        <f t="shared" si="8"/>
        <v>January</v>
      </c>
    </row>
    <row r="155" spans="1:18">
      <c r="A155" t="s">
        <v>226</v>
      </c>
      <c r="B155" t="s">
        <v>54</v>
      </c>
      <c r="C155">
        <v>7</v>
      </c>
      <c r="D155">
        <f t="shared" si="6"/>
        <v>7</v>
      </c>
      <c r="E155">
        <v>48.1</v>
      </c>
      <c r="F155">
        <v>336.7</v>
      </c>
      <c r="G155">
        <f t="shared" si="7"/>
        <v>336.7</v>
      </c>
      <c r="H155" s="1">
        <v>45664</v>
      </c>
      <c r="I155" s="1">
        <v>45666</v>
      </c>
      <c r="J155" t="s">
        <v>27</v>
      </c>
      <c r="K155" t="s">
        <v>35</v>
      </c>
      <c r="L155">
        <v>5</v>
      </c>
      <c r="M155" t="s">
        <v>19</v>
      </c>
      <c r="N155" t="s">
        <v>55</v>
      </c>
      <c r="O155">
        <f>orders[[#This Row],[Ship Date]]-orders[[#This Row],[Order Date]]</f>
        <v>2</v>
      </c>
      <c r="P155">
        <f>WEEKNUM(orders[[#This Row],[Order Date]])</f>
        <v>2</v>
      </c>
      <c r="Q155" t="str" cm="1">
        <f t="array" ref="Q155">_xlfn.IFS(orders[[#This Row],[Customer Gender]]="M","Male", orders[[#This Row],[Customer Gender]]="F","Female", orders[[#This Row],[Customer Gender]]="O","Other", TRUE,"Unknown")</f>
        <v>Female</v>
      </c>
      <c r="R155" s="31" t="str">
        <f t="shared" si="8"/>
        <v>January</v>
      </c>
    </row>
    <row r="156" spans="1:18">
      <c r="A156" t="s">
        <v>227</v>
      </c>
      <c r="B156" t="s">
        <v>44</v>
      </c>
      <c r="C156">
        <v>2</v>
      </c>
      <c r="D156">
        <f t="shared" si="6"/>
        <v>2</v>
      </c>
      <c r="E156">
        <v>29.3</v>
      </c>
      <c r="F156">
        <v>58.6</v>
      </c>
      <c r="G156">
        <f t="shared" si="7"/>
        <v>58.6</v>
      </c>
      <c r="H156" s="1">
        <v>45664</v>
      </c>
      <c r="I156" s="1">
        <v>45664</v>
      </c>
      <c r="J156" t="s">
        <v>27</v>
      </c>
      <c r="K156" t="s">
        <v>35</v>
      </c>
      <c r="L156">
        <v>3</v>
      </c>
      <c r="M156" t="s">
        <v>19</v>
      </c>
      <c r="N156" t="s">
        <v>55</v>
      </c>
      <c r="O156">
        <f>orders[[#This Row],[Ship Date]]-orders[[#This Row],[Order Date]]</f>
        <v>0</v>
      </c>
      <c r="P156">
        <f>WEEKNUM(orders[[#This Row],[Order Date]])</f>
        <v>2</v>
      </c>
      <c r="Q156" t="str" cm="1">
        <f t="array" ref="Q156">_xlfn.IFS(orders[[#This Row],[Customer Gender]]="M","Male", orders[[#This Row],[Customer Gender]]="F","Female", orders[[#This Row],[Customer Gender]]="O","Other", TRUE,"Unknown")</f>
        <v>Female</v>
      </c>
      <c r="R156" s="31" t="str">
        <f t="shared" si="8"/>
        <v>January</v>
      </c>
    </row>
    <row r="157" spans="1:18">
      <c r="A157" t="s">
        <v>228</v>
      </c>
      <c r="B157" t="s">
        <v>44</v>
      </c>
      <c r="C157">
        <v>4</v>
      </c>
      <c r="D157">
        <f t="shared" si="6"/>
        <v>4</v>
      </c>
      <c r="E157">
        <v>28.8</v>
      </c>
      <c r="F157">
        <v>115.2</v>
      </c>
      <c r="G157">
        <f t="shared" si="7"/>
        <v>115.2</v>
      </c>
      <c r="H157" s="1">
        <v>45664</v>
      </c>
      <c r="I157" s="1">
        <v>45665</v>
      </c>
      <c r="J157" t="s">
        <v>27</v>
      </c>
      <c r="K157" t="s">
        <v>18</v>
      </c>
      <c r="L157">
        <v>2</v>
      </c>
      <c r="M157" t="s">
        <v>19</v>
      </c>
      <c r="N157" t="s">
        <v>55</v>
      </c>
      <c r="O157">
        <f>orders[[#This Row],[Ship Date]]-orders[[#This Row],[Order Date]]</f>
        <v>1</v>
      </c>
      <c r="P157">
        <f>WEEKNUM(orders[[#This Row],[Order Date]])</f>
        <v>2</v>
      </c>
      <c r="Q157" t="str" cm="1">
        <f t="array" ref="Q157">_xlfn.IFS(orders[[#This Row],[Customer Gender]]="M","Male", orders[[#This Row],[Customer Gender]]="F","Female", orders[[#This Row],[Customer Gender]]="O","Other", TRUE,"Unknown")</f>
        <v>Female</v>
      </c>
      <c r="R157" s="31" t="str">
        <f t="shared" si="8"/>
        <v>January</v>
      </c>
    </row>
    <row r="158" spans="1:18">
      <c r="A158" t="s">
        <v>229</v>
      </c>
      <c r="B158" t="s">
        <v>54</v>
      </c>
      <c r="C158">
        <v>5</v>
      </c>
      <c r="D158">
        <f t="shared" si="6"/>
        <v>5</v>
      </c>
      <c r="E158">
        <v>40.5</v>
      </c>
      <c r="F158">
        <v>202.5</v>
      </c>
      <c r="G158">
        <f t="shared" si="7"/>
        <v>202.5</v>
      </c>
      <c r="H158" s="1">
        <v>45664</v>
      </c>
      <c r="I158" s="1">
        <v>45668</v>
      </c>
      <c r="J158" t="s">
        <v>27</v>
      </c>
      <c r="K158" t="s">
        <v>51</v>
      </c>
      <c r="L158">
        <v>4</v>
      </c>
      <c r="M158" t="s">
        <v>19</v>
      </c>
      <c r="N158" t="s">
        <v>55</v>
      </c>
      <c r="O158">
        <f>orders[[#This Row],[Ship Date]]-orders[[#This Row],[Order Date]]</f>
        <v>4</v>
      </c>
      <c r="P158">
        <f>WEEKNUM(orders[[#This Row],[Order Date]])</f>
        <v>2</v>
      </c>
      <c r="Q158" t="str" cm="1">
        <f t="array" ref="Q158">_xlfn.IFS(orders[[#This Row],[Customer Gender]]="M","Male", orders[[#This Row],[Customer Gender]]="F","Female", orders[[#This Row],[Customer Gender]]="O","Other", TRUE,"Unknown")</f>
        <v>Female</v>
      </c>
      <c r="R158" s="31" t="str">
        <f t="shared" si="8"/>
        <v>January</v>
      </c>
    </row>
    <row r="159" spans="1:18">
      <c r="A159" t="s">
        <v>230</v>
      </c>
      <c r="B159" t="s">
        <v>146</v>
      </c>
      <c r="C159">
        <v>14</v>
      </c>
      <c r="D159">
        <f t="shared" si="6"/>
        <v>14</v>
      </c>
      <c r="E159">
        <v>65.099999999999994</v>
      </c>
      <c r="F159">
        <v>911.39999999999986</v>
      </c>
      <c r="G159">
        <f t="shared" si="7"/>
        <v>911.39999999999986</v>
      </c>
      <c r="H159" s="1">
        <v>45664</v>
      </c>
      <c r="I159" s="1">
        <v>45665</v>
      </c>
      <c r="J159" t="s">
        <v>27</v>
      </c>
      <c r="K159" t="s">
        <v>70</v>
      </c>
      <c r="L159">
        <v>4</v>
      </c>
      <c r="M159" t="s">
        <v>19</v>
      </c>
      <c r="N159" t="s">
        <v>59</v>
      </c>
      <c r="O159">
        <f>orders[[#This Row],[Ship Date]]-orders[[#This Row],[Order Date]]</f>
        <v>1</v>
      </c>
      <c r="P159">
        <f>WEEKNUM(orders[[#This Row],[Order Date]])</f>
        <v>2</v>
      </c>
      <c r="Q159" t="str" cm="1">
        <f t="array" ref="Q159">_xlfn.IFS(orders[[#This Row],[Customer Gender]]="M","Male", orders[[#This Row],[Customer Gender]]="F","Female", orders[[#This Row],[Customer Gender]]="O","Other", TRUE,"Unknown")</f>
        <v>Female</v>
      </c>
      <c r="R159" s="31" t="str">
        <f t="shared" si="8"/>
        <v>January</v>
      </c>
    </row>
    <row r="160" spans="1:18">
      <c r="A160" t="s">
        <v>231</v>
      </c>
      <c r="B160" t="s">
        <v>44</v>
      </c>
      <c r="C160">
        <v>4</v>
      </c>
      <c r="D160">
        <f t="shared" si="6"/>
        <v>4</v>
      </c>
      <c r="E160">
        <v>40.299999999999997</v>
      </c>
      <c r="F160">
        <v>161.19999999999999</v>
      </c>
      <c r="G160">
        <f t="shared" si="7"/>
        <v>161.19999999999999</v>
      </c>
      <c r="H160" s="1">
        <v>45664</v>
      </c>
      <c r="I160" s="1">
        <v>45669</v>
      </c>
      <c r="J160" t="s">
        <v>27</v>
      </c>
      <c r="K160" t="s">
        <v>40</v>
      </c>
      <c r="L160">
        <v>4</v>
      </c>
      <c r="M160" t="s">
        <v>19</v>
      </c>
      <c r="N160" t="s">
        <v>59</v>
      </c>
      <c r="O160">
        <f>orders[[#This Row],[Ship Date]]-orders[[#This Row],[Order Date]]</f>
        <v>5</v>
      </c>
      <c r="P160">
        <f>WEEKNUM(orders[[#This Row],[Order Date]])</f>
        <v>2</v>
      </c>
      <c r="Q160" t="str" cm="1">
        <f t="array" ref="Q160">_xlfn.IFS(orders[[#This Row],[Customer Gender]]="M","Male", orders[[#This Row],[Customer Gender]]="F","Female", orders[[#This Row],[Customer Gender]]="O","Other", TRUE,"Unknown")</f>
        <v>Female</v>
      </c>
      <c r="R160" s="31" t="str">
        <f t="shared" si="8"/>
        <v>January</v>
      </c>
    </row>
    <row r="161" spans="1:18">
      <c r="A161" t="s">
        <v>232</v>
      </c>
      <c r="B161" t="s">
        <v>39</v>
      </c>
      <c r="C161">
        <v>5</v>
      </c>
      <c r="D161">
        <f t="shared" si="6"/>
        <v>5</v>
      </c>
      <c r="E161">
        <v>51.8</v>
      </c>
      <c r="F161">
        <v>259</v>
      </c>
      <c r="G161">
        <f t="shared" si="7"/>
        <v>259</v>
      </c>
      <c r="H161" s="1">
        <v>45664</v>
      </c>
      <c r="I161" s="1">
        <v>45665</v>
      </c>
      <c r="J161" t="s">
        <v>23</v>
      </c>
      <c r="K161" t="s">
        <v>40</v>
      </c>
      <c r="L161">
        <v>5</v>
      </c>
      <c r="M161" t="s">
        <v>19</v>
      </c>
      <c r="N161" t="s">
        <v>62</v>
      </c>
      <c r="O161">
        <f>orders[[#This Row],[Ship Date]]-orders[[#This Row],[Order Date]]</f>
        <v>1</v>
      </c>
      <c r="P161">
        <f>WEEKNUM(orders[[#This Row],[Order Date]])</f>
        <v>2</v>
      </c>
      <c r="Q161" t="str" cm="1">
        <f t="array" ref="Q161">_xlfn.IFS(orders[[#This Row],[Customer Gender]]="M","Male", orders[[#This Row],[Customer Gender]]="F","Female", orders[[#This Row],[Customer Gender]]="O","Other", TRUE,"Unknown")</f>
        <v>Male</v>
      </c>
      <c r="R161" s="31" t="str">
        <f t="shared" si="8"/>
        <v>January</v>
      </c>
    </row>
    <row r="162" spans="1:18">
      <c r="A162" t="s">
        <v>233</v>
      </c>
      <c r="B162" t="s">
        <v>39</v>
      </c>
      <c r="C162">
        <v>3</v>
      </c>
      <c r="D162">
        <f t="shared" si="6"/>
        <v>3</v>
      </c>
      <c r="E162">
        <v>61.3</v>
      </c>
      <c r="F162">
        <v>183.89999999999998</v>
      </c>
      <c r="G162">
        <f t="shared" si="7"/>
        <v>183.89999999999998</v>
      </c>
      <c r="H162" s="1">
        <v>45664</v>
      </c>
      <c r="I162" s="1">
        <v>45665</v>
      </c>
      <c r="J162" t="s">
        <v>27</v>
      </c>
      <c r="K162" t="s">
        <v>51</v>
      </c>
      <c r="L162">
        <v>4</v>
      </c>
      <c r="M162" t="s">
        <v>19</v>
      </c>
      <c r="N162" t="s">
        <v>62</v>
      </c>
      <c r="O162">
        <f>orders[[#This Row],[Ship Date]]-orders[[#This Row],[Order Date]]</f>
        <v>1</v>
      </c>
      <c r="P162">
        <f>WEEKNUM(orders[[#This Row],[Order Date]])</f>
        <v>2</v>
      </c>
      <c r="Q162" t="str" cm="1">
        <f t="array" ref="Q162">_xlfn.IFS(orders[[#This Row],[Customer Gender]]="M","Male", orders[[#This Row],[Customer Gender]]="F","Female", orders[[#This Row],[Customer Gender]]="O","Other", TRUE,"Unknown")</f>
        <v>Female</v>
      </c>
      <c r="R162" s="31" t="str">
        <f t="shared" si="8"/>
        <v>January</v>
      </c>
    </row>
    <row r="163" spans="1:18">
      <c r="A163" t="s">
        <v>234</v>
      </c>
      <c r="B163" t="s">
        <v>26</v>
      </c>
      <c r="C163">
        <v>4</v>
      </c>
      <c r="D163">
        <f t="shared" si="6"/>
        <v>4</v>
      </c>
      <c r="E163">
        <v>122.5</v>
      </c>
      <c r="F163">
        <v>490</v>
      </c>
      <c r="G163">
        <f t="shared" si="7"/>
        <v>490</v>
      </c>
      <c r="H163" s="1">
        <v>45664</v>
      </c>
      <c r="I163" s="1">
        <v>45665</v>
      </c>
      <c r="J163" t="s">
        <v>23</v>
      </c>
      <c r="K163" t="s">
        <v>18</v>
      </c>
      <c r="L163">
        <v>4</v>
      </c>
      <c r="M163" t="s">
        <v>19</v>
      </c>
      <c r="N163" t="s">
        <v>62</v>
      </c>
      <c r="O163">
        <f>orders[[#This Row],[Ship Date]]-orders[[#This Row],[Order Date]]</f>
        <v>1</v>
      </c>
      <c r="P163">
        <f>WEEKNUM(orders[[#This Row],[Order Date]])</f>
        <v>2</v>
      </c>
      <c r="Q163" t="str" cm="1">
        <f t="array" ref="Q163">_xlfn.IFS(orders[[#This Row],[Customer Gender]]="M","Male", orders[[#This Row],[Customer Gender]]="F","Female", orders[[#This Row],[Customer Gender]]="O","Other", TRUE,"Unknown")</f>
        <v>Male</v>
      </c>
      <c r="R163" s="31" t="str">
        <f t="shared" si="8"/>
        <v>January</v>
      </c>
    </row>
    <row r="164" spans="1:18">
      <c r="A164" t="s">
        <v>235</v>
      </c>
      <c r="B164" t="s">
        <v>16</v>
      </c>
      <c r="C164">
        <v>9</v>
      </c>
      <c r="D164">
        <f t="shared" si="6"/>
        <v>9</v>
      </c>
      <c r="E164">
        <v>12.5</v>
      </c>
      <c r="F164">
        <v>112.5</v>
      </c>
      <c r="G164">
        <f t="shared" si="7"/>
        <v>112.5</v>
      </c>
      <c r="H164" s="1">
        <v>45664</v>
      </c>
      <c r="I164" s="1">
        <v>45665</v>
      </c>
      <c r="J164" t="s">
        <v>17</v>
      </c>
      <c r="K164" t="s">
        <v>35</v>
      </c>
      <c r="L164">
        <v>5</v>
      </c>
      <c r="M164" t="s">
        <v>19</v>
      </c>
      <c r="N164" t="s">
        <v>62</v>
      </c>
      <c r="O164">
        <f>orders[[#This Row],[Ship Date]]-orders[[#This Row],[Order Date]]</f>
        <v>1</v>
      </c>
      <c r="P164">
        <f>WEEKNUM(orders[[#This Row],[Order Date]])</f>
        <v>2</v>
      </c>
      <c r="Q164" t="str" cm="1">
        <f t="array" ref="Q164">_xlfn.IFS(orders[[#This Row],[Customer Gender]]="M","Male", orders[[#This Row],[Customer Gender]]="F","Female", orders[[#This Row],[Customer Gender]]="O","Other", TRUE,"Unknown")</f>
        <v>Unknown</v>
      </c>
      <c r="R164" s="31" t="str">
        <f t="shared" si="8"/>
        <v>January</v>
      </c>
    </row>
    <row r="165" spans="1:18">
      <c r="A165" t="s">
        <v>236</v>
      </c>
      <c r="B165" t="s">
        <v>123</v>
      </c>
      <c r="C165">
        <v>8</v>
      </c>
      <c r="D165">
        <f t="shared" si="6"/>
        <v>8</v>
      </c>
      <c r="E165">
        <v>37.5</v>
      </c>
      <c r="F165">
        <v>300</v>
      </c>
      <c r="G165">
        <f t="shared" si="7"/>
        <v>300</v>
      </c>
      <c r="H165" s="1">
        <v>45664</v>
      </c>
      <c r="I165" s="1">
        <v>45665</v>
      </c>
      <c r="J165" t="s">
        <v>27</v>
      </c>
      <c r="K165" t="s">
        <v>18</v>
      </c>
      <c r="L165">
        <v>4</v>
      </c>
      <c r="M165" t="s">
        <v>19</v>
      </c>
      <c r="N165" t="s">
        <v>72</v>
      </c>
      <c r="O165">
        <f>orders[[#This Row],[Ship Date]]-orders[[#This Row],[Order Date]]</f>
        <v>1</v>
      </c>
      <c r="P165">
        <f>WEEKNUM(orders[[#This Row],[Order Date]])</f>
        <v>2</v>
      </c>
      <c r="Q165" t="str" cm="1">
        <f t="array" ref="Q165">_xlfn.IFS(orders[[#This Row],[Customer Gender]]="M","Male", orders[[#This Row],[Customer Gender]]="F","Female", orders[[#This Row],[Customer Gender]]="O","Other", TRUE,"Unknown")</f>
        <v>Female</v>
      </c>
      <c r="R165" s="31" t="str">
        <f t="shared" si="8"/>
        <v>January</v>
      </c>
    </row>
    <row r="166" spans="1:18">
      <c r="A166" t="s">
        <v>237</v>
      </c>
      <c r="B166" t="s">
        <v>39</v>
      </c>
      <c r="C166">
        <v>3</v>
      </c>
      <c r="D166">
        <f t="shared" si="6"/>
        <v>3</v>
      </c>
      <c r="E166">
        <v>40</v>
      </c>
      <c r="F166">
        <v>120</v>
      </c>
      <c r="G166">
        <f t="shared" si="7"/>
        <v>120</v>
      </c>
      <c r="H166" s="1">
        <v>45664</v>
      </c>
      <c r="I166" s="1">
        <v>45667</v>
      </c>
      <c r="J166" t="s">
        <v>23</v>
      </c>
      <c r="K166" t="s">
        <v>18</v>
      </c>
      <c r="L166">
        <v>2</v>
      </c>
      <c r="M166" t="s">
        <v>19</v>
      </c>
      <c r="N166" t="s">
        <v>77</v>
      </c>
      <c r="O166">
        <f>orders[[#This Row],[Ship Date]]-orders[[#This Row],[Order Date]]</f>
        <v>3</v>
      </c>
      <c r="P166">
        <f>WEEKNUM(orders[[#This Row],[Order Date]])</f>
        <v>2</v>
      </c>
      <c r="Q166" t="str" cm="1">
        <f t="array" ref="Q166">_xlfn.IFS(orders[[#This Row],[Customer Gender]]="M","Male", orders[[#This Row],[Customer Gender]]="F","Female", orders[[#This Row],[Customer Gender]]="O","Other", TRUE,"Unknown")</f>
        <v>Male</v>
      </c>
      <c r="R166" s="31" t="str">
        <f t="shared" si="8"/>
        <v>January</v>
      </c>
    </row>
    <row r="167" spans="1:18">
      <c r="A167" t="s">
        <v>238</v>
      </c>
      <c r="B167" t="s">
        <v>135</v>
      </c>
      <c r="C167">
        <v>8</v>
      </c>
      <c r="D167">
        <f t="shared" si="6"/>
        <v>8</v>
      </c>
      <c r="E167">
        <v>38.5</v>
      </c>
      <c r="F167">
        <v>308</v>
      </c>
      <c r="G167">
        <f t="shared" si="7"/>
        <v>308</v>
      </c>
      <c r="H167" s="1">
        <v>45664</v>
      </c>
      <c r="I167" s="1">
        <v>45669</v>
      </c>
      <c r="J167" t="s">
        <v>27</v>
      </c>
      <c r="K167" t="s">
        <v>40</v>
      </c>
      <c r="L167">
        <v>3</v>
      </c>
      <c r="M167" t="s">
        <v>19</v>
      </c>
      <c r="N167" t="s">
        <v>77</v>
      </c>
      <c r="O167">
        <f>orders[[#This Row],[Ship Date]]-orders[[#This Row],[Order Date]]</f>
        <v>5</v>
      </c>
      <c r="P167">
        <f>WEEKNUM(orders[[#This Row],[Order Date]])</f>
        <v>2</v>
      </c>
      <c r="Q167" t="str" cm="1">
        <f t="array" ref="Q167">_xlfn.IFS(orders[[#This Row],[Customer Gender]]="M","Male", orders[[#This Row],[Customer Gender]]="F","Female", orders[[#This Row],[Customer Gender]]="O","Other", TRUE,"Unknown")</f>
        <v>Female</v>
      </c>
      <c r="R167" s="31" t="str">
        <f t="shared" si="8"/>
        <v>January</v>
      </c>
    </row>
    <row r="168" spans="1:18">
      <c r="A168" t="s">
        <v>239</v>
      </c>
      <c r="B168" t="s">
        <v>26</v>
      </c>
      <c r="C168">
        <v>2</v>
      </c>
      <c r="D168">
        <f t="shared" si="6"/>
        <v>2</v>
      </c>
      <c r="E168">
        <v>86.4</v>
      </c>
      <c r="F168">
        <v>172.8</v>
      </c>
      <c r="G168">
        <f t="shared" si="7"/>
        <v>172.8</v>
      </c>
      <c r="H168" s="1">
        <v>45664</v>
      </c>
      <c r="I168" s="1">
        <v>45666</v>
      </c>
      <c r="J168" t="s">
        <v>27</v>
      </c>
      <c r="K168" t="s">
        <v>18</v>
      </c>
      <c r="L168">
        <v>4</v>
      </c>
      <c r="M168" t="s">
        <v>19</v>
      </c>
      <c r="N168" t="s">
        <v>108</v>
      </c>
      <c r="O168">
        <f>orders[[#This Row],[Ship Date]]-orders[[#This Row],[Order Date]]</f>
        <v>2</v>
      </c>
      <c r="P168">
        <f>WEEKNUM(orders[[#This Row],[Order Date]])</f>
        <v>2</v>
      </c>
      <c r="Q168" t="str" cm="1">
        <f t="array" ref="Q168">_xlfn.IFS(orders[[#This Row],[Customer Gender]]="M","Male", orders[[#This Row],[Customer Gender]]="F","Female", orders[[#This Row],[Customer Gender]]="O","Other", TRUE,"Unknown")</f>
        <v>Female</v>
      </c>
      <c r="R168" s="31" t="str">
        <f t="shared" si="8"/>
        <v>January</v>
      </c>
    </row>
    <row r="169" spans="1:18">
      <c r="A169" t="s">
        <v>240</v>
      </c>
      <c r="B169" t="s">
        <v>54</v>
      </c>
      <c r="C169">
        <v>1</v>
      </c>
      <c r="D169">
        <f t="shared" si="6"/>
        <v>1</v>
      </c>
      <c r="E169">
        <v>50.7</v>
      </c>
      <c r="F169">
        <v>50.7</v>
      </c>
      <c r="G169">
        <f t="shared" si="7"/>
        <v>50.7</v>
      </c>
      <c r="H169" s="1">
        <v>45664</v>
      </c>
      <c r="I169" s="1">
        <v>45668</v>
      </c>
      <c r="J169" t="s">
        <v>27</v>
      </c>
      <c r="K169" t="s">
        <v>35</v>
      </c>
      <c r="L169">
        <v>4</v>
      </c>
      <c r="M169" t="s">
        <v>19</v>
      </c>
      <c r="N169" t="s">
        <v>108</v>
      </c>
      <c r="O169">
        <f>orders[[#This Row],[Ship Date]]-orders[[#This Row],[Order Date]]</f>
        <v>4</v>
      </c>
      <c r="P169">
        <f>WEEKNUM(orders[[#This Row],[Order Date]])</f>
        <v>2</v>
      </c>
      <c r="Q169" t="str" cm="1">
        <f t="array" ref="Q169">_xlfn.IFS(orders[[#This Row],[Customer Gender]]="M","Male", orders[[#This Row],[Customer Gender]]="F","Female", orders[[#This Row],[Customer Gender]]="O","Other", TRUE,"Unknown")</f>
        <v>Female</v>
      </c>
      <c r="R169" s="31" t="str">
        <f t="shared" si="8"/>
        <v>January</v>
      </c>
    </row>
    <row r="170" spans="1:18">
      <c r="A170" t="s">
        <v>241</v>
      </c>
      <c r="B170" t="s">
        <v>54</v>
      </c>
      <c r="C170">
        <v>2</v>
      </c>
      <c r="D170">
        <f t="shared" si="6"/>
        <v>2</v>
      </c>
      <c r="E170">
        <v>61</v>
      </c>
      <c r="F170">
        <v>122</v>
      </c>
      <c r="G170">
        <f t="shared" si="7"/>
        <v>122</v>
      </c>
      <c r="H170" s="1">
        <v>45664</v>
      </c>
      <c r="I170" s="1">
        <v>45675</v>
      </c>
      <c r="J170" t="s">
        <v>27</v>
      </c>
      <c r="K170" t="s">
        <v>70</v>
      </c>
      <c r="L170">
        <v>3</v>
      </c>
      <c r="M170" t="s">
        <v>19</v>
      </c>
      <c r="N170" t="s">
        <v>108</v>
      </c>
      <c r="O170">
        <f>orders[[#This Row],[Ship Date]]-orders[[#This Row],[Order Date]]</f>
        <v>11</v>
      </c>
      <c r="P170">
        <f>WEEKNUM(orders[[#This Row],[Order Date]])</f>
        <v>2</v>
      </c>
      <c r="Q170" t="str" cm="1">
        <f t="array" ref="Q170">_xlfn.IFS(orders[[#This Row],[Customer Gender]]="M","Male", orders[[#This Row],[Customer Gender]]="F","Female", orders[[#This Row],[Customer Gender]]="O","Other", TRUE,"Unknown")</f>
        <v>Female</v>
      </c>
      <c r="R170" s="31" t="str">
        <f t="shared" si="8"/>
        <v>January</v>
      </c>
    </row>
    <row r="171" spans="1:18">
      <c r="A171" t="s">
        <v>242</v>
      </c>
      <c r="B171" t="s">
        <v>32</v>
      </c>
      <c r="C171">
        <v>2</v>
      </c>
      <c r="D171">
        <f t="shared" si="6"/>
        <v>2</v>
      </c>
      <c r="E171">
        <v>19.899999999999999</v>
      </c>
      <c r="F171">
        <v>39.799999999999997</v>
      </c>
      <c r="G171">
        <f t="shared" si="7"/>
        <v>39.799999999999997</v>
      </c>
      <c r="H171" s="1">
        <v>45664</v>
      </c>
      <c r="I171" s="1">
        <v>45667</v>
      </c>
      <c r="J171" t="s">
        <v>27</v>
      </c>
      <c r="K171" t="s">
        <v>35</v>
      </c>
      <c r="L171">
        <v>4</v>
      </c>
      <c r="M171" t="s">
        <v>19</v>
      </c>
      <c r="N171" t="s">
        <v>243</v>
      </c>
      <c r="O171">
        <f>orders[[#This Row],[Ship Date]]-orders[[#This Row],[Order Date]]</f>
        <v>3</v>
      </c>
      <c r="P171">
        <f>WEEKNUM(orders[[#This Row],[Order Date]])</f>
        <v>2</v>
      </c>
      <c r="Q171" t="str" cm="1">
        <f t="array" ref="Q171">_xlfn.IFS(orders[[#This Row],[Customer Gender]]="M","Male", orders[[#This Row],[Customer Gender]]="F","Female", orders[[#This Row],[Customer Gender]]="O","Other", TRUE,"Unknown")</f>
        <v>Female</v>
      </c>
      <c r="R171" s="31" t="str">
        <f t="shared" si="8"/>
        <v>January</v>
      </c>
    </row>
    <row r="172" spans="1:18">
      <c r="A172" t="s">
        <v>244</v>
      </c>
      <c r="B172" t="s">
        <v>37</v>
      </c>
      <c r="C172">
        <v>1</v>
      </c>
      <c r="D172">
        <f t="shared" si="6"/>
        <v>1</v>
      </c>
      <c r="E172">
        <v>78.3</v>
      </c>
      <c r="F172">
        <v>78.3</v>
      </c>
      <c r="G172">
        <f t="shared" si="7"/>
        <v>78.3</v>
      </c>
      <c r="H172" s="1">
        <v>45664</v>
      </c>
      <c r="I172" s="1">
        <v>45664</v>
      </c>
      <c r="J172" t="s">
        <v>27</v>
      </c>
      <c r="K172" t="s">
        <v>18</v>
      </c>
      <c r="L172">
        <v>5</v>
      </c>
      <c r="M172" t="s">
        <v>19</v>
      </c>
      <c r="N172" t="s">
        <v>24</v>
      </c>
      <c r="O172">
        <f>orders[[#This Row],[Ship Date]]-orders[[#This Row],[Order Date]]</f>
        <v>0</v>
      </c>
      <c r="P172">
        <f>WEEKNUM(orders[[#This Row],[Order Date]])</f>
        <v>2</v>
      </c>
      <c r="Q172" t="str" cm="1">
        <f t="array" ref="Q172">_xlfn.IFS(orders[[#This Row],[Customer Gender]]="M","Male", orders[[#This Row],[Customer Gender]]="F","Female", orders[[#This Row],[Customer Gender]]="O","Other", TRUE,"Unknown")</f>
        <v>Female</v>
      </c>
      <c r="R172" s="31" t="str">
        <f t="shared" si="8"/>
        <v>January</v>
      </c>
    </row>
    <row r="173" spans="1:18">
      <c r="A173" t="s">
        <v>245</v>
      </c>
      <c r="B173" t="s">
        <v>16</v>
      </c>
      <c r="C173">
        <v>19</v>
      </c>
      <c r="D173">
        <f t="shared" si="6"/>
        <v>19</v>
      </c>
      <c r="E173">
        <v>10.4</v>
      </c>
      <c r="F173">
        <v>197.6</v>
      </c>
      <c r="G173">
        <f t="shared" si="7"/>
        <v>197.6</v>
      </c>
      <c r="H173" s="1">
        <v>45664</v>
      </c>
      <c r="I173" s="1">
        <v>45666</v>
      </c>
      <c r="J173" t="s">
        <v>23</v>
      </c>
      <c r="K173" t="s">
        <v>18</v>
      </c>
      <c r="L173">
        <v>5</v>
      </c>
      <c r="M173" t="s">
        <v>19</v>
      </c>
      <c r="N173" t="s">
        <v>28</v>
      </c>
      <c r="O173">
        <f>orders[[#This Row],[Ship Date]]-orders[[#This Row],[Order Date]]</f>
        <v>2</v>
      </c>
      <c r="P173">
        <f>WEEKNUM(orders[[#This Row],[Order Date]])</f>
        <v>2</v>
      </c>
      <c r="Q173" t="str" cm="1">
        <f t="array" ref="Q173">_xlfn.IFS(orders[[#This Row],[Customer Gender]]="M","Male", orders[[#This Row],[Customer Gender]]="F","Female", orders[[#This Row],[Customer Gender]]="O","Other", TRUE,"Unknown")</f>
        <v>Male</v>
      </c>
      <c r="R173" s="31" t="str">
        <f t="shared" si="8"/>
        <v>January</v>
      </c>
    </row>
    <row r="174" spans="1:18">
      <c r="A174" t="s">
        <v>246</v>
      </c>
      <c r="B174" t="s">
        <v>54</v>
      </c>
      <c r="C174">
        <v>1</v>
      </c>
      <c r="D174">
        <f t="shared" si="6"/>
        <v>1</v>
      </c>
      <c r="E174">
        <v>36.1</v>
      </c>
      <c r="F174">
        <v>36.1</v>
      </c>
      <c r="G174">
        <f t="shared" si="7"/>
        <v>36.1</v>
      </c>
      <c r="H174" s="1">
        <v>45664</v>
      </c>
      <c r="I174" s="1">
        <v>45667</v>
      </c>
      <c r="J174" t="s">
        <v>23</v>
      </c>
      <c r="K174" t="s">
        <v>51</v>
      </c>
      <c r="L174">
        <v>5</v>
      </c>
      <c r="M174" t="s">
        <v>19</v>
      </c>
      <c r="N174" t="s">
        <v>33</v>
      </c>
      <c r="O174">
        <f>orders[[#This Row],[Ship Date]]-orders[[#This Row],[Order Date]]</f>
        <v>3</v>
      </c>
      <c r="P174">
        <f>WEEKNUM(orders[[#This Row],[Order Date]])</f>
        <v>2</v>
      </c>
      <c r="Q174" t="str" cm="1">
        <f t="array" ref="Q174">_xlfn.IFS(orders[[#This Row],[Customer Gender]]="M","Male", orders[[#This Row],[Customer Gender]]="F","Female", orders[[#This Row],[Customer Gender]]="O","Other", TRUE,"Unknown")</f>
        <v>Male</v>
      </c>
      <c r="R174" s="31" t="str">
        <f t="shared" si="8"/>
        <v>January</v>
      </c>
    </row>
    <row r="175" spans="1:18">
      <c r="A175" t="s">
        <v>247</v>
      </c>
      <c r="B175" t="s">
        <v>81</v>
      </c>
      <c r="C175">
        <v>2</v>
      </c>
      <c r="D175">
        <f t="shared" si="6"/>
        <v>2</v>
      </c>
      <c r="E175">
        <v>17.3</v>
      </c>
      <c r="F175">
        <v>34.6</v>
      </c>
      <c r="G175">
        <f t="shared" si="7"/>
        <v>34.6</v>
      </c>
      <c r="H175" s="1">
        <v>45664</v>
      </c>
      <c r="I175" s="1">
        <v>45666</v>
      </c>
      <c r="J175" t="s">
        <v>27</v>
      </c>
      <c r="K175" t="s">
        <v>35</v>
      </c>
      <c r="L175">
        <v>5</v>
      </c>
      <c r="M175" t="s">
        <v>19</v>
      </c>
      <c r="N175" t="s">
        <v>33</v>
      </c>
      <c r="O175">
        <f>orders[[#This Row],[Ship Date]]-orders[[#This Row],[Order Date]]</f>
        <v>2</v>
      </c>
      <c r="P175">
        <f>WEEKNUM(orders[[#This Row],[Order Date]])</f>
        <v>2</v>
      </c>
      <c r="Q175" t="str" cm="1">
        <f t="array" ref="Q175">_xlfn.IFS(orders[[#This Row],[Customer Gender]]="M","Male", orders[[#This Row],[Customer Gender]]="F","Female", orders[[#This Row],[Customer Gender]]="O","Other", TRUE,"Unknown")</f>
        <v>Female</v>
      </c>
      <c r="R175" s="31" t="str">
        <f t="shared" si="8"/>
        <v>January</v>
      </c>
    </row>
    <row r="176" spans="1:18">
      <c r="A176" t="s">
        <v>248</v>
      </c>
      <c r="B176" t="s">
        <v>54</v>
      </c>
      <c r="C176">
        <v>2</v>
      </c>
      <c r="D176">
        <f t="shared" si="6"/>
        <v>2</v>
      </c>
      <c r="E176">
        <v>30.5</v>
      </c>
      <c r="F176">
        <v>61</v>
      </c>
      <c r="G176">
        <f t="shared" si="7"/>
        <v>61</v>
      </c>
      <c r="H176" s="1">
        <v>45664</v>
      </c>
      <c r="I176" s="1">
        <v>45665</v>
      </c>
      <c r="J176" t="s">
        <v>27</v>
      </c>
      <c r="K176" t="s">
        <v>35</v>
      </c>
      <c r="L176">
        <v>5</v>
      </c>
      <c r="M176" t="s">
        <v>19</v>
      </c>
      <c r="N176" t="s">
        <v>33</v>
      </c>
      <c r="O176">
        <f>orders[[#This Row],[Ship Date]]-orders[[#This Row],[Order Date]]</f>
        <v>1</v>
      </c>
      <c r="P176">
        <f>WEEKNUM(orders[[#This Row],[Order Date]])</f>
        <v>2</v>
      </c>
      <c r="Q176" t="str" cm="1">
        <f t="array" ref="Q176">_xlfn.IFS(orders[[#This Row],[Customer Gender]]="M","Male", orders[[#This Row],[Customer Gender]]="F","Female", orders[[#This Row],[Customer Gender]]="O","Other", TRUE,"Unknown")</f>
        <v>Female</v>
      </c>
      <c r="R176" s="31" t="str">
        <f t="shared" si="8"/>
        <v>January</v>
      </c>
    </row>
    <row r="177" spans="1:18">
      <c r="A177" t="s">
        <v>249</v>
      </c>
      <c r="B177" t="s">
        <v>146</v>
      </c>
      <c r="C177">
        <v>62</v>
      </c>
      <c r="D177">
        <f t="shared" si="6"/>
        <v>62</v>
      </c>
      <c r="E177">
        <v>70.099999999999994</v>
      </c>
      <c r="F177">
        <v>4346.2</v>
      </c>
      <c r="G177">
        <f t="shared" si="7"/>
        <v>4346.2</v>
      </c>
      <c r="H177" s="1">
        <v>45664</v>
      </c>
      <c r="I177" s="1">
        <v>45664</v>
      </c>
      <c r="J177" t="s">
        <v>27</v>
      </c>
      <c r="K177" t="s">
        <v>40</v>
      </c>
      <c r="L177">
        <v>4</v>
      </c>
      <c r="M177" t="s">
        <v>19</v>
      </c>
      <c r="N177" t="s">
        <v>33</v>
      </c>
      <c r="O177">
        <f>orders[[#This Row],[Ship Date]]-orders[[#This Row],[Order Date]]</f>
        <v>0</v>
      </c>
      <c r="P177">
        <f>WEEKNUM(orders[[#This Row],[Order Date]])</f>
        <v>2</v>
      </c>
      <c r="Q177" t="str" cm="1">
        <f t="array" ref="Q177">_xlfn.IFS(orders[[#This Row],[Customer Gender]]="M","Male", orders[[#This Row],[Customer Gender]]="F","Female", orders[[#This Row],[Customer Gender]]="O","Other", TRUE,"Unknown")</f>
        <v>Female</v>
      </c>
      <c r="R177" s="31" t="str">
        <f t="shared" si="8"/>
        <v>January</v>
      </c>
    </row>
    <row r="178" spans="1:18">
      <c r="A178" t="s">
        <v>250</v>
      </c>
      <c r="B178" t="s">
        <v>30</v>
      </c>
      <c r="C178">
        <v>1</v>
      </c>
      <c r="D178">
        <f t="shared" si="6"/>
        <v>1</v>
      </c>
      <c r="E178">
        <v>76.099999999999994</v>
      </c>
      <c r="F178">
        <v>76.099999999999994</v>
      </c>
      <c r="G178">
        <f t="shared" si="7"/>
        <v>76.099999999999994</v>
      </c>
      <c r="H178" s="1">
        <v>45664</v>
      </c>
      <c r="I178" s="1">
        <v>45664</v>
      </c>
      <c r="J178" t="s">
        <v>27</v>
      </c>
      <c r="K178" t="s">
        <v>40</v>
      </c>
      <c r="L178">
        <v>3</v>
      </c>
      <c r="M178" t="s">
        <v>19</v>
      </c>
      <c r="N178" t="s">
        <v>33</v>
      </c>
      <c r="O178">
        <f>orders[[#This Row],[Ship Date]]-orders[[#This Row],[Order Date]]</f>
        <v>0</v>
      </c>
      <c r="P178">
        <f>WEEKNUM(orders[[#This Row],[Order Date]])</f>
        <v>2</v>
      </c>
      <c r="Q178" t="str" cm="1">
        <f t="array" ref="Q178">_xlfn.IFS(orders[[#This Row],[Customer Gender]]="M","Male", orders[[#This Row],[Customer Gender]]="F","Female", orders[[#This Row],[Customer Gender]]="O","Other", TRUE,"Unknown")</f>
        <v>Female</v>
      </c>
      <c r="R178" s="31" t="str">
        <f t="shared" si="8"/>
        <v>January</v>
      </c>
    </row>
    <row r="179" spans="1:18">
      <c r="A179" t="s">
        <v>251</v>
      </c>
      <c r="B179" t="s">
        <v>123</v>
      </c>
      <c r="C179">
        <v>13</v>
      </c>
      <c r="D179">
        <f t="shared" si="6"/>
        <v>13</v>
      </c>
      <c r="E179">
        <v>34.200000000000003</v>
      </c>
      <c r="F179">
        <v>444.6</v>
      </c>
      <c r="G179">
        <f t="shared" si="7"/>
        <v>444.6</v>
      </c>
      <c r="H179" s="1">
        <v>45664</v>
      </c>
      <c r="I179" s="1">
        <v>45665</v>
      </c>
      <c r="J179" t="s">
        <v>23</v>
      </c>
      <c r="K179" t="s">
        <v>18</v>
      </c>
      <c r="L179">
        <v>4</v>
      </c>
      <c r="M179" t="s">
        <v>19</v>
      </c>
      <c r="N179" t="s">
        <v>33</v>
      </c>
      <c r="O179">
        <f>orders[[#This Row],[Ship Date]]-orders[[#This Row],[Order Date]]</f>
        <v>1</v>
      </c>
      <c r="P179">
        <f>WEEKNUM(orders[[#This Row],[Order Date]])</f>
        <v>2</v>
      </c>
      <c r="Q179" t="str" cm="1">
        <f t="array" ref="Q179">_xlfn.IFS(orders[[#This Row],[Customer Gender]]="M","Male", orders[[#This Row],[Customer Gender]]="F","Female", orders[[#This Row],[Customer Gender]]="O","Other", TRUE,"Unknown")</f>
        <v>Male</v>
      </c>
      <c r="R179" s="31" t="str">
        <f t="shared" si="8"/>
        <v>January</v>
      </c>
    </row>
    <row r="180" spans="1:18">
      <c r="A180" t="s">
        <v>252</v>
      </c>
      <c r="B180" t="s">
        <v>44</v>
      </c>
      <c r="C180">
        <v>5</v>
      </c>
      <c r="D180">
        <f t="shared" si="6"/>
        <v>5</v>
      </c>
      <c r="E180">
        <v>30.3</v>
      </c>
      <c r="F180">
        <v>151.5</v>
      </c>
      <c r="G180">
        <f t="shared" si="7"/>
        <v>151.5</v>
      </c>
      <c r="H180" s="1">
        <v>45664</v>
      </c>
      <c r="I180" s="1">
        <v>45669</v>
      </c>
      <c r="J180" t="s">
        <v>27</v>
      </c>
      <c r="K180" t="s">
        <v>70</v>
      </c>
      <c r="L180">
        <v>4</v>
      </c>
      <c r="M180" t="s">
        <v>19</v>
      </c>
      <c r="N180" t="s">
        <v>33</v>
      </c>
      <c r="O180">
        <f>orders[[#This Row],[Ship Date]]-orders[[#This Row],[Order Date]]</f>
        <v>5</v>
      </c>
      <c r="P180">
        <f>WEEKNUM(orders[[#This Row],[Order Date]])</f>
        <v>2</v>
      </c>
      <c r="Q180" t="str" cm="1">
        <f t="array" ref="Q180">_xlfn.IFS(orders[[#This Row],[Customer Gender]]="M","Male", orders[[#This Row],[Customer Gender]]="F","Female", orders[[#This Row],[Customer Gender]]="O","Other", TRUE,"Unknown")</f>
        <v>Female</v>
      </c>
      <c r="R180" s="31" t="str">
        <f t="shared" si="8"/>
        <v>January</v>
      </c>
    </row>
    <row r="181" spans="1:18">
      <c r="A181" t="s">
        <v>253</v>
      </c>
      <c r="B181" t="s">
        <v>39</v>
      </c>
      <c r="C181">
        <v>5</v>
      </c>
      <c r="D181">
        <f t="shared" si="6"/>
        <v>5</v>
      </c>
      <c r="E181">
        <v>52.5</v>
      </c>
      <c r="F181">
        <v>262.5</v>
      </c>
      <c r="G181">
        <f t="shared" si="7"/>
        <v>262.5</v>
      </c>
      <c r="H181" s="1">
        <v>45664</v>
      </c>
      <c r="I181" s="1">
        <v>45668</v>
      </c>
      <c r="J181" t="s">
        <v>17</v>
      </c>
      <c r="K181" t="s">
        <v>51</v>
      </c>
      <c r="L181">
        <v>4</v>
      </c>
      <c r="M181" t="s">
        <v>19</v>
      </c>
      <c r="N181" t="s">
        <v>33</v>
      </c>
      <c r="O181">
        <f>orders[[#This Row],[Ship Date]]-orders[[#This Row],[Order Date]]</f>
        <v>4</v>
      </c>
      <c r="P181">
        <f>WEEKNUM(orders[[#This Row],[Order Date]])</f>
        <v>2</v>
      </c>
      <c r="Q181" t="str" cm="1">
        <f t="array" ref="Q181">_xlfn.IFS(orders[[#This Row],[Customer Gender]]="M","Male", orders[[#This Row],[Customer Gender]]="F","Female", orders[[#This Row],[Customer Gender]]="O","Other", TRUE,"Unknown")</f>
        <v>Unknown</v>
      </c>
      <c r="R181" s="31" t="str">
        <f t="shared" si="8"/>
        <v>January</v>
      </c>
    </row>
    <row r="182" spans="1:18">
      <c r="A182" t="s">
        <v>254</v>
      </c>
      <c r="B182" t="s">
        <v>46</v>
      </c>
      <c r="C182">
        <v>11</v>
      </c>
      <c r="D182">
        <f t="shared" si="6"/>
        <v>11</v>
      </c>
      <c r="E182">
        <v>28.7</v>
      </c>
      <c r="F182">
        <v>315.7</v>
      </c>
      <c r="G182">
        <f t="shared" si="7"/>
        <v>315.7</v>
      </c>
      <c r="H182" s="1">
        <v>45664</v>
      </c>
      <c r="I182" s="1">
        <v>45665</v>
      </c>
      <c r="J182" t="s">
        <v>27</v>
      </c>
      <c r="K182" t="s">
        <v>40</v>
      </c>
      <c r="L182">
        <v>4</v>
      </c>
      <c r="M182" t="s">
        <v>19</v>
      </c>
      <c r="N182" t="s">
        <v>33</v>
      </c>
      <c r="O182">
        <f>orders[[#This Row],[Ship Date]]-orders[[#This Row],[Order Date]]</f>
        <v>1</v>
      </c>
      <c r="P182">
        <f>WEEKNUM(orders[[#This Row],[Order Date]])</f>
        <v>2</v>
      </c>
      <c r="Q182" t="str" cm="1">
        <f t="array" ref="Q182">_xlfn.IFS(orders[[#This Row],[Customer Gender]]="M","Male", orders[[#This Row],[Customer Gender]]="F","Female", orders[[#This Row],[Customer Gender]]="O","Other", TRUE,"Unknown")</f>
        <v>Female</v>
      </c>
      <c r="R182" s="31" t="str">
        <f t="shared" si="8"/>
        <v>January</v>
      </c>
    </row>
    <row r="183" spans="1:18">
      <c r="A183" t="s">
        <v>255</v>
      </c>
      <c r="B183" t="s">
        <v>42</v>
      </c>
      <c r="C183">
        <v>7</v>
      </c>
      <c r="D183">
        <f t="shared" si="6"/>
        <v>7</v>
      </c>
      <c r="E183">
        <v>52</v>
      </c>
      <c r="F183">
        <v>364</v>
      </c>
      <c r="G183">
        <f t="shared" si="7"/>
        <v>364</v>
      </c>
      <c r="H183" s="1">
        <v>45664</v>
      </c>
      <c r="I183" s="1">
        <v>45665</v>
      </c>
      <c r="J183" t="s">
        <v>23</v>
      </c>
      <c r="K183" t="s">
        <v>35</v>
      </c>
      <c r="L183">
        <v>2</v>
      </c>
      <c r="M183" t="s">
        <v>19</v>
      </c>
      <c r="N183" t="s">
        <v>33</v>
      </c>
      <c r="O183">
        <f>orders[[#This Row],[Ship Date]]-orders[[#This Row],[Order Date]]</f>
        <v>1</v>
      </c>
      <c r="P183">
        <f>WEEKNUM(orders[[#This Row],[Order Date]])</f>
        <v>2</v>
      </c>
      <c r="Q183" t="str" cm="1">
        <f t="array" ref="Q183">_xlfn.IFS(orders[[#This Row],[Customer Gender]]="M","Male", orders[[#This Row],[Customer Gender]]="F","Female", orders[[#This Row],[Customer Gender]]="O","Other", TRUE,"Unknown")</f>
        <v>Male</v>
      </c>
      <c r="R183" s="31" t="str">
        <f t="shared" si="8"/>
        <v>January</v>
      </c>
    </row>
    <row r="184" spans="1:18">
      <c r="A184" t="s">
        <v>256</v>
      </c>
      <c r="B184" t="s">
        <v>16</v>
      </c>
      <c r="C184">
        <v>1</v>
      </c>
      <c r="D184">
        <f t="shared" si="6"/>
        <v>1</v>
      </c>
      <c r="E184">
        <v>13.3</v>
      </c>
      <c r="F184">
        <v>13.3</v>
      </c>
      <c r="G184">
        <f t="shared" si="7"/>
        <v>13.3</v>
      </c>
      <c r="H184" s="1">
        <v>45665</v>
      </c>
      <c r="I184" s="1">
        <v>45669</v>
      </c>
      <c r="J184" t="s">
        <v>27</v>
      </c>
      <c r="K184" t="s">
        <v>40</v>
      </c>
      <c r="L184">
        <v>3</v>
      </c>
      <c r="M184" t="s">
        <v>19</v>
      </c>
      <c r="N184" t="s">
        <v>33</v>
      </c>
      <c r="O184">
        <f>orders[[#This Row],[Ship Date]]-orders[[#This Row],[Order Date]]</f>
        <v>4</v>
      </c>
      <c r="P184">
        <f>WEEKNUM(orders[[#This Row],[Order Date]])</f>
        <v>2</v>
      </c>
      <c r="Q184" t="str" cm="1">
        <f t="array" ref="Q184">_xlfn.IFS(orders[[#This Row],[Customer Gender]]="M","Male", orders[[#This Row],[Customer Gender]]="F","Female", orders[[#This Row],[Customer Gender]]="O","Other", TRUE,"Unknown")</f>
        <v>Female</v>
      </c>
      <c r="R184" s="31" t="str">
        <f t="shared" si="8"/>
        <v>January</v>
      </c>
    </row>
    <row r="185" spans="1:18">
      <c r="A185" t="s">
        <v>257</v>
      </c>
      <c r="B185" t="s">
        <v>16</v>
      </c>
      <c r="C185">
        <v>3</v>
      </c>
      <c r="D185">
        <f t="shared" si="6"/>
        <v>3</v>
      </c>
      <c r="E185">
        <v>15.7</v>
      </c>
      <c r="F185">
        <v>47.099999999999994</v>
      </c>
      <c r="G185">
        <f t="shared" si="7"/>
        <v>47.099999999999994</v>
      </c>
      <c r="H185" s="1">
        <v>45665</v>
      </c>
      <c r="I185" s="1">
        <v>45666</v>
      </c>
      <c r="J185" t="s">
        <v>27</v>
      </c>
      <c r="K185" t="s">
        <v>35</v>
      </c>
      <c r="L185">
        <v>4</v>
      </c>
      <c r="M185" t="s">
        <v>19</v>
      </c>
      <c r="N185" t="s">
        <v>258</v>
      </c>
      <c r="O185">
        <f>orders[[#This Row],[Ship Date]]-orders[[#This Row],[Order Date]]</f>
        <v>1</v>
      </c>
      <c r="P185">
        <f>WEEKNUM(orders[[#This Row],[Order Date]])</f>
        <v>2</v>
      </c>
      <c r="Q185" t="str" cm="1">
        <f t="array" ref="Q185">_xlfn.IFS(orders[[#This Row],[Customer Gender]]="M","Male", orders[[#This Row],[Customer Gender]]="F","Female", orders[[#This Row],[Customer Gender]]="O","Other", TRUE,"Unknown")</f>
        <v>Female</v>
      </c>
      <c r="R185" s="31" t="str">
        <f t="shared" si="8"/>
        <v>January</v>
      </c>
    </row>
    <row r="186" spans="1:18">
      <c r="A186" t="s">
        <v>259</v>
      </c>
      <c r="B186" t="s">
        <v>44</v>
      </c>
      <c r="C186">
        <v>2</v>
      </c>
      <c r="D186">
        <f t="shared" si="6"/>
        <v>2</v>
      </c>
      <c r="E186">
        <v>25.6</v>
      </c>
      <c r="F186">
        <v>51.2</v>
      </c>
      <c r="G186">
        <f t="shared" si="7"/>
        <v>51.2</v>
      </c>
      <c r="H186" s="1">
        <v>45665</v>
      </c>
      <c r="I186" s="1">
        <v>45666</v>
      </c>
      <c r="J186" t="s">
        <v>23</v>
      </c>
      <c r="K186" t="s">
        <v>18</v>
      </c>
      <c r="L186">
        <v>5</v>
      </c>
      <c r="M186" t="s">
        <v>19</v>
      </c>
      <c r="N186" t="s">
        <v>158</v>
      </c>
      <c r="O186">
        <f>orders[[#This Row],[Ship Date]]-orders[[#This Row],[Order Date]]</f>
        <v>1</v>
      </c>
      <c r="P186">
        <f>WEEKNUM(orders[[#This Row],[Order Date]])</f>
        <v>2</v>
      </c>
      <c r="Q186" t="str" cm="1">
        <f t="array" ref="Q186">_xlfn.IFS(orders[[#This Row],[Customer Gender]]="M","Male", orders[[#This Row],[Customer Gender]]="F","Female", orders[[#This Row],[Customer Gender]]="O","Other", TRUE,"Unknown")</f>
        <v>Male</v>
      </c>
      <c r="R186" s="31" t="str">
        <f t="shared" si="8"/>
        <v>January</v>
      </c>
    </row>
    <row r="187" spans="1:18">
      <c r="A187" t="s">
        <v>260</v>
      </c>
      <c r="B187" t="s">
        <v>44</v>
      </c>
      <c r="C187">
        <v>1</v>
      </c>
      <c r="D187">
        <f t="shared" si="6"/>
        <v>1</v>
      </c>
      <c r="E187">
        <v>43.4</v>
      </c>
      <c r="F187">
        <v>43.4</v>
      </c>
      <c r="G187">
        <f t="shared" si="7"/>
        <v>43.4</v>
      </c>
      <c r="H187" s="1">
        <v>45665</v>
      </c>
      <c r="I187" s="1">
        <v>45670</v>
      </c>
      <c r="J187" t="s">
        <v>23</v>
      </c>
      <c r="K187" t="s">
        <v>18</v>
      </c>
      <c r="L187">
        <v>4</v>
      </c>
      <c r="M187" t="s">
        <v>19</v>
      </c>
      <c r="N187" t="s">
        <v>55</v>
      </c>
      <c r="O187">
        <f>orders[[#This Row],[Ship Date]]-orders[[#This Row],[Order Date]]</f>
        <v>5</v>
      </c>
      <c r="P187">
        <f>WEEKNUM(orders[[#This Row],[Order Date]])</f>
        <v>2</v>
      </c>
      <c r="Q187" t="str" cm="1">
        <f t="array" ref="Q187">_xlfn.IFS(orders[[#This Row],[Customer Gender]]="M","Male", orders[[#This Row],[Customer Gender]]="F","Female", orders[[#This Row],[Customer Gender]]="O","Other", TRUE,"Unknown")</f>
        <v>Male</v>
      </c>
      <c r="R187" s="31" t="str">
        <f t="shared" si="8"/>
        <v>January</v>
      </c>
    </row>
    <row r="188" spans="1:18">
      <c r="A188" t="s">
        <v>261</v>
      </c>
      <c r="B188" t="s">
        <v>67</v>
      </c>
      <c r="C188">
        <v>9</v>
      </c>
      <c r="D188">
        <f t="shared" si="6"/>
        <v>9</v>
      </c>
      <c r="E188">
        <v>33.4</v>
      </c>
      <c r="F188">
        <v>300.59999999999997</v>
      </c>
      <c r="G188">
        <f t="shared" si="7"/>
        <v>300.59999999999997</v>
      </c>
      <c r="H188" s="1">
        <v>45665</v>
      </c>
      <c r="I188" s="1">
        <v>45665</v>
      </c>
      <c r="J188" t="s">
        <v>27</v>
      </c>
      <c r="K188" t="s">
        <v>18</v>
      </c>
      <c r="L188">
        <v>4</v>
      </c>
      <c r="M188" t="s">
        <v>19</v>
      </c>
      <c r="N188" t="s">
        <v>62</v>
      </c>
      <c r="O188">
        <f>orders[[#This Row],[Ship Date]]-orders[[#This Row],[Order Date]]</f>
        <v>0</v>
      </c>
      <c r="P188">
        <f>WEEKNUM(orders[[#This Row],[Order Date]])</f>
        <v>2</v>
      </c>
      <c r="Q188" t="str" cm="1">
        <f t="array" ref="Q188">_xlfn.IFS(orders[[#This Row],[Customer Gender]]="M","Male", orders[[#This Row],[Customer Gender]]="F","Female", orders[[#This Row],[Customer Gender]]="O","Other", TRUE,"Unknown")</f>
        <v>Female</v>
      </c>
      <c r="R188" s="31" t="str">
        <f t="shared" si="8"/>
        <v>January</v>
      </c>
    </row>
    <row r="189" spans="1:18">
      <c r="A189" t="s">
        <v>262</v>
      </c>
      <c r="B189" t="s">
        <v>44</v>
      </c>
      <c r="C189">
        <v>19</v>
      </c>
      <c r="D189">
        <f t="shared" si="6"/>
        <v>19</v>
      </c>
      <c r="E189">
        <v>55</v>
      </c>
      <c r="F189">
        <v>1045</v>
      </c>
      <c r="G189">
        <f t="shared" si="7"/>
        <v>1045</v>
      </c>
      <c r="H189" s="1">
        <v>45665</v>
      </c>
      <c r="I189" s="1">
        <v>45666</v>
      </c>
      <c r="J189" t="s">
        <v>27</v>
      </c>
      <c r="K189" t="s">
        <v>35</v>
      </c>
      <c r="L189">
        <v>5</v>
      </c>
      <c r="M189" t="s">
        <v>19</v>
      </c>
      <c r="N189" t="s">
        <v>62</v>
      </c>
      <c r="O189">
        <f>orders[[#This Row],[Ship Date]]-orders[[#This Row],[Order Date]]</f>
        <v>1</v>
      </c>
      <c r="P189">
        <f>WEEKNUM(orders[[#This Row],[Order Date]])</f>
        <v>2</v>
      </c>
      <c r="Q189" t="str" cm="1">
        <f t="array" ref="Q189">_xlfn.IFS(orders[[#This Row],[Customer Gender]]="M","Male", orders[[#This Row],[Customer Gender]]="F","Female", orders[[#This Row],[Customer Gender]]="O","Other", TRUE,"Unknown")</f>
        <v>Female</v>
      </c>
      <c r="R189" s="31" t="str">
        <f t="shared" si="8"/>
        <v>January</v>
      </c>
    </row>
    <row r="190" spans="1:18">
      <c r="A190" t="s">
        <v>263</v>
      </c>
      <c r="B190" t="s">
        <v>44</v>
      </c>
      <c r="C190">
        <v>3</v>
      </c>
      <c r="D190">
        <f t="shared" si="6"/>
        <v>3</v>
      </c>
      <c r="E190">
        <v>23.6</v>
      </c>
      <c r="F190">
        <v>70.800000000000011</v>
      </c>
      <c r="G190">
        <f t="shared" si="7"/>
        <v>70.800000000000011</v>
      </c>
      <c r="H190" s="1">
        <v>45665</v>
      </c>
      <c r="I190" s="1">
        <v>45666</v>
      </c>
      <c r="J190" t="s">
        <v>23</v>
      </c>
      <c r="K190" t="s">
        <v>18</v>
      </c>
      <c r="L190">
        <v>5</v>
      </c>
      <c r="M190" t="s">
        <v>19</v>
      </c>
      <c r="N190" t="s">
        <v>62</v>
      </c>
      <c r="O190">
        <f>orders[[#This Row],[Ship Date]]-orders[[#This Row],[Order Date]]</f>
        <v>1</v>
      </c>
      <c r="P190">
        <f>WEEKNUM(orders[[#This Row],[Order Date]])</f>
        <v>2</v>
      </c>
      <c r="Q190" t="str" cm="1">
        <f t="array" ref="Q190">_xlfn.IFS(orders[[#This Row],[Customer Gender]]="M","Male", orders[[#This Row],[Customer Gender]]="F","Female", orders[[#This Row],[Customer Gender]]="O","Other", TRUE,"Unknown")</f>
        <v>Male</v>
      </c>
      <c r="R190" s="31" t="str">
        <f t="shared" si="8"/>
        <v>January</v>
      </c>
    </row>
    <row r="191" spans="1:18">
      <c r="A191" t="s">
        <v>264</v>
      </c>
      <c r="B191" t="s">
        <v>69</v>
      </c>
      <c r="C191">
        <v>9</v>
      </c>
      <c r="D191">
        <f t="shared" si="6"/>
        <v>9</v>
      </c>
      <c r="E191">
        <v>104</v>
      </c>
      <c r="F191">
        <v>936</v>
      </c>
      <c r="G191">
        <f t="shared" si="7"/>
        <v>936</v>
      </c>
      <c r="H191" s="1">
        <v>45665</v>
      </c>
      <c r="I191" s="1">
        <v>45667</v>
      </c>
      <c r="J191" t="s">
        <v>27</v>
      </c>
      <c r="K191" t="s">
        <v>40</v>
      </c>
      <c r="L191">
        <v>5</v>
      </c>
      <c r="M191" t="s">
        <v>19</v>
      </c>
      <c r="N191" t="s">
        <v>103</v>
      </c>
      <c r="O191">
        <f>orders[[#This Row],[Ship Date]]-orders[[#This Row],[Order Date]]</f>
        <v>2</v>
      </c>
      <c r="P191">
        <f>WEEKNUM(orders[[#This Row],[Order Date]])</f>
        <v>2</v>
      </c>
      <c r="Q191" t="str" cm="1">
        <f t="array" ref="Q191">_xlfn.IFS(orders[[#This Row],[Customer Gender]]="M","Male", orders[[#This Row],[Customer Gender]]="F","Female", orders[[#This Row],[Customer Gender]]="O","Other", TRUE,"Unknown")</f>
        <v>Female</v>
      </c>
      <c r="R191" s="31" t="str">
        <f t="shared" si="8"/>
        <v>January</v>
      </c>
    </row>
    <row r="192" spans="1:18">
      <c r="A192" t="s">
        <v>265</v>
      </c>
      <c r="B192" t="s">
        <v>39</v>
      </c>
      <c r="C192">
        <v>2</v>
      </c>
      <c r="D192">
        <f t="shared" si="6"/>
        <v>2</v>
      </c>
      <c r="E192">
        <v>51.8</v>
      </c>
      <c r="F192">
        <v>103.6</v>
      </c>
      <c r="G192">
        <f t="shared" si="7"/>
        <v>103.6</v>
      </c>
      <c r="H192" s="1">
        <v>45665</v>
      </c>
      <c r="I192" s="1">
        <v>45669</v>
      </c>
      <c r="J192" t="s">
        <v>17</v>
      </c>
      <c r="K192" t="s">
        <v>18</v>
      </c>
      <c r="L192">
        <v>5</v>
      </c>
      <c r="M192" t="s">
        <v>19</v>
      </c>
      <c r="N192" t="s">
        <v>74</v>
      </c>
      <c r="O192">
        <f>orders[[#This Row],[Ship Date]]-orders[[#This Row],[Order Date]]</f>
        <v>4</v>
      </c>
      <c r="P192">
        <f>WEEKNUM(orders[[#This Row],[Order Date]])</f>
        <v>2</v>
      </c>
      <c r="Q192" t="str" cm="1">
        <f t="array" ref="Q192">_xlfn.IFS(orders[[#This Row],[Customer Gender]]="M","Male", orders[[#This Row],[Customer Gender]]="F","Female", orders[[#This Row],[Customer Gender]]="O","Other", TRUE,"Unknown")</f>
        <v>Unknown</v>
      </c>
      <c r="R192" s="31" t="str">
        <f t="shared" si="8"/>
        <v>January</v>
      </c>
    </row>
    <row r="193" spans="1:18">
      <c r="A193" t="s">
        <v>266</v>
      </c>
      <c r="B193" t="s">
        <v>54</v>
      </c>
      <c r="C193">
        <v>5</v>
      </c>
      <c r="D193">
        <f t="shared" si="6"/>
        <v>5</v>
      </c>
      <c r="E193">
        <v>34.5</v>
      </c>
      <c r="F193">
        <v>172.5</v>
      </c>
      <c r="G193">
        <f t="shared" si="7"/>
        <v>172.5</v>
      </c>
      <c r="H193" s="1">
        <v>45665</v>
      </c>
      <c r="I193" s="1">
        <v>45667</v>
      </c>
      <c r="J193" t="s">
        <v>17</v>
      </c>
      <c r="K193" t="s">
        <v>40</v>
      </c>
      <c r="L193">
        <v>5</v>
      </c>
      <c r="M193" t="s">
        <v>19</v>
      </c>
      <c r="N193" t="s">
        <v>77</v>
      </c>
      <c r="O193">
        <f>orders[[#This Row],[Ship Date]]-orders[[#This Row],[Order Date]]</f>
        <v>2</v>
      </c>
      <c r="P193">
        <f>WEEKNUM(orders[[#This Row],[Order Date]])</f>
        <v>2</v>
      </c>
      <c r="Q193" t="str" cm="1">
        <f t="array" ref="Q193">_xlfn.IFS(orders[[#This Row],[Customer Gender]]="M","Male", orders[[#This Row],[Customer Gender]]="F","Female", orders[[#This Row],[Customer Gender]]="O","Other", TRUE,"Unknown")</f>
        <v>Unknown</v>
      </c>
      <c r="R193" s="31" t="str">
        <f t="shared" si="8"/>
        <v>January</v>
      </c>
    </row>
    <row r="194" spans="1:18">
      <c r="A194" t="s">
        <v>267</v>
      </c>
      <c r="B194" t="s">
        <v>39</v>
      </c>
      <c r="C194">
        <v>2</v>
      </c>
      <c r="D194">
        <f t="shared" ref="D194:D257" si="9">IF(OR(C194="",C194=0),0.0001,C194)</f>
        <v>2</v>
      </c>
      <c r="E194">
        <v>51.8</v>
      </c>
      <c r="F194">
        <v>103.6</v>
      </c>
      <c r="G194">
        <f t="shared" ref="G194:G257" si="10">IF(OR(F194="",F194=0),0.0001,F194)</f>
        <v>103.6</v>
      </c>
      <c r="H194" s="1">
        <v>45665</v>
      </c>
      <c r="I194" s="1">
        <v>45667</v>
      </c>
      <c r="J194" t="s">
        <v>23</v>
      </c>
      <c r="K194" t="s">
        <v>35</v>
      </c>
      <c r="L194">
        <v>5</v>
      </c>
      <c r="M194" t="s">
        <v>19</v>
      </c>
      <c r="N194" t="s">
        <v>268</v>
      </c>
      <c r="O194">
        <f>orders[[#This Row],[Ship Date]]-orders[[#This Row],[Order Date]]</f>
        <v>2</v>
      </c>
      <c r="P194">
        <f>WEEKNUM(orders[[#This Row],[Order Date]])</f>
        <v>2</v>
      </c>
      <c r="Q194" t="str" cm="1">
        <f t="array" ref="Q194">_xlfn.IFS(orders[[#This Row],[Customer Gender]]="M","Male", orders[[#This Row],[Customer Gender]]="F","Female", orders[[#This Row],[Customer Gender]]="O","Other", TRUE,"Unknown")</f>
        <v>Male</v>
      </c>
      <c r="R194" s="31" t="str">
        <f t="shared" ref="R194:R257" si="11">TEXT(H194,"mmmm")</f>
        <v>January</v>
      </c>
    </row>
    <row r="195" spans="1:18">
      <c r="A195" t="s">
        <v>269</v>
      </c>
      <c r="B195" t="s">
        <v>146</v>
      </c>
      <c r="C195">
        <v>43</v>
      </c>
      <c r="D195">
        <f t="shared" si="9"/>
        <v>43</v>
      </c>
      <c r="E195">
        <v>131.5</v>
      </c>
      <c r="F195">
        <v>5654.5</v>
      </c>
      <c r="G195">
        <f t="shared" si="10"/>
        <v>5654.5</v>
      </c>
      <c r="H195" s="1">
        <v>45665</v>
      </c>
      <c r="I195" s="1">
        <v>45666</v>
      </c>
      <c r="J195" t="s">
        <v>27</v>
      </c>
      <c r="K195" t="s">
        <v>18</v>
      </c>
      <c r="L195">
        <v>5</v>
      </c>
      <c r="M195" t="s">
        <v>19</v>
      </c>
      <c r="N195" t="s">
        <v>108</v>
      </c>
      <c r="O195">
        <f>orders[[#This Row],[Ship Date]]-orders[[#This Row],[Order Date]]</f>
        <v>1</v>
      </c>
      <c r="P195">
        <f>WEEKNUM(orders[[#This Row],[Order Date]])</f>
        <v>2</v>
      </c>
      <c r="Q195" t="str" cm="1">
        <f t="array" ref="Q195">_xlfn.IFS(orders[[#This Row],[Customer Gender]]="M","Male", orders[[#This Row],[Customer Gender]]="F","Female", orders[[#This Row],[Customer Gender]]="O","Other", TRUE,"Unknown")</f>
        <v>Female</v>
      </c>
      <c r="R195" s="31" t="str">
        <f t="shared" si="11"/>
        <v>January</v>
      </c>
    </row>
    <row r="196" spans="1:18">
      <c r="A196" t="s">
        <v>270</v>
      </c>
      <c r="B196" t="s">
        <v>44</v>
      </c>
      <c r="C196">
        <v>7</v>
      </c>
      <c r="D196">
        <f t="shared" si="9"/>
        <v>7</v>
      </c>
      <c r="E196">
        <v>47.8</v>
      </c>
      <c r="F196">
        <v>334.59999999999997</v>
      </c>
      <c r="G196">
        <f t="shared" si="10"/>
        <v>334.59999999999997</v>
      </c>
      <c r="H196" s="1">
        <v>45665</v>
      </c>
      <c r="I196" s="1">
        <v>45665</v>
      </c>
      <c r="J196" t="s">
        <v>27</v>
      </c>
      <c r="K196" t="s">
        <v>18</v>
      </c>
      <c r="L196">
        <v>4</v>
      </c>
      <c r="M196" t="s">
        <v>19</v>
      </c>
      <c r="N196" t="s">
        <v>110</v>
      </c>
      <c r="O196">
        <f>orders[[#This Row],[Ship Date]]-orders[[#This Row],[Order Date]]</f>
        <v>0</v>
      </c>
      <c r="P196">
        <f>WEEKNUM(orders[[#This Row],[Order Date]])</f>
        <v>2</v>
      </c>
      <c r="Q196" t="str" cm="1">
        <f t="array" ref="Q196">_xlfn.IFS(orders[[#This Row],[Customer Gender]]="M","Male", orders[[#This Row],[Customer Gender]]="F","Female", orders[[#This Row],[Customer Gender]]="O","Other", TRUE,"Unknown")</f>
        <v>Female</v>
      </c>
      <c r="R196" s="31" t="str">
        <f t="shared" si="11"/>
        <v>January</v>
      </c>
    </row>
    <row r="197" spans="1:18">
      <c r="A197" t="s">
        <v>271</v>
      </c>
      <c r="B197" t="s">
        <v>16</v>
      </c>
      <c r="C197">
        <v>2</v>
      </c>
      <c r="D197">
        <f t="shared" si="9"/>
        <v>2</v>
      </c>
      <c r="E197">
        <v>10.199999999999999</v>
      </c>
      <c r="F197">
        <v>20.399999999999999</v>
      </c>
      <c r="G197">
        <f t="shared" si="10"/>
        <v>20.399999999999999</v>
      </c>
      <c r="H197" s="1">
        <v>45665</v>
      </c>
      <c r="I197" s="1">
        <v>45667</v>
      </c>
      <c r="J197" t="s">
        <v>27</v>
      </c>
      <c r="K197" t="s">
        <v>18</v>
      </c>
      <c r="L197">
        <v>4</v>
      </c>
      <c r="M197" t="s">
        <v>19</v>
      </c>
      <c r="N197" t="s">
        <v>110</v>
      </c>
      <c r="O197">
        <f>orders[[#This Row],[Ship Date]]-orders[[#This Row],[Order Date]]</f>
        <v>2</v>
      </c>
      <c r="P197">
        <f>WEEKNUM(orders[[#This Row],[Order Date]])</f>
        <v>2</v>
      </c>
      <c r="Q197" t="str" cm="1">
        <f t="array" ref="Q197">_xlfn.IFS(orders[[#This Row],[Customer Gender]]="M","Male", orders[[#This Row],[Customer Gender]]="F","Female", orders[[#This Row],[Customer Gender]]="O","Other", TRUE,"Unknown")</f>
        <v>Female</v>
      </c>
      <c r="R197" s="31" t="str">
        <f t="shared" si="11"/>
        <v>January</v>
      </c>
    </row>
    <row r="198" spans="1:18">
      <c r="A198" t="s">
        <v>272</v>
      </c>
      <c r="B198" t="s">
        <v>44</v>
      </c>
      <c r="C198">
        <v>8</v>
      </c>
      <c r="D198">
        <f t="shared" si="9"/>
        <v>8</v>
      </c>
      <c r="E198">
        <v>41</v>
      </c>
      <c r="F198">
        <v>328</v>
      </c>
      <c r="G198">
        <f t="shared" si="10"/>
        <v>328</v>
      </c>
      <c r="H198" s="1">
        <v>45665</v>
      </c>
      <c r="I198" s="1">
        <v>45665</v>
      </c>
      <c r="J198" t="s">
        <v>27</v>
      </c>
      <c r="K198" t="s">
        <v>35</v>
      </c>
      <c r="L198">
        <v>5</v>
      </c>
      <c r="M198" t="s">
        <v>19</v>
      </c>
      <c r="N198" t="s">
        <v>110</v>
      </c>
      <c r="O198">
        <f>orders[[#This Row],[Ship Date]]-orders[[#This Row],[Order Date]]</f>
        <v>0</v>
      </c>
      <c r="P198">
        <f>WEEKNUM(orders[[#This Row],[Order Date]])</f>
        <v>2</v>
      </c>
      <c r="Q198" t="str" cm="1">
        <f t="array" ref="Q198">_xlfn.IFS(orders[[#This Row],[Customer Gender]]="M","Male", orders[[#This Row],[Customer Gender]]="F","Female", orders[[#This Row],[Customer Gender]]="O","Other", TRUE,"Unknown")</f>
        <v>Female</v>
      </c>
      <c r="R198" s="31" t="str">
        <f t="shared" si="11"/>
        <v>January</v>
      </c>
    </row>
    <row r="199" spans="1:18">
      <c r="A199" t="s">
        <v>273</v>
      </c>
      <c r="B199" t="s">
        <v>54</v>
      </c>
      <c r="C199">
        <v>7</v>
      </c>
      <c r="D199">
        <f t="shared" si="9"/>
        <v>7</v>
      </c>
      <c r="E199">
        <v>50.8</v>
      </c>
      <c r="F199">
        <v>355.59999999999997</v>
      </c>
      <c r="G199">
        <f t="shared" si="10"/>
        <v>355.59999999999997</v>
      </c>
      <c r="H199" s="1">
        <v>45665</v>
      </c>
      <c r="I199" s="1">
        <v>45668</v>
      </c>
      <c r="J199" t="s">
        <v>27</v>
      </c>
      <c r="K199" t="s">
        <v>35</v>
      </c>
      <c r="L199">
        <v>4</v>
      </c>
      <c r="M199" t="s">
        <v>19</v>
      </c>
      <c r="N199" t="s">
        <v>115</v>
      </c>
      <c r="O199">
        <f>orders[[#This Row],[Ship Date]]-orders[[#This Row],[Order Date]]</f>
        <v>3</v>
      </c>
      <c r="P199">
        <f>WEEKNUM(orders[[#This Row],[Order Date]])</f>
        <v>2</v>
      </c>
      <c r="Q199" t="str" cm="1">
        <f t="array" ref="Q199">_xlfn.IFS(orders[[#This Row],[Customer Gender]]="M","Male", orders[[#This Row],[Customer Gender]]="F","Female", orders[[#This Row],[Customer Gender]]="O","Other", TRUE,"Unknown")</f>
        <v>Female</v>
      </c>
      <c r="R199" s="31" t="str">
        <f t="shared" si="11"/>
        <v>January</v>
      </c>
    </row>
    <row r="200" spans="1:18">
      <c r="A200" t="s">
        <v>274</v>
      </c>
      <c r="B200" t="s">
        <v>146</v>
      </c>
      <c r="C200">
        <v>3</v>
      </c>
      <c r="D200">
        <f t="shared" si="9"/>
        <v>3</v>
      </c>
      <c r="E200">
        <v>39.6</v>
      </c>
      <c r="F200">
        <v>118.80000000000001</v>
      </c>
      <c r="G200">
        <f t="shared" si="10"/>
        <v>118.80000000000001</v>
      </c>
      <c r="H200" s="1">
        <v>45665</v>
      </c>
      <c r="I200" s="1">
        <v>45666</v>
      </c>
      <c r="J200" t="s">
        <v>23</v>
      </c>
      <c r="K200" t="s">
        <v>40</v>
      </c>
      <c r="L200">
        <v>5</v>
      </c>
      <c r="M200" t="s">
        <v>19</v>
      </c>
      <c r="N200" t="s">
        <v>24</v>
      </c>
      <c r="O200">
        <f>orders[[#This Row],[Ship Date]]-orders[[#This Row],[Order Date]]</f>
        <v>1</v>
      </c>
      <c r="P200">
        <f>WEEKNUM(orders[[#This Row],[Order Date]])</f>
        <v>2</v>
      </c>
      <c r="Q200" t="str" cm="1">
        <f t="array" ref="Q200">_xlfn.IFS(orders[[#This Row],[Customer Gender]]="M","Male", orders[[#This Row],[Customer Gender]]="F","Female", orders[[#This Row],[Customer Gender]]="O","Other", TRUE,"Unknown")</f>
        <v>Male</v>
      </c>
      <c r="R200" s="31" t="str">
        <f t="shared" si="11"/>
        <v>January</v>
      </c>
    </row>
    <row r="201" spans="1:18">
      <c r="A201" t="s">
        <v>275</v>
      </c>
      <c r="B201" t="s">
        <v>37</v>
      </c>
      <c r="C201">
        <v>2</v>
      </c>
      <c r="D201">
        <f t="shared" si="9"/>
        <v>2</v>
      </c>
      <c r="E201">
        <v>69.5</v>
      </c>
      <c r="F201">
        <v>139</v>
      </c>
      <c r="G201">
        <f t="shared" si="10"/>
        <v>139</v>
      </c>
      <c r="H201" s="1">
        <v>45665</v>
      </c>
      <c r="I201" s="1">
        <v>45667</v>
      </c>
      <c r="J201" t="s">
        <v>23</v>
      </c>
      <c r="K201" t="s">
        <v>18</v>
      </c>
      <c r="L201">
        <v>5</v>
      </c>
      <c r="M201" t="s">
        <v>19</v>
      </c>
      <c r="N201" t="s">
        <v>28</v>
      </c>
      <c r="O201">
        <f>orders[[#This Row],[Ship Date]]-orders[[#This Row],[Order Date]]</f>
        <v>2</v>
      </c>
      <c r="P201">
        <f>WEEKNUM(orders[[#This Row],[Order Date]])</f>
        <v>2</v>
      </c>
      <c r="Q201" t="str" cm="1">
        <f t="array" ref="Q201">_xlfn.IFS(orders[[#This Row],[Customer Gender]]="M","Male", orders[[#This Row],[Customer Gender]]="F","Female", orders[[#This Row],[Customer Gender]]="O","Other", TRUE,"Unknown")</f>
        <v>Male</v>
      </c>
      <c r="R201" s="31" t="str">
        <f t="shared" si="11"/>
        <v>January</v>
      </c>
    </row>
    <row r="202" spans="1:18">
      <c r="A202" t="s">
        <v>276</v>
      </c>
      <c r="B202" t="s">
        <v>44</v>
      </c>
      <c r="C202">
        <v>8</v>
      </c>
      <c r="D202">
        <f t="shared" si="9"/>
        <v>8</v>
      </c>
      <c r="E202">
        <v>32.6</v>
      </c>
      <c r="F202">
        <v>260.8</v>
      </c>
      <c r="G202">
        <f t="shared" si="10"/>
        <v>260.8</v>
      </c>
      <c r="H202" s="1">
        <v>45665</v>
      </c>
      <c r="I202" s="1">
        <v>45668</v>
      </c>
      <c r="J202" t="s">
        <v>23</v>
      </c>
      <c r="K202" t="s">
        <v>35</v>
      </c>
      <c r="L202">
        <v>4</v>
      </c>
      <c r="M202" t="s">
        <v>19</v>
      </c>
      <c r="N202" t="s">
        <v>33</v>
      </c>
      <c r="O202">
        <f>orders[[#This Row],[Ship Date]]-orders[[#This Row],[Order Date]]</f>
        <v>3</v>
      </c>
      <c r="P202">
        <f>WEEKNUM(orders[[#This Row],[Order Date]])</f>
        <v>2</v>
      </c>
      <c r="Q202" t="str" cm="1">
        <f t="array" ref="Q202">_xlfn.IFS(orders[[#This Row],[Customer Gender]]="M","Male", orders[[#This Row],[Customer Gender]]="F","Female", orders[[#This Row],[Customer Gender]]="O","Other", TRUE,"Unknown")</f>
        <v>Male</v>
      </c>
      <c r="R202" s="31" t="str">
        <f t="shared" si="11"/>
        <v>January</v>
      </c>
    </row>
    <row r="203" spans="1:18">
      <c r="A203" t="s">
        <v>277</v>
      </c>
      <c r="B203" t="s">
        <v>42</v>
      </c>
      <c r="C203">
        <v>2</v>
      </c>
      <c r="D203">
        <f t="shared" si="9"/>
        <v>2</v>
      </c>
      <c r="E203">
        <v>49.1</v>
      </c>
      <c r="F203">
        <v>98.2</v>
      </c>
      <c r="G203">
        <f t="shared" si="10"/>
        <v>98.2</v>
      </c>
      <c r="H203" s="1">
        <v>45665</v>
      </c>
      <c r="I203" s="1">
        <v>45673</v>
      </c>
      <c r="J203" t="s">
        <v>23</v>
      </c>
      <c r="K203" t="s">
        <v>51</v>
      </c>
      <c r="L203">
        <v>5</v>
      </c>
      <c r="M203" t="s">
        <v>19</v>
      </c>
      <c r="N203" t="s">
        <v>33</v>
      </c>
      <c r="O203">
        <f>orders[[#This Row],[Ship Date]]-orders[[#This Row],[Order Date]]</f>
        <v>8</v>
      </c>
      <c r="P203">
        <f>WEEKNUM(orders[[#This Row],[Order Date]])</f>
        <v>2</v>
      </c>
      <c r="Q203" t="str" cm="1">
        <f t="array" ref="Q203">_xlfn.IFS(orders[[#This Row],[Customer Gender]]="M","Male", orders[[#This Row],[Customer Gender]]="F","Female", orders[[#This Row],[Customer Gender]]="O","Other", TRUE,"Unknown")</f>
        <v>Male</v>
      </c>
      <c r="R203" s="31" t="str">
        <f t="shared" si="11"/>
        <v>January</v>
      </c>
    </row>
    <row r="204" spans="1:18">
      <c r="A204" t="s">
        <v>278</v>
      </c>
      <c r="B204" t="s">
        <v>39</v>
      </c>
      <c r="C204">
        <v>2</v>
      </c>
      <c r="D204">
        <f t="shared" si="9"/>
        <v>2</v>
      </c>
      <c r="E204">
        <v>49.4</v>
      </c>
      <c r="F204">
        <v>98.8</v>
      </c>
      <c r="G204">
        <f t="shared" si="10"/>
        <v>98.8</v>
      </c>
      <c r="H204" s="1">
        <v>45666</v>
      </c>
      <c r="I204" s="1">
        <v>45667</v>
      </c>
      <c r="J204" t="s">
        <v>27</v>
      </c>
      <c r="K204" t="s">
        <v>40</v>
      </c>
      <c r="L204">
        <v>4</v>
      </c>
      <c r="M204" t="s">
        <v>19</v>
      </c>
      <c r="N204" t="s">
        <v>33</v>
      </c>
      <c r="O204">
        <f>orders[[#This Row],[Ship Date]]-orders[[#This Row],[Order Date]]</f>
        <v>1</v>
      </c>
      <c r="P204">
        <f>WEEKNUM(orders[[#This Row],[Order Date]])</f>
        <v>2</v>
      </c>
      <c r="Q204" t="str" cm="1">
        <f t="array" ref="Q204">_xlfn.IFS(orders[[#This Row],[Customer Gender]]="M","Male", orders[[#This Row],[Customer Gender]]="F","Female", orders[[#This Row],[Customer Gender]]="O","Other", TRUE,"Unknown")</f>
        <v>Female</v>
      </c>
      <c r="R204" s="31" t="str">
        <f t="shared" si="11"/>
        <v>January</v>
      </c>
    </row>
    <row r="205" spans="1:18">
      <c r="A205" t="s">
        <v>279</v>
      </c>
      <c r="B205" t="s">
        <v>42</v>
      </c>
      <c r="C205">
        <v>7</v>
      </c>
      <c r="D205">
        <f t="shared" si="9"/>
        <v>7</v>
      </c>
      <c r="E205">
        <v>65.099999999999994</v>
      </c>
      <c r="F205">
        <v>455.69999999999993</v>
      </c>
      <c r="G205">
        <f t="shared" si="10"/>
        <v>455.69999999999993</v>
      </c>
      <c r="H205" s="1">
        <v>45666</v>
      </c>
      <c r="I205" s="1">
        <v>45669</v>
      </c>
      <c r="J205" t="s">
        <v>27</v>
      </c>
      <c r="K205" t="s">
        <v>40</v>
      </c>
      <c r="L205">
        <v>5</v>
      </c>
      <c r="M205" t="s">
        <v>19</v>
      </c>
      <c r="N205" t="s">
        <v>33</v>
      </c>
      <c r="O205">
        <f>orders[[#This Row],[Ship Date]]-orders[[#This Row],[Order Date]]</f>
        <v>3</v>
      </c>
      <c r="P205">
        <f>WEEKNUM(orders[[#This Row],[Order Date]])</f>
        <v>2</v>
      </c>
      <c r="Q205" t="str" cm="1">
        <f t="array" ref="Q205">_xlfn.IFS(orders[[#This Row],[Customer Gender]]="M","Male", orders[[#This Row],[Customer Gender]]="F","Female", orders[[#This Row],[Customer Gender]]="O","Other", TRUE,"Unknown")</f>
        <v>Female</v>
      </c>
      <c r="R205" s="31" t="str">
        <f t="shared" si="11"/>
        <v>January</v>
      </c>
    </row>
    <row r="206" spans="1:18">
      <c r="A206" t="s">
        <v>280</v>
      </c>
      <c r="B206" t="s">
        <v>30</v>
      </c>
      <c r="C206">
        <v>2</v>
      </c>
      <c r="D206">
        <f t="shared" si="9"/>
        <v>2</v>
      </c>
      <c r="E206">
        <v>52.1</v>
      </c>
      <c r="F206">
        <v>104.2</v>
      </c>
      <c r="G206">
        <f t="shared" si="10"/>
        <v>104.2</v>
      </c>
      <c r="H206" s="1">
        <v>45666</v>
      </c>
      <c r="I206" s="1">
        <v>45670</v>
      </c>
      <c r="J206" t="s">
        <v>27</v>
      </c>
      <c r="K206" t="s">
        <v>40</v>
      </c>
      <c r="L206">
        <v>4</v>
      </c>
      <c r="M206" t="s">
        <v>19</v>
      </c>
      <c r="N206" t="s">
        <v>33</v>
      </c>
      <c r="O206">
        <f>orders[[#This Row],[Ship Date]]-orders[[#This Row],[Order Date]]</f>
        <v>4</v>
      </c>
      <c r="P206">
        <f>WEEKNUM(orders[[#This Row],[Order Date]])</f>
        <v>2</v>
      </c>
      <c r="Q206" t="str" cm="1">
        <f t="array" ref="Q206">_xlfn.IFS(orders[[#This Row],[Customer Gender]]="M","Male", orders[[#This Row],[Customer Gender]]="F","Female", orders[[#This Row],[Customer Gender]]="O","Other", TRUE,"Unknown")</f>
        <v>Female</v>
      </c>
      <c r="R206" s="31" t="str">
        <f t="shared" si="11"/>
        <v>January</v>
      </c>
    </row>
    <row r="207" spans="1:18">
      <c r="A207" t="s">
        <v>281</v>
      </c>
      <c r="B207" t="s">
        <v>26</v>
      </c>
      <c r="C207">
        <v>4</v>
      </c>
      <c r="D207">
        <f t="shared" si="9"/>
        <v>4</v>
      </c>
      <c r="E207">
        <v>129.19999999999999</v>
      </c>
      <c r="F207">
        <v>516.79999999999995</v>
      </c>
      <c r="G207">
        <f t="shared" si="10"/>
        <v>516.79999999999995</v>
      </c>
      <c r="H207" s="1">
        <v>45666</v>
      </c>
      <c r="I207" s="1">
        <v>45667</v>
      </c>
      <c r="J207" t="s">
        <v>27</v>
      </c>
      <c r="K207" t="s">
        <v>35</v>
      </c>
      <c r="L207">
        <v>4</v>
      </c>
      <c r="M207" t="s">
        <v>19</v>
      </c>
      <c r="N207" t="s">
        <v>33</v>
      </c>
      <c r="O207">
        <f>orders[[#This Row],[Ship Date]]-orders[[#This Row],[Order Date]]</f>
        <v>1</v>
      </c>
      <c r="P207">
        <f>WEEKNUM(orders[[#This Row],[Order Date]])</f>
        <v>2</v>
      </c>
      <c r="Q207" t="str" cm="1">
        <f t="array" ref="Q207">_xlfn.IFS(orders[[#This Row],[Customer Gender]]="M","Male", orders[[#This Row],[Customer Gender]]="F","Female", orders[[#This Row],[Customer Gender]]="O","Other", TRUE,"Unknown")</f>
        <v>Female</v>
      </c>
      <c r="R207" s="31" t="str">
        <f t="shared" si="11"/>
        <v>January</v>
      </c>
    </row>
    <row r="208" spans="1:18">
      <c r="A208" t="s">
        <v>282</v>
      </c>
      <c r="B208" t="s">
        <v>22</v>
      </c>
      <c r="C208">
        <v>19</v>
      </c>
      <c r="D208">
        <f t="shared" si="9"/>
        <v>19</v>
      </c>
      <c r="E208">
        <v>81.8</v>
      </c>
      <c r="F208">
        <v>1554.2</v>
      </c>
      <c r="G208">
        <f t="shared" si="10"/>
        <v>1554.2</v>
      </c>
      <c r="H208" s="1">
        <v>45666</v>
      </c>
      <c r="I208" s="1">
        <v>45666</v>
      </c>
      <c r="J208" t="s">
        <v>27</v>
      </c>
      <c r="K208" t="s">
        <v>35</v>
      </c>
      <c r="L208">
        <v>3</v>
      </c>
      <c r="M208" t="s">
        <v>19</v>
      </c>
      <c r="N208" t="s">
        <v>33</v>
      </c>
      <c r="O208">
        <f>orders[[#This Row],[Ship Date]]-orders[[#This Row],[Order Date]]</f>
        <v>0</v>
      </c>
      <c r="P208">
        <f>WEEKNUM(orders[[#This Row],[Order Date]])</f>
        <v>2</v>
      </c>
      <c r="Q208" t="str" cm="1">
        <f t="array" ref="Q208">_xlfn.IFS(orders[[#This Row],[Customer Gender]]="M","Male", orders[[#This Row],[Customer Gender]]="F","Female", orders[[#This Row],[Customer Gender]]="O","Other", TRUE,"Unknown")</f>
        <v>Female</v>
      </c>
      <c r="R208" s="31" t="str">
        <f t="shared" si="11"/>
        <v>January</v>
      </c>
    </row>
    <row r="209" spans="1:18">
      <c r="A209" t="s">
        <v>283</v>
      </c>
      <c r="B209" t="s">
        <v>135</v>
      </c>
      <c r="C209">
        <v>1</v>
      </c>
      <c r="D209">
        <f t="shared" si="9"/>
        <v>1</v>
      </c>
      <c r="E209">
        <v>24.9</v>
      </c>
      <c r="F209">
        <v>24.9</v>
      </c>
      <c r="G209">
        <f t="shared" si="10"/>
        <v>24.9</v>
      </c>
      <c r="H209" s="1">
        <v>45666</v>
      </c>
      <c r="I209" s="1">
        <v>45670</v>
      </c>
      <c r="J209" t="s">
        <v>27</v>
      </c>
      <c r="K209" t="s">
        <v>35</v>
      </c>
      <c r="L209">
        <v>4</v>
      </c>
      <c r="M209" t="s">
        <v>19</v>
      </c>
      <c r="N209" t="s">
        <v>33</v>
      </c>
      <c r="O209">
        <f>orders[[#This Row],[Ship Date]]-orders[[#This Row],[Order Date]]</f>
        <v>4</v>
      </c>
      <c r="P209">
        <f>WEEKNUM(orders[[#This Row],[Order Date]])</f>
        <v>2</v>
      </c>
      <c r="Q209" t="str" cm="1">
        <f t="array" ref="Q209">_xlfn.IFS(orders[[#This Row],[Customer Gender]]="M","Male", orders[[#This Row],[Customer Gender]]="F","Female", orders[[#This Row],[Customer Gender]]="O","Other", TRUE,"Unknown")</f>
        <v>Female</v>
      </c>
      <c r="R209" s="31" t="str">
        <f t="shared" si="11"/>
        <v>January</v>
      </c>
    </row>
    <row r="210" spans="1:18">
      <c r="A210" t="s">
        <v>284</v>
      </c>
      <c r="B210" t="s">
        <v>16</v>
      </c>
      <c r="C210">
        <v>3</v>
      </c>
      <c r="D210">
        <f t="shared" si="9"/>
        <v>3</v>
      </c>
      <c r="E210">
        <v>49.4</v>
      </c>
      <c r="F210">
        <v>148.19999999999999</v>
      </c>
      <c r="G210">
        <f t="shared" si="10"/>
        <v>148.19999999999999</v>
      </c>
      <c r="H210" s="1">
        <v>45666</v>
      </c>
      <c r="I210" s="1">
        <v>45669</v>
      </c>
      <c r="J210" t="s">
        <v>27</v>
      </c>
      <c r="K210" t="s">
        <v>70</v>
      </c>
      <c r="L210">
        <v>2</v>
      </c>
      <c r="M210" t="s">
        <v>19</v>
      </c>
      <c r="N210" t="s">
        <v>33</v>
      </c>
      <c r="O210">
        <f>orders[[#This Row],[Ship Date]]-orders[[#This Row],[Order Date]]</f>
        <v>3</v>
      </c>
      <c r="P210">
        <f>WEEKNUM(orders[[#This Row],[Order Date]])</f>
        <v>2</v>
      </c>
      <c r="Q210" t="str" cm="1">
        <f t="array" ref="Q210">_xlfn.IFS(orders[[#This Row],[Customer Gender]]="M","Male", orders[[#This Row],[Customer Gender]]="F","Female", orders[[#This Row],[Customer Gender]]="O","Other", TRUE,"Unknown")</f>
        <v>Female</v>
      </c>
      <c r="R210" s="31" t="str">
        <f t="shared" si="11"/>
        <v>January</v>
      </c>
    </row>
    <row r="211" spans="1:18">
      <c r="A211" t="s">
        <v>285</v>
      </c>
      <c r="B211" t="s">
        <v>44</v>
      </c>
      <c r="C211">
        <v>2</v>
      </c>
      <c r="D211">
        <f t="shared" si="9"/>
        <v>2</v>
      </c>
      <c r="E211">
        <v>22.7</v>
      </c>
      <c r="F211">
        <v>45.4</v>
      </c>
      <c r="G211">
        <f t="shared" si="10"/>
        <v>45.4</v>
      </c>
      <c r="H211" s="1">
        <v>45666</v>
      </c>
      <c r="I211" s="1">
        <v>45667</v>
      </c>
      <c r="J211" t="s">
        <v>23</v>
      </c>
      <c r="K211" t="s">
        <v>51</v>
      </c>
      <c r="L211">
        <v>5</v>
      </c>
      <c r="M211" t="s">
        <v>19</v>
      </c>
      <c r="N211" t="s">
        <v>33</v>
      </c>
      <c r="O211">
        <f>orders[[#This Row],[Ship Date]]-orders[[#This Row],[Order Date]]</f>
        <v>1</v>
      </c>
      <c r="P211">
        <f>WEEKNUM(orders[[#This Row],[Order Date]])</f>
        <v>2</v>
      </c>
      <c r="Q211" t="str" cm="1">
        <f t="array" ref="Q211">_xlfn.IFS(orders[[#This Row],[Customer Gender]]="M","Male", orders[[#This Row],[Customer Gender]]="F","Female", orders[[#This Row],[Customer Gender]]="O","Other", TRUE,"Unknown")</f>
        <v>Male</v>
      </c>
      <c r="R211" s="31" t="str">
        <f t="shared" si="11"/>
        <v>January</v>
      </c>
    </row>
    <row r="212" spans="1:18">
      <c r="A212" t="s">
        <v>286</v>
      </c>
      <c r="B212" t="s">
        <v>22</v>
      </c>
      <c r="C212">
        <v>1</v>
      </c>
      <c r="D212">
        <f t="shared" si="9"/>
        <v>1</v>
      </c>
      <c r="E212">
        <v>77.3</v>
      </c>
      <c r="F212">
        <v>77.3</v>
      </c>
      <c r="G212">
        <f t="shared" si="10"/>
        <v>77.3</v>
      </c>
      <c r="H212" s="1">
        <v>45666</v>
      </c>
      <c r="I212" s="1">
        <v>45666</v>
      </c>
      <c r="J212" t="s">
        <v>27</v>
      </c>
      <c r="K212" t="s">
        <v>18</v>
      </c>
      <c r="L212">
        <v>5</v>
      </c>
      <c r="M212" t="s">
        <v>19</v>
      </c>
      <c r="N212" t="s">
        <v>55</v>
      </c>
      <c r="O212">
        <f>orders[[#This Row],[Ship Date]]-orders[[#This Row],[Order Date]]</f>
        <v>0</v>
      </c>
      <c r="P212">
        <f>WEEKNUM(orders[[#This Row],[Order Date]])</f>
        <v>2</v>
      </c>
      <c r="Q212" t="str" cm="1">
        <f t="array" ref="Q212">_xlfn.IFS(orders[[#This Row],[Customer Gender]]="M","Male", orders[[#This Row],[Customer Gender]]="F","Female", orders[[#This Row],[Customer Gender]]="O","Other", TRUE,"Unknown")</f>
        <v>Female</v>
      </c>
      <c r="R212" s="31" t="str">
        <f t="shared" si="11"/>
        <v>January</v>
      </c>
    </row>
    <row r="213" spans="1:18">
      <c r="A213" t="s">
        <v>287</v>
      </c>
      <c r="B213" t="s">
        <v>22</v>
      </c>
      <c r="C213">
        <v>5</v>
      </c>
      <c r="D213">
        <f t="shared" si="9"/>
        <v>5</v>
      </c>
      <c r="E213">
        <v>109.1</v>
      </c>
      <c r="F213">
        <v>545.5</v>
      </c>
      <c r="G213">
        <f t="shared" si="10"/>
        <v>545.5</v>
      </c>
      <c r="H213" s="1">
        <v>45666</v>
      </c>
      <c r="I213" s="1">
        <v>45669</v>
      </c>
      <c r="J213" t="s">
        <v>27</v>
      </c>
      <c r="K213" t="s">
        <v>18</v>
      </c>
      <c r="L213">
        <v>4</v>
      </c>
      <c r="M213" t="s">
        <v>19</v>
      </c>
      <c r="N213" t="s">
        <v>55</v>
      </c>
      <c r="O213">
        <f>orders[[#This Row],[Ship Date]]-orders[[#This Row],[Order Date]]</f>
        <v>3</v>
      </c>
      <c r="P213">
        <f>WEEKNUM(orders[[#This Row],[Order Date]])</f>
        <v>2</v>
      </c>
      <c r="Q213" t="str" cm="1">
        <f t="array" ref="Q213">_xlfn.IFS(orders[[#This Row],[Customer Gender]]="M","Male", orders[[#This Row],[Customer Gender]]="F","Female", orders[[#This Row],[Customer Gender]]="O","Other", TRUE,"Unknown")</f>
        <v>Female</v>
      </c>
      <c r="R213" s="31" t="str">
        <f t="shared" si="11"/>
        <v>January</v>
      </c>
    </row>
    <row r="214" spans="1:18">
      <c r="A214" t="s">
        <v>288</v>
      </c>
      <c r="B214" t="s">
        <v>26</v>
      </c>
      <c r="C214">
        <v>4</v>
      </c>
      <c r="D214">
        <f t="shared" si="9"/>
        <v>4</v>
      </c>
      <c r="E214">
        <v>53.9</v>
      </c>
      <c r="F214">
        <v>215.6</v>
      </c>
      <c r="G214">
        <f t="shared" si="10"/>
        <v>215.6</v>
      </c>
      <c r="H214" s="1">
        <v>45666</v>
      </c>
      <c r="I214" s="1">
        <v>45667</v>
      </c>
      <c r="J214" t="s">
        <v>23</v>
      </c>
      <c r="K214" t="s">
        <v>18</v>
      </c>
      <c r="L214">
        <v>3</v>
      </c>
      <c r="M214" t="s">
        <v>19</v>
      </c>
      <c r="N214" t="s">
        <v>62</v>
      </c>
      <c r="O214">
        <f>orders[[#This Row],[Ship Date]]-orders[[#This Row],[Order Date]]</f>
        <v>1</v>
      </c>
      <c r="P214">
        <f>WEEKNUM(orders[[#This Row],[Order Date]])</f>
        <v>2</v>
      </c>
      <c r="Q214" t="str" cm="1">
        <f t="array" ref="Q214">_xlfn.IFS(orders[[#This Row],[Customer Gender]]="M","Male", orders[[#This Row],[Customer Gender]]="F","Female", orders[[#This Row],[Customer Gender]]="O","Other", TRUE,"Unknown")</f>
        <v>Male</v>
      </c>
      <c r="R214" s="31" t="str">
        <f t="shared" si="11"/>
        <v>January</v>
      </c>
    </row>
    <row r="215" spans="1:18">
      <c r="A215" t="s">
        <v>289</v>
      </c>
      <c r="B215" t="s">
        <v>46</v>
      </c>
      <c r="C215">
        <v>26</v>
      </c>
      <c r="D215">
        <f t="shared" si="9"/>
        <v>26</v>
      </c>
      <c r="E215">
        <v>21.2</v>
      </c>
      <c r="F215">
        <v>551.19999999999993</v>
      </c>
      <c r="G215">
        <f t="shared" si="10"/>
        <v>551.19999999999993</v>
      </c>
      <c r="H215" s="1">
        <v>45666</v>
      </c>
      <c r="I215" s="1">
        <v>45666</v>
      </c>
      <c r="J215" t="s">
        <v>27</v>
      </c>
      <c r="K215" t="s">
        <v>18</v>
      </c>
      <c r="L215">
        <v>4</v>
      </c>
      <c r="M215" t="s">
        <v>19</v>
      </c>
      <c r="N215" t="s">
        <v>72</v>
      </c>
      <c r="O215">
        <f>orders[[#This Row],[Ship Date]]-orders[[#This Row],[Order Date]]</f>
        <v>0</v>
      </c>
      <c r="P215">
        <f>WEEKNUM(orders[[#This Row],[Order Date]])</f>
        <v>2</v>
      </c>
      <c r="Q215" t="str" cm="1">
        <f t="array" ref="Q215">_xlfn.IFS(orders[[#This Row],[Customer Gender]]="M","Male", orders[[#This Row],[Customer Gender]]="F","Female", orders[[#This Row],[Customer Gender]]="O","Other", TRUE,"Unknown")</f>
        <v>Female</v>
      </c>
      <c r="R215" s="31" t="str">
        <f t="shared" si="11"/>
        <v>January</v>
      </c>
    </row>
    <row r="216" spans="1:18">
      <c r="A216" t="s">
        <v>290</v>
      </c>
      <c r="B216" t="s">
        <v>128</v>
      </c>
      <c r="C216">
        <v>4</v>
      </c>
      <c r="D216">
        <f t="shared" si="9"/>
        <v>4</v>
      </c>
      <c r="E216">
        <v>69</v>
      </c>
      <c r="F216">
        <v>276</v>
      </c>
      <c r="G216">
        <f t="shared" si="10"/>
        <v>276</v>
      </c>
      <c r="H216" s="1">
        <v>45666</v>
      </c>
      <c r="I216" s="1">
        <v>45668</v>
      </c>
      <c r="J216" t="s">
        <v>27</v>
      </c>
      <c r="K216" t="s">
        <v>35</v>
      </c>
      <c r="L216">
        <v>3</v>
      </c>
      <c r="M216" t="s">
        <v>19</v>
      </c>
      <c r="N216" t="s">
        <v>108</v>
      </c>
      <c r="O216">
        <f>orders[[#This Row],[Ship Date]]-orders[[#This Row],[Order Date]]</f>
        <v>2</v>
      </c>
      <c r="P216">
        <f>WEEKNUM(orders[[#This Row],[Order Date]])</f>
        <v>2</v>
      </c>
      <c r="Q216" t="str" cm="1">
        <f t="array" ref="Q216">_xlfn.IFS(orders[[#This Row],[Customer Gender]]="M","Male", orders[[#This Row],[Customer Gender]]="F","Female", orders[[#This Row],[Customer Gender]]="O","Other", TRUE,"Unknown")</f>
        <v>Female</v>
      </c>
      <c r="R216" s="31" t="str">
        <f t="shared" si="11"/>
        <v>January</v>
      </c>
    </row>
    <row r="217" spans="1:18">
      <c r="A217" t="s">
        <v>291</v>
      </c>
      <c r="B217" t="s">
        <v>39</v>
      </c>
      <c r="C217">
        <v>3</v>
      </c>
      <c r="D217">
        <f t="shared" si="9"/>
        <v>3</v>
      </c>
      <c r="E217">
        <v>46.2</v>
      </c>
      <c r="F217">
        <v>138.60000000000002</v>
      </c>
      <c r="G217">
        <f t="shared" si="10"/>
        <v>138.60000000000002</v>
      </c>
      <c r="H217" s="1">
        <v>45666</v>
      </c>
      <c r="I217" s="1">
        <v>45668</v>
      </c>
      <c r="J217" t="s">
        <v>27</v>
      </c>
      <c r="K217" t="s">
        <v>18</v>
      </c>
      <c r="L217">
        <v>5</v>
      </c>
      <c r="M217" t="s">
        <v>19</v>
      </c>
      <c r="N217" t="s">
        <v>292</v>
      </c>
      <c r="O217">
        <f>orders[[#This Row],[Ship Date]]-orders[[#This Row],[Order Date]]</f>
        <v>2</v>
      </c>
      <c r="P217">
        <f>WEEKNUM(orders[[#This Row],[Order Date]])</f>
        <v>2</v>
      </c>
      <c r="Q217" t="str" cm="1">
        <f t="array" ref="Q217">_xlfn.IFS(orders[[#This Row],[Customer Gender]]="M","Male", orders[[#This Row],[Customer Gender]]="F","Female", orders[[#This Row],[Customer Gender]]="O","Other", TRUE,"Unknown")</f>
        <v>Female</v>
      </c>
      <c r="R217" s="31" t="str">
        <f t="shared" si="11"/>
        <v>January</v>
      </c>
    </row>
    <row r="218" spans="1:18">
      <c r="A218" t="s">
        <v>293</v>
      </c>
      <c r="B218" t="s">
        <v>22</v>
      </c>
      <c r="C218">
        <v>5</v>
      </c>
      <c r="D218">
        <f t="shared" si="9"/>
        <v>5</v>
      </c>
      <c r="E218">
        <v>97.4</v>
      </c>
      <c r="F218">
        <v>487</v>
      </c>
      <c r="G218">
        <f t="shared" si="10"/>
        <v>487</v>
      </c>
      <c r="H218" s="1">
        <v>45666</v>
      </c>
      <c r="I218" s="1">
        <v>45670</v>
      </c>
      <c r="J218" t="s">
        <v>27</v>
      </c>
      <c r="K218" t="s">
        <v>70</v>
      </c>
      <c r="L218">
        <v>5</v>
      </c>
      <c r="M218" t="s">
        <v>19</v>
      </c>
      <c r="N218" t="s">
        <v>115</v>
      </c>
      <c r="O218">
        <f>orders[[#This Row],[Ship Date]]-orders[[#This Row],[Order Date]]</f>
        <v>4</v>
      </c>
      <c r="P218">
        <f>WEEKNUM(orders[[#This Row],[Order Date]])</f>
        <v>2</v>
      </c>
      <c r="Q218" t="str" cm="1">
        <f t="array" ref="Q218">_xlfn.IFS(orders[[#This Row],[Customer Gender]]="M","Male", orders[[#This Row],[Customer Gender]]="F","Female", orders[[#This Row],[Customer Gender]]="O","Other", TRUE,"Unknown")</f>
        <v>Female</v>
      </c>
      <c r="R218" s="31" t="str">
        <f t="shared" si="11"/>
        <v>January</v>
      </c>
    </row>
    <row r="219" spans="1:18">
      <c r="A219" t="s">
        <v>294</v>
      </c>
      <c r="B219" t="s">
        <v>44</v>
      </c>
      <c r="C219">
        <v>5</v>
      </c>
      <c r="D219">
        <f t="shared" si="9"/>
        <v>5</v>
      </c>
      <c r="E219">
        <v>21</v>
      </c>
      <c r="F219">
        <v>105</v>
      </c>
      <c r="G219">
        <f t="shared" si="10"/>
        <v>105</v>
      </c>
      <c r="H219" s="1">
        <v>45666</v>
      </c>
      <c r="I219" s="1">
        <v>45667</v>
      </c>
      <c r="J219" t="s">
        <v>23</v>
      </c>
      <c r="K219" t="s">
        <v>18</v>
      </c>
      <c r="L219">
        <v>3</v>
      </c>
      <c r="M219" t="s">
        <v>19</v>
      </c>
      <c r="N219" t="s">
        <v>115</v>
      </c>
      <c r="O219">
        <f>orders[[#This Row],[Ship Date]]-orders[[#This Row],[Order Date]]</f>
        <v>1</v>
      </c>
      <c r="P219">
        <f>WEEKNUM(orders[[#This Row],[Order Date]])</f>
        <v>2</v>
      </c>
      <c r="Q219" t="str" cm="1">
        <f t="array" ref="Q219">_xlfn.IFS(orders[[#This Row],[Customer Gender]]="M","Male", orders[[#This Row],[Customer Gender]]="F","Female", orders[[#This Row],[Customer Gender]]="O","Other", TRUE,"Unknown")</f>
        <v>Male</v>
      </c>
      <c r="R219" s="31" t="str">
        <f t="shared" si="11"/>
        <v>January</v>
      </c>
    </row>
    <row r="220" spans="1:18">
      <c r="A220" t="s">
        <v>295</v>
      </c>
      <c r="B220" t="s">
        <v>37</v>
      </c>
      <c r="C220">
        <v>2</v>
      </c>
      <c r="D220">
        <f t="shared" si="9"/>
        <v>2</v>
      </c>
      <c r="E220">
        <v>32.700000000000003</v>
      </c>
      <c r="F220">
        <v>65.400000000000006</v>
      </c>
      <c r="G220">
        <f t="shared" si="10"/>
        <v>65.400000000000006</v>
      </c>
      <c r="H220" s="1">
        <v>45667</v>
      </c>
      <c r="I220" s="1">
        <v>45670</v>
      </c>
      <c r="J220" t="s">
        <v>27</v>
      </c>
      <c r="K220" t="s">
        <v>35</v>
      </c>
      <c r="L220">
        <v>4</v>
      </c>
      <c r="M220" t="s">
        <v>19</v>
      </c>
      <c r="N220" t="s">
        <v>28</v>
      </c>
      <c r="O220">
        <f>orders[[#This Row],[Ship Date]]-orders[[#This Row],[Order Date]]</f>
        <v>3</v>
      </c>
      <c r="P220">
        <f>WEEKNUM(orders[[#This Row],[Order Date]])</f>
        <v>2</v>
      </c>
      <c r="Q220" t="str" cm="1">
        <f t="array" ref="Q220">_xlfn.IFS(orders[[#This Row],[Customer Gender]]="M","Male", orders[[#This Row],[Customer Gender]]="F","Female", orders[[#This Row],[Customer Gender]]="O","Other", TRUE,"Unknown")</f>
        <v>Female</v>
      </c>
      <c r="R220" s="31" t="str">
        <f t="shared" si="11"/>
        <v>January</v>
      </c>
    </row>
    <row r="221" spans="1:18">
      <c r="A221" t="s">
        <v>296</v>
      </c>
      <c r="B221" t="s">
        <v>39</v>
      </c>
      <c r="C221">
        <v>4</v>
      </c>
      <c r="D221">
        <f t="shared" si="9"/>
        <v>4</v>
      </c>
      <c r="E221">
        <v>48</v>
      </c>
      <c r="F221">
        <v>192</v>
      </c>
      <c r="G221">
        <f t="shared" si="10"/>
        <v>192</v>
      </c>
      <c r="H221" s="1">
        <v>45667</v>
      </c>
      <c r="I221" s="1">
        <v>45668</v>
      </c>
      <c r="J221" t="s">
        <v>23</v>
      </c>
      <c r="K221" t="s">
        <v>51</v>
      </c>
      <c r="L221">
        <v>4</v>
      </c>
      <c r="M221" t="s">
        <v>19</v>
      </c>
      <c r="N221" t="s">
        <v>33</v>
      </c>
      <c r="O221">
        <f>orders[[#This Row],[Ship Date]]-orders[[#This Row],[Order Date]]</f>
        <v>1</v>
      </c>
      <c r="P221">
        <f>WEEKNUM(orders[[#This Row],[Order Date]])</f>
        <v>2</v>
      </c>
      <c r="Q221" t="str" cm="1">
        <f t="array" ref="Q221">_xlfn.IFS(orders[[#This Row],[Customer Gender]]="M","Male", orders[[#This Row],[Customer Gender]]="F","Female", orders[[#This Row],[Customer Gender]]="O","Other", TRUE,"Unknown")</f>
        <v>Male</v>
      </c>
      <c r="R221" s="31" t="str">
        <f t="shared" si="11"/>
        <v>January</v>
      </c>
    </row>
    <row r="222" spans="1:18">
      <c r="A222" t="s">
        <v>297</v>
      </c>
      <c r="B222" t="s">
        <v>39</v>
      </c>
      <c r="C222">
        <v>3</v>
      </c>
      <c r="D222">
        <f t="shared" si="9"/>
        <v>3</v>
      </c>
      <c r="E222">
        <v>68.2</v>
      </c>
      <c r="F222">
        <v>204.60000000000002</v>
      </c>
      <c r="G222">
        <f t="shared" si="10"/>
        <v>204.60000000000002</v>
      </c>
      <c r="H222" s="1">
        <v>45667</v>
      </c>
      <c r="I222" s="1">
        <v>45671</v>
      </c>
      <c r="J222" t="s">
        <v>17</v>
      </c>
      <c r="K222" t="s">
        <v>18</v>
      </c>
      <c r="L222">
        <v>5</v>
      </c>
      <c r="M222" t="s">
        <v>19</v>
      </c>
      <c r="N222" t="s">
        <v>33</v>
      </c>
      <c r="O222">
        <f>orders[[#This Row],[Ship Date]]-orders[[#This Row],[Order Date]]</f>
        <v>4</v>
      </c>
      <c r="P222">
        <f>WEEKNUM(orders[[#This Row],[Order Date]])</f>
        <v>2</v>
      </c>
      <c r="Q222" t="str" cm="1">
        <f t="array" ref="Q222">_xlfn.IFS(orders[[#This Row],[Customer Gender]]="M","Male", orders[[#This Row],[Customer Gender]]="F","Female", orders[[#This Row],[Customer Gender]]="O","Other", TRUE,"Unknown")</f>
        <v>Unknown</v>
      </c>
      <c r="R222" s="31" t="str">
        <f t="shared" si="11"/>
        <v>January</v>
      </c>
    </row>
    <row r="223" spans="1:18">
      <c r="A223" t="s">
        <v>298</v>
      </c>
      <c r="B223" t="s">
        <v>37</v>
      </c>
      <c r="C223">
        <v>1</v>
      </c>
      <c r="D223">
        <f t="shared" si="9"/>
        <v>1</v>
      </c>
      <c r="E223">
        <v>45.4</v>
      </c>
      <c r="F223">
        <v>45.4</v>
      </c>
      <c r="G223">
        <f t="shared" si="10"/>
        <v>45.4</v>
      </c>
      <c r="H223" s="1">
        <v>45667</v>
      </c>
      <c r="I223" s="1">
        <v>45669</v>
      </c>
      <c r="J223" t="s">
        <v>23</v>
      </c>
      <c r="K223" t="s">
        <v>35</v>
      </c>
      <c r="L223">
        <v>4</v>
      </c>
      <c r="M223" t="s">
        <v>19</v>
      </c>
      <c r="N223" t="s">
        <v>33</v>
      </c>
      <c r="O223">
        <f>orders[[#This Row],[Ship Date]]-orders[[#This Row],[Order Date]]</f>
        <v>2</v>
      </c>
      <c r="P223">
        <f>WEEKNUM(orders[[#This Row],[Order Date]])</f>
        <v>2</v>
      </c>
      <c r="Q223" t="str" cm="1">
        <f t="array" ref="Q223">_xlfn.IFS(orders[[#This Row],[Customer Gender]]="M","Male", orders[[#This Row],[Customer Gender]]="F","Female", orders[[#This Row],[Customer Gender]]="O","Other", TRUE,"Unknown")</f>
        <v>Male</v>
      </c>
      <c r="R223" s="31" t="str">
        <f t="shared" si="11"/>
        <v>January</v>
      </c>
    </row>
    <row r="224" spans="1:18">
      <c r="A224" t="s">
        <v>299</v>
      </c>
      <c r="B224" t="s">
        <v>69</v>
      </c>
      <c r="C224">
        <v>2</v>
      </c>
      <c r="D224">
        <f t="shared" si="9"/>
        <v>2</v>
      </c>
      <c r="E224">
        <v>53.9</v>
      </c>
      <c r="F224">
        <v>107.8</v>
      </c>
      <c r="G224">
        <f t="shared" si="10"/>
        <v>107.8</v>
      </c>
      <c r="H224" s="1">
        <v>45667</v>
      </c>
      <c r="I224" s="1">
        <v>45668</v>
      </c>
      <c r="J224" t="s">
        <v>27</v>
      </c>
      <c r="K224" t="s">
        <v>40</v>
      </c>
      <c r="L224">
        <v>4</v>
      </c>
      <c r="M224" t="s">
        <v>19</v>
      </c>
      <c r="N224" t="s">
        <v>33</v>
      </c>
      <c r="O224">
        <f>orders[[#This Row],[Ship Date]]-orders[[#This Row],[Order Date]]</f>
        <v>1</v>
      </c>
      <c r="P224">
        <f>WEEKNUM(orders[[#This Row],[Order Date]])</f>
        <v>2</v>
      </c>
      <c r="Q224" t="str" cm="1">
        <f t="array" ref="Q224">_xlfn.IFS(orders[[#This Row],[Customer Gender]]="M","Male", orders[[#This Row],[Customer Gender]]="F","Female", orders[[#This Row],[Customer Gender]]="O","Other", TRUE,"Unknown")</f>
        <v>Female</v>
      </c>
      <c r="R224" s="31" t="str">
        <f t="shared" si="11"/>
        <v>January</v>
      </c>
    </row>
    <row r="225" spans="1:18">
      <c r="A225" t="s">
        <v>300</v>
      </c>
      <c r="B225" t="s">
        <v>26</v>
      </c>
      <c r="C225">
        <v>4</v>
      </c>
      <c r="D225">
        <f t="shared" si="9"/>
        <v>4</v>
      </c>
      <c r="E225">
        <v>62.1</v>
      </c>
      <c r="F225">
        <v>248.4</v>
      </c>
      <c r="G225">
        <f t="shared" si="10"/>
        <v>248.4</v>
      </c>
      <c r="H225" s="1">
        <v>45667</v>
      </c>
      <c r="I225" s="1">
        <v>45671</v>
      </c>
      <c r="J225" t="s">
        <v>27</v>
      </c>
      <c r="K225" t="s">
        <v>18</v>
      </c>
      <c r="L225">
        <v>4</v>
      </c>
      <c r="M225" t="s">
        <v>19</v>
      </c>
      <c r="N225" t="s">
        <v>49</v>
      </c>
      <c r="O225">
        <f>orders[[#This Row],[Ship Date]]-orders[[#This Row],[Order Date]]</f>
        <v>4</v>
      </c>
      <c r="P225">
        <f>WEEKNUM(orders[[#This Row],[Order Date]])</f>
        <v>2</v>
      </c>
      <c r="Q225" t="str" cm="1">
        <f t="array" ref="Q225">_xlfn.IFS(orders[[#This Row],[Customer Gender]]="M","Male", orders[[#This Row],[Customer Gender]]="F","Female", orders[[#This Row],[Customer Gender]]="O","Other", TRUE,"Unknown")</f>
        <v>Female</v>
      </c>
      <c r="R225" s="31" t="str">
        <f t="shared" si="11"/>
        <v>January</v>
      </c>
    </row>
    <row r="226" spans="1:18">
      <c r="A226" t="s">
        <v>301</v>
      </c>
      <c r="B226" t="s">
        <v>76</v>
      </c>
      <c r="C226">
        <v>7</v>
      </c>
      <c r="D226">
        <f t="shared" si="9"/>
        <v>7</v>
      </c>
      <c r="E226">
        <v>33.1</v>
      </c>
      <c r="F226">
        <v>231.70000000000002</v>
      </c>
      <c r="G226">
        <f t="shared" si="10"/>
        <v>231.70000000000002</v>
      </c>
      <c r="H226" s="1">
        <v>45667</v>
      </c>
      <c r="I226" s="1">
        <v>45672</v>
      </c>
      <c r="J226" t="s">
        <v>23</v>
      </c>
      <c r="K226" t="s">
        <v>35</v>
      </c>
      <c r="L226">
        <v>4</v>
      </c>
      <c r="M226" t="s">
        <v>19</v>
      </c>
      <c r="N226" t="s">
        <v>55</v>
      </c>
      <c r="O226">
        <f>orders[[#This Row],[Ship Date]]-orders[[#This Row],[Order Date]]</f>
        <v>5</v>
      </c>
      <c r="P226">
        <f>WEEKNUM(orders[[#This Row],[Order Date]])</f>
        <v>2</v>
      </c>
      <c r="Q226" t="str" cm="1">
        <f t="array" ref="Q226">_xlfn.IFS(orders[[#This Row],[Customer Gender]]="M","Male", orders[[#This Row],[Customer Gender]]="F","Female", orders[[#This Row],[Customer Gender]]="O","Other", TRUE,"Unknown")</f>
        <v>Male</v>
      </c>
      <c r="R226" s="31" t="str">
        <f t="shared" si="11"/>
        <v>January</v>
      </c>
    </row>
    <row r="227" spans="1:18">
      <c r="A227" t="s">
        <v>302</v>
      </c>
      <c r="B227" t="s">
        <v>146</v>
      </c>
      <c r="C227">
        <v>5</v>
      </c>
      <c r="D227">
        <f t="shared" si="9"/>
        <v>5</v>
      </c>
      <c r="E227">
        <v>35.200000000000003</v>
      </c>
      <c r="F227">
        <v>176</v>
      </c>
      <c r="G227">
        <f t="shared" si="10"/>
        <v>176</v>
      </c>
      <c r="H227" s="1">
        <v>45667</v>
      </c>
      <c r="I227" s="1">
        <v>45667</v>
      </c>
      <c r="J227" t="s">
        <v>27</v>
      </c>
      <c r="K227" t="s">
        <v>35</v>
      </c>
      <c r="L227">
        <v>4</v>
      </c>
      <c r="M227" t="s">
        <v>19</v>
      </c>
      <c r="N227" t="s">
        <v>55</v>
      </c>
      <c r="O227">
        <f>orders[[#This Row],[Ship Date]]-orders[[#This Row],[Order Date]]</f>
        <v>0</v>
      </c>
      <c r="P227">
        <f>WEEKNUM(orders[[#This Row],[Order Date]])</f>
        <v>2</v>
      </c>
      <c r="Q227" t="str" cm="1">
        <f t="array" ref="Q227">_xlfn.IFS(orders[[#This Row],[Customer Gender]]="M","Male", orders[[#This Row],[Customer Gender]]="F","Female", orders[[#This Row],[Customer Gender]]="O","Other", TRUE,"Unknown")</f>
        <v>Female</v>
      </c>
      <c r="R227" s="31" t="str">
        <f t="shared" si="11"/>
        <v>January</v>
      </c>
    </row>
    <row r="228" spans="1:18">
      <c r="A228" t="s">
        <v>303</v>
      </c>
      <c r="B228" t="s">
        <v>46</v>
      </c>
      <c r="C228">
        <v>3</v>
      </c>
      <c r="D228">
        <f t="shared" si="9"/>
        <v>3</v>
      </c>
      <c r="E228">
        <v>32.1</v>
      </c>
      <c r="F228">
        <v>96.300000000000011</v>
      </c>
      <c r="G228">
        <f t="shared" si="10"/>
        <v>96.300000000000011</v>
      </c>
      <c r="H228" s="1">
        <v>45667</v>
      </c>
      <c r="I228" s="1">
        <v>45672</v>
      </c>
      <c r="J228" t="s">
        <v>23</v>
      </c>
      <c r="K228" t="s">
        <v>51</v>
      </c>
      <c r="L228">
        <v>4</v>
      </c>
      <c r="M228" t="s">
        <v>19</v>
      </c>
      <c r="N228" t="s">
        <v>62</v>
      </c>
      <c r="O228">
        <f>orders[[#This Row],[Ship Date]]-orders[[#This Row],[Order Date]]</f>
        <v>5</v>
      </c>
      <c r="P228">
        <f>WEEKNUM(orders[[#This Row],[Order Date]])</f>
        <v>2</v>
      </c>
      <c r="Q228" t="str" cm="1">
        <f t="array" ref="Q228">_xlfn.IFS(orders[[#This Row],[Customer Gender]]="M","Male", orders[[#This Row],[Customer Gender]]="F","Female", orders[[#This Row],[Customer Gender]]="O","Other", TRUE,"Unknown")</f>
        <v>Male</v>
      </c>
      <c r="R228" s="31" t="str">
        <f t="shared" si="11"/>
        <v>January</v>
      </c>
    </row>
    <row r="229" spans="1:18">
      <c r="A229" t="s">
        <v>304</v>
      </c>
      <c r="B229" t="s">
        <v>67</v>
      </c>
      <c r="C229">
        <v>1</v>
      </c>
      <c r="D229">
        <f t="shared" si="9"/>
        <v>1</v>
      </c>
      <c r="E229">
        <v>38.1</v>
      </c>
      <c r="F229">
        <v>38.1</v>
      </c>
      <c r="G229">
        <f t="shared" si="10"/>
        <v>38.1</v>
      </c>
      <c r="H229" s="1">
        <v>45667</v>
      </c>
      <c r="I229" s="1">
        <v>45672</v>
      </c>
      <c r="J229" t="s">
        <v>27</v>
      </c>
      <c r="K229" t="s">
        <v>18</v>
      </c>
      <c r="L229">
        <v>5</v>
      </c>
      <c r="M229" t="s">
        <v>19</v>
      </c>
      <c r="N229" t="s">
        <v>62</v>
      </c>
      <c r="O229">
        <f>orders[[#This Row],[Ship Date]]-orders[[#This Row],[Order Date]]</f>
        <v>5</v>
      </c>
      <c r="P229">
        <f>WEEKNUM(orders[[#This Row],[Order Date]])</f>
        <v>2</v>
      </c>
      <c r="Q229" t="str" cm="1">
        <f t="array" ref="Q229">_xlfn.IFS(orders[[#This Row],[Customer Gender]]="M","Male", orders[[#This Row],[Customer Gender]]="F","Female", orders[[#This Row],[Customer Gender]]="O","Other", TRUE,"Unknown")</f>
        <v>Female</v>
      </c>
      <c r="R229" s="31" t="str">
        <f t="shared" si="11"/>
        <v>January</v>
      </c>
    </row>
    <row r="230" spans="1:18">
      <c r="A230" t="s">
        <v>305</v>
      </c>
      <c r="B230" t="s">
        <v>44</v>
      </c>
      <c r="C230">
        <v>1</v>
      </c>
      <c r="D230">
        <f t="shared" si="9"/>
        <v>1</v>
      </c>
      <c r="E230">
        <v>65.2</v>
      </c>
      <c r="F230">
        <v>65.2</v>
      </c>
      <c r="G230">
        <f t="shared" si="10"/>
        <v>65.2</v>
      </c>
      <c r="H230" s="1">
        <v>45667</v>
      </c>
      <c r="I230" s="1">
        <v>45672</v>
      </c>
      <c r="J230" t="s">
        <v>27</v>
      </c>
      <c r="K230" t="s">
        <v>51</v>
      </c>
      <c r="L230">
        <v>3</v>
      </c>
      <c r="M230" t="s">
        <v>19</v>
      </c>
      <c r="N230" t="s">
        <v>62</v>
      </c>
      <c r="O230">
        <f>orders[[#This Row],[Ship Date]]-orders[[#This Row],[Order Date]]</f>
        <v>5</v>
      </c>
      <c r="P230">
        <f>WEEKNUM(orders[[#This Row],[Order Date]])</f>
        <v>2</v>
      </c>
      <c r="Q230" t="str" cm="1">
        <f t="array" ref="Q230">_xlfn.IFS(orders[[#This Row],[Customer Gender]]="M","Male", orders[[#This Row],[Customer Gender]]="F","Female", orders[[#This Row],[Customer Gender]]="O","Other", TRUE,"Unknown")</f>
        <v>Female</v>
      </c>
      <c r="R230" s="31" t="str">
        <f t="shared" si="11"/>
        <v>January</v>
      </c>
    </row>
    <row r="231" spans="1:18">
      <c r="A231" t="s">
        <v>306</v>
      </c>
      <c r="B231" t="s">
        <v>54</v>
      </c>
      <c r="C231">
        <v>7</v>
      </c>
      <c r="D231">
        <f t="shared" si="9"/>
        <v>7</v>
      </c>
      <c r="E231">
        <v>55.2</v>
      </c>
      <c r="F231">
        <v>386.40000000000003</v>
      </c>
      <c r="G231">
        <f t="shared" si="10"/>
        <v>386.40000000000003</v>
      </c>
      <c r="H231" s="1">
        <v>45667</v>
      </c>
      <c r="I231" s="1">
        <v>45668</v>
      </c>
      <c r="J231" t="s">
        <v>23</v>
      </c>
      <c r="K231" t="s">
        <v>40</v>
      </c>
      <c r="L231">
        <v>4</v>
      </c>
      <c r="M231" t="s">
        <v>19</v>
      </c>
      <c r="N231" t="s">
        <v>77</v>
      </c>
      <c r="O231">
        <f>orders[[#This Row],[Ship Date]]-orders[[#This Row],[Order Date]]</f>
        <v>1</v>
      </c>
      <c r="P231">
        <f>WEEKNUM(orders[[#This Row],[Order Date]])</f>
        <v>2</v>
      </c>
      <c r="Q231" t="str" cm="1">
        <f t="array" ref="Q231">_xlfn.IFS(orders[[#This Row],[Customer Gender]]="M","Male", orders[[#This Row],[Customer Gender]]="F","Female", orders[[#This Row],[Customer Gender]]="O","Other", TRUE,"Unknown")</f>
        <v>Male</v>
      </c>
      <c r="R231" s="31" t="str">
        <f t="shared" si="11"/>
        <v>January</v>
      </c>
    </row>
    <row r="232" spans="1:18">
      <c r="A232" t="s">
        <v>307</v>
      </c>
      <c r="B232" t="s">
        <v>39</v>
      </c>
      <c r="C232">
        <v>1</v>
      </c>
      <c r="D232">
        <f t="shared" si="9"/>
        <v>1</v>
      </c>
      <c r="E232">
        <v>62</v>
      </c>
      <c r="F232">
        <v>62</v>
      </c>
      <c r="G232">
        <f t="shared" si="10"/>
        <v>62</v>
      </c>
      <c r="H232" s="1">
        <v>45667</v>
      </c>
      <c r="I232" s="1">
        <v>45671</v>
      </c>
      <c r="J232" t="s">
        <v>27</v>
      </c>
      <c r="K232" t="s">
        <v>18</v>
      </c>
      <c r="L232">
        <v>4</v>
      </c>
      <c r="M232" t="s">
        <v>19</v>
      </c>
      <c r="N232" t="s">
        <v>77</v>
      </c>
      <c r="O232">
        <f>orders[[#This Row],[Ship Date]]-orders[[#This Row],[Order Date]]</f>
        <v>4</v>
      </c>
      <c r="P232">
        <f>WEEKNUM(orders[[#This Row],[Order Date]])</f>
        <v>2</v>
      </c>
      <c r="Q232" t="str" cm="1">
        <f t="array" ref="Q232">_xlfn.IFS(orders[[#This Row],[Customer Gender]]="M","Male", orders[[#This Row],[Customer Gender]]="F","Female", orders[[#This Row],[Customer Gender]]="O","Other", TRUE,"Unknown")</f>
        <v>Female</v>
      </c>
      <c r="R232" s="31" t="str">
        <f t="shared" si="11"/>
        <v>January</v>
      </c>
    </row>
    <row r="233" spans="1:18">
      <c r="A233" t="s">
        <v>308</v>
      </c>
      <c r="B233" t="s">
        <v>42</v>
      </c>
      <c r="C233">
        <v>3</v>
      </c>
      <c r="D233">
        <f t="shared" si="9"/>
        <v>3</v>
      </c>
      <c r="E233">
        <v>45.9</v>
      </c>
      <c r="F233">
        <v>137.69999999999999</v>
      </c>
      <c r="G233">
        <f t="shared" si="10"/>
        <v>137.69999999999999</v>
      </c>
      <c r="H233" s="1">
        <v>45667</v>
      </c>
      <c r="I233" s="1">
        <v>45668</v>
      </c>
      <c r="J233" t="s">
        <v>27</v>
      </c>
      <c r="K233" t="s">
        <v>40</v>
      </c>
      <c r="L233">
        <v>4</v>
      </c>
      <c r="M233" t="s">
        <v>19</v>
      </c>
      <c r="N233" t="s">
        <v>309</v>
      </c>
      <c r="O233">
        <f>orders[[#This Row],[Ship Date]]-orders[[#This Row],[Order Date]]</f>
        <v>1</v>
      </c>
      <c r="P233">
        <f>WEEKNUM(orders[[#This Row],[Order Date]])</f>
        <v>2</v>
      </c>
      <c r="Q233" t="str" cm="1">
        <f t="array" ref="Q233">_xlfn.IFS(orders[[#This Row],[Customer Gender]]="M","Male", orders[[#This Row],[Customer Gender]]="F","Female", orders[[#This Row],[Customer Gender]]="O","Other", TRUE,"Unknown")</f>
        <v>Female</v>
      </c>
      <c r="R233" s="31" t="str">
        <f t="shared" si="11"/>
        <v>January</v>
      </c>
    </row>
    <row r="234" spans="1:18">
      <c r="A234" t="s">
        <v>310</v>
      </c>
      <c r="B234" t="s">
        <v>146</v>
      </c>
      <c r="C234">
        <v>3</v>
      </c>
      <c r="D234">
        <f t="shared" si="9"/>
        <v>3</v>
      </c>
      <c r="E234">
        <v>58.3</v>
      </c>
      <c r="F234">
        <v>174.89999999999998</v>
      </c>
      <c r="G234">
        <f t="shared" si="10"/>
        <v>174.89999999999998</v>
      </c>
      <c r="H234" s="1">
        <v>45667</v>
      </c>
      <c r="I234" s="1">
        <v>45667</v>
      </c>
      <c r="J234" t="s">
        <v>23</v>
      </c>
      <c r="K234" t="s">
        <v>35</v>
      </c>
      <c r="L234">
        <v>3</v>
      </c>
      <c r="M234" t="s">
        <v>19</v>
      </c>
      <c r="N234" t="s">
        <v>108</v>
      </c>
      <c r="O234">
        <f>orders[[#This Row],[Ship Date]]-orders[[#This Row],[Order Date]]</f>
        <v>0</v>
      </c>
      <c r="P234">
        <f>WEEKNUM(orders[[#This Row],[Order Date]])</f>
        <v>2</v>
      </c>
      <c r="Q234" t="str" cm="1">
        <f t="array" ref="Q234">_xlfn.IFS(orders[[#This Row],[Customer Gender]]="M","Male", orders[[#This Row],[Customer Gender]]="F","Female", orders[[#This Row],[Customer Gender]]="O","Other", TRUE,"Unknown")</f>
        <v>Male</v>
      </c>
      <c r="R234" s="31" t="str">
        <f t="shared" si="11"/>
        <v>January</v>
      </c>
    </row>
    <row r="235" spans="1:18">
      <c r="A235" t="s">
        <v>311</v>
      </c>
      <c r="B235" t="s">
        <v>44</v>
      </c>
      <c r="C235">
        <v>2</v>
      </c>
      <c r="D235">
        <f t="shared" si="9"/>
        <v>2</v>
      </c>
      <c r="E235">
        <v>22.3</v>
      </c>
      <c r="F235">
        <v>44.6</v>
      </c>
      <c r="G235">
        <f t="shared" si="10"/>
        <v>44.6</v>
      </c>
      <c r="H235" s="1">
        <v>45667</v>
      </c>
      <c r="I235" s="1">
        <v>45670</v>
      </c>
      <c r="J235" t="s">
        <v>27</v>
      </c>
      <c r="K235" t="s">
        <v>18</v>
      </c>
      <c r="L235">
        <v>5</v>
      </c>
      <c r="M235" t="s">
        <v>19</v>
      </c>
      <c r="N235" t="s">
        <v>113</v>
      </c>
      <c r="O235">
        <f>orders[[#This Row],[Ship Date]]-orders[[#This Row],[Order Date]]</f>
        <v>3</v>
      </c>
      <c r="P235">
        <f>WEEKNUM(orders[[#This Row],[Order Date]])</f>
        <v>2</v>
      </c>
      <c r="Q235" t="str" cm="1">
        <f t="array" ref="Q235">_xlfn.IFS(orders[[#This Row],[Customer Gender]]="M","Male", orders[[#This Row],[Customer Gender]]="F","Female", orders[[#This Row],[Customer Gender]]="O","Other", TRUE,"Unknown")</f>
        <v>Female</v>
      </c>
      <c r="R235" s="31" t="str">
        <f t="shared" si="11"/>
        <v>January</v>
      </c>
    </row>
    <row r="236" spans="1:18">
      <c r="A236" t="s">
        <v>312</v>
      </c>
      <c r="B236" t="s">
        <v>171</v>
      </c>
      <c r="C236">
        <v>5</v>
      </c>
      <c r="D236">
        <f t="shared" si="9"/>
        <v>5</v>
      </c>
      <c r="E236">
        <v>24</v>
      </c>
      <c r="F236">
        <v>120</v>
      </c>
      <c r="G236">
        <f t="shared" si="10"/>
        <v>120</v>
      </c>
      <c r="H236" s="1">
        <v>45667</v>
      </c>
      <c r="I236" s="1">
        <v>45668</v>
      </c>
      <c r="J236" t="s">
        <v>23</v>
      </c>
      <c r="K236" t="s">
        <v>70</v>
      </c>
      <c r="L236">
        <v>4</v>
      </c>
      <c r="M236" t="s">
        <v>19</v>
      </c>
      <c r="N236" t="s">
        <v>24</v>
      </c>
      <c r="O236">
        <f>orders[[#This Row],[Ship Date]]-orders[[#This Row],[Order Date]]</f>
        <v>1</v>
      </c>
      <c r="P236">
        <f>WEEKNUM(orders[[#This Row],[Order Date]])</f>
        <v>2</v>
      </c>
      <c r="Q236" t="str" cm="1">
        <f t="array" ref="Q236">_xlfn.IFS(orders[[#This Row],[Customer Gender]]="M","Male", orders[[#This Row],[Customer Gender]]="F","Female", orders[[#This Row],[Customer Gender]]="O","Other", TRUE,"Unknown")</f>
        <v>Male</v>
      </c>
      <c r="R236" s="31" t="str">
        <f t="shared" si="11"/>
        <v>January</v>
      </c>
    </row>
    <row r="237" spans="1:18">
      <c r="A237" t="s">
        <v>313</v>
      </c>
      <c r="B237" t="s">
        <v>16</v>
      </c>
      <c r="C237">
        <v>10</v>
      </c>
      <c r="D237">
        <f t="shared" si="9"/>
        <v>10</v>
      </c>
      <c r="E237">
        <v>21.3</v>
      </c>
      <c r="F237">
        <v>213</v>
      </c>
      <c r="G237">
        <f t="shared" si="10"/>
        <v>213</v>
      </c>
      <c r="H237" s="1">
        <v>45667</v>
      </c>
      <c r="I237" s="1">
        <v>45667</v>
      </c>
      <c r="J237" t="s">
        <v>27</v>
      </c>
      <c r="K237" t="s">
        <v>35</v>
      </c>
      <c r="L237">
        <v>5</v>
      </c>
      <c r="M237" t="s">
        <v>19</v>
      </c>
      <c r="N237" t="s">
        <v>147</v>
      </c>
      <c r="O237">
        <f>orders[[#This Row],[Ship Date]]-orders[[#This Row],[Order Date]]</f>
        <v>0</v>
      </c>
      <c r="P237">
        <f>WEEKNUM(orders[[#This Row],[Order Date]])</f>
        <v>2</v>
      </c>
      <c r="Q237" t="str" cm="1">
        <f t="array" ref="Q237">_xlfn.IFS(orders[[#This Row],[Customer Gender]]="M","Male", orders[[#This Row],[Customer Gender]]="F","Female", orders[[#This Row],[Customer Gender]]="O","Other", TRUE,"Unknown")</f>
        <v>Female</v>
      </c>
      <c r="R237" s="31" t="str">
        <f t="shared" si="11"/>
        <v>January</v>
      </c>
    </row>
    <row r="238" spans="1:18">
      <c r="A238" t="s">
        <v>314</v>
      </c>
      <c r="B238" t="s">
        <v>39</v>
      </c>
      <c r="C238">
        <v>41</v>
      </c>
      <c r="D238">
        <f t="shared" si="9"/>
        <v>41</v>
      </c>
      <c r="E238">
        <v>57.8</v>
      </c>
      <c r="F238">
        <v>2369.7999999999997</v>
      </c>
      <c r="G238">
        <f t="shared" si="10"/>
        <v>2369.7999999999997</v>
      </c>
      <c r="H238" s="1">
        <v>45667</v>
      </c>
      <c r="I238" s="1">
        <v>45669</v>
      </c>
      <c r="J238" t="s">
        <v>27</v>
      </c>
      <c r="K238" t="s">
        <v>18</v>
      </c>
      <c r="L238">
        <v>5</v>
      </c>
      <c r="M238" t="s">
        <v>19</v>
      </c>
      <c r="N238" t="s">
        <v>33</v>
      </c>
      <c r="O238">
        <f>orders[[#This Row],[Ship Date]]-orders[[#This Row],[Order Date]]</f>
        <v>2</v>
      </c>
      <c r="P238">
        <f>WEEKNUM(orders[[#This Row],[Order Date]])</f>
        <v>2</v>
      </c>
      <c r="Q238" t="str" cm="1">
        <f t="array" ref="Q238">_xlfn.IFS(orders[[#This Row],[Customer Gender]]="M","Male", orders[[#This Row],[Customer Gender]]="F","Female", orders[[#This Row],[Customer Gender]]="O","Other", TRUE,"Unknown")</f>
        <v>Female</v>
      </c>
      <c r="R238" s="31" t="str">
        <f t="shared" si="11"/>
        <v>January</v>
      </c>
    </row>
    <row r="239" spans="1:18">
      <c r="A239" t="s">
        <v>315</v>
      </c>
      <c r="B239" t="s">
        <v>54</v>
      </c>
      <c r="C239">
        <v>3</v>
      </c>
      <c r="D239">
        <f t="shared" si="9"/>
        <v>3</v>
      </c>
      <c r="E239">
        <v>67.599999999999994</v>
      </c>
      <c r="F239">
        <v>202.79999999999998</v>
      </c>
      <c r="G239">
        <f t="shared" si="10"/>
        <v>202.79999999999998</v>
      </c>
      <c r="H239" s="1">
        <v>45667</v>
      </c>
      <c r="I239" s="1">
        <v>45668</v>
      </c>
      <c r="J239" t="s">
        <v>27</v>
      </c>
      <c r="K239" t="s">
        <v>18</v>
      </c>
      <c r="L239">
        <v>4</v>
      </c>
      <c r="M239" t="s">
        <v>19</v>
      </c>
      <c r="N239" t="s">
        <v>33</v>
      </c>
      <c r="O239">
        <f>orders[[#This Row],[Ship Date]]-orders[[#This Row],[Order Date]]</f>
        <v>1</v>
      </c>
      <c r="P239">
        <f>WEEKNUM(orders[[#This Row],[Order Date]])</f>
        <v>2</v>
      </c>
      <c r="Q239" t="str" cm="1">
        <f t="array" ref="Q239">_xlfn.IFS(orders[[#This Row],[Customer Gender]]="M","Male", orders[[#This Row],[Customer Gender]]="F","Female", orders[[#This Row],[Customer Gender]]="O","Other", TRUE,"Unknown")</f>
        <v>Female</v>
      </c>
      <c r="R239" s="31" t="str">
        <f t="shared" si="11"/>
        <v>January</v>
      </c>
    </row>
    <row r="240" spans="1:18">
      <c r="A240" t="s">
        <v>316</v>
      </c>
      <c r="B240" t="s">
        <v>39</v>
      </c>
      <c r="C240">
        <v>6</v>
      </c>
      <c r="D240">
        <f t="shared" si="9"/>
        <v>6</v>
      </c>
      <c r="E240">
        <v>66.7</v>
      </c>
      <c r="F240">
        <v>400.20000000000005</v>
      </c>
      <c r="G240">
        <f t="shared" si="10"/>
        <v>400.20000000000005</v>
      </c>
      <c r="H240" s="1">
        <v>45667</v>
      </c>
      <c r="I240" s="1">
        <v>45671</v>
      </c>
      <c r="J240" t="s">
        <v>23</v>
      </c>
      <c r="K240" t="s">
        <v>70</v>
      </c>
      <c r="L240">
        <v>3</v>
      </c>
      <c r="M240" t="s">
        <v>19</v>
      </c>
      <c r="N240" t="s">
        <v>33</v>
      </c>
      <c r="O240">
        <f>orders[[#This Row],[Ship Date]]-orders[[#This Row],[Order Date]]</f>
        <v>4</v>
      </c>
      <c r="P240">
        <f>WEEKNUM(orders[[#This Row],[Order Date]])</f>
        <v>2</v>
      </c>
      <c r="Q240" t="str" cm="1">
        <f t="array" ref="Q240">_xlfn.IFS(orders[[#This Row],[Customer Gender]]="M","Male", orders[[#This Row],[Customer Gender]]="F","Female", orders[[#This Row],[Customer Gender]]="O","Other", TRUE,"Unknown")</f>
        <v>Male</v>
      </c>
      <c r="R240" s="31" t="str">
        <f t="shared" si="11"/>
        <v>January</v>
      </c>
    </row>
    <row r="241" spans="1:18">
      <c r="A241" t="s">
        <v>317</v>
      </c>
      <c r="B241" t="s">
        <v>22</v>
      </c>
      <c r="C241">
        <v>4</v>
      </c>
      <c r="D241">
        <f t="shared" si="9"/>
        <v>4</v>
      </c>
      <c r="E241">
        <v>53.1</v>
      </c>
      <c r="F241">
        <v>212.4</v>
      </c>
      <c r="G241">
        <f t="shared" si="10"/>
        <v>212.4</v>
      </c>
      <c r="H241" s="1">
        <v>45667</v>
      </c>
      <c r="I241" s="1">
        <v>45669</v>
      </c>
      <c r="J241" t="s">
        <v>27</v>
      </c>
      <c r="K241" t="s">
        <v>35</v>
      </c>
      <c r="L241">
        <v>4</v>
      </c>
      <c r="M241" t="s">
        <v>19</v>
      </c>
      <c r="N241" t="s">
        <v>33</v>
      </c>
      <c r="O241">
        <f>orders[[#This Row],[Ship Date]]-orders[[#This Row],[Order Date]]</f>
        <v>2</v>
      </c>
      <c r="P241">
        <f>WEEKNUM(orders[[#This Row],[Order Date]])</f>
        <v>2</v>
      </c>
      <c r="Q241" t="str" cm="1">
        <f t="array" ref="Q241">_xlfn.IFS(orders[[#This Row],[Customer Gender]]="M","Male", orders[[#This Row],[Customer Gender]]="F","Female", orders[[#This Row],[Customer Gender]]="O","Other", TRUE,"Unknown")</f>
        <v>Female</v>
      </c>
      <c r="R241" s="31" t="str">
        <f t="shared" si="11"/>
        <v>January</v>
      </c>
    </row>
    <row r="242" spans="1:18">
      <c r="A242" t="s">
        <v>318</v>
      </c>
      <c r="B242" t="s">
        <v>69</v>
      </c>
      <c r="C242">
        <v>3</v>
      </c>
      <c r="D242">
        <f t="shared" si="9"/>
        <v>3</v>
      </c>
      <c r="E242">
        <v>57.4</v>
      </c>
      <c r="F242">
        <v>172.2</v>
      </c>
      <c r="G242">
        <f t="shared" si="10"/>
        <v>172.2</v>
      </c>
      <c r="H242" s="1">
        <v>45667</v>
      </c>
      <c r="I242" s="1">
        <v>45670</v>
      </c>
      <c r="J242" t="s">
        <v>27</v>
      </c>
      <c r="K242" t="s">
        <v>18</v>
      </c>
      <c r="L242">
        <v>5</v>
      </c>
      <c r="M242" t="s">
        <v>19</v>
      </c>
      <c r="N242" t="s">
        <v>258</v>
      </c>
      <c r="O242">
        <f>orders[[#This Row],[Ship Date]]-orders[[#This Row],[Order Date]]</f>
        <v>3</v>
      </c>
      <c r="P242">
        <f>WEEKNUM(orders[[#This Row],[Order Date]])</f>
        <v>2</v>
      </c>
      <c r="Q242" t="str" cm="1">
        <f t="array" ref="Q242">_xlfn.IFS(orders[[#This Row],[Customer Gender]]="M","Male", orders[[#This Row],[Customer Gender]]="F","Female", orders[[#This Row],[Customer Gender]]="O","Other", TRUE,"Unknown")</f>
        <v>Female</v>
      </c>
      <c r="R242" s="31" t="str">
        <f t="shared" si="11"/>
        <v>January</v>
      </c>
    </row>
    <row r="243" spans="1:18">
      <c r="A243" t="s">
        <v>319</v>
      </c>
      <c r="B243" t="s">
        <v>26</v>
      </c>
      <c r="C243">
        <v>5</v>
      </c>
      <c r="D243">
        <f t="shared" si="9"/>
        <v>5</v>
      </c>
      <c r="E243">
        <v>58.1</v>
      </c>
      <c r="F243">
        <v>290.5</v>
      </c>
      <c r="G243">
        <f t="shared" si="10"/>
        <v>290.5</v>
      </c>
      <c r="H243" s="1">
        <v>45667</v>
      </c>
      <c r="I243" s="1">
        <v>45667</v>
      </c>
      <c r="J243" t="s">
        <v>23</v>
      </c>
      <c r="K243" t="s">
        <v>40</v>
      </c>
      <c r="L243">
        <v>5</v>
      </c>
      <c r="M243" t="s">
        <v>19</v>
      </c>
      <c r="N243" t="s">
        <v>55</v>
      </c>
      <c r="O243">
        <f>orders[[#This Row],[Ship Date]]-orders[[#This Row],[Order Date]]</f>
        <v>0</v>
      </c>
      <c r="P243">
        <f>WEEKNUM(orders[[#This Row],[Order Date]])</f>
        <v>2</v>
      </c>
      <c r="Q243" t="str" cm="1">
        <f t="array" ref="Q243">_xlfn.IFS(orders[[#This Row],[Customer Gender]]="M","Male", orders[[#This Row],[Customer Gender]]="F","Female", orders[[#This Row],[Customer Gender]]="O","Other", TRUE,"Unknown")</f>
        <v>Male</v>
      </c>
      <c r="R243" s="31" t="str">
        <f t="shared" si="11"/>
        <v>January</v>
      </c>
    </row>
    <row r="244" spans="1:18">
      <c r="A244" t="s">
        <v>320</v>
      </c>
      <c r="B244" t="s">
        <v>37</v>
      </c>
      <c r="C244">
        <v>3</v>
      </c>
      <c r="D244">
        <f t="shared" si="9"/>
        <v>3</v>
      </c>
      <c r="E244">
        <v>31.8</v>
      </c>
      <c r="F244">
        <v>95.4</v>
      </c>
      <c r="G244">
        <f t="shared" si="10"/>
        <v>95.4</v>
      </c>
      <c r="H244" s="1">
        <v>45668</v>
      </c>
      <c r="I244" s="1">
        <v>45670</v>
      </c>
      <c r="J244" t="s">
        <v>23</v>
      </c>
      <c r="K244" t="s">
        <v>51</v>
      </c>
      <c r="L244">
        <v>4</v>
      </c>
      <c r="M244" t="s">
        <v>19</v>
      </c>
      <c r="N244" t="s">
        <v>55</v>
      </c>
      <c r="O244">
        <f>orders[[#This Row],[Ship Date]]-orders[[#This Row],[Order Date]]</f>
        <v>2</v>
      </c>
      <c r="P244">
        <f>WEEKNUM(orders[[#This Row],[Order Date]])</f>
        <v>2</v>
      </c>
      <c r="Q244" t="str" cm="1">
        <f t="array" ref="Q244">_xlfn.IFS(orders[[#This Row],[Customer Gender]]="M","Male", orders[[#This Row],[Customer Gender]]="F","Female", orders[[#This Row],[Customer Gender]]="O","Other", TRUE,"Unknown")</f>
        <v>Male</v>
      </c>
      <c r="R244" s="31" t="str">
        <f t="shared" si="11"/>
        <v>January</v>
      </c>
    </row>
    <row r="245" spans="1:18">
      <c r="A245" t="s">
        <v>321</v>
      </c>
      <c r="B245" t="s">
        <v>32</v>
      </c>
      <c r="C245">
        <v>3</v>
      </c>
      <c r="D245">
        <f t="shared" si="9"/>
        <v>3</v>
      </c>
      <c r="E245">
        <v>31.5</v>
      </c>
      <c r="F245">
        <v>94.5</v>
      </c>
      <c r="G245">
        <f t="shared" si="10"/>
        <v>94.5</v>
      </c>
      <c r="H245" s="1">
        <v>45668</v>
      </c>
      <c r="I245" s="1">
        <v>45671</v>
      </c>
      <c r="J245" t="s">
        <v>23</v>
      </c>
      <c r="K245" t="s">
        <v>18</v>
      </c>
      <c r="L245">
        <v>3</v>
      </c>
      <c r="M245" t="s">
        <v>19</v>
      </c>
      <c r="N245" t="s">
        <v>62</v>
      </c>
      <c r="O245">
        <f>orders[[#This Row],[Ship Date]]-orders[[#This Row],[Order Date]]</f>
        <v>3</v>
      </c>
      <c r="P245">
        <f>WEEKNUM(orders[[#This Row],[Order Date]])</f>
        <v>2</v>
      </c>
      <c r="Q245" t="str" cm="1">
        <f t="array" ref="Q245">_xlfn.IFS(orders[[#This Row],[Customer Gender]]="M","Male", orders[[#This Row],[Customer Gender]]="F","Female", orders[[#This Row],[Customer Gender]]="O","Other", TRUE,"Unknown")</f>
        <v>Male</v>
      </c>
      <c r="R245" s="31" t="str">
        <f t="shared" si="11"/>
        <v>January</v>
      </c>
    </row>
    <row r="246" spans="1:18">
      <c r="A246" t="s">
        <v>322</v>
      </c>
      <c r="B246" t="s">
        <v>39</v>
      </c>
      <c r="C246">
        <v>7</v>
      </c>
      <c r="D246">
        <f t="shared" si="9"/>
        <v>7</v>
      </c>
      <c r="E246">
        <v>55.9</v>
      </c>
      <c r="F246">
        <v>391.3</v>
      </c>
      <c r="G246">
        <f t="shared" si="10"/>
        <v>391.3</v>
      </c>
      <c r="H246" s="1">
        <v>45668</v>
      </c>
      <c r="I246" s="1">
        <v>45672</v>
      </c>
      <c r="J246" t="s">
        <v>27</v>
      </c>
      <c r="K246" t="s">
        <v>35</v>
      </c>
      <c r="L246">
        <v>5</v>
      </c>
      <c r="M246" t="s">
        <v>19</v>
      </c>
      <c r="N246" t="s">
        <v>62</v>
      </c>
      <c r="O246">
        <f>orders[[#This Row],[Ship Date]]-orders[[#This Row],[Order Date]]</f>
        <v>4</v>
      </c>
      <c r="P246">
        <f>WEEKNUM(orders[[#This Row],[Order Date]])</f>
        <v>2</v>
      </c>
      <c r="Q246" t="str" cm="1">
        <f t="array" ref="Q246">_xlfn.IFS(orders[[#This Row],[Customer Gender]]="M","Male", orders[[#This Row],[Customer Gender]]="F","Female", orders[[#This Row],[Customer Gender]]="O","Other", TRUE,"Unknown")</f>
        <v>Female</v>
      </c>
      <c r="R246" s="31" t="str">
        <f t="shared" si="11"/>
        <v>January</v>
      </c>
    </row>
    <row r="247" spans="1:18">
      <c r="A247" t="s">
        <v>323</v>
      </c>
      <c r="B247" t="s">
        <v>44</v>
      </c>
      <c r="C247">
        <v>2</v>
      </c>
      <c r="D247">
        <f t="shared" si="9"/>
        <v>2</v>
      </c>
      <c r="E247">
        <v>36.4</v>
      </c>
      <c r="F247">
        <v>72.8</v>
      </c>
      <c r="G247">
        <f t="shared" si="10"/>
        <v>72.8</v>
      </c>
      <c r="H247" s="1">
        <v>45668</v>
      </c>
      <c r="I247" s="1">
        <v>45669</v>
      </c>
      <c r="J247" t="s">
        <v>23</v>
      </c>
      <c r="K247" t="s">
        <v>35</v>
      </c>
      <c r="L247">
        <v>3</v>
      </c>
      <c r="M247" t="s">
        <v>19</v>
      </c>
      <c r="N247" t="s">
        <v>72</v>
      </c>
      <c r="O247">
        <f>orders[[#This Row],[Ship Date]]-orders[[#This Row],[Order Date]]</f>
        <v>1</v>
      </c>
      <c r="P247">
        <f>WEEKNUM(orders[[#This Row],[Order Date]])</f>
        <v>2</v>
      </c>
      <c r="Q247" t="str" cm="1">
        <f t="array" ref="Q247">_xlfn.IFS(orders[[#This Row],[Customer Gender]]="M","Male", orders[[#This Row],[Customer Gender]]="F","Female", orders[[#This Row],[Customer Gender]]="O","Other", TRUE,"Unknown")</f>
        <v>Male</v>
      </c>
      <c r="R247" s="31" t="str">
        <f t="shared" si="11"/>
        <v>January</v>
      </c>
    </row>
    <row r="248" spans="1:18">
      <c r="A248" t="s">
        <v>324</v>
      </c>
      <c r="B248" t="s">
        <v>22</v>
      </c>
      <c r="C248">
        <v>5</v>
      </c>
      <c r="D248">
        <f t="shared" si="9"/>
        <v>5</v>
      </c>
      <c r="E248">
        <v>47.3</v>
      </c>
      <c r="F248">
        <v>236.5</v>
      </c>
      <c r="G248">
        <f t="shared" si="10"/>
        <v>236.5</v>
      </c>
      <c r="H248" s="1">
        <v>45668</v>
      </c>
      <c r="I248" s="1">
        <v>45671</v>
      </c>
      <c r="J248" t="s">
        <v>23</v>
      </c>
      <c r="K248" t="s">
        <v>40</v>
      </c>
      <c r="L248">
        <v>4</v>
      </c>
      <c r="M248" t="s">
        <v>19</v>
      </c>
      <c r="N248" t="s">
        <v>74</v>
      </c>
      <c r="O248">
        <f>orders[[#This Row],[Ship Date]]-orders[[#This Row],[Order Date]]</f>
        <v>3</v>
      </c>
      <c r="P248">
        <f>WEEKNUM(orders[[#This Row],[Order Date]])</f>
        <v>2</v>
      </c>
      <c r="Q248" t="str" cm="1">
        <f t="array" ref="Q248">_xlfn.IFS(orders[[#This Row],[Customer Gender]]="M","Male", orders[[#This Row],[Customer Gender]]="F","Female", orders[[#This Row],[Customer Gender]]="O","Other", TRUE,"Unknown")</f>
        <v>Male</v>
      </c>
      <c r="R248" s="31" t="str">
        <f t="shared" si="11"/>
        <v>January</v>
      </c>
    </row>
    <row r="249" spans="1:18">
      <c r="A249" t="s">
        <v>325</v>
      </c>
      <c r="B249" t="s">
        <v>39</v>
      </c>
      <c r="C249">
        <v>3</v>
      </c>
      <c r="D249">
        <f t="shared" si="9"/>
        <v>3</v>
      </c>
      <c r="E249">
        <v>82.5</v>
      </c>
      <c r="F249">
        <v>247.5</v>
      </c>
      <c r="G249">
        <f t="shared" si="10"/>
        <v>247.5</v>
      </c>
      <c r="H249" s="1">
        <v>45668</v>
      </c>
      <c r="I249" s="1">
        <v>45669</v>
      </c>
      <c r="J249" t="s">
        <v>23</v>
      </c>
      <c r="K249" t="s">
        <v>18</v>
      </c>
      <c r="L249">
        <v>4</v>
      </c>
      <c r="M249" t="s">
        <v>19</v>
      </c>
      <c r="N249" t="s">
        <v>77</v>
      </c>
      <c r="O249">
        <f>orders[[#This Row],[Ship Date]]-orders[[#This Row],[Order Date]]</f>
        <v>1</v>
      </c>
      <c r="P249">
        <f>WEEKNUM(orders[[#This Row],[Order Date]])</f>
        <v>2</v>
      </c>
      <c r="Q249" t="str" cm="1">
        <f t="array" ref="Q249">_xlfn.IFS(orders[[#This Row],[Customer Gender]]="M","Male", orders[[#This Row],[Customer Gender]]="F","Female", orders[[#This Row],[Customer Gender]]="O","Other", TRUE,"Unknown")</f>
        <v>Male</v>
      </c>
      <c r="R249" s="31" t="str">
        <f t="shared" si="11"/>
        <v>January</v>
      </c>
    </row>
    <row r="250" spans="1:18">
      <c r="A250" t="s">
        <v>326</v>
      </c>
      <c r="B250" t="s">
        <v>16</v>
      </c>
      <c r="C250">
        <v>1</v>
      </c>
      <c r="D250">
        <f t="shared" si="9"/>
        <v>1</v>
      </c>
      <c r="E250">
        <v>14.3</v>
      </c>
      <c r="F250">
        <v>14.3</v>
      </c>
      <c r="G250">
        <f t="shared" si="10"/>
        <v>14.3</v>
      </c>
      <c r="H250" s="1">
        <v>45668</v>
      </c>
      <c r="I250" s="1">
        <v>45669</v>
      </c>
      <c r="J250" t="s">
        <v>27</v>
      </c>
      <c r="K250" t="s">
        <v>18</v>
      </c>
      <c r="L250">
        <v>4</v>
      </c>
      <c r="M250" t="s">
        <v>19</v>
      </c>
      <c r="N250" t="s">
        <v>115</v>
      </c>
      <c r="O250">
        <f>orders[[#This Row],[Ship Date]]-orders[[#This Row],[Order Date]]</f>
        <v>1</v>
      </c>
      <c r="P250">
        <f>WEEKNUM(orders[[#This Row],[Order Date]])</f>
        <v>2</v>
      </c>
      <c r="Q250" t="str" cm="1">
        <f t="array" ref="Q250">_xlfn.IFS(orders[[#This Row],[Customer Gender]]="M","Male", orders[[#This Row],[Customer Gender]]="F","Female", orders[[#This Row],[Customer Gender]]="O","Other", TRUE,"Unknown")</f>
        <v>Female</v>
      </c>
      <c r="R250" s="31" t="str">
        <f t="shared" si="11"/>
        <v>January</v>
      </c>
    </row>
    <row r="251" spans="1:18">
      <c r="A251" t="s">
        <v>327</v>
      </c>
      <c r="B251" t="s">
        <v>26</v>
      </c>
      <c r="C251">
        <v>6</v>
      </c>
      <c r="D251">
        <f t="shared" si="9"/>
        <v>6</v>
      </c>
      <c r="E251">
        <v>57.6</v>
      </c>
      <c r="F251">
        <v>345.6</v>
      </c>
      <c r="G251">
        <f t="shared" si="10"/>
        <v>345.6</v>
      </c>
      <c r="H251" s="1">
        <v>45668</v>
      </c>
      <c r="I251" s="1">
        <v>45682</v>
      </c>
      <c r="J251" t="s">
        <v>27</v>
      </c>
      <c r="K251" t="s">
        <v>18</v>
      </c>
      <c r="L251">
        <v>4</v>
      </c>
      <c r="M251" t="s">
        <v>19</v>
      </c>
      <c r="N251" t="s">
        <v>115</v>
      </c>
      <c r="O251">
        <f>orders[[#This Row],[Ship Date]]-orders[[#This Row],[Order Date]]</f>
        <v>14</v>
      </c>
      <c r="P251">
        <f>WEEKNUM(orders[[#This Row],[Order Date]])</f>
        <v>2</v>
      </c>
      <c r="Q251" t="str" cm="1">
        <f t="array" ref="Q251">_xlfn.IFS(orders[[#This Row],[Customer Gender]]="M","Male", orders[[#This Row],[Customer Gender]]="F","Female", orders[[#This Row],[Customer Gender]]="O","Other", TRUE,"Unknown")</f>
        <v>Female</v>
      </c>
      <c r="R251" s="31" t="str">
        <f t="shared" si="11"/>
        <v>January</v>
      </c>
    </row>
    <row r="252" spans="1:18">
      <c r="A252" t="s">
        <v>328</v>
      </c>
      <c r="B252" t="s">
        <v>26</v>
      </c>
      <c r="C252">
        <v>3</v>
      </c>
      <c r="D252">
        <f t="shared" si="9"/>
        <v>3</v>
      </c>
      <c r="E252">
        <v>142.4</v>
      </c>
      <c r="F252">
        <v>427.20000000000005</v>
      </c>
      <c r="G252">
        <f t="shared" si="10"/>
        <v>427.20000000000005</v>
      </c>
      <c r="H252" s="1">
        <v>45668</v>
      </c>
      <c r="I252" s="1">
        <v>45670</v>
      </c>
      <c r="J252" t="s">
        <v>23</v>
      </c>
      <c r="K252" t="s">
        <v>70</v>
      </c>
      <c r="L252">
        <v>3</v>
      </c>
      <c r="M252" t="s">
        <v>19</v>
      </c>
      <c r="N252" t="s">
        <v>115</v>
      </c>
      <c r="O252">
        <f>orders[[#This Row],[Ship Date]]-orders[[#This Row],[Order Date]]</f>
        <v>2</v>
      </c>
      <c r="P252">
        <f>WEEKNUM(orders[[#This Row],[Order Date]])</f>
        <v>2</v>
      </c>
      <c r="Q252" t="str" cm="1">
        <f t="array" ref="Q252">_xlfn.IFS(orders[[#This Row],[Customer Gender]]="M","Male", orders[[#This Row],[Customer Gender]]="F","Female", orders[[#This Row],[Customer Gender]]="O","Other", TRUE,"Unknown")</f>
        <v>Male</v>
      </c>
      <c r="R252" s="31" t="str">
        <f t="shared" si="11"/>
        <v>January</v>
      </c>
    </row>
    <row r="253" spans="1:18">
      <c r="A253" t="s">
        <v>329</v>
      </c>
      <c r="B253" t="s">
        <v>69</v>
      </c>
      <c r="C253">
        <v>1</v>
      </c>
      <c r="D253">
        <f t="shared" si="9"/>
        <v>1</v>
      </c>
      <c r="E253">
        <v>30.2</v>
      </c>
      <c r="F253">
        <v>30.2</v>
      </c>
      <c r="G253">
        <f t="shared" si="10"/>
        <v>30.2</v>
      </c>
      <c r="H253" s="1">
        <v>45668</v>
      </c>
      <c r="I253" s="1">
        <v>45672</v>
      </c>
      <c r="J253" t="s">
        <v>23</v>
      </c>
      <c r="K253" t="s">
        <v>35</v>
      </c>
      <c r="L253">
        <v>5</v>
      </c>
      <c r="M253" t="s">
        <v>19</v>
      </c>
      <c r="N253" t="s">
        <v>28</v>
      </c>
      <c r="O253">
        <f>orders[[#This Row],[Ship Date]]-orders[[#This Row],[Order Date]]</f>
        <v>4</v>
      </c>
      <c r="P253">
        <f>WEEKNUM(orders[[#This Row],[Order Date]])</f>
        <v>2</v>
      </c>
      <c r="Q253" t="str" cm="1">
        <f t="array" ref="Q253">_xlfn.IFS(orders[[#This Row],[Customer Gender]]="M","Male", orders[[#This Row],[Customer Gender]]="F","Female", orders[[#This Row],[Customer Gender]]="O","Other", TRUE,"Unknown")</f>
        <v>Male</v>
      </c>
      <c r="R253" s="31" t="str">
        <f t="shared" si="11"/>
        <v>January</v>
      </c>
    </row>
    <row r="254" spans="1:18">
      <c r="A254" t="s">
        <v>330</v>
      </c>
      <c r="B254" t="s">
        <v>146</v>
      </c>
      <c r="C254">
        <v>3</v>
      </c>
      <c r="D254">
        <f t="shared" si="9"/>
        <v>3</v>
      </c>
      <c r="E254">
        <v>65.3</v>
      </c>
      <c r="F254">
        <v>195.89999999999998</v>
      </c>
      <c r="G254">
        <f t="shared" si="10"/>
        <v>195.89999999999998</v>
      </c>
      <c r="H254" s="1">
        <v>45668</v>
      </c>
      <c r="I254" s="1">
        <v>45669</v>
      </c>
      <c r="J254" t="s">
        <v>89</v>
      </c>
      <c r="K254" t="s">
        <v>35</v>
      </c>
      <c r="L254">
        <v>4</v>
      </c>
      <c r="M254" t="s">
        <v>19</v>
      </c>
      <c r="N254" t="s">
        <v>331</v>
      </c>
      <c r="O254">
        <f>orders[[#This Row],[Ship Date]]-orders[[#This Row],[Order Date]]</f>
        <v>1</v>
      </c>
      <c r="P254">
        <f>WEEKNUM(orders[[#This Row],[Order Date]])</f>
        <v>2</v>
      </c>
      <c r="Q254" t="str" cm="1">
        <f t="array" ref="Q254">_xlfn.IFS(orders[[#This Row],[Customer Gender]]="M","Male", orders[[#This Row],[Customer Gender]]="F","Female", orders[[#This Row],[Customer Gender]]="O","Other", TRUE,"Unknown")</f>
        <v>Other</v>
      </c>
      <c r="R254" s="31" t="str">
        <f t="shared" si="11"/>
        <v>January</v>
      </c>
    </row>
    <row r="255" spans="1:18">
      <c r="A255" t="s">
        <v>332</v>
      </c>
      <c r="B255" t="s">
        <v>16</v>
      </c>
      <c r="C255">
        <v>2</v>
      </c>
      <c r="D255">
        <f t="shared" si="9"/>
        <v>2</v>
      </c>
      <c r="E255">
        <v>33.4</v>
      </c>
      <c r="F255">
        <v>66.8</v>
      </c>
      <c r="G255">
        <f t="shared" si="10"/>
        <v>66.8</v>
      </c>
      <c r="H255" s="1">
        <v>45668</v>
      </c>
      <c r="I255" s="1">
        <v>45669</v>
      </c>
      <c r="J255" t="s">
        <v>23</v>
      </c>
      <c r="K255" t="s">
        <v>35</v>
      </c>
      <c r="L255">
        <v>3</v>
      </c>
      <c r="M255" t="s">
        <v>19</v>
      </c>
      <c r="N255" t="s">
        <v>147</v>
      </c>
      <c r="O255">
        <f>orders[[#This Row],[Ship Date]]-orders[[#This Row],[Order Date]]</f>
        <v>1</v>
      </c>
      <c r="P255">
        <f>WEEKNUM(orders[[#This Row],[Order Date]])</f>
        <v>2</v>
      </c>
      <c r="Q255" t="str" cm="1">
        <f t="array" ref="Q255">_xlfn.IFS(orders[[#This Row],[Customer Gender]]="M","Male", orders[[#This Row],[Customer Gender]]="F","Female", orders[[#This Row],[Customer Gender]]="O","Other", TRUE,"Unknown")</f>
        <v>Male</v>
      </c>
      <c r="R255" s="31" t="str">
        <f t="shared" si="11"/>
        <v>January</v>
      </c>
    </row>
    <row r="256" spans="1:18">
      <c r="A256" t="s">
        <v>333</v>
      </c>
      <c r="B256" t="s">
        <v>42</v>
      </c>
      <c r="C256">
        <v>2</v>
      </c>
      <c r="D256">
        <f t="shared" si="9"/>
        <v>2</v>
      </c>
      <c r="E256">
        <v>45.1</v>
      </c>
      <c r="F256">
        <v>90.2</v>
      </c>
      <c r="G256">
        <f t="shared" si="10"/>
        <v>90.2</v>
      </c>
      <c r="H256" s="1">
        <v>45668</v>
      </c>
      <c r="I256" s="1">
        <v>45676</v>
      </c>
      <c r="J256" t="s">
        <v>23</v>
      </c>
      <c r="K256" t="s">
        <v>18</v>
      </c>
      <c r="L256">
        <v>4</v>
      </c>
      <c r="M256" t="s">
        <v>19</v>
      </c>
      <c r="N256" t="s">
        <v>334</v>
      </c>
      <c r="O256">
        <f>orders[[#This Row],[Ship Date]]-orders[[#This Row],[Order Date]]</f>
        <v>8</v>
      </c>
      <c r="P256">
        <f>WEEKNUM(orders[[#This Row],[Order Date]])</f>
        <v>2</v>
      </c>
      <c r="Q256" t="str" cm="1">
        <f t="array" ref="Q256">_xlfn.IFS(orders[[#This Row],[Customer Gender]]="M","Male", orders[[#This Row],[Customer Gender]]="F","Female", orders[[#This Row],[Customer Gender]]="O","Other", TRUE,"Unknown")</f>
        <v>Male</v>
      </c>
      <c r="R256" s="31" t="str">
        <f t="shared" si="11"/>
        <v>January</v>
      </c>
    </row>
    <row r="257" spans="1:18">
      <c r="A257" t="s">
        <v>335</v>
      </c>
      <c r="B257" t="s">
        <v>26</v>
      </c>
      <c r="C257">
        <v>7</v>
      </c>
      <c r="D257">
        <f t="shared" si="9"/>
        <v>7</v>
      </c>
      <c r="E257">
        <v>61.7</v>
      </c>
      <c r="F257">
        <v>431.90000000000003</v>
      </c>
      <c r="G257">
        <f t="shared" si="10"/>
        <v>431.90000000000003</v>
      </c>
      <c r="H257" s="1">
        <v>45668</v>
      </c>
      <c r="I257" s="1">
        <v>45670</v>
      </c>
      <c r="J257" t="s">
        <v>27</v>
      </c>
      <c r="K257" t="s">
        <v>70</v>
      </c>
      <c r="L257">
        <v>4</v>
      </c>
      <c r="M257" t="s">
        <v>19</v>
      </c>
      <c r="N257" t="s">
        <v>33</v>
      </c>
      <c r="O257">
        <f>orders[[#This Row],[Ship Date]]-orders[[#This Row],[Order Date]]</f>
        <v>2</v>
      </c>
      <c r="P257">
        <f>WEEKNUM(orders[[#This Row],[Order Date]])</f>
        <v>2</v>
      </c>
      <c r="Q257" t="str" cm="1">
        <f t="array" ref="Q257">_xlfn.IFS(orders[[#This Row],[Customer Gender]]="M","Male", orders[[#This Row],[Customer Gender]]="F","Female", orders[[#This Row],[Customer Gender]]="O","Other", TRUE,"Unknown")</f>
        <v>Female</v>
      </c>
      <c r="R257" s="31" t="str">
        <f t="shared" si="11"/>
        <v>January</v>
      </c>
    </row>
    <row r="258" spans="1:18">
      <c r="A258" t="s">
        <v>336</v>
      </c>
      <c r="B258" t="s">
        <v>46</v>
      </c>
      <c r="C258">
        <v>3</v>
      </c>
      <c r="D258">
        <f t="shared" ref="D258:D321" si="12">IF(OR(C258="",C258=0),0.0001,C258)</f>
        <v>3</v>
      </c>
      <c r="E258">
        <v>45.1</v>
      </c>
      <c r="F258">
        <v>135.30000000000001</v>
      </c>
      <c r="G258">
        <f t="shared" ref="G258:G321" si="13">IF(OR(F258="",F258=0),0.0001,F258)</f>
        <v>135.30000000000001</v>
      </c>
      <c r="H258" s="1">
        <v>45669</v>
      </c>
      <c r="I258" s="1">
        <v>45670</v>
      </c>
      <c r="J258" t="s">
        <v>23</v>
      </c>
      <c r="K258" t="s">
        <v>70</v>
      </c>
      <c r="L258">
        <v>3</v>
      </c>
      <c r="M258" t="s">
        <v>19</v>
      </c>
      <c r="N258" t="s">
        <v>33</v>
      </c>
      <c r="O258">
        <f>orders[[#This Row],[Ship Date]]-orders[[#This Row],[Order Date]]</f>
        <v>1</v>
      </c>
      <c r="P258">
        <f>WEEKNUM(orders[[#This Row],[Order Date]])</f>
        <v>3</v>
      </c>
      <c r="Q258" t="str" cm="1">
        <f t="array" ref="Q258">_xlfn.IFS(orders[[#This Row],[Customer Gender]]="M","Male", orders[[#This Row],[Customer Gender]]="F","Female", orders[[#This Row],[Customer Gender]]="O","Other", TRUE,"Unknown")</f>
        <v>Male</v>
      </c>
      <c r="R258" s="31" t="str">
        <f t="shared" ref="R258:R321" si="14">TEXT(H258,"mmmm")</f>
        <v>January</v>
      </c>
    </row>
    <row r="259" spans="1:18">
      <c r="A259" t="s">
        <v>337</v>
      </c>
      <c r="B259" t="s">
        <v>123</v>
      </c>
      <c r="C259">
        <v>5</v>
      </c>
      <c r="D259">
        <f t="shared" si="12"/>
        <v>5</v>
      </c>
      <c r="E259">
        <v>22.7</v>
      </c>
      <c r="F259">
        <v>113.5</v>
      </c>
      <c r="G259">
        <f t="shared" si="13"/>
        <v>113.5</v>
      </c>
      <c r="H259" s="1">
        <v>45669</v>
      </c>
      <c r="I259" s="1">
        <v>45674</v>
      </c>
      <c r="J259" t="s">
        <v>23</v>
      </c>
      <c r="K259" t="s">
        <v>18</v>
      </c>
      <c r="L259">
        <v>5</v>
      </c>
      <c r="M259" t="s">
        <v>19</v>
      </c>
      <c r="N259" t="s">
        <v>338</v>
      </c>
      <c r="O259">
        <f>orders[[#This Row],[Ship Date]]-orders[[#This Row],[Order Date]]</f>
        <v>5</v>
      </c>
      <c r="P259">
        <f>WEEKNUM(orders[[#This Row],[Order Date]])</f>
        <v>3</v>
      </c>
      <c r="Q259" t="str" cm="1">
        <f t="array" ref="Q259">_xlfn.IFS(orders[[#This Row],[Customer Gender]]="M","Male", orders[[#This Row],[Customer Gender]]="F","Female", orders[[#This Row],[Customer Gender]]="O","Other", TRUE,"Unknown")</f>
        <v>Male</v>
      </c>
      <c r="R259" s="31" t="str">
        <f t="shared" si="14"/>
        <v>January</v>
      </c>
    </row>
    <row r="260" spans="1:18">
      <c r="A260" t="s">
        <v>339</v>
      </c>
      <c r="B260" t="s">
        <v>44</v>
      </c>
      <c r="C260">
        <v>1</v>
      </c>
      <c r="D260">
        <f t="shared" si="12"/>
        <v>1</v>
      </c>
      <c r="E260">
        <v>17.600000000000001</v>
      </c>
      <c r="F260">
        <v>17.600000000000001</v>
      </c>
      <c r="G260">
        <f t="shared" si="13"/>
        <v>17.600000000000001</v>
      </c>
      <c r="H260" s="1">
        <v>45669</v>
      </c>
      <c r="I260" s="1">
        <v>45670</v>
      </c>
      <c r="J260" t="s">
        <v>27</v>
      </c>
      <c r="K260" t="s">
        <v>18</v>
      </c>
      <c r="L260">
        <v>5</v>
      </c>
      <c r="M260" t="s">
        <v>19</v>
      </c>
      <c r="N260" t="s">
        <v>158</v>
      </c>
      <c r="O260">
        <f>orders[[#This Row],[Ship Date]]-orders[[#This Row],[Order Date]]</f>
        <v>1</v>
      </c>
      <c r="P260">
        <f>WEEKNUM(orders[[#This Row],[Order Date]])</f>
        <v>3</v>
      </c>
      <c r="Q260" t="str" cm="1">
        <f t="array" ref="Q260">_xlfn.IFS(orders[[#This Row],[Customer Gender]]="M","Male", orders[[#This Row],[Customer Gender]]="F","Female", orders[[#This Row],[Customer Gender]]="O","Other", TRUE,"Unknown")</f>
        <v>Female</v>
      </c>
      <c r="R260" s="31" t="str">
        <f t="shared" si="14"/>
        <v>January</v>
      </c>
    </row>
    <row r="261" spans="1:18">
      <c r="A261" t="s">
        <v>340</v>
      </c>
      <c r="B261" t="s">
        <v>81</v>
      </c>
      <c r="C261">
        <v>2</v>
      </c>
      <c r="D261">
        <f t="shared" si="12"/>
        <v>2</v>
      </c>
      <c r="E261">
        <v>11.3</v>
      </c>
      <c r="F261">
        <v>22.6</v>
      </c>
      <c r="G261">
        <f t="shared" si="13"/>
        <v>22.6</v>
      </c>
      <c r="H261" s="1">
        <v>45669</v>
      </c>
      <c r="I261" s="1">
        <v>45672</v>
      </c>
      <c r="J261" t="s">
        <v>27</v>
      </c>
      <c r="K261" t="s">
        <v>51</v>
      </c>
      <c r="L261">
        <v>5</v>
      </c>
      <c r="M261" t="s">
        <v>19</v>
      </c>
      <c r="N261" t="s">
        <v>158</v>
      </c>
      <c r="O261">
        <f>orders[[#This Row],[Ship Date]]-orders[[#This Row],[Order Date]]</f>
        <v>3</v>
      </c>
      <c r="P261">
        <f>WEEKNUM(orders[[#This Row],[Order Date]])</f>
        <v>3</v>
      </c>
      <c r="Q261" t="str" cm="1">
        <f t="array" ref="Q261">_xlfn.IFS(orders[[#This Row],[Customer Gender]]="M","Male", orders[[#This Row],[Customer Gender]]="F","Female", orders[[#This Row],[Customer Gender]]="O","Other", TRUE,"Unknown")</f>
        <v>Female</v>
      </c>
      <c r="R261" s="31" t="str">
        <f t="shared" si="14"/>
        <v>January</v>
      </c>
    </row>
    <row r="262" spans="1:18">
      <c r="A262" t="s">
        <v>341</v>
      </c>
      <c r="B262" t="s">
        <v>39</v>
      </c>
      <c r="C262">
        <v>3</v>
      </c>
      <c r="D262">
        <f t="shared" si="12"/>
        <v>3</v>
      </c>
      <c r="E262">
        <v>53.4</v>
      </c>
      <c r="F262">
        <v>160.19999999999999</v>
      </c>
      <c r="G262">
        <f t="shared" si="13"/>
        <v>160.19999999999999</v>
      </c>
      <c r="H262" s="1">
        <v>45669</v>
      </c>
      <c r="I262" s="1">
        <v>45672</v>
      </c>
      <c r="J262" t="s">
        <v>23</v>
      </c>
      <c r="K262" t="s">
        <v>51</v>
      </c>
      <c r="L262">
        <v>5</v>
      </c>
      <c r="M262" t="s">
        <v>19</v>
      </c>
      <c r="N262" t="s">
        <v>342</v>
      </c>
      <c r="O262">
        <f>orders[[#This Row],[Ship Date]]-orders[[#This Row],[Order Date]]</f>
        <v>3</v>
      </c>
      <c r="P262">
        <f>WEEKNUM(orders[[#This Row],[Order Date]])</f>
        <v>3</v>
      </c>
      <c r="Q262" t="str" cm="1">
        <f t="array" ref="Q262">_xlfn.IFS(orders[[#This Row],[Customer Gender]]="M","Male", orders[[#This Row],[Customer Gender]]="F","Female", orders[[#This Row],[Customer Gender]]="O","Other", TRUE,"Unknown")</f>
        <v>Male</v>
      </c>
      <c r="R262" s="31" t="str">
        <f t="shared" si="14"/>
        <v>January</v>
      </c>
    </row>
    <row r="263" spans="1:18">
      <c r="A263" t="s">
        <v>343</v>
      </c>
      <c r="B263" t="s">
        <v>39</v>
      </c>
      <c r="C263">
        <v>11</v>
      </c>
      <c r="D263">
        <f t="shared" si="12"/>
        <v>11</v>
      </c>
      <c r="E263">
        <v>51.1</v>
      </c>
      <c r="F263">
        <v>562.1</v>
      </c>
      <c r="G263">
        <f t="shared" si="13"/>
        <v>562.1</v>
      </c>
      <c r="H263" s="1">
        <v>45669</v>
      </c>
      <c r="I263" s="1">
        <v>45671</v>
      </c>
      <c r="J263" t="s">
        <v>27</v>
      </c>
      <c r="K263" t="s">
        <v>40</v>
      </c>
      <c r="L263">
        <v>5</v>
      </c>
      <c r="M263" t="s">
        <v>19</v>
      </c>
      <c r="N263" t="s">
        <v>62</v>
      </c>
      <c r="O263">
        <f>orders[[#This Row],[Ship Date]]-orders[[#This Row],[Order Date]]</f>
        <v>2</v>
      </c>
      <c r="P263">
        <f>WEEKNUM(orders[[#This Row],[Order Date]])</f>
        <v>3</v>
      </c>
      <c r="Q263" t="str" cm="1">
        <f t="array" ref="Q263">_xlfn.IFS(orders[[#This Row],[Customer Gender]]="M","Male", orders[[#This Row],[Customer Gender]]="F","Female", orders[[#This Row],[Customer Gender]]="O","Other", TRUE,"Unknown")</f>
        <v>Female</v>
      </c>
      <c r="R263" s="31" t="str">
        <f t="shared" si="14"/>
        <v>January</v>
      </c>
    </row>
    <row r="264" spans="1:18">
      <c r="A264" t="s">
        <v>344</v>
      </c>
      <c r="B264" t="s">
        <v>44</v>
      </c>
      <c r="C264">
        <v>2</v>
      </c>
      <c r="D264">
        <f t="shared" si="12"/>
        <v>2</v>
      </c>
      <c r="E264">
        <v>27.5</v>
      </c>
      <c r="F264">
        <v>55</v>
      </c>
      <c r="G264">
        <f t="shared" si="13"/>
        <v>55</v>
      </c>
      <c r="H264" s="1">
        <v>45669</v>
      </c>
      <c r="I264" s="1">
        <v>45670</v>
      </c>
      <c r="J264" t="s">
        <v>23</v>
      </c>
      <c r="K264" t="s">
        <v>70</v>
      </c>
      <c r="L264">
        <v>3</v>
      </c>
      <c r="M264" t="s">
        <v>19</v>
      </c>
      <c r="N264" t="s">
        <v>62</v>
      </c>
      <c r="O264">
        <f>orders[[#This Row],[Ship Date]]-orders[[#This Row],[Order Date]]</f>
        <v>1</v>
      </c>
      <c r="P264">
        <f>WEEKNUM(orders[[#This Row],[Order Date]])</f>
        <v>3</v>
      </c>
      <c r="Q264" t="str" cm="1">
        <f t="array" ref="Q264">_xlfn.IFS(orders[[#This Row],[Customer Gender]]="M","Male", orders[[#This Row],[Customer Gender]]="F","Female", orders[[#This Row],[Customer Gender]]="O","Other", TRUE,"Unknown")</f>
        <v>Male</v>
      </c>
      <c r="R264" s="31" t="str">
        <f t="shared" si="14"/>
        <v>January</v>
      </c>
    </row>
    <row r="265" spans="1:18">
      <c r="A265" t="s">
        <v>345</v>
      </c>
      <c r="B265" t="s">
        <v>46</v>
      </c>
      <c r="C265">
        <v>1</v>
      </c>
      <c r="D265">
        <f t="shared" si="12"/>
        <v>1</v>
      </c>
      <c r="E265">
        <v>33.5</v>
      </c>
      <c r="F265">
        <v>33.5</v>
      </c>
      <c r="G265">
        <f t="shared" si="13"/>
        <v>33.5</v>
      </c>
      <c r="H265" s="1">
        <v>45669</v>
      </c>
      <c r="I265" s="1">
        <v>45671</v>
      </c>
      <c r="J265" t="s">
        <v>27</v>
      </c>
      <c r="K265" t="s">
        <v>18</v>
      </c>
      <c r="L265">
        <v>2</v>
      </c>
      <c r="M265" t="s">
        <v>19</v>
      </c>
      <c r="N265" t="s">
        <v>62</v>
      </c>
      <c r="O265">
        <f>orders[[#This Row],[Ship Date]]-orders[[#This Row],[Order Date]]</f>
        <v>2</v>
      </c>
      <c r="P265">
        <f>WEEKNUM(orders[[#This Row],[Order Date]])</f>
        <v>3</v>
      </c>
      <c r="Q265" t="str" cm="1">
        <f t="array" ref="Q265">_xlfn.IFS(orders[[#This Row],[Customer Gender]]="M","Male", orders[[#This Row],[Customer Gender]]="F","Female", orders[[#This Row],[Customer Gender]]="O","Other", TRUE,"Unknown")</f>
        <v>Female</v>
      </c>
      <c r="R265" s="31" t="str">
        <f t="shared" si="14"/>
        <v>January</v>
      </c>
    </row>
    <row r="266" spans="1:18">
      <c r="A266" t="s">
        <v>346</v>
      </c>
      <c r="B266" t="s">
        <v>32</v>
      </c>
      <c r="C266">
        <v>1</v>
      </c>
      <c r="D266">
        <f t="shared" si="12"/>
        <v>1</v>
      </c>
      <c r="E266">
        <v>59.5</v>
      </c>
      <c r="F266">
        <v>59.5</v>
      </c>
      <c r="G266">
        <f t="shared" si="13"/>
        <v>59.5</v>
      </c>
      <c r="H266" s="1">
        <v>45669</v>
      </c>
      <c r="I266" s="1">
        <v>45669</v>
      </c>
      <c r="J266" t="s">
        <v>23</v>
      </c>
      <c r="K266" t="s">
        <v>18</v>
      </c>
      <c r="L266">
        <v>5</v>
      </c>
      <c r="M266" t="s">
        <v>19</v>
      </c>
      <c r="N266" t="s">
        <v>108</v>
      </c>
      <c r="O266">
        <f>orders[[#This Row],[Ship Date]]-orders[[#This Row],[Order Date]]</f>
        <v>0</v>
      </c>
      <c r="P266">
        <f>WEEKNUM(orders[[#This Row],[Order Date]])</f>
        <v>3</v>
      </c>
      <c r="Q266" t="str" cm="1">
        <f t="array" ref="Q266">_xlfn.IFS(orders[[#This Row],[Customer Gender]]="M","Male", orders[[#This Row],[Customer Gender]]="F","Female", orders[[#This Row],[Customer Gender]]="O","Other", TRUE,"Unknown")</f>
        <v>Male</v>
      </c>
      <c r="R266" s="31" t="str">
        <f t="shared" si="14"/>
        <v>January</v>
      </c>
    </row>
    <row r="267" spans="1:18">
      <c r="A267" t="s">
        <v>347</v>
      </c>
      <c r="B267" t="s">
        <v>135</v>
      </c>
      <c r="C267">
        <v>4</v>
      </c>
      <c r="D267">
        <f t="shared" si="12"/>
        <v>4</v>
      </c>
      <c r="E267">
        <v>23.5</v>
      </c>
      <c r="F267">
        <v>94</v>
      </c>
      <c r="G267">
        <f t="shared" si="13"/>
        <v>94</v>
      </c>
      <c r="H267" s="1">
        <v>45669</v>
      </c>
      <c r="I267" s="1">
        <v>45670</v>
      </c>
      <c r="J267" t="s">
        <v>27</v>
      </c>
      <c r="K267" t="s">
        <v>51</v>
      </c>
      <c r="L267">
        <v>1</v>
      </c>
      <c r="M267" t="s">
        <v>19</v>
      </c>
      <c r="N267" t="s">
        <v>110</v>
      </c>
      <c r="O267">
        <f>orders[[#This Row],[Ship Date]]-orders[[#This Row],[Order Date]]</f>
        <v>1</v>
      </c>
      <c r="P267">
        <f>WEEKNUM(orders[[#This Row],[Order Date]])</f>
        <v>3</v>
      </c>
      <c r="Q267" t="str" cm="1">
        <f t="array" ref="Q267">_xlfn.IFS(orders[[#This Row],[Customer Gender]]="M","Male", orders[[#This Row],[Customer Gender]]="F","Female", orders[[#This Row],[Customer Gender]]="O","Other", TRUE,"Unknown")</f>
        <v>Female</v>
      </c>
      <c r="R267" s="31" t="str">
        <f t="shared" si="14"/>
        <v>January</v>
      </c>
    </row>
    <row r="268" spans="1:18">
      <c r="A268" t="s">
        <v>348</v>
      </c>
      <c r="B268" t="s">
        <v>39</v>
      </c>
      <c r="C268">
        <v>1</v>
      </c>
      <c r="D268">
        <f t="shared" si="12"/>
        <v>1</v>
      </c>
      <c r="E268">
        <v>49.7</v>
      </c>
      <c r="F268">
        <v>49.7</v>
      </c>
      <c r="G268">
        <f t="shared" si="13"/>
        <v>49.7</v>
      </c>
      <c r="H268" s="1">
        <v>45669</v>
      </c>
      <c r="I268" s="1">
        <v>45670</v>
      </c>
      <c r="J268" t="s">
        <v>17</v>
      </c>
      <c r="K268" t="s">
        <v>35</v>
      </c>
      <c r="L268">
        <v>5</v>
      </c>
      <c r="M268" t="s">
        <v>19</v>
      </c>
      <c r="N268" t="s">
        <v>113</v>
      </c>
      <c r="O268">
        <f>orders[[#This Row],[Ship Date]]-orders[[#This Row],[Order Date]]</f>
        <v>1</v>
      </c>
      <c r="P268">
        <f>WEEKNUM(orders[[#This Row],[Order Date]])</f>
        <v>3</v>
      </c>
      <c r="Q268" t="str" cm="1">
        <f t="array" ref="Q268">_xlfn.IFS(orders[[#This Row],[Customer Gender]]="M","Male", orders[[#This Row],[Customer Gender]]="F","Female", orders[[#This Row],[Customer Gender]]="O","Other", TRUE,"Unknown")</f>
        <v>Unknown</v>
      </c>
      <c r="R268" s="31" t="str">
        <f t="shared" si="14"/>
        <v>January</v>
      </c>
    </row>
    <row r="269" spans="1:18">
      <c r="A269" t="s">
        <v>349</v>
      </c>
      <c r="B269" t="s">
        <v>39</v>
      </c>
      <c r="C269">
        <v>4</v>
      </c>
      <c r="D269">
        <f t="shared" si="12"/>
        <v>4</v>
      </c>
      <c r="E269">
        <v>44.2</v>
      </c>
      <c r="F269">
        <v>176.8</v>
      </c>
      <c r="G269">
        <f t="shared" si="13"/>
        <v>176.8</v>
      </c>
      <c r="H269" s="1">
        <v>45669</v>
      </c>
      <c r="I269" s="1">
        <v>45672</v>
      </c>
      <c r="J269" t="s">
        <v>27</v>
      </c>
      <c r="K269" t="s">
        <v>18</v>
      </c>
      <c r="L269">
        <v>5</v>
      </c>
      <c r="M269" t="s">
        <v>19</v>
      </c>
      <c r="N269" t="s">
        <v>115</v>
      </c>
      <c r="O269">
        <f>orders[[#This Row],[Ship Date]]-orders[[#This Row],[Order Date]]</f>
        <v>3</v>
      </c>
      <c r="P269">
        <f>WEEKNUM(orders[[#This Row],[Order Date]])</f>
        <v>3</v>
      </c>
      <c r="Q269" t="str" cm="1">
        <f t="array" ref="Q269">_xlfn.IFS(orders[[#This Row],[Customer Gender]]="M","Male", orders[[#This Row],[Customer Gender]]="F","Female", orders[[#This Row],[Customer Gender]]="O","Other", TRUE,"Unknown")</f>
        <v>Female</v>
      </c>
      <c r="R269" s="31" t="str">
        <f t="shared" si="14"/>
        <v>January</v>
      </c>
    </row>
    <row r="270" spans="1:18">
      <c r="A270" t="s">
        <v>350</v>
      </c>
      <c r="B270" t="s">
        <v>44</v>
      </c>
      <c r="C270">
        <v>1</v>
      </c>
      <c r="D270">
        <f t="shared" si="12"/>
        <v>1</v>
      </c>
      <c r="E270">
        <v>22.1</v>
      </c>
      <c r="F270">
        <v>22.1</v>
      </c>
      <c r="G270">
        <f t="shared" si="13"/>
        <v>22.1</v>
      </c>
      <c r="H270" s="1">
        <v>45669</v>
      </c>
      <c r="I270" s="1">
        <v>45673</v>
      </c>
      <c r="J270" t="s">
        <v>27</v>
      </c>
      <c r="K270" t="s">
        <v>35</v>
      </c>
      <c r="L270">
        <v>3</v>
      </c>
      <c r="M270" t="s">
        <v>19</v>
      </c>
      <c r="N270" t="s">
        <v>331</v>
      </c>
      <c r="O270">
        <f>orders[[#This Row],[Ship Date]]-orders[[#This Row],[Order Date]]</f>
        <v>4</v>
      </c>
      <c r="P270">
        <f>WEEKNUM(orders[[#This Row],[Order Date]])</f>
        <v>3</v>
      </c>
      <c r="Q270" t="str" cm="1">
        <f t="array" ref="Q270">_xlfn.IFS(orders[[#This Row],[Customer Gender]]="M","Male", orders[[#This Row],[Customer Gender]]="F","Female", orders[[#This Row],[Customer Gender]]="O","Other", TRUE,"Unknown")</f>
        <v>Female</v>
      </c>
      <c r="R270" s="31" t="str">
        <f t="shared" si="14"/>
        <v>January</v>
      </c>
    </row>
    <row r="271" spans="1:18">
      <c r="A271" t="s">
        <v>351</v>
      </c>
      <c r="B271" t="s">
        <v>39</v>
      </c>
      <c r="C271">
        <v>3</v>
      </c>
      <c r="D271">
        <f t="shared" si="12"/>
        <v>3</v>
      </c>
      <c r="E271">
        <v>90.9</v>
      </c>
      <c r="F271">
        <v>272.70000000000005</v>
      </c>
      <c r="G271">
        <f t="shared" si="13"/>
        <v>272.70000000000005</v>
      </c>
      <c r="H271" s="1">
        <v>45669</v>
      </c>
      <c r="I271" s="1">
        <v>45670</v>
      </c>
      <c r="J271" t="s">
        <v>27</v>
      </c>
      <c r="K271" t="s">
        <v>40</v>
      </c>
      <c r="L271">
        <v>2</v>
      </c>
      <c r="M271" t="s">
        <v>19</v>
      </c>
      <c r="N271" t="s">
        <v>33</v>
      </c>
      <c r="O271">
        <f>orders[[#This Row],[Ship Date]]-orders[[#This Row],[Order Date]]</f>
        <v>1</v>
      </c>
      <c r="P271">
        <f>WEEKNUM(orders[[#This Row],[Order Date]])</f>
        <v>3</v>
      </c>
      <c r="Q271" t="str" cm="1">
        <f t="array" ref="Q271">_xlfn.IFS(orders[[#This Row],[Customer Gender]]="M","Male", orders[[#This Row],[Customer Gender]]="F","Female", orders[[#This Row],[Customer Gender]]="O","Other", TRUE,"Unknown")</f>
        <v>Female</v>
      </c>
      <c r="R271" s="31" t="str">
        <f t="shared" si="14"/>
        <v>January</v>
      </c>
    </row>
    <row r="272" spans="1:18">
      <c r="A272" t="s">
        <v>352</v>
      </c>
      <c r="B272" t="s">
        <v>44</v>
      </c>
      <c r="C272">
        <v>3</v>
      </c>
      <c r="D272">
        <f t="shared" si="12"/>
        <v>3</v>
      </c>
      <c r="E272">
        <v>44.5</v>
      </c>
      <c r="F272">
        <v>133.5</v>
      </c>
      <c r="G272">
        <f t="shared" si="13"/>
        <v>133.5</v>
      </c>
      <c r="H272" s="1">
        <v>45669</v>
      </c>
      <c r="I272" s="1">
        <v>45670</v>
      </c>
      <c r="J272" t="s">
        <v>27</v>
      </c>
      <c r="K272" t="s">
        <v>35</v>
      </c>
      <c r="L272">
        <v>4</v>
      </c>
      <c r="M272" t="s">
        <v>19</v>
      </c>
      <c r="N272" t="s">
        <v>33</v>
      </c>
      <c r="O272">
        <f>orders[[#This Row],[Ship Date]]-orders[[#This Row],[Order Date]]</f>
        <v>1</v>
      </c>
      <c r="P272">
        <f>WEEKNUM(orders[[#This Row],[Order Date]])</f>
        <v>3</v>
      </c>
      <c r="Q272" t="str" cm="1">
        <f t="array" ref="Q272">_xlfn.IFS(orders[[#This Row],[Customer Gender]]="M","Male", orders[[#This Row],[Customer Gender]]="F","Female", orders[[#This Row],[Customer Gender]]="O","Other", TRUE,"Unknown")</f>
        <v>Female</v>
      </c>
      <c r="R272" s="31" t="str">
        <f t="shared" si="14"/>
        <v>January</v>
      </c>
    </row>
    <row r="273" spans="1:18">
      <c r="A273" t="s">
        <v>353</v>
      </c>
      <c r="B273" t="s">
        <v>46</v>
      </c>
      <c r="C273">
        <v>6</v>
      </c>
      <c r="D273">
        <f t="shared" si="12"/>
        <v>6</v>
      </c>
      <c r="E273">
        <v>32.299999999999997</v>
      </c>
      <c r="F273">
        <v>193.79999999999998</v>
      </c>
      <c r="G273">
        <f t="shared" si="13"/>
        <v>193.79999999999998</v>
      </c>
      <c r="H273" s="1">
        <v>45669</v>
      </c>
      <c r="I273" s="1">
        <v>45673</v>
      </c>
      <c r="J273" t="s">
        <v>27</v>
      </c>
      <c r="K273" t="s">
        <v>18</v>
      </c>
      <c r="L273">
        <v>4</v>
      </c>
      <c r="M273" t="s">
        <v>19</v>
      </c>
      <c r="N273" t="s">
        <v>33</v>
      </c>
      <c r="O273">
        <f>orders[[#This Row],[Ship Date]]-orders[[#This Row],[Order Date]]</f>
        <v>4</v>
      </c>
      <c r="P273">
        <f>WEEKNUM(orders[[#This Row],[Order Date]])</f>
        <v>3</v>
      </c>
      <c r="Q273" t="str" cm="1">
        <f t="array" ref="Q273">_xlfn.IFS(orders[[#This Row],[Customer Gender]]="M","Male", orders[[#This Row],[Customer Gender]]="F","Female", orders[[#This Row],[Customer Gender]]="O","Other", TRUE,"Unknown")</f>
        <v>Female</v>
      </c>
      <c r="R273" s="31" t="str">
        <f t="shared" si="14"/>
        <v>January</v>
      </c>
    </row>
    <row r="274" spans="1:18">
      <c r="A274" t="s">
        <v>354</v>
      </c>
      <c r="B274" t="s">
        <v>135</v>
      </c>
      <c r="C274">
        <v>3</v>
      </c>
      <c r="D274">
        <f t="shared" si="12"/>
        <v>3</v>
      </c>
      <c r="E274">
        <v>87.5</v>
      </c>
      <c r="F274">
        <v>262.5</v>
      </c>
      <c r="G274">
        <f t="shared" si="13"/>
        <v>262.5</v>
      </c>
      <c r="H274" s="1">
        <v>45669</v>
      </c>
      <c r="I274" s="1">
        <v>45670</v>
      </c>
      <c r="J274" t="s">
        <v>27</v>
      </c>
      <c r="K274" t="s">
        <v>35</v>
      </c>
      <c r="L274">
        <v>3</v>
      </c>
      <c r="M274" t="s">
        <v>19</v>
      </c>
      <c r="N274" t="s">
        <v>33</v>
      </c>
      <c r="O274">
        <f>orders[[#This Row],[Ship Date]]-orders[[#This Row],[Order Date]]</f>
        <v>1</v>
      </c>
      <c r="P274">
        <f>WEEKNUM(orders[[#This Row],[Order Date]])</f>
        <v>3</v>
      </c>
      <c r="Q274" t="str" cm="1">
        <f t="array" ref="Q274">_xlfn.IFS(orders[[#This Row],[Customer Gender]]="M","Male", orders[[#This Row],[Customer Gender]]="F","Female", orders[[#This Row],[Customer Gender]]="O","Other", TRUE,"Unknown")</f>
        <v>Female</v>
      </c>
      <c r="R274" s="31" t="str">
        <f t="shared" si="14"/>
        <v>January</v>
      </c>
    </row>
    <row r="275" spans="1:18">
      <c r="A275" t="s">
        <v>355</v>
      </c>
      <c r="B275" t="s">
        <v>128</v>
      </c>
      <c r="C275">
        <v>5</v>
      </c>
      <c r="D275">
        <f t="shared" si="12"/>
        <v>5</v>
      </c>
      <c r="E275">
        <v>48.7</v>
      </c>
      <c r="F275">
        <v>243.5</v>
      </c>
      <c r="G275">
        <f t="shared" si="13"/>
        <v>243.5</v>
      </c>
      <c r="H275" s="1">
        <v>45669</v>
      </c>
      <c r="I275" s="1">
        <v>45670</v>
      </c>
      <c r="J275" t="s">
        <v>23</v>
      </c>
      <c r="K275" t="s">
        <v>40</v>
      </c>
      <c r="L275">
        <v>4</v>
      </c>
      <c r="M275" t="s">
        <v>19</v>
      </c>
      <c r="N275" t="s">
        <v>33</v>
      </c>
      <c r="O275">
        <f>orders[[#This Row],[Ship Date]]-orders[[#This Row],[Order Date]]</f>
        <v>1</v>
      </c>
      <c r="P275">
        <f>WEEKNUM(orders[[#This Row],[Order Date]])</f>
        <v>3</v>
      </c>
      <c r="Q275" t="str" cm="1">
        <f t="array" ref="Q275">_xlfn.IFS(orders[[#This Row],[Customer Gender]]="M","Male", orders[[#This Row],[Customer Gender]]="F","Female", orders[[#This Row],[Customer Gender]]="O","Other", TRUE,"Unknown")</f>
        <v>Male</v>
      </c>
      <c r="R275" s="31" t="str">
        <f t="shared" si="14"/>
        <v>January</v>
      </c>
    </row>
    <row r="276" spans="1:18">
      <c r="A276" t="s">
        <v>356</v>
      </c>
      <c r="B276" t="s">
        <v>16</v>
      </c>
      <c r="C276">
        <v>5</v>
      </c>
      <c r="D276">
        <f t="shared" si="12"/>
        <v>5</v>
      </c>
      <c r="E276">
        <v>22.5</v>
      </c>
      <c r="F276">
        <v>112.5</v>
      </c>
      <c r="G276">
        <f t="shared" si="13"/>
        <v>112.5</v>
      </c>
      <c r="H276" s="1">
        <v>45669</v>
      </c>
      <c r="I276" s="1">
        <v>45670</v>
      </c>
      <c r="J276" t="s">
        <v>23</v>
      </c>
      <c r="K276" t="s">
        <v>18</v>
      </c>
      <c r="L276">
        <v>4</v>
      </c>
      <c r="M276" t="s">
        <v>19</v>
      </c>
      <c r="N276" t="s">
        <v>33</v>
      </c>
      <c r="O276">
        <f>orders[[#This Row],[Ship Date]]-orders[[#This Row],[Order Date]]</f>
        <v>1</v>
      </c>
      <c r="P276">
        <f>WEEKNUM(orders[[#This Row],[Order Date]])</f>
        <v>3</v>
      </c>
      <c r="Q276" t="str" cm="1">
        <f t="array" ref="Q276">_xlfn.IFS(orders[[#This Row],[Customer Gender]]="M","Male", orders[[#This Row],[Customer Gender]]="F","Female", orders[[#This Row],[Customer Gender]]="O","Other", TRUE,"Unknown")</f>
        <v>Male</v>
      </c>
      <c r="R276" s="31" t="str">
        <f t="shared" si="14"/>
        <v>January</v>
      </c>
    </row>
    <row r="277" spans="1:18">
      <c r="A277" t="s">
        <v>357</v>
      </c>
      <c r="B277" t="s">
        <v>22</v>
      </c>
      <c r="C277">
        <v>8</v>
      </c>
      <c r="D277">
        <f t="shared" si="12"/>
        <v>8</v>
      </c>
      <c r="E277">
        <v>65.900000000000006</v>
      </c>
      <c r="F277">
        <v>527.20000000000005</v>
      </c>
      <c r="G277">
        <f t="shared" si="13"/>
        <v>527.20000000000005</v>
      </c>
      <c r="H277" s="1">
        <v>45669</v>
      </c>
      <c r="I277" s="1">
        <v>45672</v>
      </c>
      <c r="J277" t="s">
        <v>27</v>
      </c>
      <c r="K277" t="s">
        <v>35</v>
      </c>
      <c r="L277">
        <v>5</v>
      </c>
      <c r="M277" t="s">
        <v>19</v>
      </c>
      <c r="N277" t="s">
        <v>33</v>
      </c>
      <c r="O277">
        <f>orders[[#This Row],[Ship Date]]-orders[[#This Row],[Order Date]]</f>
        <v>3</v>
      </c>
      <c r="P277">
        <f>WEEKNUM(orders[[#This Row],[Order Date]])</f>
        <v>3</v>
      </c>
      <c r="Q277" t="str" cm="1">
        <f t="array" ref="Q277">_xlfn.IFS(orders[[#This Row],[Customer Gender]]="M","Male", orders[[#This Row],[Customer Gender]]="F","Female", orders[[#This Row],[Customer Gender]]="O","Other", TRUE,"Unknown")</f>
        <v>Female</v>
      </c>
      <c r="R277" s="31" t="str">
        <f t="shared" si="14"/>
        <v>January</v>
      </c>
    </row>
    <row r="278" spans="1:18">
      <c r="A278" t="s">
        <v>358</v>
      </c>
      <c r="B278" t="s">
        <v>39</v>
      </c>
      <c r="C278">
        <v>5</v>
      </c>
      <c r="D278">
        <f t="shared" si="12"/>
        <v>5</v>
      </c>
      <c r="E278">
        <v>41.9</v>
      </c>
      <c r="F278">
        <v>209.5</v>
      </c>
      <c r="G278">
        <f t="shared" si="13"/>
        <v>209.5</v>
      </c>
      <c r="H278" s="1">
        <v>45669</v>
      </c>
      <c r="I278" s="1">
        <v>45676</v>
      </c>
      <c r="J278" t="s">
        <v>17</v>
      </c>
      <c r="K278" t="s">
        <v>18</v>
      </c>
      <c r="L278">
        <v>4</v>
      </c>
      <c r="M278" t="s">
        <v>19</v>
      </c>
      <c r="N278" t="s">
        <v>33</v>
      </c>
      <c r="O278">
        <f>orders[[#This Row],[Ship Date]]-orders[[#This Row],[Order Date]]</f>
        <v>7</v>
      </c>
      <c r="P278">
        <f>WEEKNUM(orders[[#This Row],[Order Date]])</f>
        <v>3</v>
      </c>
      <c r="Q278" t="str" cm="1">
        <f t="array" ref="Q278">_xlfn.IFS(orders[[#This Row],[Customer Gender]]="M","Male", orders[[#This Row],[Customer Gender]]="F","Female", orders[[#This Row],[Customer Gender]]="O","Other", TRUE,"Unknown")</f>
        <v>Unknown</v>
      </c>
      <c r="R278" s="31" t="str">
        <f t="shared" si="14"/>
        <v>January</v>
      </c>
    </row>
    <row r="279" spans="1:18">
      <c r="A279" t="s">
        <v>359</v>
      </c>
      <c r="B279" t="s">
        <v>22</v>
      </c>
      <c r="C279">
        <v>5</v>
      </c>
      <c r="D279">
        <f t="shared" si="12"/>
        <v>5</v>
      </c>
      <c r="E279">
        <v>67.5</v>
      </c>
      <c r="F279">
        <v>337.5</v>
      </c>
      <c r="G279">
        <f t="shared" si="13"/>
        <v>337.5</v>
      </c>
      <c r="H279" s="1">
        <v>45669</v>
      </c>
      <c r="I279" s="1">
        <v>45670</v>
      </c>
      <c r="J279" t="s">
        <v>27</v>
      </c>
      <c r="K279" t="s">
        <v>18</v>
      </c>
      <c r="L279">
        <v>5</v>
      </c>
      <c r="M279" t="s">
        <v>19</v>
      </c>
      <c r="N279" t="s">
        <v>33</v>
      </c>
      <c r="O279">
        <f>orders[[#This Row],[Ship Date]]-orders[[#This Row],[Order Date]]</f>
        <v>1</v>
      </c>
      <c r="P279">
        <f>WEEKNUM(orders[[#This Row],[Order Date]])</f>
        <v>3</v>
      </c>
      <c r="Q279" t="str" cm="1">
        <f t="array" ref="Q279">_xlfn.IFS(orders[[#This Row],[Customer Gender]]="M","Male", orders[[#This Row],[Customer Gender]]="F","Female", orders[[#This Row],[Customer Gender]]="O","Other", TRUE,"Unknown")</f>
        <v>Female</v>
      </c>
      <c r="R279" s="31" t="str">
        <f t="shared" si="14"/>
        <v>January</v>
      </c>
    </row>
    <row r="280" spans="1:18">
      <c r="A280" t="s">
        <v>360</v>
      </c>
      <c r="B280" t="s">
        <v>46</v>
      </c>
      <c r="C280">
        <v>1</v>
      </c>
      <c r="D280">
        <f t="shared" si="12"/>
        <v>1</v>
      </c>
      <c r="E280">
        <v>60.4</v>
      </c>
      <c r="F280">
        <v>60.4</v>
      </c>
      <c r="G280">
        <f t="shared" si="13"/>
        <v>60.4</v>
      </c>
      <c r="H280" s="1">
        <v>45670</v>
      </c>
      <c r="I280" s="1">
        <v>45672</v>
      </c>
      <c r="J280" t="s">
        <v>27</v>
      </c>
      <c r="K280" t="s">
        <v>35</v>
      </c>
      <c r="L280">
        <v>3</v>
      </c>
      <c r="M280" t="s">
        <v>19</v>
      </c>
      <c r="N280" t="s">
        <v>33</v>
      </c>
      <c r="O280">
        <f>orders[[#This Row],[Ship Date]]-orders[[#This Row],[Order Date]]</f>
        <v>2</v>
      </c>
      <c r="P280">
        <f>WEEKNUM(orders[[#This Row],[Order Date]])</f>
        <v>3</v>
      </c>
      <c r="Q280" t="str" cm="1">
        <f t="array" ref="Q280">_xlfn.IFS(orders[[#This Row],[Customer Gender]]="M","Male", orders[[#This Row],[Customer Gender]]="F","Female", orders[[#This Row],[Customer Gender]]="O","Other", TRUE,"Unknown")</f>
        <v>Female</v>
      </c>
      <c r="R280" s="31" t="str">
        <f t="shared" si="14"/>
        <v>January</v>
      </c>
    </row>
    <row r="281" spans="1:18">
      <c r="A281" t="s">
        <v>361</v>
      </c>
      <c r="B281" t="s">
        <v>22</v>
      </c>
      <c r="C281">
        <v>7</v>
      </c>
      <c r="D281">
        <f t="shared" si="12"/>
        <v>7</v>
      </c>
      <c r="E281">
        <v>30.4</v>
      </c>
      <c r="F281">
        <v>212.79999999999998</v>
      </c>
      <c r="G281">
        <f t="shared" si="13"/>
        <v>212.79999999999998</v>
      </c>
      <c r="H281" s="1">
        <v>45670</v>
      </c>
      <c r="I281" s="1">
        <v>45673</v>
      </c>
      <c r="J281" t="s">
        <v>27</v>
      </c>
      <c r="K281" t="s">
        <v>70</v>
      </c>
      <c r="L281">
        <v>4</v>
      </c>
      <c r="M281" t="s">
        <v>19</v>
      </c>
      <c r="N281" t="s">
        <v>33</v>
      </c>
      <c r="O281">
        <f>orders[[#This Row],[Ship Date]]-orders[[#This Row],[Order Date]]</f>
        <v>3</v>
      </c>
      <c r="P281">
        <f>WEEKNUM(orders[[#This Row],[Order Date]])</f>
        <v>3</v>
      </c>
      <c r="Q281" t="str" cm="1">
        <f t="array" ref="Q281">_xlfn.IFS(orders[[#This Row],[Customer Gender]]="M","Male", orders[[#This Row],[Customer Gender]]="F","Female", orders[[#This Row],[Customer Gender]]="O","Other", TRUE,"Unknown")</f>
        <v>Female</v>
      </c>
      <c r="R281" s="31" t="str">
        <f t="shared" si="14"/>
        <v>January</v>
      </c>
    </row>
    <row r="282" spans="1:18">
      <c r="A282" t="s">
        <v>362</v>
      </c>
      <c r="B282" t="s">
        <v>81</v>
      </c>
      <c r="C282">
        <v>2</v>
      </c>
      <c r="D282">
        <f t="shared" si="12"/>
        <v>2</v>
      </c>
      <c r="E282">
        <v>24.5</v>
      </c>
      <c r="F282">
        <v>49</v>
      </c>
      <c r="G282">
        <f t="shared" si="13"/>
        <v>49</v>
      </c>
      <c r="H282" s="1">
        <v>45670</v>
      </c>
      <c r="I282" s="1">
        <v>45671</v>
      </c>
      <c r="J282" t="s">
        <v>23</v>
      </c>
      <c r="K282" t="s">
        <v>51</v>
      </c>
      <c r="L282">
        <v>5</v>
      </c>
      <c r="M282" t="s">
        <v>19</v>
      </c>
      <c r="N282" t="s">
        <v>33</v>
      </c>
      <c r="O282">
        <f>orders[[#This Row],[Ship Date]]-orders[[#This Row],[Order Date]]</f>
        <v>1</v>
      </c>
      <c r="P282">
        <f>WEEKNUM(orders[[#This Row],[Order Date]])</f>
        <v>3</v>
      </c>
      <c r="Q282" t="str" cm="1">
        <f t="array" ref="Q282">_xlfn.IFS(orders[[#This Row],[Customer Gender]]="M","Male", orders[[#This Row],[Customer Gender]]="F","Female", orders[[#This Row],[Customer Gender]]="O","Other", TRUE,"Unknown")</f>
        <v>Male</v>
      </c>
      <c r="R282" s="31" t="str">
        <f t="shared" si="14"/>
        <v>January</v>
      </c>
    </row>
    <row r="283" spans="1:18">
      <c r="A283" t="s">
        <v>363</v>
      </c>
      <c r="B283" t="s">
        <v>26</v>
      </c>
      <c r="C283">
        <v>3</v>
      </c>
      <c r="D283">
        <f t="shared" si="12"/>
        <v>3</v>
      </c>
      <c r="E283">
        <v>105.9</v>
      </c>
      <c r="F283">
        <v>317.70000000000005</v>
      </c>
      <c r="G283">
        <f t="shared" si="13"/>
        <v>317.70000000000005</v>
      </c>
      <c r="H283" s="1">
        <v>45670</v>
      </c>
      <c r="I283" s="1">
        <v>45675</v>
      </c>
      <c r="J283" t="s">
        <v>23</v>
      </c>
      <c r="K283" t="s">
        <v>18</v>
      </c>
      <c r="L283">
        <v>4</v>
      </c>
      <c r="M283" t="s">
        <v>19</v>
      </c>
      <c r="N283" t="s">
        <v>364</v>
      </c>
      <c r="O283">
        <f>orders[[#This Row],[Ship Date]]-orders[[#This Row],[Order Date]]</f>
        <v>5</v>
      </c>
      <c r="P283">
        <f>WEEKNUM(orders[[#This Row],[Order Date]])</f>
        <v>3</v>
      </c>
      <c r="Q283" t="str" cm="1">
        <f t="array" ref="Q283">_xlfn.IFS(orders[[#This Row],[Customer Gender]]="M","Male", orders[[#This Row],[Customer Gender]]="F","Female", orders[[#This Row],[Customer Gender]]="O","Other", TRUE,"Unknown")</f>
        <v>Male</v>
      </c>
      <c r="R283" s="31" t="str">
        <f t="shared" si="14"/>
        <v>January</v>
      </c>
    </row>
    <row r="284" spans="1:18">
      <c r="A284" t="s">
        <v>365</v>
      </c>
      <c r="B284" t="s">
        <v>54</v>
      </c>
      <c r="C284">
        <v>24</v>
      </c>
      <c r="D284">
        <f t="shared" si="12"/>
        <v>24</v>
      </c>
      <c r="E284">
        <v>25.9</v>
      </c>
      <c r="F284">
        <v>621.59999999999991</v>
      </c>
      <c r="G284">
        <f t="shared" si="13"/>
        <v>621.59999999999991</v>
      </c>
      <c r="H284" s="1">
        <v>45670</v>
      </c>
      <c r="I284" s="1">
        <v>45671</v>
      </c>
      <c r="J284" t="s">
        <v>27</v>
      </c>
      <c r="K284" t="s">
        <v>70</v>
      </c>
      <c r="L284">
        <v>4</v>
      </c>
      <c r="M284" t="s">
        <v>19</v>
      </c>
      <c r="N284" t="s">
        <v>158</v>
      </c>
      <c r="O284">
        <f>orders[[#This Row],[Ship Date]]-orders[[#This Row],[Order Date]]</f>
        <v>1</v>
      </c>
      <c r="P284">
        <f>WEEKNUM(orders[[#This Row],[Order Date]])</f>
        <v>3</v>
      </c>
      <c r="Q284" t="str" cm="1">
        <f t="array" ref="Q284">_xlfn.IFS(orders[[#This Row],[Customer Gender]]="M","Male", orders[[#This Row],[Customer Gender]]="F","Female", orders[[#This Row],[Customer Gender]]="O","Other", TRUE,"Unknown")</f>
        <v>Female</v>
      </c>
      <c r="R284" s="31" t="str">
        <f t="shared" si="14"/>
        <v>January</v>
      </c>
    </row>
    <row r="285" spans="1:18">
      <c r="A285" t="s">
        <v>366</v>
      </c>
      <c r="B285" t="s">
        <v>39</v>
      </c>
      <c r="C285">
        <v>3</v>
      </c>
      <c r="D285">
        <f t="shared" si="12"/>
        <v>3</v>
      </c>
      <c r="E285">
        <v>66.8</v>
      </c>
      <c r="F285">
        <v>200.39999999999998</v>
      </c>
      <c r="G285">
        <f t="shared" si="13"/>
        <v>200.39999999999998</v>
      </c>
      <c r="H285" s="1">
        <v>45670</v>
      </c>
      <c r="I285" s="1">
        <v>45670</v>
      </c>
      <c r="J285" t="s">
        <v>23</v>
      </c>
      <c r="K285" t="s">
        <v>18</v>
      </c>
      <c r="L285">
        <v>4</v>
      </c>
      <c r="M285" t="s">
        <v>19</v>
      </c>
      <c r="N285" t="s">
        <v>158</v>
      </c>
      <c r="O285">
        <f>orders[[#This Row],[Ship Date]]-orders[[#This Row],[Order Date]]</f>
        <v>0</v>
      </c>
      <c r="P285">
        <f>WEEKNUM(orders[[#This Row],[Order Date]])</f>
        <v>3</v>
      </c>
      <c r="Q285" t="str" cm="1">
        <f t="array" ref="Q285">_xlfn.IFS(orders[[#This Row],[Customer Gender]]="M","Male", orders[[#This Row],[Customer Gender]]="F","Female", orders[[#This Row],[Customer Gender]]="O","Other", TRUE,"Unknown")</f>
        <v>Male</v>
      </c>
      <c r="R285" s="31" t="str">
        <f t="shared" si="14"/>
        <v>January</v>
      </c>
    </row>
    <row r="286" spans="1:18">
      <c r="A286" t="s">
        <v>367</v>
      </c>
      <c r="B286" t="s">
        <v>39</v>
      </c>
      <c r="C286">
        <v>3</v>
      </c>
      <c r="D286">
        <f t="shared" si="12"/>
        <v>3</v>
      </c>
      <c r="E286">
        <v>112.3</v>
      </c>
      <c r="F286">
        <v>336.9</v>
      </c>
      <c r="G286">
        <f t="shared" si="13"/>
        <v>336.9</v>
      </c>
      <c r="H286" s="1">
        <v>45670</v>
      </c>
      <c r="I286" s="1">
        <v>45671</v>
      </c>
      <c r="J286" t="s">
        <v>23</v>
      </c>
      <c r="K286" t="s">
        <v>40</v>
      </c>
      <c r="L286">
        <v>2</v>
      </c>
      <c r="M286" t="s">
        <v>19</v>
      </c>
      <c r="N286" t="s">
        <v>55</v>
      </c>
      <c r="O286">
        <f>orders[[#This Row],[Ship Date]]-orders[[#This Row],[Order Date]]</f>
        <v>1</v>
      </c>
      <c r="P286">
        <f>WEEKNUM(orders[[#This Row],[Order Date]])</f>
        <v>3</v>
      </c>
      <c r="Q286" t="str" cm="1">
        <f t="array" ref="Q286">_xlfn.IFS(orders[[#This Row],[Customer Gender]]="M","Male", orders[[#This Row],[Customer Gender]]="F","Female", orders[[#This Row],[Customer Gender]]="O","Other", TRUE,"Unknown")</f>
        <v>Male</v>
      </c>
      <c r="R286" s="31" t="str">
        <f t="shared" si="14"/>
        <v>January</v>
      </c>
    </row>
    <row r="287" spans="1:18">
      <c r="A287" t="s">
        <v>368</v>
      </c>
      <c r="B287" t="s">
        <v>22</v>
      </c>
      <c r="C287">
        <v>6</v>
      </c>
      <c r="D287">
        <f t="shared" si="12"/>
        <v>6</v>
      </c>
      <c r="E287">
        <v>94.1</v>
      </c>
      <c r="F287">
        <v>564.59999999999991</v>
      </c>
      <c r="G287">
        <f t="shared" si="13"/>
        <v>564.59999999999991</v>
      </c>
      <c r="H287" s="1">
        <v>45670</v>
      </c>
      <c r="I287" s="1">
        <v>45671</v>
      </c>
      <c r="J287" t="s">
        <v>27</v>
      </c>
      <c r="K287" t="s">
        <v>18</v>
      </c>
      <c r="L287">
        <v>2</v>
      </c>
      <c r="M287" t="s">
        <v>19</v>
      </c>
      <c r="N287" t="s">
        <v>55</v>
      </c>
      <c r="O287">
        <f>orders[[#This Row],[Ship Date]]-orders[[#This Row],[Order Date]]</f>
        <v>1</v>
      </c>
      <c r="P287">
        <f>WEEKNUM(orders[[#This Row],[Order Date]])</f>
        <v>3</v>
      </c>
      <c r="Q287" t="str" cm="1">
        <f t="array" ref="Q287">_xlfn.IFS(orders[[#This Row],[Customer Gender]]="M","Male", orders[[#This Row],[Customer Gender]]="F","Female", orders[[#This Row],[Customer Gender]]="O","Other", TRUE,"Unknown")</f>
        <v>Female</v>
      </c>
      <c r="R287" s="31" t="str">
        <f t="shared" si="14"/>
        <v>January</v>
      </c>
    </row>
    <row r="288" spans="1:18">
      <c r="A288" t="s">
        <v>369</v>
      </c>
      <c r="B288" t="s">
        <v>37</v>
      </c>
      <c r="C288">
        <v>1</v>
      </c>
      <c r="D288">
        <f t="shared" si="12"/>
        <v>1</v>
      </c>
      <c r="E288">
        <v>40.700000000000003</v>
      </c>
      <c r="F288">
        <v>40.700000000000003</v>
      </c>
      <c r="G288">
        <f t="shared" si="13"/>
        <v>40.700000000000003</v>
      </c>
      <c r="H288" s="1">
        <v>45670</v>
      </c>
      <c r="I288" s="1">
        <v>45673</v>
      </c>
      <c r="J288" t="s">
        <v>27</v>
      </c>
      <c r="K288" t="s">
        <v>40</v>
      </c>
      <c r="L288">
        <v>4</v>
      </c>
      <c r="M288" t="s">
        <v>19</v>
      </c>
      <c r="N288" t="s">
        <v>55</v>
      </c>
      <c r="O288">
        <f>orders[[#This Row],[Ship Date]]-orders[[#This Row],[Order Date]]</f>
        <v>3</v>
      </c>
      <c r="P288">
        <f>WEEKNUM(orders[[#This Row],[Order Date]])</f>
        <v>3</v>
      </c>
      <c r="Q288" t="str" cm="1">
        <f t="array" ref="Q288">_xlfn.IFS(orders[[#This Row],[Customer Gender]]="M","Male", orders[[#This Row],[Customer Gender]]="F","Female", orders[[#This Row],[Customer Gender]]="O","Other", TRUE,"Unknown")</f>
        <v>Female</v>
      </c>
      <c r="R288" s="31" t="str">
        <f t="shared" si="14"/>
        <v>January</v>
      </c>
    </row>
    <row r="289" spans="1:18">
      <c r="A289" t="s">
        <v>370</v>
      </c>
      <c r="B289" t="s">
        <v>30</v>
      </c>
      <c r="C289">
        <v>2</v>
      </c>
      <c r="D289">
        <f t="shared" si="12"/>
        <v>2</v>
      </c>
      <c r="E289">
        <v>71.400000000000006</v>
      </c>
      <c r="F289">
        <v>142.80000000000001</v>
      </c>
      <c r="G289">
        <f t="shared" si="13"/>
        <v>142.80000000000001</v>
      </c>
      <c r="H289" s="1">
        <v>45670</v>
      </c>
      <c r="I289" s="1">
        <v>45671</v>
      </c>
      <c r="J289" t="s">
        <v>23</v>
      </c>
      <c r="K289" t="s">
        <v>18</v>
      </c>
      <c r="L289">
        <v>4</v>
      </c>
      <c r="M289" t="s">
        <v>19</v>
      </c>
      <c r="N289" t="s">
        <v>59</v>
      </c>
      <c r="O289">
        <f>orders[[#This Row],[Ship Date]]-orders[[#This Row],[Order Date]]</f>
        <v>1</v>
      </c>
      <c r="P289">
        <f>WEEKNUM(orders[[#This Row],[Order Date]])</f>
        <v>3</v>
      </c>
      <c r="Q289" t="str" cm="1">
        <f t="array" ref="Q289">_xlfn.IFS(orders[[#This Row],[Customer Gender]]="M","Male", orders[[#This Row],[Customer Gender]]="F","Female", orders[[#This Row],[Customer Gender]]="O","Other", TRUE,"Unknown")</f>
        <v>Male</v>
      </c>
      <c r="R289" s="31" t="str">
        <f t="shared" si="14"/>
        <v>January</v>
      </c>
    </row>
    <row r="290" spans="1:18">
      <c r="A290" t="s">
        <v>371</v>
      </c>
      <c r="B290" t="s">
        <v>16</v>
      </c>
      <c r="C290">
        <v>18</v>
      </c>
      <c r="D290">
        <f t="shared" si="12"/>
        <v>18</v>
      </c>
      <c r="E290">
        <v>15.6</v>
      </c>
      <c r="F290">
        <v>280.8</v>
      </c>
      <c r="G290">
        <f t="shared" si="13"/>
        <v>280.8</v>
      </c>
      <c r="H290" s="1">
        <v>45670</v>
      </c>
      <c r="I290" s="1">
        <v>45671</v>
      </c>
      <c r="J290" t="s">
        <v>23</v>
      </c>
      <c r="K290" t="s">
        <v>35</v>
      </c>
      <c r="L290">
        <v>1</v>
      </c>
      <c r="M290" t="s">
        <v>19</v>
      </c>
      <c r="N290" t="s">
        <v>62</v>
      </c>
      <c r="O290">
        <f>orders[[#This Row],[Ship Date]]-orders[[#This Row],[Order Date]]</f>
        <v>1</v>
      </c>
      <c r="P290">
        <f>WEEKNUM(orders[[#This Row],[Order Date]])</f>
        <v>3</v>
      </c>
      <c r="Q290" t="str" cm="1">
        <f t="array" ref="Q290">_xlfn.IFS(orders[[#This Row],[Customer Gender]]="M","Male", orders[[#This Row],[Customer Gender]]="F","Female", orders[[#This Row],[Customer Gender]]="O","Other", TRUE,"Unknown")</f>
        <v>Male</v>
      </c>
      <c r="R290" s="31" t="str">
        <f t="shared" si="14"/>
        <v>January</v>
      </c>
    </row>
    <row r="291" spans="1:18">
      <c r="A291" t="s">
        <v>372</v>
      </c>
      <c r="B291" t="s">
        <v>54</v>
      </c>
      <c r="C291">
        <v>4</v>
      </c>
      <c r="D291">
        <f t="shared" si="12"/>
        <v>4</v>
      </c>
      <c r="E291">
        <v>37.799999999999997</v>
      </c>
      <c r="F291">
        <v>151.19999999999999</v>
      </c>
      <c r="G291">
        <f t="shared" si="13"/>
        <v>151.19999999999999</v>
      </c>
      <c r="H291" s="1">
        <v>45670</v>
      </c>
      <c r="I291" s="1">
        <v>45671</v>
      </c>
      <c r="J291" t="s">
        <v>23</v>
      </c>
      <c r="K291" t="s">
        <v>40</v>
      </c>
      <c r="L291">
        <v>5</v>
      </c>
      <c r="M291" t="s">
        <v>19</v>
      </c>
      <c r="N291" t="s">
        <v>62</v>
      </c>
      <c r="O291">
        <f>orders[[#This Row],[Ship Date]]-orders[[#This Row],[Order Date]]</f>
        <v>1</v>
      </c>
      <c r="P291">
        <f>WEEKNUM(orders[[#This Row],[Order Date]])</f>
        <v>3</v>
      </c>
      <c r="Q291" t="str" cm="1">
        <f t="array" ref="Q291">_xlfn.IFS(orders[[#This Row],[Customer Gender]]="M","Male", orders[[#This Row],[Customer Gender]]="F","Female", orders[[#This Row],[Customer Gender]]="O","Other", TRUE,"Unknown")</f>
        <v>Male</v>
      </c>
      <c r="R291" s="31" t="str">
        <f t="shared" si="14"/>
        <v>January</v>
      </c>
    </row>
    <row r="292" spans="1:18">
      <c r="A292" t="s">
        <v>373</v>
      </c>
      <c r="B292" t="s">
        <v>32</v>
      </c>
      <c r="C292">
        <v>3</v>
      </c>
      <c r="D292">
        <f t="shared" si="12"/>
        <v>3</v>
      </c>
      <c r="E292">
        <v>28.1</v>
      </c>
      <c r="F292">
        <v>84.300000000000011</v>
      </c>
      <c r="G292">
        <f t="shared" si="13"/>
        <v>84.300000000000011</v>
      </c>
      <c r="H292" s="1">
        <v>45670</v>
      </c>
      <c r="I292" s="1">
        <v>45674</v>
      </c>
      <c r="J292" t="s">
        <v>23</v>
      </c>
      <c r="K292" t="s">
        <v>18</v>
      </c>
      <c r="L292">
        <v>4</v>
      </c>
      <c r="M292" t="s">
        <v>19</v>
      </c>
      <c r="N292" t="s">
        <v>62</v>
      </c>
      <c r="O292">
        <f>orders[[#This Row],[Ship Date]]-orders[[#This Row],[Order Date]]</f>
        <v>4</v>
      </c>
      <c r="P292">
        <f>WEEKNUM(orders[[#This Row],[Order Date]])</f>
        <v>3</v>
      </c>
      <c r="Q292" t="str" cm="1">
        <f t="array" ref="Q292">_xlfn.IFS(orders[[#This Row],[Customer Gender]]="M","Male", orders[[#This Row],[Customer Gender]]="F","Female", orders[[#This Row],[Customer Gender]]="O","Other", TRUE,"Unknown")</f>
        <v>Male</v>
      </c>
      <c r="R292" s="31" t="str">
        <f t="shared" si="14"/>
        <v>January</v>
      </c>
    </row>
    <row r="293" spans="1:18">
      <c r="A293" t="s">
        <v>374</v>
      </c>
      <c r="B293" t="s">
        <v>42</v>
      </c>
      <c r="C293">
        <v>6</v>
      </c>
      <c r="D293">
        <f t="shared" si="12"/>
        <v>6</v>
      </c>
      <c r="E293">
        <v>51.4</v>
      </c>
      <c r="F293">
        <v>308.39999999999998</v>
      </c>
      <c r="G293">
        <f t="shared" si="13"/>
        <v>308.39999999999998</v>
      </c>
      <c r="H293" s="1">
        <v>45670</v>
      </c>
      <c r="I293" s="1">
        <v>45674</v>
      </c>
      <c r="J293" t="s">
        <v>23</v>
      </c>
      <c r="K293" t="s">
        <v>18</v>
      </c>
      <c r="L293">
        <v>4</v>
      </c>
      <c r="M293" t="s">
        <v>19</v>
      </c>
      <c r="N293" t="s">
        <v>62</v>
      </c>
      <c r="O293">
        <f>orders[[#This Row],[Ship Date]]-orders[[#This Row],[Order Date]]</f>
        <v>4</v>
      </c>
      <c r="P293">
        <f>WEEKNUM(orders[[#This Row],[Order Date]])</f>
        <v>3</v>
      </c>
      <c r="Q293" t="str" cm="1">
        <f t="array" ref="Q293">_xlfn.IFS(orders[[#This Row],[Customer Gender]]="M","Male", orders[[#This Row],[Customer Gender]]="F","Female", orders[[#This Row],[Customer Gender]]="O","Other", TRUE,"Unknown")</f>
        <v>Male</v>
      </c>
      <c r="R293" s="31" t="str">
        <f t="shared" si="14"/>
        <v>January</v>
      </c>
    </row>
    <row r="294" spans="1:18">
      <c r="A294" t="s">
        <v>375</v>
      </c>
      <c r="B294" t="s">
        <v>42</v>
      </c>
      <c r="C294">
        <v>2</v>
      </c>
      <c r="D294">
        <f t="shared" si="12"/>
        <v>2</v>
      </c>
      <c r="E294">
        <v>97.7</v>
      </c>
      <c r="F294">
        <v>195.4</v>
      </c>
      <c r="G294">
        <f t="shared" si="13"/>
        <v>195.4</v>
      </c>
      <c r="H294" s="1">
        <v>45670</v>
      </c>
      <c r="I294" s="1">
        <v>45672</v>
      </c>
      <c r="J294" t="s">
        <v>27</v>
      </c>
      <c r="K294" t="s">
        <v>70</v>
      </c>
      <c r="L294">
        <v>5</v>
      </c>
      <c r="M294" t="s">
        <v>19</v>
      </c>
      <c r="N294" t="s">
        <v>103</v>
      </c>
      <c r="O294">
        <f>orders[[#This Row],[Ship Date]]-orders[[#This Row],[Order Date]]</f>
        <v>2</v>
      </c>
      <c r="P294">
        <f>WEEKNUM(orders[[#This Row],[Order Date]])</f>
        <v>3</v>
      </c>
      <c r="Q294" t="str" cm="1">
        <f t="array" ref="Q294">_xlfn.IFS(orders[[#This Row],[Customer Gender]]="M","Male", orders[[#This Row],[Customer Gender]]="F","Female", orders[[#This Row],[Customer Gender]]="O","Other", TRUE,"Unknown")</f>
        <v>Female</v>
      </c>
      <c r="R294" s="31" t="str">
        <f t="shared" si="14"/>
        <v>January</v>
      </c>
    </row>
    <row r="295" spans="1:18">
      <c r="A295" t="s">
        <v>376</v>
      </c>
      <c r="B295" t="s">
        <v>22</v>
      </c>
      <c r="C295">
        <v>4</v>
      </c>
      <c r="D295">
        <f t="shared" si="12"/>
        <v>4</v>
      </c>
      <c r="E295">
        <v>63.8</v>
      </c>
      <c r="F295">
        <v>255.2</v>
      </c>
      <c r="G295">
        <f t="shared" si="13"/>
        <v>255.2</v>
      </c>
      <c r="H295" s="1">
        <v>45670</v>
      </c>
      <c r="I295" s="1">
        <v>45671</v>
      </c>
      <c r="J295" t="s">
        <v>23</v>
      </c>
      <c r="K295" t="s">
        <v>40</v>
      </c>
      <c r="L295">
        <v>4</v>
      </c>
      <c r="M295" t="s">
        <v>19</v>
      </c>
      <c r="N295" t="s">
        <v>377</v>
      </c>
      <c r="O295">
        <f>orders[[#This Row],[Ship Date]]-orders[[#This Row],[Order Date]]</f>
        <v>1</v>
      </c>
      <c r="P295">
        <f>WEEKNUM(orders[[#This Row],[Order Date]])</f>
        <v>3</v>
      </c>
      <c r="Q295" t="str" cm="1">
        <f t="array" ref="Q295">_xlfn.IFS(orders[[#This Row],[Customer Gender]]="M","Male", orders[[#This Row],[Customer Gender]]="F","Female", orders[[#This Row],[Customer Gender]]="O","Other", TRUE,"Unknown")</f>
        <v>Male</v>
      </c>
      <c r="R295" s="31" t="str">
        <f t="shared" si="14"/>
        <v>January</v>
      </c>
    </row>
    <row r="296" spans="1:18">
      <c r="A296" t="s">
        <v>378</v>
      </c>
      <c r="B296" t="s">
        <v>76</v>
      </c>
      <c r="C296">
        <v>2</v>
      </c>
      <c r="D296">
        <f t="shared" si="12"/>
        <v>2</v>
      </c>
      <c r="E296">
        <v>20.100000000000001</v>
      </c>
      <c r="F296">
        <v>40.200000000000003</v>
      </c>
      <c r="G296">
        <f t="shared" si="13"/>
        <v>40.200000000000003</v>
      </c>
      <c r="H296" s="1">
        <v>45670</v>
      </c>
      <c r="I296" s="1">
        <v>45672</v>
      </c>
      <c r="J296" t="s">
        <v>23</v>
      </c>
      <c r="K296" t="s">
        <v>18</v>
      </c>
      <c r="L296">
        <v>5</v>
      </c>
      <c r="M296" t="s">
        <v>19</v>
      </c>
      <c r="N296" t="s">
        <v>113</v>
      </c>
      <c r="O296">
        <f>orders[[#This Row],[Ship Date]]-orders[[#This Row],[Order Date]]</f>
        <v>2</v>
      </c>
      <c r="P296">
        <f>WEEKNUM(orders[[#This Row],[Order Date]])</f>
        <v>3</v>
      </c>
      <c r="Q296" t="str" cm="1">
        <f t="array" ref="Q296">_xlfn.IFS(orders[[#This Row],[Customer Gender]]="M","Male", orders[[#This Row],[Customer Gender]]="F","Female", orders[[#This Row],[Customer Gender]]="O","Other", TRUE,"Unknown")</f>
        <v>Male</v>
      </c>
      <c r="R296" s="31" t="str">
        <f t="shared" si="14"/>
        <v>January</v>
      </c>
    </row>
    <row r="297" spans="1:18">
      <c r="A297" t="s">
        <v>379</v>
      </c>
      <c r="B297" t="s">
        <v>67</v>
      </c>
      <c r="C297">
        <v>3</v>
      </c>
      <c r="D297">
        <f t="shared" si="12"/>
        <v>3</v>
      </c>
      <c r="E297">
        <v>50.4</v>
      </c>
      <c r="F297">
        <v>151.19999999999999</v>
      </c>
      <c r="G297">
        <f t="shared" si="13"/>
        <v>151.19999999999999</v>
      </c>
      <c r="H297" s="1">
        <v>45670</v>
      </c>
      <c r="I297" s="1">
        <v>45673</v>
      </c>
      <c r="J297" t="s">
        <v>27</v>
      </c>
      <c r="K297" t="s">
        <v>51</v>
      </c>
      <c r="L297">
        <v>4</v>
      </c>
      <c r="M297" t="s">
        <v>19</v>
      </c>
      <c r="N297" t="s">
        <v>82</v>
      </c>
      <c r="O297">
        <f>orders[[#This Row],[Ship Date]]-orders[[#This Row],[Order Date]]</f>
        <v>3</v>
      </c>
      <c r="P297">
        <f>WEEKNUM(orders[[#This Row],[Order Date]])</f>
        <v>3</v>
      </c>
      <c r="Q297" t="str" cm="1">
        <f t="array" ref="Q297">_xlfn.IFS(orders[[#This Row],[Customer Gender]]="M","Male", orders[[#This Row],[Customer Gender]]="F","Female", orders[[#This Row],[Customer Gender]]="O","Other", TRUE,"Unknown")</f>
        <v>Female</v>
      </c>
      <c r="R297" s="31" t="str">
        <f t="shared" si="14"/>
        <v>January</v>
      </c>
    </row>
    <row r="298" spans="1:18">
      <c r="A298" t="s">
        <v>380</v>
      </c>
      <c r="B298" t="s">
        <v>16</v>
      </c>
      <c r="C298">
        <v>1</v>
      </c>
      <c r="D298">
        <f t="shared" si="12"/>
        <v>1</v>
      </c>
      <c r="E298">
        <v>16.2</v>
      </c>
      <c r="F298">
        <v>16.2</v>
      </c>
      <c r="G298">
        <f t="shared" si="13"/>
        <v>16.2</v>
      </c>
      <c r="H298" s="1">
        <v>45670</v>
      </c>
      <c r="I298" s="1">
        <v>45683</v>
      </c>
      <c r="J298" t="s">
        <v>27</v>
      </c>
      <c r="K298" t="s">
        <v>35</v>
      </c>
      <c r="L298">
        <v>4</v>
      </c>
      <c r="M298" t="s">
        <v>19</v>
      </c>
      <c r="N298" t="s">
        <v>24</v>
      </c>
      <c r="O298">
        <f>orders[[#This Row],[Ship Date]]-orders[[#This Row],[Order Date]]</f>
        <v>13</v>
      </c>
      <c r="P298">
        <f>WEEKNUM(orders[[#This Row],[Order Date]])</f>
        <v>3</v>
      </c>
      <c r="Q298" t="str" cm="1">
        <f t="array" ref="Q298">_xlfn.IFS(orders[[#This Row],[Customer Gender]]="M","Male", orders[[#This Row],[Customer Gender]]="F","Female", orders[[#This Row],[Customer Gender]]="O","Other", TRUE,"Unknown")</f>
        <v>Female</v>
      </c>
      <c r="R298" s="31" t="str">
        <f t="shared" si="14"/>
        <v>January</v>
      </c>
    </row>
    <row r="299" spans="1:18">
      <c r="A299" t="s">
        <v>381</v>
      </c>
      <c r="B299" t="s">
        <v>39</v>
      </c>
      <c r="C299">
        <v>7</v>
      </c>
      <c r="D299">
        <f t="shared" si="12"/>
        <v>7</v>
      </c>
      <c r="E299">
        <v>80.900000000000006</v>
      </c>
      <c r="F299">
        <v>566.30000000000007</v>
      </c>
      <c r="G299">
        <f t="shared" si="13"/>
        <v>566.30000000000007</v>
      </c>
      <c r="H299" s="1">
        <v>45670</v>
      </c>
      <c r="I299" s="1">
        <v>45672</v>
      </c>
      <c r="J299" t="s">
        <v>23</v>
      </c>
      <c r="K299" t="s">
        <v>70</v>
      </c>
      <c r="L299">
        <v>2</v>
      </c>
      <c r="M299" t="s">
        <v>19</v>
      </c>
      <c r="N299" t="s">
        <v>28</v>
      </c>
      <c r="O299">
        <f>orders[[#This Row],[Ship Date]]-orders[[#This Row],[Order Date]]</f>
        <v>2</v>
      </c>
      <c r="P299">
        <f>WEEKNUM(orders[[#This Row],[Order Date]])</f>
        <v>3</v>
      </c>
      <c r="Q299" t="str" cm="1">
        <f t="array" ref="Q299">_xlfn.IFS(orders[[#This Row],[Customer Gender]]="M","Male", orders[[#This Row],[Customer Gender]]="F","Female", orders[[#This Row],[Customer Gender]]="O","Other", TRUE,"Unknown")</f>
        <v>Male</v>
      </c>
      <c r="R299" s="31" t="str">
        <f t="shared" si="14"/>
        <v>January</v>
      </c>
    </row>
    <row r="300" spans="1:18">
      <c r="A300" t="s">
        <v>382</v>
      </c>
      <c r="B300" t="s">
        <v>46</v>
      </c>
      <c r="C300">
        <v>6</v>
      </c>
      <c r="D300">
        <f t="shared" si="12"/>
        <v>6</v>
      </c>
      <c r="E300">
        <v>95.2</v>
      </c>
      <c r="F300">
        <v>571.20000000000005</v>
      </c>
      <c r="G300">
        <f t="shared" si="13"/>
        <v>571.20000000000005</v>
      </c>
      <c r="H300" s="1">
        <v>45670</v>
      </c>
      <c r="I300" s="1">
        <v>45672</v>
      </c>
      <c r="J300" t="s">
        <v>27</v>
      </c>
      <c r="K300" t="s">
        <v>18</v>
      </c>
      <c r="L300">
        <v>5</v>
      </c>
      <c r="M300" t="s">
        <v>19</v>
      </c>
      <c r="N300" t="s">
        <v>28</v>
      </c>
      <c r="O300">
        <f>orders[[#This Row],[Ship Date]]-orders[[#This Row],[Order Date]]</f>
        <v>2</v>
      </c>
      <c r="P300">
        <f>WEEKNUM(orders[[#This Row],[Order Date]])</f>
        <v>3</v>
      </c>
      <c r="Q300" t="str" cm="1">
        <f t="array" ref="Q300">_xlfn.IFS(orders[[#This Row],[Customer Gender]]="M","Male", orders[[#This Row],[Customer Gender]]="F","Female", orders[[#This Row],[Customer Gender]]="O","Other", TRUE,"Unknown")</f>
        <v>Female</v>
      </c>
      <c r="R300" s="31" t="str">
        <f t="shared" si="14"/>
        <v>January</v>
      </c>
    </row>
    <row r="301" spans="1:18">
      <c r="A301" t="s">
        <v>383</v>
      </c>
      <c r="B301" t="s">
        <v>37</v>
      </c>
      <c r="C301">
        <v>8</v>
      </c>
      <c r="D301">
        <f t="shared" si="12"/>
        <v>8</v>
      </c>
      <c r="E301">
        <v>70.400000000000006</v>
      </c>
      <c r="F301">
        <v>563.20000000000005</v>
      </c>
      <c r="G301">
        <f t="shared" si="13"/>
        <v>563.20000000000005</v>
      </c>
      <c r="H301" s="1">
        <v>45670</v>
      </c>
      <c r="I301" s="1">
        <v>45671</v>
      </c>
      <c r="J301" t="s">
        <v>23</v>
      </c>
      <c r="K301" t="s">
        <v>35</v>
      </c>
      <c r="L301">
        <v>3</v>
      </c>
      <c r="M301" t="s">
        <v>19</v>
      </c>
      <c r="N301" t="s">
        <v>33</v>
      </c>
      <c r="O301">
        <f>orders[[#This Row],[Ship Date]]-orders[[#This Row],[Order Date]]</f>
        <v>1</v>
      </c>
      <c r="P301">
        <f>WEEKNUM(orders[[#This Row],[Order Date]])</f>
        <v>3</v>
      </c>
      <c r="Q301" t="str" cm="1">
        <f t="array" ref="Q301">_xlfn.IFS(orders[[#This Row],[Customer Gender]]="M","Male", orders[[#This Row],[Customer Gender]]="F","Female", orders[[#This Row],[Customer Gender]]="O","Other", TRUE,"Unknown")</f>
        <v>Male</v>
      </c>
      <c r="R301" s="31" t="str">
        <f t="shared" si="14"/>
        <v>January</v>
      </c>
    </row>
    <row r="302" spans="1:18">
      <c r="A302" t="s">
        <v>384</v>
      </c>
      <c r="B302" t="s">
        <v>16</v>
      </c>
      <c r="C302">
        <v>5</v>
      </c>
      <c r="D302">
        <f t="shared" si="12"/>
        <v>5</v>
      </c>
      <c r="E302">
        <v>10.7</v>
      </c>
      <c r="F302">
        <v>53.5</v>
      </c>
      <c r="G302">
        <f t="shared" si="13"/>
        <v>53.5</v>
      </c>
      <c r="H302" s="1">
        <v>45670</v>
      </c>
      <c r="I302" s="1">
        <v>45674</v>
      </c>
      <c r="J302" t="s">
        <v>27</v>
      </c>
      <c r="K302" t="s">
        <v>40</v>
      </c>
      <c r="L302">
        <v>4</v>
      </c>
      <c r="M302" t="s">
        <v>19</v>
      </c>
      <c r="N302" t="s">
        <v>33</v>
      </c>
      <c r="O302">
        <f>orders[[#This Row],[Ship Date]]-orders[[#This Row],[Order Date]]</f>
        <v>4</v>
      </c>
      <c r="P302">
        <f>WEEKNUM(orders[[#This Row],[Order Date]])</f>
        <v>3</v>
      </c>
      <c r="Q302" t="str" cm="1">
        <f t="array" ref="Q302">_xlfn.IFS(orders[[#This Row],[Customer Gender]]="M","Male", orders[[#This Row],[Customer Gender]]="F","Female", orders[[#This Row],[Customer Gender]]="O","Other", TRUE,"Unknown")</f>
        <v>Female</v>
      </c>
      <c r="R302" s="31" t="str">
        <f t="shared" si="14"/>
        <v>January</v>
      </c>
    </row>
    <row r="303" spans="1:18">
      <c r="A303" t="s">
        <v>385</v>
      </c>
      <c r="B303" t="s">
        <v>44</v>
      </c>
      <c r="C303">
        <v>5</v>
      </c>
      <c r="D303">
        <f t="shared" si="12"/>
        <v>5</v>
      </c>
      <c r="E303">
        <v>19.600000000000001</v>
      </c>
      <c r="F303">
        <v>98</v>
      </c>
      <c r="G303">
        <f t="shared" si="13"/>
        <v>98</v>
      </c>
      <c r="H303" s="1">
        <v>45670</v>
      </c>
      <c r="I303" s="1">
        <v>45672</v>
      </c>
      <c r="J303" t="s">
        <v>27</v>
      </c>
      <c r="K303" t="s">
        <v>18</v>
      </c>
      <c r="L303">
        <v>1</v>
      </c>
      <c r="M303" t="s">
        <v>19</v>
      </c>
      <c r="N303" t="s">
        <v>33</v>
      </c>
      <c r="O303">
        <f>orders[[#This Row],[Ship Date]]-orders[[#This Row],[Order Date]]</f>
        <v>2</v>
      </c>
      <c r="P303">
        <f>WEEKNUM(orders[[#This Row],[Order Date]])</f>
        <v>3</v>
      </c>
      <c r="Q303" t="str" cm="1">
        <f t="array" ref="Q303">_xlfn.IFS(orders[[#This Row],[Customer Gender]]="M","Male", orders[[#This Row],[Customer Gender]]="F","Female", orders[[#This Row],[Customer Gender]]="O","Other", TRUE,"Unknown")</f>
        <v>Female</v>
      </c>
      <c r="R303" s="31" t="str">
        <f t="shared" si="14"/>
        <v>January</v>
      </c>
    </row>
    <row r="304" spans="1:18">
      <c r="A304" t="s">
        <v>386</v>
      </c>
      <c r="B304" t="s">
        <v>44</v>
      </c>
      <c r="C304">
        <v>11</v>
      </c>
      <c r="D304">
        <f t="shared" si="12"/>
        <v>11</v>
      </c>
      <c r="E304">
        <v>34.700000000000003</v>
      </c>
      <c r="F304">
        <v>381.70000000000005</v>
      </c>
      <c r="G304">
        <f t="shared" si="13"/>
        <v>381.70000000000005</v>
      </c>
      <c r="H304" s="1">
        <v>45670</v>
      </c>
      <c r="I304" s="1">
        <v>45672</v>
      </c>
      <c r="J304" t="s">
        <v>27</v>
      </c>
      <c r="K304" t="s">
        <v>18</v>
      </c>
      <c r="L304">
        <v>5</v>
      </c>
      <c r="M304" t="s">
        <v>19</v>
      </c>
      <c r="N304" t="s">
        <v>33</v>
      </c>
      <c r="O304">
        <f>orders[[#This Row],[Ship Date]]-orders[[#This Row],[Order Date]]</f>
        <v>2</v>
      </c>
      <c r="P304">
        <f>WEEKNUM(orders[[#This Row],[Order Date]])</f>
        <v>3</v>
      </c>
      <c r="Q304" t="str" cm="1">
        <f t="array" ref="Q304">_xlfn.IFS(orders[[#This Row],[Customer Gender]]="M","Male", orders[[#This Row],[Customer Gender]]="F","Female", orders[[#This Row],[Customer Gender]]="O","Other", TRUE,"Unknown")</f>
        <v>Female</v>
      </c>
      <c r="R304" s="31" t="str">
        <f t="shared" si="14"/>
        <v>January</v>
      </c>
    </row>
    <row r="305" spans="1:18">
      <c r="A305" t="s">
        <v>387</v>
      </c>
      <c r="B305" t="s">
        <v>54</v>
      </c>
      <c r="C305">
        <v>9</v>
      </c>
      <c r="D305">
        <f t="shared" si="12"/>
        <v>9</v>
      </c>
      <c r="E305">
        <v>34.1</v>
      </c>
      <c r="F305">
        <v>306.90000000000003</v>
      </c>
      <c r="G305">
        <f t="shared" si="13"/>
        <v>306.90000000000003</v>
      </c>
      <c r="H305" s="1">
        <v>45670</v>
      </c>
      <c r="I305" s="1">
        <v>45671</v>
      </c>
      <c r="J305" t="s">
        <v>27</v>
      </c>
      <c r="K305" t="s">
        <v>70</v>
      </c>
      <c r="L305">
        <v>3</v>
      </c>
      <c r="M305" t="s">
        <v>19</v>
      </c>
      <c r="N305" t="s">
        <v>33</v>
      </c>
      <c r="O305">
        <f>orders[[#This Row],[Ship Date]]-orders[[#This Row],[Order Date]]</f>
        <v>1</v>
      </c>
      <c r="P305">
        <f>WEEKNUM(orders[[#This Row],[Order Date]])</f>
        <v>3</v>
      </c>
      <c r="Q305" t="str" cm="1">
        <f t="array" ref="Q305">_xlfn.IFS(orders[[#This Row],[Customer Gender]]="M","Male", orders[[#This Row],[Customer Gender]]="F","Female", orders[[#This Row],[Customer Gender]]="O","Other", TRUE,"Unknown")</f>
        <v>Female</v>
      </c>
      <c r="R305" s="31" t="str">
        <f t="shared" si="14"/>
        <v>January</v>
      </c>
    </row>
    <row r="306" spans="1:18">
      <c r="A306" t="s">
        <v>388</v>
      </c>
      <c r="B306" t="s">
        <v>16</v>
      </c>
      <c r="C306">
        <v>49</v>
      </c>
      <c r="D306">
        <f t="shared" si="12"/>
        <v>49</v>
      </c>
      <c r="E306">
        <v>29.3</v>
      </c>
      <c r="F306">
        <v>1435.7</v>
      </c>
      <c r="G306">
        <f t="shared" si="13"/>
        <v>1435.7</v>
      </c>
      <c r="H306" s="1">
        <v>45670</v>
      </c>
      <c r="I306" s="1">
        <v>45670</v>
      </c>
      <c r="J306" t="s">
        <v>23</v>
      </c>
      <c r="K306" t="s">
        <v>18</v>
      </c>
      <c r="L306">
        <v>3</v>
      </c>
      <c r="M306" t="s">
        <v>19</v>
      </c>
      <c r="N306" t="s">
        <v>33</v>
      </c>
      <c r="O306">
        <f>orders[[#This Row],[Ship Date]]-orders[[#This Row],[Order Date]]</f>
        <v>0</v>
      </c>
      <c r="P306">
        <f>WEEKNUM(orders[[#This Row],[Order Date]])</f>
        <v>3</v>
      </c>
      <c r="Q306" t="str" cm="1">
        <f t="array" ref="Q306">_xlfn.IFS(orders[[#This Row],[Customer Gender]]="M","Male", orders[[#This Row],[Customer Gender]]="F","Female", orders[[#This Row],[Customer Gender]]="O","Other", TRUE,"Unknown")</f>
        <v>Male</v>
      </c>
      <c r="R306" s="31" t="str">
        <f t="shared" si="14"/>
        <v>January</v>
      </c>
    </row>
    <row r="307" spans="1:18">
      <c r="A307" t="s">
        <v>389</v>
      </c>
      <c r="B307" t="s">
        <v>22</v>
      </c>
      <c r="C307">
        <v>1</v>
      </c>
      <c r="D307">
        <f t="shared" si="12"/>
        <v>1</v>
      </c>
      <c r="E307">
        <v>55.2</v>
      </c>
      <c r="F307">
        <v>55.2</v>
      </c>
      <c r="G307">
        <f t="shared" si="13"/>
        <v>55.2</v>
      </c>
      <c r="H307" s="1">
        <v>45670</v>
      </c>
      <c r="I307" s="1">
        <v>45671</v>
      </c>
      <c r="J307" t="s">
        <v>27</v>
      </c>
      <c r="K307" t="s">
        <v>18</v>
      </c>
      <c r="L307">
        <v>3</v>
      </c>
      <c r="M307" t="s">
        <v>19</v>
      </c>
      <c r="N307" t="s">
        <v>33</v>
      </c>
      <c r="O307">
        <f>orders[[#This Row],[Ship Date]]-orders[[#This Row],[Order Date]]</f>
        <v>1</v>
      </c>
      <c r="P307">
        <f>WEEKNUM(orders[[#This Row],[Order Date]])</f>
        <v>3</v>
      </c>
      <c r="Q307" t="str" cm="1">
        <f t="array" ref="Q307">_xlfn.IFS(orders[[#This Row],[Customer Gender]]="M","Male", orders[[#This Row],[Customer Gender]]="F","Female", orders[[#This Row],[Customer Gender]]="O","Other", TRUE,"Unknown")</f>
        <v>Female</v>
      </c>
      <c r="R307" s="31" t="str">
        <f t="shared" si="14"/>
        <v>January</v>
      </c>
    </row>
    <row r="308" spans="1:18">
      <c r="A308" t="s">
        <v>390</v>
      </c>
      <c r="B308" t="s">
        <v>146</v>
      </c>
      <c r="C308">
        <v>3</v>
      </c>
      <c r="D308">
        <f t="shared" si="12"/>
        <v>3</v>
      </c>
      <c r="E308">
        <v>26</v>
      </c>
      <c r="F308">
        <v>78</v>
      </c>
      <c r="G308">
        <f t="shared" si="13"/>
        <v>78</v>
      </c>
      <c r="H308" s="1">
        <v>45670</v>
      </c>
      <c r="I308" s="1">
        <v>45673</v>
      </c>
      <c r="J308" t="s">
        <v>27</v>
      </c>
      <c r="K308" t="s">
        <v>18</v>
      </c>
      <c r="L308">
        <v>5</v>
      </c>
      <c r="M308" t="s">
        <v>19</v>
      </c>
      <c r="N308" t="s">
        <v>33</v>
      </c>
      <c r="O308">
        <f>orders[[#This Row],[Ship Date]]-orders[[#This Row],[Order Date]]</f>
        <v>3</v>
      </c>
      <c r="P308">
        <f>WEEKNUM(orders[[#This Row],[Order Date]])</f>
        <v>3</v>
      </c>
      <c r="Q308" t="str" cm="1">
        <f t="array" ref="Q308">_xlfn.IFS(orders[[#This Row],[Customer Gender]]="M","Male", orders[[#This Row],[Customer Gender]]="F","Female", orders[[#This Row],[Customer Gender]]="O","Other", TRUE,"Unknown")</f>
        <v>Female</v>
      </c>
      <c r="R308" s="31" t="str">
        <f t="shared" si="14"/>
        <v>January</v>
      </c>
    </row>
    <row r="309" spans="1:18">
      <c r="A309" t="s">
        <v>391</v>
      </c>
      <c r="B309" t="s">
        <v>81</v>
      </c>
      <c r="C309">
        <v>2</v>
      </c>
      <c r="D309">
        <f t="shared" si="12"/>
        <v>2</v>
      </c>
      <c r="E309">
        <v>14.2</v>
      </c>
      <c r="F309">
        <v>28.4</v>
      </c>
      <c r="G309">
        <f t="shared" si="13"/>
        <v>28.4</v>
      </c>
      <c r="H309" s="1">
        <v>45670</v>
      </c>
      <c r="I309" s="1">
        <v>45675</v>
      </c>
      <c r="J309" t="s">
        <v>27</v>
      </c>
      <c r="K309" t="s">
        <v>51</v>
      </c>
      <c r="L309">
        <v>4</v>
      </c>
      <c r="M309" t="s">
        <v>19</v>
      </c>
      <c r="N309" t="s">
        <v>392</v>
      </c>
      <c r="O309">
        <f>orders[[#This Row],[Ship Date]]-orders[[#This Row],[Order Date]]</f>
        <v>5</v>
      </c>
      <c r="P309">
        <f>WEEKNUM(orders[[#This Row],[Order Date]])</f>
        <v>3</v>
      </c>
      <c r="Q309" t="str" cm="1">
        <f t="array" ref="Q309">_xlfn.IFS(orders[[#This Row],[Customer Gender]]="M","Male", orders[[#This Row],[Customer Gender]]="F","Female", orders[[#This Row],[Customer Gender]]="O","Other", TRUE,"Unknown")</f>
        <v>Female</v>
      </c>
      <c r="R309" s="31" t="str">
        <f t="shared" si="14"/>
        <v>January</v>
      </c>
    </row>
    <row r="310" spans="1:18">
      <c r="A310" t="s">
        <v>393</v>
      </c>
      <c r="B310" t="s">
        <v>44</v>
      </c>
      <c r="C310">
        <v>9</v>
      </c>
      <c r="D310">
        <f t="shared" si="12"/>
        <v>9</v>
      </c>
      <c r="E310">
        <v>22.7</v>
      </c>
      <c r="F310">
        <v>204.29999999999998</v>
      </c>
      <c r="G310">
        <f t="shared" si="13"/>
        <v>204.29999999999998</v>
      </c>
      <c r="H310" s="1">
        <v>45671</v>
      </c>
      <c r="I310" s="1">
        <v>45672</v>
      </c>
      <c r="J310" t="s">
        <v>23</v>
      </c>
      <c r="K310" t="s">
        <v>35</v>
      </c>
      <c r="L310">
        <v>4</v>
      </c>
      <c r="M310" t="s">
        <v>19</v>
      </c>
      <c r="N310" t="s">
        <v>55</v>
      </c>
      <c r="O310">
        <f>orders[[#This Row],[Ship Date]]-orders[[#This Row],[Order Date]]</f>
        <v>1</v>
      </c>
      <c r="P310">
        <f>WEEKNUM(orders[[#This Row],[Order Date]])</f>
        <v>3</v>
      </c>
      <c r="Q310" t="str" cm="1">
        <f t="array" ref="Q310">_xlfn.IFS(orders[[#This Row],[Customer Gender]]="M","Male", orders[[#This Row],[Customer Gender]]="F","Female", orders[[#This Row],[Customer Gender]]="O","Other", TRUE,"Unknown")</f>
        <v>Male</v>
      </c>
      <c r="R310" s="31" t="str">
        <f t="shared" si="14"/>
        <v>January</v>
      </c>
    </row>
    <row r="311" spans="1:18">
      <c r="A311" t="s">
        <v>394</v>
      </c>
      <c r="B311" t="s">
        <v>16</v>
      </c>
      <c r="C311">
        <v>15</v>
      </c>
      <c r="D311">
        <f t="shared" si="12"/>
        <v>15</v>
      </c>
      <c r="E311">
        <v>19.8</v>
      </c>
      <c r="F311">
        <v>297</v>
      </c>
      <c r="G311">
        <f t="shared" si="13"/>
        <v>297</v>
      </c>
      <c r="H311" s="1">
        <v>45671</v>
      </c>
      <c r="I311" s="1">
        <v>45671</v>
      </c>
      <c r="J311" t="s">
        <v>27</v>
      </c>
      <c r="K311" t="s">
        <v>18</v>
      </c>
      <c r="L311">
        <v>5</v>
      </c>
      <c r="M311" t="s">
        <v>19</v>
      </c>
      <c r="N311" t="s">
        <v>55</v>
      </c>
      <c r="O311">
        <f>orders[[#This Row],[Ship Date]]-orders[[#This Row],[Order Date]]</f>
        <v>0</v>
      </c>
      <c r="P311">
        <f>WEEKNUM(orders[[#This Row],[Order Date]])</f>
        <v>3</v>
      </c>
      <c r="Q311" t="str" cm="1">
        <f t="array" ref="Q311">_xlfn.IFS(orders[[#This Row],[Customer Gender]]="M","Male", orders[[#This Row],[Customer Gender]]="F","Female", orders[[#This Row],[Customer Gender]]="O","Other", TRUE,"Unknown")</f>
        <v>Female</v>
      </c>
      <c r="R311" s="31" t="str">
        <f t="shared" si="14"/>
        <v>January</v>
      </c>
    </row>
    <row r="312" spans="1:18">
      <c r="A312" t="s">
        <v>395</v>
      </c>
      <c r="B312" t="s">
        <v>16</v>
      </c>
      <c r="C312">
        <v>3</v>
      </c>
      <c r="D312">
        <f t="shared" si="12"/>
        <v>3</v>
      </c>
      <c r="E312">
        <v>31.7</v>
      </c>
      <c r="F312">
        <v>95.1</v>
      </c>
      <c r="G312">
        <f t="shared" si="13"/>
        <v>95.1</v>
      </c>
      <c r="H312" s="1">
        <v>45671</v>
      </c>
      <c r="I312" s="1">
        <v>45672</v>
      </c>
      <c r="J312" t="s">
        <v>23</v>
      </c>
      <c r="K312" t="s">
        <v>40</v>
      </c>
      <c r="L312">
        <v>4</v>
      </c>
      <c r="M312" t="s">
        <v>19</v>
      </c>
      <c r="N312" t="s">
        <v>55</v>
      </c>
      <c r="O312">
        <f>orders[[#This Row],[Ship Date]]-orders[[#This Row],[Order Date]]</f>
        <v>1</v>
      </c>
      <c r="P312">
        <f>WEEKNUM(orders[[#This Row],[Order Date]])</f>
        <v>3</v>
      </c>
      <c r="Q312" t="str" cm="1">
        <f t="array" ref="Q312">_xlfn.IFS(orders[[#This Row],[Customer Gender]]="M","Male", orders[[#This Row],[Customer Gender]]="F","Female", orders[[#This Row],[Customer Gender]]="O","Other", TRUE,"Unknown")</f>
        <v>Male</v>
      </c>
      <c r="R312" s="31" t="str">
        <f t="shared" si="14"/>
        <v>January</v>
      </c>
    </row>
    <row r="313" spans="1:18">
      <c r="A313" t="s">
        <v>396</v>
      </c>
      <c r="B313" t="s">
        <v>44</v>
      </c>
      <c r="C313">
        <v>4</v>
      </c>
      <c r="D313">
        <f t="shared" si="12"/>
        <v>4</v>
      </c>
      <c r="E313">
        <v>30.4</v>
      </c>
      <c r="F313">
        <v>121.6</v>
      </c>
      <c r="G313">
        <f t="shared" si="13"/>
        <v>121.6</v>
      </c>
      <c r="H313" s="1">
        <v>45671</v>
      </c>
      <c r="I313" s="1">
        <v>45675</v>
      </c>
      <c r="J313" t="s">
        <v>23</v>
      </c>
      <c r="K313" t="s">
        <v>18</v>
      </c>
      <c r="L313">
        <v>4</v>
      </c>
      <c r="M313" t="s">
        <v>19</v>
      </c>
      <c r="N313" t="s">
        <v>55</v>
      </c>
      <c r="O313">
        <f>orders[[#This Row],[Ship Date]]-orders[[#This Row],[Order Date]]</f>
        <v>4</v>
      </c>
      <c r="P313">
        <f>WEEKNUM(orders[[#This Row],[Order Date]])</f>
        <v>3</v>
      </c>
      <c r="Q313" t="str" cm="1">
        <f t="array" ref="Q313">_xlfn.IFS(orders[[#This Row],[Customer Gender]]="M","Male", orders[[#This Row],[Customer Gender]]="F","Female", orders[[#This Row],[Customer Gender]]="O","Other", TRUE,"Unknown")</f>
        <v>Male</v>
      </c>
      <c r="R313" s="31" t="str">
        <f t="shared" si="14"/>
        <v>January</v>
      </c>
    </row>
    <row r="314" spans="1:18">
      <c r="A314" t="s">
        <v>397</v>
      </c>
      <c r="B314" t="s">
        <v>16</v>
      </c>
      <c r="C314">
        <v>4</v>
      </c>
      <c r="D314">
        <f t="shared" si="12"/>
        <v>4</v>
      </c>
      <c r="E314">
        <v>25.6</v>
      </c>
      <c r="F314">
        <v>102.4</v>
      </c>
      <c r="G314">
        <f t="shared" si="13"/>
        <v>102.4</v>
      </c>
      <c r="H314" s="1">
        <v>45671</v>
      </c>
      <c r="I314" s="1">
        <v>45672</v>
      </c>
      <c r="J314" t="s">
        <v>23</v>
      </c>
      <c r="K314" t="s">
        <v>51</v>
      </c>
      <c r="L314">
        <v>4</v>
      </c>
      <c r="M314" t="s">
        <v>19</v>
      </c>
      <c r="N314" t="s">
        <v>62</v>
      </c>
      <c r="O314">
        <f>orders[[#This Row],[Ship Date]]-orders[[#This Row],[Order Date]]</f>
        <v>1</v>
      </c>
      <c r="P314">
        <f>WEEKNUM(orders[[#This Row],[Order Date]])</f>
        <v>3</v>
      </c>
      <c r="Q314" t="str" cm="1">
        <f t="array" ref="Q314">_xlfn.IFS(orders[[#This Row],[Customer Gender]]="M","Male", orders[[#This Row],[Customer Gender]]="F","Female", orders[[#This Row],[Customer Gender]]="O","Other", TRUE,"Unknown")</f>
        <v>Male</v>
      </c>
      <c r="R314" s="31" t="str">
        <f t="shared" si="14"/>
        <v>January</v>
      </c>
    </row>
    <row r="315" spans="1:18">
      <c r="A315" t="s">
        <v>398</v>
      </c>
      <c r="B315" t="s">
        <v>37</v>
      </c>
      <c r="C315">
        <v>2</v>
      </c>
      <c r="D315">
        <f t="shared" si="12"/>
        <v>2</v>
      </c>
      <c r="E315">
        <v>34.9</v>
      </c>
      <c r="F315">
        <v>69.8</v>
      </c>
      <c r="G315">
        <f t="shared" si="13"/>
        <v>69.8</v>
      </c>
      <c r="H315" s="1">
        <v>45671</v>
      </c>
      <c r="I315" s="1">
        <v>45672</v>
      </c>
      <c r="J315" t="s">
        <v>27</v>
      </c>
      <c r="K315" t="s">
        <v>40</v>
      </c>
      <c r="L315">
        <v>4</v>
      </c>
      <c r="M315" t="s">
        <v>19</v>
      </c>
      <c r="N315" t="s">
        <v>72</v>
      </c>
      <c r="O315">
        <f>orders[[#This Row],[Ship Date]]-orders[[#This Row],[Order Date]]</f>
        <v>1</v>
      </c>
      <c r="P315">
        <f>WEEKNUM(orders[[#This Row],[Order Date]])</f>
        <v>3</v>
      </c>
      <c r="Q315" t="str" cm="1">
        <f t="array" ref="Q315">_xlfn.IFS(orders[[#This Row],[Customer Gender]]="M","Male", orders[[#This Row],[Customer Gender]]="F","Female", orders[[#This Row],[Customer Gender]]="O","Other", TRUE,"Unknown")</f>
        <v>Female</v>
      </c>
      <c r="R315" s="31" t="str">
        <f t="shared" si="14"/>
        <v>January</v>
      </c>
    </row>
    <row r="316" spans="1:18">
      <c r="A316" t="s">
        <v>399</v>
      </c>
      <c r="B316" t="s">
        <v>42</v>
      </c>
      <c r="C316">
        <v>6</v>
      </c>
      <c r="D316">
        <f t="shared" si="12"/>
        <v>6</v>
      </c>
      <c r="E316">
        <v>42.7</v>
      </c>
      <c r="F316">
        <v>256.20000000000005</v>
      </c>
      <c r="G316">
        <f t="shared" si="13"/>
        <v>256.20000000000005</v>
      </c>
      <c r="H316" s="1">
        <v>45671</v>
      </c>
      <c r="I316" s="1">
        <v>45674</v>
      </c>
      <c r="J316" t="s">
        <v>23</v>
      </c>
      <c r="K316" t="s">
        <v>40</v>
      </c>
      <c r="L316">
        <v>3</v>
      </c>
      <c r="M316" t="s">
        <v>19</v>
      </c>
      <c r="N316" t="s">
        <v>77</v>
      </c>
      <c r="O316">
        <f>orders[[#This Row],[Ship Date]]-orders[[#This Row],[Order Date]]</f>
        <v>3</v>
      </c>
      <c r="P316">
        <f>WEEKNUM(orders[[#This Row],[Order Date]])</f>
        <v>3</v>
      </c>
      <c r="Q316" t="str" cm="1">
        <f t="array" ref="Q316">_xlfn.IFS(orders[[#This Row],[Customer Gender]]="M","Male", orders[[#This Row],[Customer Gender]]="F","Female", orders[[#This Row],[Customer Gender]]="O","Other", TRUE,"Unknown")</f>
        <v>Male</v>
      </c>
      <c r="R316" s="31" t="str">
        <f t="shared" si="14"/>
        <v>January</v>
      </c>
    </row>
    <row r="317" spans="1:18">
      <c r="A317" t="s">
        <v>400</v>
      </c>
      <c r="B317" t="s">
        <v>44</v>
      </c>
      <c r="C317">
        <v>1</v>
      </c>
      <c r="D317">
        <f t="shared" si="12"/>
        <v>1</v>
      </c>
      <c r="E317">
        <v>23.9</v>
      </c>
      <c r="F317">
        <v>23.9</v>
      </c>
      <c r="G317">
        <f t="shared" si="13"/>
        <v>23.9</v>
      </c>
      <c r="H317" s="1">
        <v>45671</v>
      </c>
      <c r="I317" s="1">
        <v>45673</v>
      </c>
      <c r="J317" t="s">
        <v>27</v>
      </c>
      <c r="K317" t="s">
        <v>51</v>
      </c>
      <c r="L317">
        <v>4</v>
      </c>
      <c r="M317" t="s">
        <v>19</v>
      </c>
      <c r="N317" t="s">
        <v>77</v>
      </c>
      <c r="O317">
        <f>orders[[#This Row],[Ship Date]]-orders[[#This Row],[Order Date]]</f>
        <v>2</v>
      </c>
      <c r="P317">
        <f>WEEKNUM(orders[[#This Row],[Order Date]])</f>
        <v>3</v>
      </c>
      <c r="Q317" t="str" cm="1">
        <f t="array" ref="Q317">_xlfn.IFS(orders[[#This Row],[Customer Gender]]="M","Male", orders[[#This Row],[Customer Gender]]="F","Female", orders[[#This Row],[Customer Gender]]="O","Other", TRUE,"Unknown")</f>
        <v>Female</v>
      </c>
      <c r="R317" s="31" t="str">
        <f t="shared" si="14"/>
        <v>January</v>
      </c>
    </row>
    <row r="318" spans="1:18">
      <c r="A318" t="s">
        <v>401</v>
      </c>
      <c r="B318" t="s">
        <v>39</v>
      </c>
      <c r="C318">
        <v>1</v>
      </c>
      <c r="D318">
        <f t="shared" si="12"/>
        <v>1</v>
      </c>
      <c r="E318">
        <v>124.3</v>
      </c>
      <c r="F318">
        <v>124.3</v>
      </c>
      <c r="G318">
        <f t="shared" si="13"/>
        <v>124.3</v>
      </c>
      <c r="H318" s="1">
        <v>45671</v>
      </c>
      <c r="I318" s="1">
        <v>45672</v>
      </c>
      <c r="J318" t="s">
        <v>17</v>
      </c>
      <c r="K318" t="s">
        <v>40</v>
      </c>
      <c r="L318">
        <v>3</v>
      </c>
      <c r="M318" t="s">
        <v>19</v>
      </c>
      <c r="N318" t="s">
        <v>115</v>
      </c>
      <c r="O318">
        <f>orders[[#This Row],[Ship Date]]-orders[[#This Row],[Order Date]]</f>
        <v>1</v>
      </c>
      <c r="P318">
        <f>WEEKNUM(orders[[#This Row],[Order Date]])</f>
        <v>3</v>
      </c>
      <c r="Q318" t="str" cm="1">
        <f t="array" ref="Q318">_xlfn.IFS(orders[[#This Row],[Customer Gender]]="M","Male", orders[[#This Row],[Customer Gender]]="F","Female", orders[[#This Row],[Customer Gender]]="O","Other", TRUE,"Unknown")</f>
        <v>Unknown</v>
      </c>
      <c r="R318" s="31" t="str">
        <f t="shared" si="14"/>
        <v>January</v>
      </c>
    </row>
    <row r="319" spans="1:18">
      <c r="A319" t="s">
        <v>402</v>
      </c>
      <c r="B319" t="s">
        <v>44</v>
      </c>
      <c r="C319">
        <v>6</v>
      </c>
      <c r="D319">
        <f t="shared" si="12"/>
        <v>6</v>
      </c>
      <c r="E319">
        <v>35.9</v>
      </c>
      <c r="F319">
        <v>215.39999999999998</v>
      </c>
      <c r="G319">
        <f t="shared" si="13"/>
        <v>215.39999999999998</v>
      </c>
      <c r="H319" s="1">
        <v>45671</v>
      </c>
      <c r="I319" s="1">
        <v>45672</v>
      </c>
      <c r="J319" t="s">
        <v>27</v>
      </c>
      <c r="K319" t="s">
        <v>18</v>
      </c>
      <c r="L319">
        <v>3</v>
      </c>
      <c r="M319" t="s">
        <v>19</v>
      </c>
      <c r="N319" t="s">
        <v>24</v>
      </c>
      <c r="O319">
        <f>orders[[#This Row],[Ship Date]]-orders[[#This Row],[Order Date]]</f>
        <v>1</v>
      </c>
      <c r="P319">
        <f>WEEKNUM(orders[[#This Row],[Order Date]])</f>
        <v>3</v>
      </c>
      <c r="Q319" t="str" cm="1">
        <f t="array" ref="Q319">_xlfn.IFS(orders[[#This Row],[Customer Gender]]="M","Male", orders[[#This Row],[Customer Gender]]="F","Female", orders[[#This Row],[Customer Gender]]="O","Other", TRUE,"Unknown")</f>
        <v>Female</v>
      </c>
      <c r="R319" s="31" t="str">
        <f t="shared" si="14"/>
        <v>January</v>
      </c>
    </row>
    <row r="320" spans="1:18">
      <c r="A320" t="s">
        <v>403</v>
      </c>
      <c r="B320" t="s">
        <v>26</v>
      </c>
      <c r="C320">
        <v>2</v>
      </c>
      <c r="D320">
        <f t="shared" si="12"/>
        <v>2</v>
      </c>
      <c r="E320">
        <v>69.099999999999994</v>
      </c>
      <c r="F320">
        <v>138.19999999999999</v>
      </c>
      <c r="G320">
        <f t="shared" si="13"/>
        <v>138.19999999999999</v>
      </c>
      <c r="H320" s="1">
        <v>45671</v>
      </c>
      <c r="I320" s="1">
        <v>45674</v>
      </c>
      <c r="J320" t="s">
        <v>27</v>
      </c>
      <c r="K320" t="s">
        <v>18</v>
      </c>
      <c r="L320">
        <v>5</v>
      </c>
      <c r="M320" t="s">
        <v>19</v>
      </c>
      <c r="N320" t="s">
        <v>147</v>
      </c>
      <c r="O320">
        <f>orders[[#This Row],[Ship Date]]-orders[[#This Row],[Order Date]]</f>
        <v>3</v>
      </c>
      <c r="P320">
        <f>WEEKNUM(orders[[#This Row],[Order Date]])</f>
        <v>3</v>
      </c>
      <c r="Q320" t="str" cm="1">
        <f t="array" ref="Q320">_xlfn.IFS(orders[[#This Row],[Customer Gender]]="M","Male", orders[[#This Row],[Customer Gender]]="F","Female", orders[[#This Row],[Customer Gender]]="O","Other", TRUE,"Unknown")</f>
        <v>Female</v>
      </c>
      <c r="R320" s="31" t="str">
        <f t="shared" si="14"/>
        <v>January</v>
      </c>
    </row>
    <row r="321" spans="1:18">
      <c r="A321" t="s">
        <v>404</v>
      </c>
      <c r="B321" t="s">
        <v>42</v>
      </c>
      <c r="C321">
        <v>1</v>
      </c>
      <c r="D321">
        <f t="shared" si="12"/>
        <v>1</v>
      </c>
      <c r="E321">
        <v>58.4</v>
      </c>
      <c r="F321">
        <v>58.4</v>
      </c>
      <c r="G321">
        <f t="shared" si="13"/>
        <v>58.4</v>
      </c>
      <c r="H321" s="1">
        <v>45671</v>
      </c>
      <c r="I321" s="1">
        <v>45675</v>
      </c>
      <c r="J321" t="s">
        <v>23</v>
      </c>
      <c r="K321" t="s">
        <v>18</v>
      </c>
      <c r="L321">
        <v>4</v>
      </c>
      <c r="M321" t="s">
        <v>19</v>
      </c>
      <c r="N321" t="s">
        <v>147</v>
      </c>
      <c r="O321">
        <f>orders[[#This Row],[Ship Date]]-orders[[#This Row],[Order Date]]</f>
        <v>4</v>
      </c>
      <c r="P321">
        <f>WEEKNUM(orders[[#This Row],[Order Date]])</f>
        <v>3</v>
      </c>
      <c r="Q321" t="str" cm="1">
        <f t="array" ref="Q321">_xlfn.IFS(orders[[#This Row],[Customer Gender]]="M","Male", orders[[#This Row],[Customer Gender]]="F","Female", orders[[#This Row],[Customer Gender]]="O","Other", TRUE,"Unknown")</f>
        <v>Male</v>
      </c>
      <c r="R321" s="31" t="str">
        <f t="shared" si="14"/>
        <v>January</v>
      </c>
    </row>
    <row r="322" spans="1:18">
      <c r="A322" t="s">
        <v>405</v>
      </c>
      <c r="B322" t="s">
        <v>37</v>
      </c>
      <c r="C322">
        <v>1</v>
      </c>
      <c r="D322">
        <f t="shared" ref="D322:D385" si="15">IF(OR(C322="",C322=0),0.0001,C322)</f>
        <v>1</v>
      </c>
      <c r="E322">
        <v>65.2</v>
      </c>
      <c r="F322">
        <v>65.2</v>
      </c>
      <c r="G322">
        <f t="shared" ref="G322:G385" si="16">IF(OR(F322="",F322=0),0.0001,F322)</f>
        <v>65.2</v>
      </c>
      <c r="H322" s="1">
        <v>45671</v>
      </c>
      <c r="I322" s="1">
        <v>45673</v>
      </c>
      <c r="J322" t="s">
        <v>89</v>
      </c>
      <c r="K322" t="s">
        <v>70</v>
      </c>
      <c r="L322">
        <v>2</v>
      </c>
      <c r="M322" t="s">
        <v>19</v>
      </c>
      <c r="N322" t="s">
        <v>33</v>
      </c>
      <c r="O322">
        <f>orders[[#This Row],[Ship Date]]-orders[[#This Row],[Order Date]]</f>
        <v>2</v>
      </c>
      <c r="P322">
        <f>WEEKNUM(orders[[#This Row],[Order Date]])</f>
        <v>3</v>
      </c>
      <c r="Q322" t="str" cm="1">
        <f t="array" ref="Q322">_xlfn.IFS(orders[[#This Row],[Customer Gender]]="M","Male", orders[[#This Row],[Customer Gender]]="F","Female", orders[[#This Row],[Customer Gender]]="O","Other", TRUE,"Unknown")</f>
        <v>Other</v>
      </c>
      <c r="R322" s="31" t="str">
        <f t="shared" ref="R322:R385" si="17">TEXT(H322,"mmmm")</f>
        <v>January</v>
      </c>
    </row>
    <row r="323" spans="1:18">
      <c r="A323" t="s">
        <v>406</v>
      </c>
      <c r="B323" t="s">
        <v>44</v>
      </c>
      <c r="C323">
        <v>17</v>
      </c>
      <c r="D323">
        <f t="shared" si="15"/>
        <v>17</v>
      </c>
      <c r="E323">
        <v>32.700000000000003</v>
      </c>
      <c r="F323">
        <v>555.90000000000009</v>
      </c>
      <c r="G323">
        <f t="shared" si="16"/>
        <v>555.90000000000009</v>
      </c>
      <c r="H323" s="1">
        <v>45671</v>
      </c>
      <c r="I323" s="1">
        <v>45678</v>
      </c>
      <c r="J323" t="s">
        <v>17</v>
      </c>
      <c r="K323" t="s">
        <v>70</v>
      </c>
      <c r="L323">
        <v>4</v>
      </c>
      <c r="M323" t="s">
        <v>19</v>
      </c>
      <c r="N323" t="s">
        <v>33</v>
      </c>
      <c r="O323">
        <f>orders[[#This Row],[Ship Date]]-orders[[#This Row],[Order Date]]</f>
        <v>7</v>
      </c>
      <c r="P323">
        <f>WEEKNUM(orders[[#This Row],[Order Date]])</f>
        <v>3</v>
      </c>
      <c r="Q323" t="str" cm="1">
        <f t="array" ref="Q323">_xlfn.IFS(orders[[#This Row],[Customer Gender]]="M","Male", orders[[#This Row],[Customer Gender]]="F","Female", orders[[#This Row],[Customer Gender]]="O","Other", TRUE,"Unknown")</f>
        <v>Unknown</v>
      </c>
      <c r="R323" s="31" t="str">
        <f t="shared" si="17"/>
        <v>January</v>
      </c>
    </row>
    <row r="324" spans="1:18">
      <c r="A324" t="s">
        <v>407</v>
      </c>
      <c r="B324" t="s">
        <v>54</v>
      </c>
      <c r="C324">
        <v>7</v>
      </c>
      <c r="D324">
        <f t="shared" si="15"/>
        <v>7</v>
      </c>
      <c r="E324">
        <v>24.4</v>
      </c>
      <c r="F324">
        <v>170.79999999999998</v>
      </c>
      <c r="G324">
        <f t="shared" si="16"/>
        <v>170.79999999999998</v>
      </c>
      <c r="H324" s="1">
        <v>45671</v>
      </c>
      <c r="I324" s="1">
        <v>45672</v>
      </c>
      <c r="J324" t="s">
        <v>27</v>
      </c>
      <c r="K324" t="s">
        <v>18</v>
      </c>
      <c r="L324">
        <v>4</v>
      </c>
      <c r="M324" t="s">
        <v>19</v>
      </c>
      <c r="N324" t="s">
        <v>33</v>
      </c>
      <c r="O324">
        <f>orders[[#This Row],[Ship Date]]-orders[[#This Row],[Order Date]]</f>
        <v>1</v>
      </c>
      <c r="P324">
        <f>WEEKNUM(orders[[#This Row],[Order Date]])</f>
        <v>3</v>
      </c>
      <c r="Q324" t="str" cm="1">
        <f t="array" ref="Q324">_xlfn.IFS(orders[[#This Row],[Customer Gender]]="M","Male", orders[[#This Row],[Customer Gender]]="F","Female", orders[[#This Row],[Customer Gender]]="O","Other", TRUE,"Unknown")</f>
        <v>Female</v>
      </c>
      <c r="R324" s="31" t="str">
        <f t="shared" si="17"/>
        <v>January</v>
      </c>
    </row>
    <row r="325" spans="1:18">
      <c r="A325" t="s">
        <v>408</v>
      </c>
      <c r="B325" t="s">
        <v>81</v>
      </c>
      <c r="C325">
        <v>2</v>
      </c>
      <c r="D325">
        <f t="shared" si="15"/>
        <v>2</v>
      </c>
      <c r="E325">
        <v>50.4</v>
      </c>
      <c r="F325">
        <v>100.8</v>
      </c>
      <c r="G325">
        <f t="shared" si="16"/>
        <v>100.8</v>
      </c>
      <c r="H325" s="1">
        <v>45671</v>
      </c>
      <c r="I325" s="1">
        <v>45677</v>
      </c>
      <c r="J325" t="s">
        <v>23</v>
      </c>
      <c r="K325" t="s">
        <v>18</v>
      </c>
      <c r="L325">
        <v>3</v>
      </c>
      <c r="M325" t="s">
        <v>19</v>
      </c>
      <c r="N325" t="s">
        <v>33</v>
      </c>
      <c r="O325">
        <f>orders[[#This Row],[Ship Date]]-orders[[#This Row],[Order Date]]</f>
        <v>6</v>
      </c>
      <c r="P325">
        <f>WEEKNUM(orders[[#This Row],[Order Date]])</f>
        <v>3</v>
      </c>
      <c r="Q325" t="str" cm="1">
        <f t="array" ref="Q325">_xlfn.IFS(orders[[#This Row],[Customer Gender]]="M","Male", orders[[#This Row],[Customer Gender]]="F","Female", orders[[#This Row],[Customer Gender]]="O","Other", TRUE,"Unknown")</f>
        <v>Male</v>
      </c>
      <c r="R325" s="31" t="str">
        <f t="shared" si="17"/>
        <v>January</v>
      </c>
    </row>
    <row r="326" spans="1:18">
      <c r="A326" t="s">
        <v>409</v>
      </c>
      <c r="B326" t="s">
        <v>22</v>
      </c>
      <c r="C326">
        <v>2</v>
      </c>
      <c r="D326">
        <f t="shared" si="15"/>
        <v>2</v>
      </c>
      <c r="E326">
        <v>100</v>
      </c>
      <c r="F326">
        <v>200</v>
      </c>
      <c r="G326">
        <f t="shared" si="16"/>
        <v>200</v>
      </c>
      <c r="H326" s="1">
        <v>45671</v>
      </c>
      <c r="I326" s="1">
        <v>45672</v>
      </c>
      <c r="J326" t="s">
        <v>27</v>
      </c>
      <c r="K326" t="s">
        <v>18</v>
      </c>
      <c r="L326">
        <v>4</v>
      </c>
      <c r="M326" t="s">
        <v>19</v>
      </c>
      <c r="N326" t="s">
        <v>33</v>
      </c>
      <c r="O326">
        <f>orders[[#This Row],[Ship Date]]-orders[[#This Row],[Order Date]]</f>
        <v>1</v>
      </c>
      <c r="P326">
        <f>WEEKNUM(orders[[#This Row],[Order Date]])</f>
        <v>3</v>
      </c>
      <c r="Q326" t="str" cm="1">
        <f t="array" ref="Q326">_xlfn.IFS(orders[[#This Row],[Customer Gender]]="M","Male", orders[[#This Row],[Customer Gender]]="F","Female", orders[[#This Row],[Customer Gender]]="O","Other", TRUE,"Unknown")</f>
        <v>Female</v>
      </c>
      <c r="R326" s="31" t="str">
        <f t="shared" si="17"/>
        <v>January</v>
      </c>
    </row>
    <row r="327" spans="1:18">
      <c r="A327" t="s">
        <v>410</v>
      </c>
      <c r="B327" t="s">
        <v>54</v>
      </c>
      <c r="C327">
        <v>3</v>
      </c>
      <c r="D327">
        <f t="shared" si="15"/>
        <v>3</v>
      </c>
      <c r="E327">
        <v>43</v>
      </c>
      <c r="F327">
        <v>129</v>
      </c>
      <c r="G327">
        <f t="shared" si="16"/>
        <v>129</v>
      </c>
      <c r="H327" s="1">
        <v>45672</v>
      </c>
      <c r="I327" s="1">
        <v>45672</v>
      </c>
      <c r="J327" t="s">
        <v>27</v>
      </c>
      <c r="K327" t="s">
        <v>40</v>
      </c>
      <c r="L327">
        <v>3</v>
      </c>
      <c r="M327" t="s">
        <v>19</v>
      </c>
      <c r="N327" t="s">
        <v>33</v>
      </c>
      <c r="O327">
        <f>orders[[#This Row],[Ship Date]]-orders[[#This Row],[Order Date]]</f>
        <v>0</v>
      </c>
      <c r="P327">
        <f>WEEKNUM(orders[[#This Row],[Order Date]])</f>
        <v>3</v>
      </c>
      <c r="Q327" t="str" cm="1">
        <f t="array" ref="Q327">_xlfn.IFS(orders[[#This Row],[Customer Gender]]="M","Male", orders[[#This Row],[Customer Gender]]="F","Female", orders[[#This Row],[Customer Gender]]="O","Other", TRUE,"Unknown")</f>
        <v>Female</v>
      </c>
      <c r="R327" s="31" t="str">
        <f t="shared" si="17"/>
        <v>January</v>
      </c>
    </row>
    <row r="328" spans="1:18">
      <c r="A328" t="s">
        <v>411</v>
      </c>
      <c r="B328" t="s">
        <v>22</v>
      </c>
      <c r="C328">
        <v>5</v>
      </c>
      <c r="D328">
        <f t="shared" si="15"/>
        <v>5</v>
      </c>
      <c r="E328">
        <v>64.400000000000006</v>
      </c>
      <c r="F328">
        <v>322</v>
      </c>
      <c r="G328">
        <f t="shared" si="16"/>
        <v>322</v>
      </c>
      <c r="H328" s="1">
        <v>45672</v>
      </c>
      <c r="I328" s="1">
        <v>45674</v>
      </c>
      <c r="J328" t="s">
        <v>23</v>
      </c>
      <c r="K328" t="s">
        <v>40</v>
      </c>
      <c r="L328">
        <v>3</v>
      </c>
      <c r="M328" t="s">
        <v>19</v>
      </c>
      <c r="N328" t="s">
        <v>33</v>
      </c>
      <c r="O328">
        <f>orders[[#This Row],[Ship Date]]-orders[[#This Row],[Order Date]]</f>
        <v>2</v>
      </c>
      <c r="P328">
        <f>WEEKNUM(orders[[#This Row],[Order Date]])</f>
        <v>3</v>
      </c>
      <c r="Q328" t="str" cm="1">
        <f t="array" ref="Q328">_xlfn.IFS(orders[[#This Row],[Customer Gender]]="M","Male", orders[[#This Row],[Customer Gender]]="F","Female", orders[[#This Row],[Customer Gender]]="O","Other", TRUE,"Unknown")</f>
        <v>Male</v>
      </c>
      <c r="R328" s="31" t="str">
        <f t="shared" si="17"/>
        <v>January</v>
      </c>
    </row>
    <row r="329" spans="1:18">
      <c r="A329" t="s">
        <v>412</v>
      </c>
      <c r="B329" t="s">
        <v>146</v>
      </c>
      <c r="C329">
        <v>2</v>
      </c>
      <c r="D329">
        <f t="shared" si="15"/>
        <v>2</v>
      </c>
      <c r="E329">
        <v>57.4</v>
      </c>
      <c r="F329">
        <v>114.8</v>
      </c>
      <c r="G329">
        <f t="shared" si="16"/>
        <v>114.8</v>
      </c>
      <c r="H329" s="1">
        <v>45672</v>
      </c>
      <c r="I329" s="1">
        <v>45673</v>
      </c>
      <c r="J329" t="s">
        <v>23</v>
      </c>
      <c r="K329" t="s">
        <v>40</v>
      </c>
      <c r="L329">
        <v>3</v>
      </c>
      <c r="M329" t="s">
        <v>19</v>
      </c>
      <c r="N329" t="s">
        <v>33</v>
      </c>
      <c r="O329">
        <f>orders[[#This Row],[Ship Date]]-orders[[#This Row],[Order Date]]</f>
        <v>1</v>
      </c>
      <c r="P329">
        <f>WEEKNUM(orders[[#This Row],[Order Date]])</f>
        <v>3</v>
      </c>
      <c r="Q329" t="str" cm="1">
        <f t="array" ref="Q329">_xlfn.IFS(orders[[#This Row],[Customer Gender]]="M","Male", orders[[#This Row],[Customer Gender]]="F","Female", orders[[#This Row],[Customer Gender]]="O","Other", TRUE,"Unknown")</f>
        <v>Male</v>
      </c>
      <c r="R329" s="31" t="str">
        <f t="shared" si="17"/>
        <v>January</v>
      </c>
    </row>
    <row r="330" spans="1:18">
      <c r="A330" t="s">
        <v>413</v>
      </c>
      <c r="B330" t="s">
        <v>26</v>
      </c>
      <c r="C330">
        <v>3</v>
      </c>
      <c r="D330">
        <f t="shared" si="15"/>
        <v>3</v>
      </c>
      <c r="E330">
        <v>55.1</v>
      </c>
      <c r="F330">
        <v>165.3</v>
      </c>
      <c r="G330">
        <f t="shared" si="16"/>
        <v>165.3</v>
      </c>
      <c r="H330" s="1">
        <v>45672</v>
      </c>
      <c r="I330" s="1">
        <v>45675</v>
      </c>
      <c r="J330" t="s">
        <v>27</v>
      </c>
      <c r="K330" t="s">
        <v>35</v>
      </c>
      <c r="L330">
        <v>4</v>
      </c>
      <c r="M330" t="s">
        <v>19</v>
      </c>
      <c r="N330" t="s">
        <v>33</v>
      </c>
      <c r="O330">
        <f>orders[[#This Row],[Ship Date]]-orders[[#This Row],[Order Date]]</f>
        <v>3</v>
      </c>
      <c r="P330">
        <f>WEEKNUM(orders[[#This Row],[Order Date]])</f>
        <v>3</v>
      </c>
      <c r="Q330" t="str" cm="1">
        <f t="array" ref="Q330">_xlfn.IFS(orders[[#This Row],[Customer Gender]]="M","Male", orders[[#This Row],[Customer Gender]]="F","Female", orders[[#This Row],[Customer Gender]]="O","Other", TRUE,"Unknown")</f>
        <v>Female</v>
      </c>
      <c r="R330" s="31" t="str">
        <f t="shared" si="17"/>
        <v>January</v>
      </c>
    </row>
    <row r="331" spans="1:18">
      <c r="A331" t="s">
        <v>414</v>
      </c>
      <c r="B331" t="s">
        <v>42</v>
      </c>
      <c r="C331">
        <v>4</v>
      </c>
      <c r="D331">
        <f t="shared" si="15"/>
        <v>4</v>
      </c>
      <c r="E331">
        <v>45.4</v>
      </c>
      <c r="F331">
        <v>181.6</v>
      </c>
      <c r="G331">
        <f t="shared" si="16"/>
        <v>181.6</v>
      </c>
      <c r="H331" s="1">
        <v>45672</v>
      </c>
      <c r="I331" s="1">
        <v>45673</v>
      </c>
      <c r="J331" t="s">
        <v>27</v>
      </c>
      <c r="K331" t="s">
        <v>35</v>
      </c>
      <c r="L331">
        <v>4</v>
      </c>
      <c r="M331" t="s">
        <v>19</v>
      </c>
      <c r="N331" t="s">
        <v>33</v>
      </c>
      <c r="O331">
        <f>orders[[#This Row],[Ship Date]]-orders[[#This Row],[Order Date]]</f>
        <v>1</v>
      </c>
      <c r="P331">
        <f>WEEKNUM(orders[[#This Row],[Order Date]])</f>
        <v>3</v>
      </c>
      <c r="Q331" t="str" cm="1">
        <f t="array" ref="Q331">_xlfn.IFS(orders[[#This Row],[Customer Gender]]="M","Male", orders[[#This Row],[Customer Gender]]="F","Female", orders[[#This Row],[Customer Gender]]="O","Other", TRUE,"Unknown")</f>
        <v>Female</v>
      </c>
      <c r="R331" s="31" t="str">
        <f t="shared" si="17"/>
        <v>January</v>
      </c>
    </row>
    <row r="332" spans="1:18">
      <c r="A332" t="s">
        <v>415</v>
      </c>
      <c r="B332" t="s">
        <v>30</v>
      </c>
      <c r="C332">
        <v>3</v>
      </c>
      <c r="D332">
        <f t="shared" si="15"/>
        <v>3</v>
      </c>
      <c r="E332">
        <v>93.3</v>
      </c>
      <c r="F332">
        <v>279.89999999999998</v>
      </c>
      <c r="G332">
        <f t="shared" si="16"/>
        <v>279.89999999999998</v>
      </c>
      <c r="H332" s="1">
        <v>45672</v>
      </c>
      <c r="I332" s="1">
        <v>45673</v>
      </c>
      <c r="J332" t="s">
        <v>27</v>
      </c>
      <c r="K332" t="s">
        <v>18</v>
      </c>
      <c r="L332">
        <v>4</v>
      </c>
      <c r="M332" t="s">
        <v>19</v>
      </c>
      <c r="N332" t="s">
        <v>416</v>
      </c>
      <c r="O332">
        <f>orders[[#This Row],[Ship Date]]-orders[[#This Row],[Order Date]]</f>
        <v>1</v>
      </c>
      <c r="P332">
        <f>WEEKNUM(orders[[#This Row],[Order Date]])</f>
        <v>3</v>
      </c>
      <c r="Q332" t="str" cm="1">
        <f t="array" ref="Q332">_xlfn.IFS(orders[[#This Row],[Customer Gender]]="M","Male", orders[[#This Row],[Customer Gender]]="F","Female", orders[[#This Row],[Customer Gender]]="O","Other", TRUE,"Unknown")</f>
        <v>Female</v>
      </c>
      <c r="R332" s="31" t="str">
        <f t="shared" si="17"/>
        <v>January</v>
      </c>
    </row>
    <row r="333" spans="1:18">
      <c r="A333" t="s">
        <v>417</v>
      </c>
      <c r="B333" t="s">
        <v>26</v>
      </c>
      <c r="C333">
        <v>19</v>
      </c>
      <c r="D333">
        <f t="shared" si="15"/>
        <v>19</v>
      </c>
      <c r="E333">
        <v>158.19999999999999</v>
      </c>
      <c r="F333">
        <v>3005.7999999999997</v>
      </c>
      <c r="G333">
        <f t="shared" si="16"/>
        <v>3005.7999999999997</v>
      </c>
      <c r="H333" s="1">
        <v>45672</v>
      </c>
      <c r="I333" s="1">
        <v>45673</v>
      </c>
      <c r="J333" t="s">
        <v>27</v>
      </c>
      <c r="K333" t="s">
        <v>35</v>
      </c>
      <c r="L333">
        <v>5</v>
      </c>
      <c r="M333" t="s">
        <v>19</v>
      </c>
      <c r="N333" t="s">
        <v>98</v>
      </c>
      <c r="O333">
        <f>orders[[#This Row],[Ship Date]]-orders[[#This Row],[Order Date]]</f>
        <v>1</v>
      </c>
      <c r="P333">
        <f>WEEKNUM(orders[[#This Row],[Order Date]])</f>
        <v>3</v>
      </c>
      <c r="Q333" t="str" cm="1">
        <f t="array" ref="Q333">_xlfn.IFS(orders[[#This Row],[Customer Gender]]="M","Male", orders[[#This Row],[Customer Gender]]="F","Female", orders[[#This Row],[Customer Gender]]="O","Other", TRUE,"Unknown")</f>
        <v>Female</v>
      </c>
      <c r="R333" s="31" t="str">
        <f t="shared" si="17"/>
        <v>January</v>
      </c>
    </row>
    <row r="334" spans="1:18">
      <c r="A334" t="s">
        <v>418</v>
      </c>
      <c r="B334" t="s">
        <v>26</v>
      </c>
      <c r="C334">
        <v>2</v>
      </c>
      <c r="D334">
        <f t="shared" si="15"/>
        <v>2</v>
      </c>
      <c r="E334">
        <v>74.900000000000006</v>
      </c>
      <c r="F334">
        <v>149.80000000000001</v>
      </c>
      <c r="G334">
        <f t="shared" si="16"/>
        <v>149.80000000000001</v>
      </c>
      <c r="H334" s="1">
        <v>45672</v>
      </c>
      <c r="I334" s="1">
        <v>45674</v>
      </c>
      <c r="J334" t="s">
        <v>23</v>
      </c>
      <c r="K334" t="s">
        <v>51</v>
      </c>
      <c r="L334">
        <v>4</v>
      </c>
      <c r="M334" t="s">
        <v>19</v>
      </c>
      <c r="N334" t="s">
        <v>55</v>
      </c>
      <c r="O334">
        <f>orders[[#This Row],[Ship Date]]-orders[[#This Row],[Order Date]]</f>
        <v>2</v>
      </c>
      <c r="P334">
        <f>WEEKNUM(orders[[#This Row],[Order Date]])</f>
        <v>3</v>
      </c>
      <c r="Q334" t="str" cm="1">
        <f t="array" ref="Q334">_xlfn.IFS(orders[[#This Row],[Customer Gender]]="M","Male", orders[[#This Row],[Customer Gender]]="F","Female", orders[[#This Row],[Customer Gender]]="O","Other", TRUE,"Unknown")</f>
        <v>Male</v>
      </c>
      <c r="R334" s="31" t="str">
        <f t="shared" si="17"/>
        <v>January</v>
      </c>
    </row>
    <row r="335" spans="1:18">
      <c r="A335" t="s">
        <v>419</v>
      </c>
      <c r="B335" t="s">
        <v>44</v>
      </c>
      <c r="C335">
        <v>7</v>
      </c>
      <c r="D335">
        <f t="shared" si="15"/>
        <v>7</v>
      </c>
      <c r="E335">
        <v>26</v>
      </c>
      <c r="F335">
        <v>182</v>
      </c>
      <c r="G335">
        <f t="shared" si="16"/>
        <v>182</v>
      </c>
      <c r="H335" s="1">
        <v>45672</v>
      </c>
      <c r="I335" s="1">
        <v>45675</v>
      </c>
      <c r="J335" t="s">
        <v>27</v>
      </c>
      <c r="K335" t="s">
        <v>35</v>
      </c>
      <c r="L335">
        <v>4</v>
      </c>
      <c r="M335" t="s">
        <v>19</v>
      </c>
      <c r="N335" t="s">
        <v>62</v>
      </c>
      <c r="O335">
        <f>orders[[#This Row],[Ship Date]]-orders[[#This Row],[Order Date]]</f>
        <v>3</v>
      </c>
      <c r="P335">
        <f>WEEKNUM(orders[[#This Row],[Order Date]])</f>
        <v>3</v>
      </c>
      <c r="Q335" t="str" cm="1">
        <f t="array" ref="Q335">_xlfn.IFS(orders[[#This Row],[Customer Gender]]="M","Male", orders[[#This Row],[Customer Gender]]="F","Female", orders[[#This Row],[Customer Gender]]="O","Other", TRUE,"Unknown")</f>
        <v>Female</v>
      </c>
      <c r="R335" s="31" t="str">
        <f t="shared" si="17"/>
        <v>January</v>
      </c>
    </row>
    <row r="336" spans="1:18">
      <c r="A336" t="s">
        <v>420</v>
      </c>
      <c r="B336" t="s">
        <v>46</v>
      </c>
      <c r="C336">
        <v>6</v>
      </c>
      <c r="D336">
        <f t="shared" si="15"/>
        <v>6</v>
      </c>
      <c r="E336">
        <v>37.5</v>
      </c>
      <c r="F336">
        <v>225</v>
      </c>
      <c r="G336">
        <f t="shared" si="16"/>
        <v>225</v>
      </c>
      <c r="H336" s="1">
        <v>45672</v>
      </c>
      <c r="I336" s="1">
        <v>45673</v>
      </c>
      <c r="J336" t="s">
        <v>27</v>
      </c>
      <c r="K336" t="s">
        <v>18</v>
      </c>
      <c r="L336">
        <v>3</v>
      </c>
      <c r="M336" t="s">
        <v>19</v>
      </c>
      <c r="N336" t="s">
        <v>62</v>
      </c>
      <c r="O336">
        <f>orders[[#This Row],[Ship Date]]-orders[[#This Row],[Order Date]]</f>
        <v>1</v>
      </c>
      <c r="P336">
        <f>WEEKNUM(orders[[#This Row],[Order Date]])</f>
        <v>3</v>
      </c>
      <c r="Q336" t="str" cm="1">
        <f t="array" ref="Q336">_xlfn.IFS(orders[[#This Row],[Customer Gender]]="M","Male", orders[[#This Row],[Customer Gender]]="F","Female", orders[[#This Row],[Customer Gender]]="O","Other", TRUE,"Unknown")</f>
        <v>Female</v>
      </c>
      <c r="R336" s="31" t="str">
        <f t="shared" si="17"/>
        <v>January</v>
      </c>
    </row>
    <row r="337" spans="1:18">
      <c r="A337" t="s">
        <v>421</v>
      </c>
      <c r="B337" t="s">
        <v>39</v>
      </c>
      <c r="C337">
        <v>2</v>
      </c>
      <c r="D337">
        <f t="shared" si="15"/>
        <v>2</v>
      </c>
      <c r="E337">
        <v>75.8</v>
      </c>
      <c r="F337">
        <v>151.6</v>
      </c>
      <c r="G337">
        <f t="shared" si="16"/>
        <v>151.6</v>
      </c>
      <c r="H337" s="1">
        <v>45672</v>
      </c>
      <c r="I337" s="1">
        <v>45678</v>
      </c>
      <c r="J337" t="s">
        <v>23</v>
      </c>
      <c r="K337" t="s">
        <v>18</v>
      </c>
      <c r="L337">
        <v>4</v>
      </c>
      <c r="M337" t="s">
        <v>19</v>
      </c>
      <c r="N337" t="s">
        <v>62</v>
      </c>
      <c r="O337">
        <f>orders[[#This Row],[Ship Date]]-orders[[#This Row],[Order Date]]</f>
        <v>6</v>
      </c>
      <c r="P337">
        <f>WEEKNUM(orders[[#This Row],[Order Date]])</f>
        <v>3</v>
      </c>
      <c r="Q337" t="str" cm="1">
        <f t="array" ref="Q337">_xlfn.IFS(orders[[#This Row],[Customer Gender]]="M","Male", orders[[#This Row],[Customer Gender]]="F","Female", orders[[#This Row],[Customer Gender]]="O","Other", TRUE,"Unknown")</f>
        <v>Male</v>
      </c>
      <c r="R337" s="31" t="str">
        <f t="shared" si="17"/>
        <v>January</v>
      </c>
    </row>
    <row r="338" spans="1:18">
      <c r="A338" t="s">
        <v>422</v>
      </c>
      <c r="B338" t="s">
        <v>42</v>
      </c>
      <c r="C338">
        <v>1</v>
      </c>
      <c r="D338">
        <f t="shared" si="15"/>
        <v>1</v>
      </c>
      <c r="E338">
        <v>48.5</v>
      </c>
      <c r="F338">
        <v>48.5</v>
      </c>
      <c r="G338">
        <f t="shared" si="16"/>
        <v>48.5</v>
      </c>
      <c r="H338" s="1">
        <v>45672</v>
      </c>
      <c r="I338" s="1">
        <v>45684</v>
      </c>
      <c r="J338" t="s">
        <v>17</v>
      </c>
      <c r="K338" t="s">
        <v>70</v>
      </c>
      <c r="L338">
        <v>5</v>
      </c>
      <c r="M338" t="s">
        <v>19</v>
      </c>
      <c r="N338" t="s">
        <v>62</v>
      </c>
      <c r="O338">
        <f>orders[[#This Row],[Ship Date]]-orders[[#This Row],[Order Date]]</f>
        <v>12</v>
      </c>
      <c r="P338">
        <f>WEEKNUM(orders[[#This Row],[Order Date]])</f>
        <v>3</v>
      </c>
      <c r="Q338" t="str" cm="1">
        <f t="array" ref="Q338">_xlfn.IFS(orders[[#This Row],[Customer Gender]]="M","Male", orders[[#This Row],[Customer Gender]]="F","Female", orders[[#This Row],[Customer Gender]]="O","Other", TRUE,"Unknown")</f>
        <v>Unknown</v>
      </c>
      <c r="R338" s="31" t="str">
        <f t="shared" si="17"/>
        <v>January</v>
      </c>
    </row>
    <row r="339" spans="1:18">
      <c r="A339" t="s">
        <v>423</v>
      </c>
      <c r="B339" t="s">
        <v>39</v>
      </c>
      <c r="C339">
        <v>3</v>
      </c>
      <c r="D339">
        <f t="shared" si="15"/>
        <v>3</v>
      </c>
      <c r="E339">
        <v>98.9</v>
      </c>
      <c r="F339">
        <v>296.70000000000005</v>
      </c>
      <c r="G339">
        <f t="shared" si="16"/>
        <v>296.70000000000005</v>
      </c>
      <c r="H339" s="1">
        <v>45672</v>
      </c>
      <c r="I339" s="1">
        <v>45674</v>
      </c>
      <c r="J339" t="s">
        <v>27</v>
      </c>
      <c r="K339" t="s">
        <v>70</v>
      </c>
      <c r="L339">
        <v>3</v>
      </c>
      <c r="M339" t="s">
        <v>19</v>
      </c>
      <c r="N339" t="s">
        <v>62</v>
      </c>
      <c r="O339">
        <f>orders[[#This Row],[Ship Date]]-orders[[#This Row],[Order Date]]</f>
        <v>2</v>
      </c>
      <c r="P339">
        <f>WEEKNUM(orders[[#This Row],[Order Date]])</f>
        <v>3</v>
      </c>
      <c r="Q339" t="str" cm="1">
        <f t="array" ref="Q339">_xlfn.IFS(orders[[#This Row],[Customer Gender]]="M","Male", orders[[#This Row],[Customer Gender]]="F","Female", orders[[#This Row],[Customer Gender]]="O","Other", TRUE,"Unknown")</f>
        <v>Female</v>
      </c>
      <c r="R339" s="31" t="str">
        <f t="shared" si="17"/>
        <v>January</v>
      </c>
    </row>
    <row r="340" spans="1:18">
      <c r="A340" t="s">
        <v>424</v>
      </c>
      <c r="B340" t="s">
        <v>22</v>
      </c>
      <c r="C340">
        <v>12</v>
      </c>
      <c r="D340">
        <f t="shared" si="15"/>
        <v>12</v>
      </c>
      <c r="E340">
        <v>50.9</v>
      </c>
      <c r="F340">
        <v>610.79999999999995</v>
      </c>
      <c r="G340">
        <f t="shared" si="16"/>
        <v>610.79999999999995</v>
      </c>
      <c r="H340" s="1">
        <v>45672</v>
      </c>
      <c r="I340" s="1">
        <v>45672</v>
      </c>
      <c r="J340" t="s">
        <v>23</v>
      </c>
      <c r="K340" t="s">
        <v>70</v>
      </c>
      <c r="L340">
        <v>4</v>
      </c>
      <c r="M340" t="s">
        <v>19</v>
      </c>
      <c r="N340" t="s">
        <v>62</v>
      </c>
      <c r="O340">
        <f>orders[[#This Row],[Ship Date]]-orders[[#This Row],[Order Date]]</f>
        <v>0</v>
      </c>
      <c r="P340">
        <f>WEEKNUM(orders[[#This Row],[Order Date]])</f>
        <v>3</v>
      </c>
      <c r="Q340" t="str" cm="1">
        <f t="array" ref="Q340">_xlfn.IFS(orders[[#This Row],[Customer Gender]]="M","Male", orders[[#This Row],[Customer Gender]]="F","Female", orders[[#This Row],[Customer Gender]]="O","Other", TRUE,"Unknown")</f>
        <v>Male</v>
      </c>
      <c r="R340" s="31" t="str">
        <f t="shared" si="17"/>
        <v>January</v>
      </c>
    </row>
    <row r="341" spans="1:18">
      <c r="A341" t="s">
        <v>425</v>
      </c>
      <c r="B341" t="s">
        <v>69</v>
      </c>
      <c r="C341">
        <v>6</v>
      </c>
      <c r="D341">
        <f t="shared" si="15"/>
        <v>6</v>
      </c>
      <c r="E341">
        <v>84.7</v>
      </c>
      <c r="F341">
        <v>508.20000000000005</v>
      </c>
      <c r="G341">
        <f t="shared" si="16"/>
        <v>508.20000000000005</v>
      </c>
      <c r="H341" s="1">
        <v>45672</v>
      </c>
      <c r="I341" s="1">
        <v>45672</v>
      </c>
      <c r="J341" t="s">
        <v>27</v>
      </c>
      <c r="K341" t="s">
        <v>40</v>
      </c>
      <c r="L341">
        <v>4</v>
      </c>
      <c r="M341" t="s">
        <v>19</v>
      </c>
      <c r="N341" t="s">
        <v>62</v>
      </c>
      <c r="O341">
        <f>orders[[#This Row],[Ship Date]]-orders[[#This Row],[Order Date]]</f>
        <v>0</v>
      </c>
      <c r="P341">
        <f>WEEKNUM(orders[[#This Row],[Order Date]])</f>
        <v>3</v>
      </c>
      <c r="Q341" t="str" cm="1">
        <f t="array" ref="Q341">_xlfn.IFS(orders[[#This Row],[Customer Gender]]="M","Male", orders[[#This Row],[Customer Gender]]="F","Female", orders[[#This Row],[Customer Gender]]="O","Other", TRUE,"Unknown")</f>
        <v>Female</v>
      </c>
      <c r="R341" s="31" t="str">
        <f t="shared" si="17"/>
        <v>January</v>
      </c>
    </row>
    <row r="342" spans="1:18">
      <c r="A342" t="s">
        <v>426</v>
      </c>
      <c r="B342" t="s">
        <v>44</v>
      </c>
      <c r="C342">
        <v>1</v>
      </c>
      <c r="D342">
        <f t="shared" si="15"/>
        <v>1</v>
      </c>
      <c r="E342">
        <v>20.7</v>
      </c>
      <c r="F342">
        <v>20.7</v>
      </c>
      <c r="G342">
        <f t="shared" si="16"/>
        <v>20.7</v>
      </c>
      <c r="H342" s="1">
        <v>45672</v>
      </c>
      <c r="I342" s="1">
        <v>45674</v>
      </c>
      <c r="J342" t="s">
        <v>27</v>
      </c>
      <c r="K342" t="s">
        <v>51</v>
      </c>
      <c r="L342">
        <v>5</v>
      </c>
      <c r="M342" t="s">
        <v>19</v>
      </c>
      <c r="N342" t="s">
        <v>62</v>
      </c>
      <c r="O342">
        <f>orders[[#This Row],[Ship Date]]-orders[[#This Row],[Order Date]]</f>
        <v>2</v>
      </c>
      <c r="P342">
        <f>WEEKNUM(orders[[#This Row],[Order Date]])</f>
        <v>3</v>
      </c>
      <c r="Q342" t="str" cm="1">
        <f t="array" ref="Q342">_xlfn.IFS(orders[[#This Row],[Customer Gender]]="M","Male", orders[[#This Row],[Customer Gender]]="F","Female", orders[[#This Row],[Customer Gender]]="O","Other", TRUE,"Unknown")</f>
        <v>Female</v>
      </c>
      <c r="R342" s="31" t="str">
        <f t="shared" si="17"/>
        <v>January</v>
      </c>
    </row>
    <row r="343" spans="1:18">
      <c r="A343" t="s">
        <v>427</v>
      </c>
      <c r="B343" t="s">
        <v>69</v>
      </c>
      <c r="C343">
        <v>9</v>
      </c>
      <c r="D343">
        <f t="shared" si="15"/>
        <v>9</v>
      </c>
      <c r="E343">
        <v>57.8</v>
      </c>
      <c r="F343">
        <v>520.19999999999993</v>
      </c>
      <c r="G343">
        <f t="shared" si="16"/>
        <v>520.19999999999993</v>
      </c>
      <c r="H343" s="1">
        <v>45672</v>
      </c>
      <c r="I343" s="1">
        <v>45683</v>
      </c>
      <c r="J343" t="s">
        <v>23</v>
      </c>
      <c r="K343" t="s">
        <v>18</v>
      </c>
      <c r="L343">
        <v>2</v>
      </c>
      <c r="M343" t="s">
        <v>19</v>
      </c>
      <c r="N343" t="s">
        <v>103</v>
      </c>
      <c r="O343">
        <f>orders[[#This Row],[Ship Date]]-orders[[#This Row],[Order Date]]</f>
        <v>11</v>
      </c>
      <c r="P343">
        <f>WEEKNUM(orders[[#This Row],[Order Date]])</f>
        <v>3</v>
      </c>
      <c r="Q343" t="str" cm="1">
        <f t="array" ref="Q343">_xlfn.IFS(orders[[#This Row],[Customer Gender]]="M","Male", orders[[#This Row],[Customer Gender]]="F","Female", orders[[#This Row],[Customer Gender]]="O","Other", TRUE,"Unknown")</f>
        <v>Male</v>
      </c>
      <c r="R343" s="31" t="str">
        <f t="shared" si="17"/>
        <v>January</v>
      </c>
    </row>
    <row r="344" spans="1:18">
      <c r="A344" t="s">
        <v>428</v>
      </c>
      <c r="B344" t="s">
        <v>26</v>
      </c>
      <c r="C344">
        <v>2</v>
      </c>
      <c r="D344">
        <f t="shared" si="15"/>
        <v>2</v>
      </c>
      <c r="E344">
        <v>106.9</v>
      </c>
      <c r="F344">
        <v>213.8</v>
      </c>
      <c r="G344">
        <f t="shared" si="16"/>
        <v>213.8</v>
      </c>
      <c r="H344" s="1">
        <v>45672</v>
      </c>
      <c r="I344" s="1">
        <v>45674</v>
      </c>
      <c r="J344" t="s">
        <v>27</v>
      </c>
      <c r="K344" t="s">
        <v>18</v>
      </c>
      <c r="L344">
        <v>5</v>
      </c>
      <c r="M344" t="s">
        <v>19</v>
      </c>
      <c r="N344" t="s">
        <v>429</v>
      </c>
      <c r="O344">
        <f>orders[[#This Row],[Ship Date]]-orders[[#This Row],[Order Date]]</f>
        <v>2</v>
      </c>
      <c r="P344">
        <f>WEEKNUM(orders[[#This Row],[Order Date]])</f>
        <v>3</v>
      </c>
      <c r="Q344" t="str" cm="1">
        <f t="array" ref="Q344">_xlfn.IFS(orders[[#This Row],[Customer Gender]]="M","Male", orders[[#This Row],[Customer Gender]]="F","Female", orders[[#This Row],[Customer Gender]]="O","Other", TRUE,"Unknown")</f>
        <v>Female</v>
      </c>
      <c r="R344" s="31" t="str">
        <f t="shared" si="17"/>
        <v>January</v>
      </c>
    </row>
    <row r="345" spans="1:18">
      <c r="A345" t="s">
        <v>430</v>
      </c>
      <c r="B345" t="s">
        <v>30</v>
      </c>
      <c r="C345">
        <v>5</v>
      </c>
      <c r="D345">
        <f t="shared" si="15"/>
        <v>5</v>
      </c>
      <c r="E345">
        <v>45.2</v>
      </c>
      <c r="F345">
        <v>226</v>
      </c>
      <c r="G345">
        <f t="shared" si="16"/>
        <v>226</v>
      </c>
      <c r="H345" s="1">
        <v>45672</v>
      </c>
      <c r="I345" s="1">
        <v>45676</v>
      </c>
      <c r="J345" t="s">
        <v>27</v>
      </c>
      <c r="K345" t="s">
        <v>35</v>
      </c>
      <c r="L345">
        <v>4</v>
      </c>
      <c r="M345" t="s">
        <v>19</v>
      </c>
      <c r="N345" t="s">
        <v>115</v>
      </c>
      <c r="O345">
        <f>orders[[#This Row],[Ship Date]]-orders[[#This Row],[Order Date]]</f>
        <v>4</v>
      </c>
      <c r="P345">
        <f>WEEKNUM(orders[[#This Row],[Order Date]])</f>
        <v>3</v>
      </c>
      <c r="Q345" t="str" cm="1">
        <f t="array" ref="Q345">_xlfn.IFS(orders[[#This Row],[Customer Gender]]="M","Male", orders[[#This Row],[Customer Gender]]="F","Female", orders[[#This Row],[Customer Gender]]="O","Other", TRUE,"Unknown")</f>
        <v>Female</v>
      </c>
      <c r="R345" s="31" t="str">
        <f t="shared" si="17"/>
        <v>January</v>
      </c>
    </row>
    <row r="346" spans="1:18">
      <c r="A346" t="s">
        <v>431</v>
      </c>
      <c r="B346" t="s">
        <v>44</v>
      </c>
      <c r="C346">
        <v>13</v>
      </c>
      <c r="D346">
        <f t="shared" si="15"/>
        <v>13</v>
      </c>
      <c r="E346">
        <v>34.6</v>
      </c>
      <c r="F346">
        <v>449.8</v>
      </c>
      <c r="G346">
        <f t="shared" si="16"/>
        <v>449.8</v>
      </c>
      <c r="H346" s="1">
        <v>45672</v>
      </c>
      <c r="I346" s="1">
        <v>45672</v>
      </c>
      <c r="J346" t="s">
        <v>27</v>
      </c>
      <c r="K346" t="s">
        <v>35</v>
      </c>
      <c r="L346">
        <v>3</v>
      </c>
      <c r="M346" t="s">
        <v>19</v>
      </c>
      <c r="N346" t="s">
        <v>115</v>
      </c>
      <c r="O346">
        <f>orders[[#This Row],[Ship Date]]-orders[[#This Row],[Order Date]]</f>
        <v>0</v>
      </c>
      <c r="P346">
        <f>WEEKNUM(orders[[#This Row],[Order Date]])</f>
        <v>3</v>
      </c>
      <c r="Q346" t="str" cm="1">
        <f t="array" ref="Q346">_xlfn.IFS(orders[[#This Row],[Customer Gender]]="M","Male", orders[[#This Row],[Customer Gender]]="F","Female", orders[[#This Row],[Customer Gender]]="O","Other", TRUE,"Unknown")</f>
        <v>Female</v>
      </c>
      <c r="R346" s="31" t="str">
        <f t="shared" si="17"/>
        <v>January</v>
      </c>
    </row>
    <row r="347" spans="1:18">
      <c r="A347" t="s">
        <v>432</v>
      </c>
      <c r="B347" t="s">
        <v>123</v>
      </c>
      <c r="C347">
        <v>1</v>
      </c>
      <c r="D347">
        <f t="shared" si="15"/>
        <v>1</v>
      </c>
      <c r="E347">
        <v>43.8</v>
      </c>
      <c r="F347">
        <v>43.8</v>
      </c>
      <c r="G347">
        <f t="shared" si="16"/>
        <v>43.8</v>
      </c>
      <c r="H347" s="1">
        <v>45672</v>
      </c>
      <c r="I347" s="1">
        <v>45674</v>
      </c>
      <c r="J347" t="s">
        <v>17</v>
      </c>
      <c r="K347" t="s">
        <v>18</v>
      </c>
      <c r="L347">
        <v>5</v>
      </c>
      <c r="M347" t="s">
        <v>19</v>
      </c>
      <c r="N347" t="s">
        <v>115</v>
      </c>
      <c r="O347">
        <f>orders[[#This Row],[Ship Date]]-orders[[#This Row],[Order Date]]</f>
        <v>2</v>
      </c>
      <c r="P347">
        <f>WEEKNUM(orders[[#This Row],[Order Date]])</f>
        <v>3</v>
      </c>
      <c r="Q347" t="str" cm="1">
        <f t="array" ref="Q347">_xlfn.IFS(orders[[#This Row],[Customer Gender]]="M","Male", orders[[#This Row],[Customer Gender]]="F","Female", orders[[#This Row],[Customer Gender]]="O","Other", TRUE,"Unknown")</f>
        <v>Unknown</v>
      </c>
      <c r="R347" s="31" t="str">
        <f t="shared" si="17"/>
        <v>January</v>
      </c>
    </row>
    <row r="348" spans="1:18">
      <c r="A348" t="s">
        <v>433</v>
      </c>
      <c r="B348" t="s">
        <v>123</v>
      </c>
      <c r="C348">
        <v>1</v>
      </c>
      <c r="D348">
        <f t="shared" si="15"/>
        <v>1</v>
      </c>
      <c r="E348">
        <v>20.399999999999999</v>
      </c>
      <c r="F348">
        <v>20.399999999999999</v>
      </c>
      <c r="G348">
        <f t="shared" si="16"/>
        <v>20.399999999999999</v>
      </c>
      <c r="H348" s="1">
        <v>45672</v>
      </c>
      <c r="I348" s="1">
        <v>45674</v>
      </c>
      <c r="J348" t="s">
        <v>23</v>
      </c>
      <c r="K348" t="s">
        <v>70</v>
      </c>
      <c r="L348">
        <v>3</v>
      </c>
      <c r="M348" t="s">
        <v>19</v>
      </c>
      <c r="N348" t="s">
        <v>115</v>
      </c>
      <c r="O348">
        <f>orders[[#This Row],[Ship Date]]-orders[[#This Row],[Order Date]]</f>
        <v>2</v>
      </c>
      <c r="P348">
        <f>WEEKNUM(orders[[#This Row],[Order Date]])</f>
        <v>3</v>
      </c>
      <c r="Q348" t="str" cm="1">
        <f t="array" ref="Q348">_xlfn.IFS(orders[[#This Row],[Customer Gender]]="M","Male", orders[[#This Row],[Customer Gender]]="F","Female", orders[[#This Row],[Customer Gender]]="O","Other", TRUE,"Unknown")</f>
        <v>Male</v>
      </c>
      <c r="R348" s="31" t="str">
        <f t="shared" si="17"/>
        <v>January</v>
      </c>
    </row>
    <row r="349" spans="1:18">
      <c r="A349" t="s">
        <v>434</v>
      </c>
      <c r="B349" t="s">
        <v>22</v>
      </c>
      <c r="C349">
        <v>1</v>
      </c>
      <c r="D349">
        <f t="shared" si="15"/>
        <v>1</v>
      </c>
      <c r="E349">
        <v>36.700000000000003</v>
      </c>
      <c r="F349">
        <v>36.700000000000003</v>
      </c>
      <c r="G349">
        <f t="shared" si="16"/>
        <v>36.700000000000003</v>
      </c>
      <c r="H349" s="1">
        <v>45672</v>
      </c>
      <c r="I349" s="1">
        <v>45673</v>
      </c>
      <c r="J349" t="s">
        <v>23</v>
      </c>
      <c r="K349" t="s">
        <v>18</v>
      </c>
      <c r="L349">
        <v>3</v>
      </c>
      <c r="M349" t="s">
        <v>19</v>
      </c>
      <c r="N349" t="s">
        <v>24</v>
      </c>
      <c r="O349">
        <f>orders[[#This Row],[Ship Date]]-orders[[#This Row],[Order Date]]</f>
        <v>1</v>
      </c>
      <c r="P349">
        <f>WEEKNUM(orders[[#This Row],[Order Date]])</f>
        <v>3</v>
      </c>
      <c r="Q349" t="str" cm="1">
        <f t="array" ref="Q349">_xlfn.IFS(orders[[#This Row],[Customer Gender]]="M","Male", orders[[#This Row],[Customer Gender]]="F","Female", orders[[#This Row],[Customer Gender]]="O","Other", TRUE,"Unknown")</f>
        <v>Male</v>
      </c>
      <c r="R349" s="31" t="str">
        <f t="shared" si="17"/>
        <v>January</v>
      </c>
    </row>
    <row r="350" spans="1:18">
      <c r="A350" t="s">
        <v>435</v>
      </c>
      <c r="B350" t="s">
        <v>44</v>
      </c>
      <c r="C350">
        <v>3</v>
      </c>
      <c r="D350">
        <f t="shared" si="15"/>
        <v>3</v>
      </c>
      <c r="E350">
        <v>27.2</v>
      </c>
      <c r="F350">
        <v>81.599999999999994</v>
      </c>
      <c r="G350">
        <f t="shared" si="16"/>
        <v>81.599999999999994</v>
      </c>
      <c r="H350" s="1">
        <v>45672</v>
      </c>
      <c r="I350" s="1">
        <v>45676</v>
      </c>
      <c r="J350" t="s">
        <v>23</v>
      </c>
      <c r="K350" t="s">
        <v>18</v>
      </c>
      <c r="L350">
        <v>5</v>
      </c>
      <c r="M350" t="s">
        <v>19</v>
      </c>
      <c r="N350" t="s">
        <v>24</v>
      </c>
      <c r="O350">
        <f>orders[[#This Row],[Ship Date]]-orders[[#This Row],[Order Date]]</f>
        <v>4</v>
      </c>
      <c r="P350">
        <f>WEEKNUM(orders[[#This Row],[Order Date]])</f>
        <v>3</v>
      </c>
      <c r="Q350" t="str" cm="1">
        <f t="array" ref="Q350">_xlfn.IFS(orders[[#This Row],[Customer Gender]]="M","Male", orders[[#This Row],[Customer Gender]]="F","Female", orders[[#This Row],[Customer Gender]]="O","Other", TRUE,"Unknown")</f>
        <v>Male</v>
      </c>
      <c r="R350" s="31" t="str">
        <f t="shared" si="17"/>
        <v>January</v>
      </c>
    </row>
    <row r="351" spans="1:18">
      <c r="A351" t="s">
        <v>436</v>
      </c>
      <c r="B351" t="s">
        <v>39</v>
      </c>
      <c r="C351">
        <v>1</v>
      </c>
      <c r="D351">
        <f t="shared" si="15"/>
        <v>1</v>
      </c>
      <c r="E351">
        <v>58.2</v>
      </c>
      <c r="F351">
        <v>58.2</v>
      </c>
      <c r="G351">
        <f t="shared" si="16"/>
        <v>58.2</v>
      </c>
      <c r="H351" s="1">
        <v>45672</v>
      </c>
      <c r="I351" s="1">
        <v>45673</v>
      </c>
      <c r="J351" t="s">
        <v>27</v>
      </c>
      <c r="K351" t="s">
        <v>18</v>
      </c>
      <c r="L351">
        <v>5</v>
      </c>
      <c r="M351" t="s">
        <v>19</v>
      </c>
      <c r="N351" t="s">
        <v>437</v>
      </c>
      <c r="O351">
        <f>orders[[#This Row],[Ship Date]]-orders[[#This Row],[Order Date]]</f>
        <v>1</v>
      </c>
      <c r="P351">
        <f>WEEKNUM(orders[[#This Row],[Order Date]])</f>
        <v>3</v>
      </c>
      <c r="Q351" t="str" cm="1">
        <f t="array" ref="Q351">_xlfn.IFS(orders[[#This Row],[Customer Gender]]="M","Male", orders[[#This Row],[Customer Gender]]="F","Female", orders[[#This Row],[Customer Gender]]="O","Other", TRUE,"Unknown")</f>
        <v>Female</v>
      </c>
      <c r="R351" s="31" t="str">
        <f t="shared" si="17"/>
        <v>January</v>
      </c>
    </row>
    <row r="352" spans="1:18">
      <c r="A352" t="s">
        <v>438</v>
      </c>
      <c r="B352" t="s">
        <v>44</v>
      </c>
      <c r="C352">
        <v>3</v>
      </c>
      <c r="D352">
        <f t="shared" si="15"/>
        <v>3</v>
      </c>
      <c r="E352">
        <v>25.6</v>
      </c>
      <c r="F352">
        <v>76.800000000000011</v>
      </c>
      <c r="G352">
        <f t="shared" si="16"/>
        <v>76.800000000000011</v>
      </c>
      <c r="H352" s="1">
        <v>45672</v>
      </c>
      <c r="I352" s="1">
        <v>45673</v>
      </c>
      <c r="J352" t="s">
        <v>23</v>
      </c>
      <c r="K352" t="s">
        <v>70</v>
      </c>
      <c r="L352">
        <v>2</v>
      </c>
      <c r="M352" t="s">
        <v>19</v>
      </c>
      <c r="N352" t="s">
        <v>28</v>
      </c>
      <c r="O352">
        <f>orders[[#This Row],[Ship Date]]-orders[[#This Row],[Order Date]]</f>
        <v>1</v>
      </c>
      <c r="P352">
        <f>WEEKNUM(orders[[#This Row],[Order Date]])</f>
        <v>3</v>
      </c>
      <c r="Q352" t="str" cm="1">
        <f t="array" ref="Q352">_xlfn.IFS(orders[[#This Row],[Customer Gender]]="M","Male", orders[[#This Row],[Customer Gender]]="F","Female", orders[[#This Row],[Customer Gender]]="O","Other", TRUE,"Unknown")</f>
        <v>Male</v>
      </c>
      <c r="R352" s="31" t="str">
        <f t="shared" si="17"/>
        <v>January</v>
      </c>
    </row>
    <row r="353" spans="1:18">
      <c r="A353" t="s">
        <v>439</v>
      </c>
      <c r="B353" t="s">
        <v>54</v>
      </c>
      <c r="C353">
        <v>1</v>
      </c>
      <c r="D353">
        <f t="shared" si="15"/>
        <v>1</v>
      </c>
      <c r="E353">
        <v>21.2</v>
      </c>
      <c r="F353">
        <v>21.2</v>
      </c>
      <c r="G353">
        <f t="shared" si="16"/>
        <v>21.2</v>
      </c>
      <c r="H353" s="1">
        <v>45672</v>
      </c>
      <c r="I353" s="1">
        <v>45672</v>
      </c>
      <c r="J353" t="s">
        <v>27</v>
      </c>
      <c r="K353" t="s">
        <v>35</v>
      </c>
      <c r="L353">
        <v>5</v>
      </c>
      <c r="M353" t="s">
        <v>19</v>
      </c>
      <c r="N353" t="s">
        <v>33</v>
      </c>
      <c r="O353">
        <f>orders[[#This Row],[Ship Date]]-orders[[#This Row],[Order Date]]</f>
        <v>0</v>
      </c>
      <c r="P353">
        <f>WEEKNUM(orders[[#This Row],[Order Date]])</f>
        <v>3</v>
      </c>
      <c r="Q353" t="str" cm="1">
        <f t="array" ref="Q353">_xlfn.IFS(orders[[#This Row],[Customer Gender]]="M","Male", orders[[#This Row],[Customer Gender]]="F","Female", orders[[#This Row],[Customer Gender]]="O","Other", TRUE,"Unknown")</f>
        <v>Female</v>
      </c>
      <c r="R353" s="31" t="str">
        <f t="shared" si="17"/>
        <v>January</v>
      </c>
    </row>
    <row r="354" spans="1:18">
      <c r="A354" t="s">
        <v>440</v>
      </c>
      <c r="B354" t="s">
        <v>39</v>
      </c>
      <c r="C354">
        <v>2</v>
      </c>
      <c r="D354">
        <f t="shared" si="15"/>
        <v>2</v>
      </c>
      <c r="E354">
        <v>48.2</v>
      </c>
      <c r="F354">
        <v>96.4</v>
      </c>
      <c r="G354">
        <f t="shared" si="16"/>
        <v>96.4</v>
      </c>
      <c r="H354" s="1">
        <v>45672</v>
      </c>
      <c r="I354" s="1">
        <v>45680</v>
      </c>
      <c r="J354" t="s">
        <v>27</v>
      </c>
      <c r="K354" t="s">
        <v>18</v>
      </c>
      <c r="L354">
        <v>5</v>
      </c>
      <c r="M354" t="s">
        <v>19</v>
      </c>
      <c r="N354" t="s">
        <v>33</v>
      </c>
      <c r="O354">
        <f>orders[[#This Row],[Ship Date]]-orders[[#This Row],[Order Date]]</f>
        <v>8</v>
      </c>
      <c r="P354">
        <f>WEEKNUM(orders[[#This Row],[Order Date]])</f>
        <v>3</v>
      </c>
      <c r="Q354" t="str" cm="1">
        <f t="array" ref="Q354">_xlfn.IFS(orders[[#This Row],[Customer Gender]]="M","Male", orders[[#This Row],[Customer Gender]]="F","Female", orders[[#This Row],[Customer Gender]]="O","Other", TRUE,"Unknown")</f>
        <v>Female</v>
      </c>
      <c r="R354" s="31" t="str">
        <f t="shared" si="17"/>
        <v>January</v>
      </c>
    </row>
    <row r="355" spans="1:18">
      <c r="A355" t="s">
        <v>441</v>
      </c>
      <c r="B355" t="s">
        <v>22</v>
      </c>
      <c r="C355">
        <v>4</v>
      </c>
      <c r="D355">
        <f t="shared" si="15"/>
        <v>4</v>
      </c>
      <c r="E355">
        <v>83.4</v>
      </c>
      <c r="F355">
        <v>333.6</v>
      </c>
      <c r="G355">
        <f t="shared" si="16"/>
        <v>333.6</v>
      </c>
      <c r="H355" s="1">
        <v>45673</v>
      </c>
      <c r="I355" s="1">
        <v>45674</v>
      </c>
      <c r="J355" t="s">
        <v>23</v>
      </c>
      <c r="K355" t="s">
        <v>18</v>
      </c>
      <c r="L355">
        <v>4</v>
      </c>
      <c r="M355" t="s">
        <v>19</v>
      </c>
      <c r="N355" t="s">
        <v>33</v>
      </c>
      <c r="O355">
        <f>orders[[#This Row],[Ship Date]]-orders[[#This Row],[Order Date]]</f>
        <v>1</v>
      </c>
      <c r="P355">
        <f>WEEKNUM(orders[[#This Row],[Order Date]])</f>
        <v>3</v>
      </c>
      <c r="Q355" t="str" cm="1">
        <f t="array" ref="Q355">_xlfn.IFS(orders[[#This Row],[Customer Gender]]="M","Male", orders[[#This Row],[Customer Gender]]="F","Female", orders[[#This Row],[Customer Gender]]="O","Other", TRUE,"Unknown")</f>
        <v>Male</v>
      </c>
      <c r="R355" s="31" t="str">
        <f t="shared" si="17"/>
        <v>January</v>
      </c>
    </row>
    <row r="356" spans="1:18">
      <c r="A356" t="s">
        <v>442</v>
      </c>
      <c r="B356" t="s">
        <v>46</v>
      </c>
      <c r="C356">
        <v>3</v>
      </c>
      <c r="D356">
        <f t="shared" si="15"/>
        <v>3</v>
      </c>
      <c r="E356">
        <v>45.3</v>
      </c>
      <c r="F356">
        <v>135.89999999999998</v>
      </c>
      <c r="G356">
        <f t="shared" si="16"/>
        <v>135.89999999999998</v>
      </c>
      <c r="H356" s="1">
        <v>45673</v>
      </c>
      <c r="I356" s="1">
        <v>45679</v>
      </c>
      <c r="J356" t="s">
        <v>23</v>
      </c>
      <c r="K356" t="s">
        <v>40</v>
      </c>
      <c r="L356">
        <v>3</v>
      </c>
      <c r="M356" t="s">
        <v>19</v>
      </c>
      <c r="N356" t="s">
        <v>33</v>
      </c>
      <c r="O356">
        <f>orders[[#This Row],[Ship Date]]-orders[[#This Row],[Order Date]]</f>
        <v>6</v>
      </c>
      <c r="P356">
        <f>WEEKNUM(orders[[#This Row],[Order Date]])</f>
        <v>3</v>
      </c>
      <c r="Q356" t="str" cm="1">
        <f t="array" ref="Q356">_xlfn.IFS(orders[[#This Row],[Customer Gender]]="M","Male", orders[[#This Row],[Customer Gender]]="F","Female", orders[[#This Row],[Customer Gender]]="O","Other", TRUE,"Unknown")</f>
        <v>Male</v>
      </c>
      <c r="R356" s="31" t="str">
        <f t="shared" si="17"/>
        <v>January</v>
      </c>
    </row>
    <row r="357" spans="1:18">
      <c r="A357" t="s">
        <v>443</v>
      </c>
      <c r="B357" t="s">
        <v>135</v>
      </c>
      <c r="C357">
        <v>1</v>
      </c>
      <c r="D357">
        <f t="shared" si="15"/>
        <v>1</v>
      </c>
      <c r="E357">
        <v>42</v>
      </c>
      <c r="F357">
        <v>42</v>
      </c>
      <c r="G357">
        <f t="shared" si="16"/>
        <v>42</v>
      </c>
      <c r="H357" s="1">
        <v>45673</v>
      </c>
      <c r="I357" s="1">
        <v>45674</v>
      </c>
      <c r="J357" t="s">
        <v>17</v>
      </c>
      <c r="K357" t="s">
        <v>18</v>
      </c>
      <c r="L357">
        <v>4</v>
      </c>
      <c r="M357" t="s">
        <v>19</v>
      </c>
      <c r="N357" t="s">
        <v>33</v>
      </c>
      <c r="O357">
        <f>orders[[#This Row],[Ship Date]]-orders[[#This Row],[Order Date]]</f>
        <v>1</v>
      </c>
      <c r="P357">
        <f>WEEKNUM(orders[[#This Row],[Order Date]])</f>
        <v>3</v>
      </c>
      <c r="Q357" t="str" cm="1">
        <f t="array" ref="Q357">_xlfn.IFS(orders[[#This Row],[Customer Gender]]="M","Male", orders[[#This Row],[Customer Gender]]="F","Female", orders[[#This Row],[Customer Gender]]="O","Other", TRUE,"Unknown")</f>
        <v>Unknown</v>
      </c>
      <c r="R357" s="31" t="str">
        <f t="shared" si="17"/>
        <v>January</v>
      </c>
    </row>
    <row r="358" spans="1:18">
      <c r="A358" t="s">
        <v>444</v>
      </c>
      <c r="B358" t="s">
        <v>16</v>
      </c>
      <c r="C358">
        <v>9</v>
      </c>
      <c r="D358">
        <f t="shared" si="15"/>
        <v>9</v>
      </c>
      <c r="E358">
        <v>21.8</v>
      </c>
      <c r="F358">
        <v>196.20000000000002</v>
      </c>
      <c r="G358">
        <f t="shared" si="16"/>
        <v>196.20000000000002</v>
      </c>
      <c r="H358" s="1">
        <v>45673</v>
      </c>
      <c r="I358" s="1">
        <v>45675</v>
      </c>
      <c r="J358" t="s">
        <v>27</v>
      </c>
      <c r="K358" t="s">
        <v>35</v>
      </c>
      <c r="L358">
        <v>4</v>
      </c>
      <c r="M358" t="s">
        <v>19</v>
      </c>
      <c r="N358" t="s">
        <v>33</v>
      </c>
      <c r="O358">
        <f>orders[[#This Row],[Ship Date]]-orders[[#This Row],[Order Date]]</f>
        <v>2</v>
      </c>
      <c r="P358">
        <f>WEEKNUM(orders[[#This Row],[Order Date]])</f>
        <v>3</v>
      </c>
      <c r="Q358" t="str" cm="1">
        <f t="array" ref="Q358">_xlfn.IFS(orders[[#This Row],[Customer Gender]]="M","Male", orders[[#This Row],[Customer Gender]]="F","Female", orders[[#This Row],[Customer Gender]]="O","Other", TRUE,"Unknown")</f>
        <v>Female</v>
      </c>
      <c r="R358" s="31" t="str">
        <f t="shared" si="17"/>
        <v>January</v>
      </c>
    </row>
    <row r="359" spans="1:18">
      <c r="A359" t="s">
        <v>445</v>
      </c>
      <c r="B359" t="s">
        <v>44</v>
      </c>
      <c r="C359">
        <v>18</v>
      </c>
      <c r="D359">
        <f t="shared" si="15"/>
        <v>18</v>
      </c>
      <c r="E359">
        <v>21.4</v>
      </c>
      <c r="F359">
        <v>385.2</v>
      </c>
      <c r="G359">
        <f t="shared" si="16"/>
        <v>385.2</v>
      </c>
      <c r="H359" s="1">
        <v>45673</v>
      </c>
      <c r="I359" s="1">
        <v>45676</v>
      </c>
      <c r="J359" t="s">
        <v>27</v>
      </c>
      <c r="K359" t="s">
        <v>35</v>
      </c>
      <c r="L359">
        <v>5</v>
      </c>
      <c r="M359" t="s">
        <v>19</v>
      </c>
      <c r="N359" t="s">
        <v>33</v>
      </c>
      <c r="O359">
        <f>orders[[#This Row],[Ship Date]]-orders[[#This Row],[Order Date]]</f>
        <v>3</v>
      </c>
      <c r="P359">
        <f>WEEKNUM(orders[[#This Row],[Order Date]])</f>
        <v>3</v>
      </c>
      <c r="Q359" t="str" cm="1">
        <f t="array" ref="Q359">_xlfn.IFS(orders[[#This Row],[Customer Gender]]="M","Male", orders[[#This Row],[Customer Gender]]="F","Female", orders[[#This Row],[Customer Gender]]="O","Other", TRUE,"Unknown")</f>
        <v>Female</v>
      </c>
      <c r="R359" s="31" t="str">
        <f t="shared" si="17"/>
        <v>January</v>
      </c>
    </row>
    <row r="360" spans="1:18">
      <c r="A360" t="s">
        <v>446</v>
      </c>
      <c r="B360" t="s">
        <v>54</v>
      </c>
      <c r="C360">
        <v>3</v>
      </c>
      <c r="D360">
        <f t="shared" si="15"/>
        <v>3</v>
      </c>
      <c r="E360">
        <v>45</v>
      </c>
      <c r="F360">
        <v>135</v>
      </c>
      <c r="G360">
        <f t="shared" si="16"/>
        <v>135</v>
      </c>
      <c r="H360" s="1">
        <v>45673</v>
      </c>
      <c r="I360" s="1">
        <v>45673</v>
      </c>
      <c r="J360" t="s">
        <v>27</v>
      </c>
      <c r="K360" t="s">
        <v>35</v>
      </c>
      <c r="L360">
        <v>5</v>
      </c>
      <c r="M360" t="s">
        <v>19</v>
      </c>
      <c r="N360" t="s">
        <v>33</v>
      </c>
      <c r="O360">
        <f>orders[[#This Row],[Ship Date]]-orders[[#This Row],[Order Date]]</f>
        <v>0</v>
      </c>
      <c r="P360">
        <f>WEEKNUM(orders[[#This Row],[Order Date]])</f>
        <v>3</v>
      </c>
      <c r="Q360" t="str" cm="1">
        <f t="array" ref="Q360">_xlfn.IFS(orders[[#This Row],[Customer Gender]]="M","Male", orders[[#This Row],[Customer Gender]]="F","Female", orders[[#This Row],[Customer Gender]]="O","Other", TRUE,"Unknown")</f>
        <v>Female</v>
      </c>
      <c r="R360" s="31" t="str">
        <f t="shared" si="17"/>
        <v>January</v>
      </c>
    </row>
    <row r="361" spans="1:18">
      <c r="A361" t="s">
        <v>447</v>
      </c>
      <c r="B361" t="s">
        <v>81</v>
      </c>
      <c r="C361">
        <v>1</v>
      </c>
      <c r="D361">
        <f t="shared" si="15"/>
        <v>1</v>
      </c>
      <c r="E361">
        <v>39.6</v>
      </c>
      <c r="F361">
        <v>39.6</v>
      </c>
      <c r="G361">
        <f t="shared" si="16"/>
        <v>39.6</v>
      </c>
      <c r="H361" s="1">
        <v>45673</v>
      </c>
      <c r="I361" s="1">
        <v>45674</v>
      </c>
      <c r="J361" t="s">
        <v>23</v>
      </c>
      <c r="K361" t="s">
        <v>18</v>
      </c>
      <c r="L361">
        <v>5</v>
      </c>
      <c r="M361" t="s">
        <v>19</v>
      </c>
      <c r="N361" t="s">
        <v>33</v>
      </c>
      <c r="O361">
        <f>orders[[#This Row],[Ship Date]]-orders[[#This Row],[Order Date]]</f>
        <v>1</v>
      </c>
      <c r="P361">
        <f>WEEKNUM(orders[[#This Row],[Order Date]])</f>
        <v>3</v>
      </c>
      <c r="Q361" t="str" cm="1">
        <f t="array" ref="Q361">_xlfn.IFS(orders[[#This Row],[Customer Gender]]="M","Male", orders[[#This Row],[Customer Gender]]="F","Female", orders[[#This Row],[Customer Gender]]="O","Other", TRUE,"Unknown")</f>
        <v>Male</v>
      </c>
      <c r="R361" s="31" t="str">
        <f t="shared" si="17"/>
        <v>January</v>
      </c>
    </row>
    <row r="362" spans="1:18">
      <c r="A362" t="s">
        <v>448</v>
      </c>
      <c r="B362" t="s">
        <v>69</v>
      </c>
      <c r="C362">
        <v>3</v>
      </c>
      <c r="D362">
        <f t="shared" si="15"/>
        <v>3</v>
      </c>
      <c r="E362">
        <v>79.8</v>
      </c>
      <c r="F362">
        <v>239.39999999999998</v>
      </c>
      <c r="G362">
        <f t="shared" si="16"/>
        <v>239.39999999999998</v>
      </c>
      <c r="H362" s="1">
        <v>45673</v>
      </c>
      <c r="I362" s="1">
        <v>45679</v>
      </c>
      <c r="J362" t="s">
        <v>27</v>
      </c>
      <c r="K362" t="s">
        <v>35</v>
      </c>
      <c r="L362">
        <v>2</v>
      </c>
      <c r="M362" t="s">
        <v>19</v>
      </c>
      <c r="N362" t="s">
        <v>33</v>
      </c>
      <c r="O362">
        <f>orders[[#This Row],[Ship Date]]-orders[[#This Row],[Order Date]]</f>
        <v>6</v>
      </c>
      <c r="P362">
        <f>WEEKNUM(orders[[#This Row],[Order Date]])</f>
        <v>3</v>
      </c>
      <c r="Q362" t="str" cm="1">
        <f t="array" ref="Q362">_xlfn.IFS(orders[[#This Row],[Customer Gender]]="M","Male", orders[[#This Row],[Customer Gender]]="F","Female", orders[[#This Row],[Customer Gender]]="O","Other", TRUE,"Unknown")</f>
        <v>Female</v>
      </c>
      <c r="R362" s="31" t="str">
        <f t="shared" si="17"/>
        <v>January</v>
      </c>
    </row>
    <row r="363" spans="1:18">
      <c r="A363" t="s">
        <v>449</v>
      </c>
      <c r="B363" t="s">
        <v>22</v>
      </c>
      <c r="C363">
        <v>4</v>
      </c>
      <c r="D363">
        <f t="shared" si="15"/>
        <v>4</v>
      </c>
      <c r="E363">
        <v>63.6</v>
      </c>
      <c r="F363">
        <v>254.4</v>
      </c>
      <c r="G363">
        <f t="shared" si="16"/>
        <v>254.4</v>
      </c>
      <c r="H363" s="1">
        <v>45673</v>
      </c>
      <c r="I363" s="1">
        <v>45674</v>
      </c>
      <c r="J363" t="s">
        <v>89</v>
      </c>
      <c r="K363" t="s">
        <v>18</v>
      </c>
      <c r="L363">
        <v>5</v>
      </c>
      <c r="M363" t="s">
        <v>19</v>
      </c>
      <c r="N363" t="s">
        <v>186</v>
      </c>
      <c r="O363">
        <f>orders[[#This Row],[Ship Date]]-orders[[#This Row],[Order Date]]</f>
        <v>1</v>
      </c>
      <c r="P363">
        <f>WEEKNUM(orders[[#This Row],[Order Date]])</f>
        <v>3</v>
      </c>
      <c r="Q363" t="str" cm="1">
        <f t="array" ref="Q363">_xlfn.IFS(orders[[#This Row],[Customer Gender]]="M","Male", orders[[#This Row],[Customer Gender]]="F","Female", orders[[#This Row],[Customer Gender]]="O","Other", TRUE,"Unknown")</f>
        <v>Other</v>
      </c>
      <c r="R363" s="31" t="str">
        <f t="shared" si="17"/>
        <v>January</v>
      </c>
    </row>
    <row r="364" spans="1:18">
      <c r="A364" t="s">
        <v>450</v>
      </c>
      <c r="B364" t="s">
        <v>42</v>
      </c>
      <c r="C364">
        <v>10</v>
      </c>
      <c r="D364">
        <f t="shared" si="15"/>
        <v>10</v>
      </c>
      <c r="E364">
        <v>92.7</v>
      </c>
      <c r="F364">
        <v>927</v>
      </c>
      <c r="G364">
        <f t="shared" si="16"/>
        <v>927</v>
      </c>
      <c r="H364" s="1">
        <v>45673</v>
      </c>
      <c r="I364" s="1">
        <v>45677</v>
      </c>
      <c r="J364" t="s">
        <v>23</v>
      </c>
      <c r="K364" t="s">
        <v>35</v>
      </c>
      <c r="L364">
        <v>5</v>
      </c>
      <c r="M364" t="s">
        <v>19</v>
      </c>
      <c r="N364" t="s">
        <v>55</v>
      </c>
      <c r="O364">
        <f>orders[[#This Row],[Ship Date]]-orders[[#This Row],[Order Date]]</f>
        <v>4</v>
      </c>
      <c r="P364">
        <f>WEEKNUM(orders[[#This Row],[Order Date]])</f>
        <v>3</v>
      </c>
      <c r="Q364" t="str" cm="1">
        <f t="array" ref="Q364">_xlfn.IFS(orders[[#This Row],[Customer Gender]]="M","Male", orders[[#This Row],[Customer Gender]]="F","Female", orders[[#This Row],[Customer Gender]]="O","Other", TRUE,"Unknown")</f>
        <v>Male</v>
      </c>
      <c r="R364" s="31" t="str">
        <f t="shared" si="17"/>
        <v>January</v>
      </c>
    </row>
    <row r="365" spans="1:18">
      <c r="A365" t="s">
        <v>451</v>
      </c>
      <c r="B365" t="s">
        <v>22</v>
      </c>
      <c r="C365">
        <v>4</v>
      </c>
      <c r="D365">
        <f t="shared" si="15"/>
        <v>4</v>
      </c>
      <c r="E365">
        <v>48.4</v>
      </c>
      <c r="F365">
        <v>193.6</v>
      </c>
      <c r="G365">
        <f t="shared" si="16"/>
        <v>193.6</v>
      </c>
      <c r="H365" s="1">
        <v>45673</v>
      </c>
      <c r="I365" s="1">
        <v>45675</v>
      </c>
      <c r="J365" t="s">
        <v>27</v>
      </c>
      <c r="K365" t="s">
        <v>35</v>
      </c>
      <c r="L365">
        <v>5</v>
      </c>
      <c r="M365" t="s">
        <v>19</v>
      </c>
      <c r="N365" t="s">
        <v>55</v>
      </c>
      <c r="O365">
        <f>orders[[#This Row],[Ship Date]]-orders[[#This Row],[Order Date]]</f>
        <v>2</v>
      </c>
      <c r="P365">
        <f>WEEKNUM(orders[[#This Row],[Order Date]])</f>
        <v>3</v>
      </c>
      <c r="Q365" t="str" cm="1">
        <f t="array" ref="Q365">_xlfn.IFS(orders[[#This Row],[Customer Gender]]="M","Male", orders[[#This Row],[Customer Gender]]="F","Female", orders[[#This Row],[Customer Gender]]="O","Other", TRUE,"Unknown")</f>
        <v>Female</v>
      </c>
      <c r="R365" s="31" t="str">
        <f t="shared" si="17"/>
        <v>January</v>
      </c>
    </row>
    <row r="366" spans="1:18">
      <c r="A366" t="s">
        <v>452</v>
      </c>
      <c r="B366" t="s">
        <v>46</v>
      </c>
      <c r="C366">
        <v>8</v>
      </c>
      <c r="D366">
        <f t="shared" si="15"/>
        <v>8</v>
      </c>
      <c r="E366">
        <v>36</v>
      </c>
      <c r="F366">
        <v>288</v>
      </c>
      <c r="G366">
        <f t="shared" si="16"/>
        <v>288</v>
      </c>
      <c r="H366" s="1">
        <v>45673</v>
      </c>
      <c r="I366" s="1">
        <v>45676</v>
      </c>
      <c r="J366" t="s">
        <v>23</v>
      </c>
      <c r="K366" t="s">
        <v>40</v>
      </c>
      <c r="L366">
        <v>5</v>
      </c>
      <c r="M366" t="s">
        <v>19</v>
      </c>
      <c r="N366" t="s">
        <v>62</v>
      </c>
      <c r="O366">
        <f>orders[[#This Row],[Ship Date]]-orders[[#This Row],[Order Date]]</f>
        <v>3</v>
      </c>
      <c r="P366">
        <f>WEEKNUM(orders[[#This Row],[Order Date]])</f>
        <v>3</v>
      </c>
      <c r="Q366" t="str" cm="1">
        <f t="array" ref="Q366">_xlfn.IFS(orders[[#This Row],[Customer Gender]]="M","Male", orders[[#This Row],[Customer Gender]]="F","Female", orders[[#This Row],[Customer Gender]]="O","Other", TRUE,"Unknown")</f>
        <v>Male</v>
      </c>
      <c r="R366" s="31" t="str">
        <f t="shared" si="17"/>
        <v>January</v>
      </c>
    </row>
    <row r="367" spans="1:18">
      <c r="A367" t="s">
        <v>453</v>
      </c>
      <c r="B367" t="s">
        <v>44</v>
      </c>
      <c r="C367">
        <v>12</v>
      </c>
      <c r="D367">
        <f t="shared" si="15"/>
        <v>12</v>
      </c>
      <c r="E367">
        <v>27</v>
      </c>
      <c r="F367">
        <v>324</v>
      </c>
      <c r="G367">
        <f t="shared" si="16"/>
        <v>324</v>
      </c>
      <c r="H367" s="1">
        <v>45673</v>
      </c>
      <c r="I367" s="1">
        <v>45675</v>
      </c>
      <c r="J367" t="s">
        <v>27</v>
      </c>
      <c r="K367" t="s">
        <v>40</v>
      </c>
      <c r="L367">
        <v>3</v>
      </c>
      <c r="M367" t="s">
        <v>19</v>
      </c>
      <c r="N367" t="s">
        <v>62</v>
      </c>
      <c r="O367">
        <f>orders[[#This Row],[Ship Date]]-orders[[#This Row],[Order Date]]</f>
        <v>2</v>
      </c>
      <c r="P367">
        <f>WEEKNUM(orders[[#This Row],[Order Date]])</f>
        <v>3</v>
      </c>
      <c r="Q367" t="str" cm="1">
        <f t="array" ref="Q367">_xlfn.IFS(orders[[#This Row],[Customer Gender]]="M","Male", orders[[#This Row],[Customer Gender]]="F","Female", orders[[#This Row],[Customer Gender]]="O","Other", TRUE,"Unknown")</f>
        <v>Female</v>
      </c>
      <c r="R367" s="31" t="str">
        <f t="shared" si="17"/>
        <v>January</v>
      </c>
    </row>
    <row r="368" spans="1:18">
      <c r="A368" t="s">
        <v>454</v>
      </c>
      <c r="B368" t="s">
        <v>26</v>
      </c>
      <c r="C368">
        <v>8</v>
      </c>
      <c r="D368">
        <f t="shared" si="15"/>
        <v>8</v>
      </c>
      <c r="E368">
        <v>53.9</v>
      </c>
      <c r="F368">
        <v>431.2</v>
      </c>
      <c r="G368">
        <f t="shared" si="16"/>
        <v>431.2</v>
      </c>
      <c r="H368" s="1">
        <v>45673</v>
      </c>
      <c r="I368" s="1">
        <v>45674</v>
      </c>
      <c r="J368" t="s">
        <v>17</v>
      </c>
      <c r="K368" t="s">
        <v>18</v>
      </c>
      <c r="L368">
        <v>4</v>
      </c>
      <c r="M368" t="s">
        <v>19</v>
      </c>
      <c r="N368" t="s">
        <v>62</v>
      </c>
      <c r="O368">
        <f>orders[[#This Row],[Ship Date]]-orders[[#This Row],[Order Date]]</f>
        <v>1</v>
      </c>
      <c r="P368">
        <f>WEEKNUM(orders[[#This Row],[Order Date]])</f>
        <v>3</v>
      </c>
      <c r="Q368" t="str" cm="1">
        <f t="array" ref="Q368">_xlfn.IFS(orders[[#This Row],[Customer Gender]]="M","Male", orders[[#This Row],[Customer Gender]]="F","Female", orders[[#This Row],[Customer Gender]]="O","Other", TRUE,"Unknown")</f>
        <v>Unknown</v>
      </c>
      <c r="R368" s="31" t="str">
        <f t="shared" si="17"/>
        <v>January</v>
      </c>
    </row>
    <row r="369" spans="1:18">
      <c r="A369" t="s">
        <v>455</v>
      </c>
      <c r="B369" t="s">
        <v>30</v>
      </c>
      <c r="C369">
        <v>9</v>
      </c>
      <c r="D369">
        <f t="shared" si="15"/>
        <v>9</v>
      </c>
      <c r="E369">
        <v>48.4</v>
      </c>
      <c r="F369">
        <v>435.59999999999997</v>
      </c>
      <c r="G369">
        <f t="shared" si="16"/>
        <v>435.59999999999997</v>
      </c>
      <c r="H369" s="1">
        <v>45673</v>
      </c>
      <c r="I369" s="1">
        <v>45674</v>
      </c>
      <c r="J369" t="s">
        <v>27</v>
      </c>
      <c r="K369" t="s">
        <v>35</v>
      </c>
      <c r="L369">
        <v>4</v>
      </c>
      <c r="M369" t="s">
        <v>19</v>
      </c>
      <c r="N369" t="s">
        <v>72</v>
      </c>
      <c r="O369">
        <f>orders[[#This Row],[Ship Date]]-orders[[#This Row],[Order Date]]</f>
        <v>1</v>
      </c>
      <c r="P369">
        <f>WEEKNUM(orders[[#This Row],[Order Date]])</f>
        <v>3</v>
      </c>
      <c r="Q369" t="str" cm="1">
        <f t="array" ref="Q369">_xlfn.IFS(orders[[#This Row],[Customer Gender]]="M","Male", orders[[#This Row],[Customer Gender]]="F","Female", orders[[#This Row],[Customer Gender]]="O","Other", TRUE,"Unknown")</f>
        <v>Female</v>
      </c>
      <c r="R369" s="31" t="str">
        <f t="shared" si="17"/>
        <v>January</v>
      </c>
    </row>
    <row r="370" spans="1:18">
      <c r="A370" t="s">
        <v>456</v>
      </c>
      <c r="B370" t="s">
        <v>135</v>
      </c>
      <c r="C370">
        <v>2</v>
      </c>
      <c r="D370">
        <f t="shared" si="15"/>
        <v>2</v>
      </c>
      <c r="E370">
        <v>49.9</v>
      </c>
      <c r="F370">
        <v>99.8</v>
      </c>
      <c r="G370">
        <f t="shared" si="16"/>
        <v>99.8</v>
      </c>
      <c r="H370" s="1">
        <v>45673</v>
      </c>
      <c r="I370" s="1">
        <v>45678</v>
      </c>
      <c r="J370" t="s">
        <v>23</v>
      </c>
      <c r="K370" t="s">
        <v>70</v>
      </c>
      <c r="L370">
        <v>2</v>
      </c>
      <c r="M370" t="s">
        <v>19</v>
      </c>
      <c r="N370" t="s">
        <v>74</v>
      </c>
      <c r="O370">
        <f>orders[[#This Row],[Ship Date]]-orders[[#This Row],[Order Date]]</f>
        <v>5</v>
      </c>
      <c r="P370">
        <f>WEEKNUM(orders[[#This Row],[Order Date]])</f>
        <v>3</v>
      </c>
      <c r="Q370" t="str" cm="1">
        <f t="array" ref="Q370">_xlfn.IFS(orders[[#This Row],[Customer Gender]]="M","Male", orders[[#This Row],[Customer Gender]]="F","Female", orders[[#This Row],[Customer Gender]]="O","Other", TRUE,"Unknown")</f>
        <v>Male</v>
      </c>
      <c r="R370" s="31" t="str">
        <f t="shared" si="17"/>
        <v>January</v>
      </c>
    </row>
    <row r="371" spans="1:18">
      <c r="A371" t="s">
        <v>457</v>
      </c>
      <c r="B371" t="s">
        <v>22</v>
      </c>
      <c r="C371">
        <v>3</v>
      </c>
      <c r="D371">
        <f t="shared" si="15"/>
        <v>3</v>
      </c>
      <c r="E371">
        <v>51.7</v>
      </c>
      <c r="F371">
        <v>155.10000000000002</v>
      </c>
      <c r="G371">
        <f t="shared" si="16"/>
        <v>155.10000000000002</v>
      </c>
      <c r="H371" s="1">
        <v>45673</v>
      </c>
      <c r="I371" s="1">
        <v>45674</v>
      </c>
      <c r="J371" t="s">
        <v>27</v>
      </c>
      <c r="K371" t="s">
        <v>18</v>
      </c>
      <c r="L371">
        <v>5</v>
      </c>
      <c r="M371" t="s">
        <v>19</v>
      </c>
      <c r="N371" t="s">
        <v>77</v>
      </c>
      <c r="O371">
        <f>orders[[#This Row],[Ship Date]]-orders[[#This Row],[Order Date]]</f>
        <v>1</v>
      </c>
      <c r="P371">
        <f>WEEKNUM(orders[[#This Row],[Order Date]])</f>
        <v>3</v>
      </c>
      <c r="Q371" t="str" cm="1">
        <f t="array" ref="Q371">_xlfn.IFS(orders[[#This Row],[Customer Gender]]="M","Male", orders[[#This Row],[Customer Gender]]="F","Female", orders[[#This Row],[Customer Gender]]="O","Other", TRUE,"Unknown")</f>
        <v>Female</v>
      </c>
      <c r="R371" s="31" t="str">
        <f t="shared" si="17"/>
        <v>January</v>
      </c>
    </row>
    <row r="372" spans="1:18">
      <c r="A372" t="s">
        <v>458</v>
      </c>
      <c r="B372" t="s">
        <v>44</v>
      </c>
      <c r="C372">
        <v>3</v>
      </c>
      <c r="D372">
        <f t="shared" si="15"/>
        <v>3</v>
      </c>
      <c r="E372">
        <v>41.8</v>
      </c>
      <c r="F372">
        <v>125.39999999999999</v>
      </c>
      <c r="G372">
        <f t="shared" si="16"/>
        <v>125.39999999999999</v>
      </c>
      <c r="H372" s="1">
        <v>45673</v>
      </c>
      <c r="I372" s="1">
        <v>45675</v>
      </c>
      <c r="J372" t="s">
        <v>27</v>
      </c>
      <c r="K372" t="s">
        <v>40</v>
      </c>
      <c r="L372">
        <v>4</v>
      </c>
      <c r="M372" t="s">
        <v>19</v>
      </c>
      <c r="N372" t="s">
        <v>108</v>
      </c>
      <c r="O372">
        <f>orders[[#This Row],[Ship Date]]-orders[[#This Row],[Order Date]]</f>
        <v>2</v>
      </c>
      <c r="P372">
        <f>WEEKNUM(orders[[#This Row],[Order Date]])</f>
        <v>3</v>
      </c>
      <c r="Q372" t="str" cm="1">
        <f t="array" ref="Q372">_xlfn.IFS(orders[[#This Row],[Customer Gender]]="M","Male", orders[[#This Row],[Customer Gender]]="F","Female", orders[[#This Row],[Customer Gender]]="O","Other", TRUE,"Unknown")</f>
        <v>Female</v>
      </c>
      <c r="R372" s="31" t="str">
        <f t="shared" si="17"/>
        <v>January</v>
      </c>
    </row>
    <row r="373" spans="1:18">
      <c r="A373" t="s">
        <v>459</v>
      </c>
      <c r="B373" t="s">
        <v>32</v>
      </c>
      <c r="C373">
        <v>4</v>
      </c>
      <c r="D373">
        <f t="shared" si="15"/>
        <v>4</v>
      </c>
      <c r="E373">
        <v>36.200000000000003</v>
      </c>
      <c r="F373">
        <v>144.80000000000001</v>
      </c>
      <c r="G373">
        <f t="shared" si="16"/>
        <v>144.80000000000001</v>
      </c>
      <c r="H373" s="1">
        <v>45674</v>
      </c>
      <c r="I373" s="1">
        <v>45675</v>
      </c>
      <c r="J373" t="s">
        <v>23</v>
      </c>
      <c r="K373" t="s">
        <v>40</v>
      </c>
      <c r="L373">
        <v>5</v>
      </c>
      <c r="M373" t="s">
        <v>19</v>
      </c>
      <c r="N373" t="s">
        <v>115</v>
      </c>
      <c r="O373">
        <f>orders[[#This Row],[Ship Date]]-orders[[#This Row],[Order Date]]</f>
        <v>1</v>
      </c>
      <c r="P373">
        <f>WEEKNUM(orders[[#This Row],[Order Date]])</f>
        <v>3</v>
      </c>
      <c r="Q373" t="str" cm="1">
        <f t="array" ref="Q373">_xlfn.IFS(orders[[#This Row],[Customer Gender]]="M","Male", orders[[#This Row],[Customer Gender]]="F","Female", orders[[#This Row],[Customer Gender]]="O","Other", TRUE,"Unknown")</f>
        <v>Male</v>
      </c>
      <c r="R373" s="31" t="str">
        <f t="shared" si="17"/>
        <v>January</v>
      </c>
    </row>
    <row r="374" spans="1:18">
      <c r="A374" t="s">
        <v>460</v>
      </c>
      <c r="B374" t="s">
        <v>26</v>
      </c>
      <c r="C374">
        <v>1</v>
      </c>
      <c r="D374">
        <f t="shared" si="15"/>
        <v>1</v>
      </c>
      <c r="E374">
        <v>150.9</v>
      </c>
      <c r="F374">
        <v>150.9</v>
      </c>
      <c r="G374">
        <f t="shared" si="16"/>
        <v>150.9</v>
      </c>
      <c r="H374" s="1">
        <v>45674</v>
      </c>
      <c r="I374" s="1">
        <v>45684</v>
      </c>
      <c r="J374" t="s">
        <v>23</v>
      </c>
      <c r="K374" t="s">
        <v>18</v>
      </c>
      <c r="L374">
        <v>4</v>
      </c>
      <c r="M374" t="s">
        <v>19</v>
      </c>
      <c r="N374" t="s">
        <v>24</v>
      </c>
      <c r="O374">
        <f>orders[[#This Row],[Ship Date]]-orders[[#This Row],[Order Date]]</f>
        <v>10</v>
      </c>
      <c r="P374">
        <f>WEEKNUM(orders[[#This Row],[Order Date]])</f>
        <v>3</v>
      </c>
      <c r="Q374" t="str" cm="1">
        <f t="array" ref="Q374">_xlfn.IFS(orders[[#This Row],[Customer Gender]]="M","Male", orders[[#This Row],[Customer Gender]]="F","Female", orders[[#This Row],[Customer Gender]]="O","Other", TRUE,"Unknown")</f>
        <v>Male</v>
      </c>
      <c r="R374" s="31" t="str">
        <f t="shared" si="17"/>
        <v>January</v>
      </c>
    </row>
    <row r="375" spans="1:18">
      <c r="A375" t="s">
        <v>461</v>
      </c>
      <c r="B375" t="s">
        <v>146</v>
      </c>
      <c r="C375">
        <v>4</v>
      </c>
      <c r="D375">
        <f t="shared" si="15"/>
        <v>4</v>
      </c>
      <c r="E375">
        <v>77.599999999999994</v>
      </c>
      <c r="F375">
        <v>310.39999999999998</v>
      </c>
      <c r="G375">
        <f t="shared" si="16"/>
        <v>310.39999999999998</v>
      </c>
      <c r="H375" s="1">
        <v>45674</v>
      </c>
      <c r="I375" s="1">
        <v>45675</v>
      </c>
      <c r="J375" t="s">
        <v>17</v>
      </c>
      <c r="K375" t="s">
        <v>40</v>
      </c>
      <c r="L375">
        <v>4</v>
      </c>
      <c r="M375" t="s">
        <v>19</v>
      </c>
      <c r="N375" t="s">
        <v>33</v>
      </c>
      <c r="O375">
        <f>orders[[#This Row],[Ship Date]]-orders[[#This Row],[Order Date]]</f>
        <v>1</v>
      </c>
      <c r="P375">
        <f>WEEKNUM(orders[[#This Row],[Order Date]])</f>
        <v>3</v>
      </c>
      <c r="Q375" t="str" cm="1">
        <f t="array" ref="Q375">_xlfn.IFS(orders[[#This Row],[Customer Gender]]="M","Male", orders[[#This Row],[Customer Gender]]="F","Female", orders[[#This Row],[Customer Gender]]="O","Other", TRUE,"Unknown")</f>
        <v>Unknown</v>
      </c>
      <c r="R375" s="31" t="str">
        <f t="shared" si="17"/>
        <v>January</v>
      </c>
    </row>
    <row r="376" spans="1:18">
      <c r="A376" t="s">
        <v>462</v>
      </c>
      <c r="B376" t="s">
        <v>76</v>
      </c>
      <c r="C376">
        <v>5</v>
      </c>
      <c r="D376">
        <f t="shared" si="15"/>
        <v>5</v>
      </c>
      <c r="E376">
        <v>65.5</v>
      </c>
      <c r="F376">
        <v>327.5</v>
      </c>
      <c r="G376">
        <f t="shared" si="16"/>
        <v>327.5</v>
      </c>
      <c r="H376" s="1">
        <v>45674</v>
      </c>
      <c r="I376" s="1">
        <v>45674</v>
      </c>
      <c r="J376" t="s">
        <v>23</v>
      </c>
      <c r="K376" t="s">
        <v>35</v>
      </c>
      <c r="L376">
        <v>4</v>
      </c>
      <c r="M376" t="s">
        <v>19</v>
      </c>
      <c r="N376" t="s">
        <v>33</v>
      </c>
      <c r="O376">
        <f>orders[[#This Row],[Ship Date]]-orders[[#This Row],[Order Date]]</f>
        <v>0</v>
      </c>
      <c r="P376">
        <f>WEEKNUM(orders[[#This Row],[Order Date]])</f>
        <v>3</v>
      </c>
      <c r="Q376" t="str" cm="1">
        <f t="array" ref="Q376">_xlfn.IFS(orders[[#This Row],[Customer Gender]]="M","Male", orders[[#This Row],[Customer Gender]]="F","Female", orders[[#This Row],[Customer Gender]]="O","Other", TRUE,"Unknown")</f>
        <v>Male</v>
      </c>
      <c r="R376" s="31" t="str">
        <f t="shared" si="17"/>
        <v>January</v>
      </c>
    </row>
    <row r="377" spans="1:18">
      <c r="A377" t="s">
        <v>463</v>
      </c>
      <c r="B377" t="s">
        <v>39</v>
      </c>
      <c r="C377">
        <v>3</v>
      </c>
      <c r="D377">
        <f t="shared" si="15"/>
        <v>3</v>
      </c>
      <c r="E377">
        <v>90.1</v>
      </c>
      <c r="F377">
        <v>270.29999999999995</v>
      </c>
      <c r="G377">
        <f t="shared" si="16"/>
        <v>270.29999999999995</v>
      </c>
      <c r="H377" s="1">
        <v>45674</v>
      </c>
      <c r="I377" s="1">
        <v>45676</v>
      </c>
      <c r="J377" t="s">
        <v>27</v>
      </c>
      <c r="K377" t="s">
        <v>18</v>
      </c>
      <c r="L377">
        <v>4</v>
      </c>
      <c r="M377" t="s">
        <v>19</v>
      </c>
      <c r="N377" t="s">
        <v>33</v>
      </c>
      <c r="O377">
        <f>orders[[#This Row],[Ship Date]]-orders[[#This Row],[Order Date]]</f>
        <v>2</v>
      </c>
      <c r="P377">
        <f>WEEKNUM(orders[[#This Row],[Order Date]])</f>
        <v>3</v>
      </c>
      <c r="Q377" t="str" cm="1">
        <f t="array" ref="Q377">_xlfn.IFS(orders[[#This Row],[Customer Gender]]="M","Male", orders[[#This Row],[Customer Gender]]="F","Female", orders[[#This Row],[Customer Gender]]="O","Other", TRUE,"Unknown")</f>
        <v>Female</v>
      </c>
      <c r="R377" s="31" t="str">
        <f t="shared" si="17"/>
        <v>January</v>
      </c>
    </row>
    <row r="378" spans="1:18">
      <c r="A378" t="s">
        <v>464</v>
      </c>
      <c r="B378" t="s">
        <v>22</v>
      </c>
      <c r="C378">
        <v>2</v>
      </c>
      <c r="D378">
        <f t="shared" si="15"/>
        <v>2</v>
      </c>
      <c r="E378">
        <v>108.3</v>
      </c>
      <c r="F378">
        <v>216.6</v>
      </c>
      <c r="G378">
        <f t="shared" si="16"/>
        <v>216.6</v>
      </c>
      <c r="H378" s="1">
        <v>45674</v>
      </c>
      <c r="I378" s="1">
        <v>45677</v>
      </c>
      <c r="J378" t="s">
        <v>89</v>
      </c>
      <c r="K378" t="s">
        <v>70</v>
      </c>
      <c r="L378">
        <v>4</v>
      </c>
      <c r="M378" t="s">
        <v>19</v>
      </c>
      <c r="N378" t="s">
        <v>33</v>
      </c>
      <c r="O378">
        <f>orders[[#This Row],[Ship Date]]-orders[[#This Row],[Order Date]]</f>
        <v>3</v>
      </c>
      <c r="P378">
        <f>WEEKNUM(orders[[#This Row],[Order Date]])</f>
        <v>3</v>
      </c>
      <c r="Q378" t="str" cm="1">
        <f t="array" ref="Q378">_xlfn.IFS(orders[[#This Row],[Customer Gender]]="M","Male", orders[[#This Row],[Customer Gender]]="F","Female", orders[[#This Row],[Customer Gender]]="O","Other", TRUE,"Unknown")</f>
        <v>Other</v>
      </c>
      <c r="R378" s="31" t="str">
        <f t="shared" si="17"/>
        <v>January</v>
      </c>
    </row>
    <row r="379" spans="1:18">
      <c r="A379" t="s">
        <v>465</v>
      </c>
      <c r="B379" t="s">
        <v>37</v>
      </c>
      <c r="C379">
        <v>3</v>
      </c>
      <c r="D379">
        <f t="shared" si="15"/>
        <v>3</v>
      </c>
      <c r="E379">
        <v>59.9</v>
      </c>
      <c r="F379">
        <v>179.7</v>
      </c>
      <c r="G379">
        <f t="shared" si="16"/>
        <v>179.7</v>
      </c>
      <c r="H379" s="1">
        <v>45674</v>
      </c>
      <c r="I379" s="1">
        <v>45678</v>
      </c>
      <c r="J379" t="s">
        <v>27</v>
      </c>
      <c r="K379" t="s">
        <v>18</v>
      </c>
      <c r="L379">
        <v>4</v>
      </c>
      <c r="M379" t="s">
        <v>19</v>
      </c>
      <c r="N379" t="s">
        <v>33</v>
      </c>
      <c r="O379">
        <f>orders[[#This Row],[Ship Date]]-orders[[#This Row],[Order Date]]</f>
        <v>4</v>
      </c>
      <c r="P379">
        <f>WEEKNUM(orders[[#This Row],[Order Date]])</f>
        <v>3</v>
      </c>
      <c r="Q379" t="str" cm="1">
        <f t="array" ref="Q379">_xlfn.IFS(orders[[#This Row],[Customer Gender]]="M","Male", orders[[#This Row],[Customer Gender]]="F","Female", orders[[#This Row],[Customer Gender]]="O","Other", TRUE,"Unknown")</f>
        <v>Female</v>
      </c>
      <c r="R379" s="31" t="str">
        <f t="shared" si="17"/>
        <v>January</v>
      </c>
    </row>
    <row r="380" spans="1:18">
      <c r="A380" t="s">
        <v>466</v>
      </c>
      <c r="B380" t="s">
        <v>26</v>
      </c>
      <c r="C380">
        <v>17</v>
      </c>
      <c r="D380">
        <f t="shared" si="15"/>
        <v>17</v>
      </c>
      <c r="E380">
        <v>139</v>
      </c>
      <c r="F380">
        <v>2363</v>
      </c>
      <c r="G380">
        <f t="shared" si="16"/>
        <v>2363</v>
      </c>
      <c r="H380" s="1">
        <v>45674</v>
      </c>
      <c r="I380" s="1">
        <v>45676</v>
      </c>
      <c r="J380" t="s">
        <v>27</v>
      </c>
      <c r="K380" t="s">
        <v>35</v>
      </c>
      <c r="L380">
        <v>2</v>
      </c>
      <c r="M380" t="s">
        <v>19</v>
      </c>
      <c r="N380" t="s">
        <v>33</v>
      </c>
      <c r="O380">
        <f>orders[[#This Row],[Ship Date]]-orders[[#This Row],[Order Date]]</f>
        <v>2</v>
      </c>
      <c r="P380">
        <f>WEEKNUM(orders[[#This Row],[Order Date]])</f>
        <v>3</v>
      </c>
      <c r="Q380" t="str" cm="1">
        <f t="array" ref="Q380">_xlfn.IFS(orders[[#This Row],[Customer Gender]]="M","Male", orders[[#This Row],[Customer Gender]]="F","Female", orders[[#This Row],[Customer Gender]]="O","Other", TRUE,"Unknown")</f>
        <v>Female</v>
      </c>
      <c r="R380" s="31" t="str">
        <f t="shared" si="17"/>
        <v>January</v>
      </c>
    </row>
    <row r="381" spans="1:18">
      <c r="A381" t="s">
        <v>467</v>
      </c>
      <c r="B381" t="s">
        <v>39</v>
      </c>
      <c r="C381">
        <v>3</v>
      </c>
      <c r="D381">
        <f t="shared" si="15"/>
        <v>3</v>
      </c>
      <c r="E381">
        <v>87.3</v>
      </c>
      <c r="F381">
        <v>261.89999999999998</v>
      </c>
      <c r="G381">
        <f t="shared" si="16"/>
        <v>261.89999999999998</v>
      </c>
      <c r="H381" s="1">
        <v>45674</v>
      </c>
      <c r="I381" s="1">
        <v>45675</v>
      </c>
      <c r="J381" t="s">
        <v>27</v>
      </c>
      <c r="K381" t="s">
        <v>18</v>
      </c>
      <c r="L381">
        <v>4</v>
      </c>
      <c r="M381" t="s">
        <v>19</v>
      </c>
      <c r="N381" t="s">
        <v>33</v>
      </c>
      <c r="O381">
        <f>orders[[#This Row],[Ship Date]]-orders[[#This Row],[Order Date]]</f>
        <v>1</v>
      </c>
      <c r="P381">
        <f>WEEKNUM(orders[[#This Row],[Order Date]])</f>
        <v>3</v>
      </c>
      <c r="Q381" t="str" cm="1">
        <f t="array" ref="Q381">_xlfn.IFS(orders[[#This Row],[Customer Gender]]="M","Male", orders[[#This Row],[Customer Gender]]="F","Female", orders[[#This Row],[Customer Gender]]="O","Other", TRUE,"Unknown")</f>
        <v>Female</v>
      </c>
      <c r="R381" s="31" t="str">
        <f t="shared" si="17"/>
        <v>January</v>
      </c>
    </row>
    <row r="382" spans="1:18">
      <c r="A382" t="s">
        <v>468</v>
      </c>
      <c r="B382" t="s">
        <v>67</v>
      </c>
      <c r="C382">
        <v>4</v>
      </c>
      <c r="D382">
        <f t="shared" si="15"/>
        <v>4</v>
      </c>
      <c r="E382">
        <v>42.3</v>
      </c>
      <c r="F382">
        <v>169.2</v>
      </c>
      <c r="G382">
        <f t="shared" si="16"/>
        <v>169.2</v>
      </c>
      <c r="H382" s="1">
        <v>45674</v>
      </c>
      <c r="I382" s="1">
        <v>45674</v>
      </c>
      <c r="J382" t="s">
        <v>23</v>
      </c>
      <c r="K382" t="s">
        <v>18</v>
      </c>
      <c r="L382">
        <v>4</v>
      </c>
      <c r="M382" t="s">
        <v>19</v>
      </c>
      <c r="N382" t="s">
        <v>33</v>
      </c>
      <c r="O382">
        <f>orders[[#This Row],[Ship Date]]-orders[[#This Row],[Order Date]]</f>
        <v>0</v>
      </c>
      <c r="P382">
        <f>WEEKNUM(orders[[#This Row],[Order Date]])</f>
        <v>3</v>
      </c>
      <c r="Q382" t="str" cm="1">
        <f t="array" ref="Q382">_xlfn.IFS(orders[[#This Row],[Customer Gender]]="M","Male", orders[[#This Row],[Customer Gender]]="F","Female", orders[[#This Row],[Customer Gender]]="O","Other", TRUE,"Unknown")</f>
        <v>Male</v>
      </c>
      <c r="R382" s="31" t="str">
        <f t="shared" si="17"/>
        <v>January</v>
      </c>
    </row>
    <row r="383" spans="1:18">
      <c r="A383" t="s">
        <v>469</v>
      </c>
      <c r="B383" t="s">
        <v>81</v>
      </c>
      <c r="C383">
        <v>8</v>
      </c>
      <c r="D383">
        <f t="shared" si="15"/>
        <v>8</v>
      </c>
      <c r="E383">
        <v>103.6</v>
      </c>
      <c r="F383">
        <v>828.8</v>
      </c>
      <c r="G383">
        <f t="shared" si="16"/>
        <v>828.8</v>
      </c>
      <c r="H383" s="1">
        <v>45674</v>
      </c>
      <c r="I383" s="1">
        <v>45675</v>
      </c>
      <c r="J383" t="s">
        <v>89</v>
      </c>
      <c r="K383" t="s">
        <v>18</v>
      </c>
      <c r="L383">
        <v>3</v>
      </c>
      <c r="M383" t="s">
        <v>19</v>
      </c>
      <c r="N383" t="s">
        <v>33</v>
      </c>
      <c r="O383">
        <f>orders[[#This Row],[Ship Date]]-orders[[#This Row],[Order Date]]</f>
        <v>1</v>
      </c>
      <c r="P383">
        <f>WEEKNUM(orders[[#This Row],[Order Date]])</f>
        <v>3</v>
      </c>
      <c r="Q383" t="str" cm="1">
        <f t="array" ref="Q383">_xlfn.IFS(orders[[#This Row],[Customer Gender]]="M","Male", orders[[#This Row],[Customer Gender]]="F","Female", orders[[#This Row],[Customer Gender]]="O","Other", TRUE,"Unknown")</f>
        <v>Other</v>
      </c>
      <c r="R383" s="31" t="str">
        <f t="shared" si="17"/>
        <v>January</v>
      </c>
    </row>
    <row r="384" spans="1:18">
      <c r="A384" t="s">
        <v>470</v>
      </c>
      <c r="B384" t="s">
        <v>39</v>
      </c>
      <c r="C384">
        <v>2</v>
      </c>
      <c r="D384">
        <f t="shared" si="15"/>
        <v>2</v>
      </c>
      <c r="E384">
        <v>90.9</v>
      </c>
      <c r="F384">
        <v>181.8</v>
      </c>
      <c r="G384">
        <f t="shared" si="16"/>
        <v>181.8</v>
      </c>
      <c r="H384" s="1">
        <v>45674</v>
      </c>
      <c r="I384" s="1">
        <v>45675</v>
      </c>
      <c r="J384" t="s">
        <v>23</v>
      </c>
      <c r="K384" t="s">
        <v>35</v>
      </c>
      <c r="L384">
        <v>4</v>
      </c>
      <c r="M384" t="s">
        <v>19</v>
      </c>
      <c r="N384" t="s">
        <v>55</v>
      </c>
      <c r="O384">
        <f>orders[[#This Row],[Ship Date]]-orders[[#This Row],[Order Date]]</f>
        <v>1</v>
      </c>
      <c r="P384">
        <f>WEEKNUM(orders[[#This Row],[Order Date]])</f>
        <v>3</v>
      </c>
      <c r="Q384" t="str" cm="1">
        <f t="array" ref="Q384">_xlfn.IFS(orders[[#This Row],[Customer Gender]]="M","Male", orders[[#This Row],[Customer Gender]]="F","Female", orders[[#This Row],[Customer Gender]]="O","Other", TRUE,"Unknown")</f>
        <v>Male</v>
      </c>
      <c r="R384" s="31" t="str">
        <f t="shared" si="17"/>
        <v>January</v>
      </c>
    </row>
    <row r="385" spans="1:18">
      <c r="A385" t="s">
        <v>471</v>
      </c>
      <c r="B385" t="s">
        <v>46</v>
      </c>
      <c r="C385">
        <v>16</v>
      </c>
      <c r="D385">
        <f t="shared" si="15"/>
        <v>16</v>
      </c>
      <c r="E385">
        <v>100.9</v>
      </c>
      <c r="F385">
        <v>1614.4</v>
      </c>
      <c r="G385">
        <f t="shared" si="16"/>
        <v>1614.4</v>
      </c>
      <c r="H385" s="1">
        <v>45674</v>
      </c>
      <c r="I385" s="1">
        <v>45675</v>
      </c>
      <c r="J385" t="s">
        <v>27</v>
      </c>
      <c r="K385" t="s">
        <v>35</v>
      </c>
      <c r="L385">
        <v>4</v>
      </c>
      <c r="M385" t="s">
        <v>19</v>
      </c>
      <c r="N385" t="s">
        <v>55</v>
      </c>
      <c r="O385">
        <f>orders[[#This Row],[Ship Date]]-orders[[#This Row],[Order Date]]</f>
        <v>1</v>
      </c>
      <c r="P385">
        <f>WEEKNUM(orders[[#This Row],[Order Date]])</f>
        <v>3</v>
      </c>
      <c r="Q385" t="str" cm="1">
        <f t="array" ref="Q385">_xlfn.IFS(orders[[#This Row],[Customer Gender]]="M","Male", orders[[#This Row],[Customer Gender]]="F","Female", orders[[#This Row],[Customer Gender]]="O","Other", TRUE,"Unknown")</f>
        <v>Female</v>
      </c>
      <c r="R385" s="31" t="str">
        <f t="shared" si="17"/>
        <v>January</v>
      </c>
    </row>
    <row r="386" spans="1:18">
      <c r="A386" t="s">
        <v>472</v>
      </c>
      <c r="B386" t="s">
        <v>32</v>
      </c>
      <c r="C386">
        <v>5</v>
      </c>
      <c r="D386">
        <f t="shared" ref="D386:D449" si="18">IF(OR(C386="",C386=0),0.0001,C386)</f>
        <v>5</v>
      </c>
      <c r="E386">
        <v>36</v>
      </c>
      <c r="F386">
        <v>180</v>
      </c>
      <c r="G386">
        <f t="shared" ref="G386:G449" si="19">IF(OR(F386="",F386=0),0.0001,F386)</f>
        <v>180</v>
      </c>
      <c r="H386" s="1">
        <v>45674</v>
      </c>
      <c r="I386" s="1">
        <v>45676</v>
      </c>
      <c r="J386" t="s">
        <v>27</v>
      </c>
      <c r="K386" t="s">
        <v>35</v>
      </c>
      <c r="L386">
        <v>4</v>
      </c>
      <c r="M386" t="s">
        <v>19</v>
      </c>
      <c r="N386" t="s">
        <v>59</v>
      </c>
      <c r="O386">
        <f>orders[[#This Row],[Ship Date]]-orders[[#This Row],[Order Date]]</f>
        <v>2</v>
      </c>
      <c r="P386">
        <f>WEEKNUM(orders[[#This Row],[Order Date]])</f>
        <v>3</v>
      </c>
      <c r="Q386" t="str" cm="1">
        <f t="array" ref="Q386">_xlfn.IFS(orders[[#This Row],[Customer Gender]]="M","Male", orders[[#This Row],[Customer Gender]]="F","Female", orders[[#This Row],[Customer Gender]]="O","Other", TRUE,"Unknown")</f>
        <v>Female</v>
      </c>
      <c r="R386" s="31" t="str">
        <f t="shared" ref="R386:R449" si="20">TEXT(H386,"mmmm")</f>
        <v>January</v>
      </c>
    </row>
    <row r="387" spans="1:18">
      <c r="A387" t="s">
        <v>473</v>
      </c>
      <c r="B387" t="s">
        <v>39</v>
      </c>
      <c r="C387">
        <v>6</v>
      </c>
      <c r="D387">
        <f t="shared" si="18"/>
        <v>6</v>
      </c>
      <c r="E387">
        <v>83.3</v>
      </c>
      <c r="F387">
        <v>499.79999999999995</v>
      </c>
      <c r="G387">
        <f t="shared" si="19"/>
        <v>499.79999999999995</v>
      </c>
      <c r="H387" s="1">
        <v>45674</v>
      </c>
      <c r="I387" s="1">
        <v>45677</v>
      </c>
      <c r="J387" t="s">
        <v>17</v>
      </c>
      <c r="K387" t="s">
        <v>40</v>
      </c>
      <c r="L387">
        <v>4</v>
      </c>
      <c r="M387" t="s">
        <v>19</v>
      </c>
      <c r="N387" t="s">
        <v>59</v>
      </c>
      <c r="O387">
        <f>orders[[#This Row],[Ship Date]]-orders[[#This Row],[Order Date]]</f>
        <v>3</v>
      </c>
      <c r="P387">
        <f>WEEKNUM(orders[[#This Row],[Order Date]])</f>
        <v>3</v>
      </c>
      <c r="Q387" t="str" cm="1">
        <f t="array" ref="Q387">_xlfn.IFS(orders[[#This Row],[Customer Gender]]="M","Male", orders[[#This Row],[Customer Gender]]="F","Female", orders[[#This Row],[Customer Gender]]="O","Other", TRUE,"Unknown")</f>
        <v>Unknown</v>
      </c>
      <c r="R387" s="31" t="str">
        <f t="shared" si="20"/>
        <v>January</v>
      </c>
    </row>
    <row r="388" spans="1:18">
      <c r="A388" t="s">
        <v>474</v>
      </c>
      <c r="B388" t="s">
        <v>26</v>
      </c>
      <c r="C388">
        <v>17</v>
      </c>
      <c r="D388">
        <f t="shared" si="18"/>
        <v>17</v>
      </c>
      <c r="E388">
        <v>60.3</v>
      </c>
      <c r="F388">
        <v>1025.0999999999999</v>
      </c>
      <c r="G388">
        <f t="shared" si="19"/>
        <v>1025.0999999999999</v>
      </c>
      <c r="H388" s="1">
        <v>45674</v>
      </c>
      <c r="I388" s="1">
        <v>45675</v>
      </c>
      <c r="J388" t="s">
        <v>23</v>
      </c>
      <c r="K388" t="s">
        <v>40</v>
      </c>
      <c r="L388">
        <v>3</v>
      </c>
      <c r="M388" t="s">
        <v>19</v>
      </c>
      <c r="N388" t="s">
        <v>59</v>
      </c>
      <c r="O388">
        <f>orders[[#This Row],[Ship Date]]-orders[[#This Row],[Order Date]]</f>
        <v>1</v>
      </c>
      <c r="P388">
        <f>WEEKNUM(orders[[#This Row],[Order Date]])</f>
        <v>3</v>
      </c>
      <c r="Q388" t="str" cm="1">
        <f t="array" ref="Q388">_xlfn.IFS(orders[[#This Row],[Customer Gender]]="M","Male", orders[[#This Row],[Customer Gender]]="F","Female", orders[[#This Row],[Customer Gender]]="O","Other", TRUE,"Unknown")</f>
        <v>Male</v>
      </c>
      <c r="R388" s="31" t="str">
        <f t="shared" si="20"/>
        <v>January</v>
      </c>
    </row>
    <row r="389" spans="1:18">
      <c r="A389" t="s">
        <v>475</v>
      </c>
      <c r="B389" t="s">
        <v>26</v>
      </c>
      <c r="C389">
        <v>6</v>
      </c>
      <c r="D389">
        <f t="shared" si="18"/>
        <v>6</v>
      </c>
      <c r="E389">
        <v>120.3</v>
      </c>
      <c r="F389">
        <v>721.8</v>
      </c>
      <c r="G389">
        <f t="shared" si="19"/>
        <v>721.8</v>
      </c>
      <c r="H389" s="1">
        <v>45674</v>
      </c>
      <c r="I389" s="1">
        <v>45675</v>
      </c>
      <c r="J389" t="s">
        <v>23</v>
      </c>
      <c r="K389" t="s">
        <v>40</v>
      </c>
      <c r="L389">
        <v>4</v>
      </c>
      <c r="M389" t="s">
        <v>19</v>
      </c>
      <c r="N389" t="s">
        <v>62</v>
      </c>
      <c r="O389">
        <f>orders[[#This Row],[Ship Date]]-orders[[#This Row],[Order Date]]</f>
        <v>1</v>
      </c>
      <c r="P389">
        <f>WEEKNUM(orders[[#This Row],[Order Date]])</f>
        <v>3</v>
      </c>
      <c r="Q389" t="str" cm="1">
        <f t="array" ref="Q389">_xlfn.IFS(orders[[#This Row],[Customer Gender]]="M","Male", orders[[#This Row],[Customer Gender]]="F","Female", orders[[#This Row],[Customer Gender]]="O","Other", TRUE,"Unknown")</f>
        <v>Male</v>
      </c>
      <c r="R389" s="31" t="str">
        <f t="shared" si="20"/>
        <v>January</v>
      </c>
    </row>
    <row r="390" spans="1:18">
      <c r="A390" t="s">
        <v>476</v>
      </c>
      <c r="B390" t="s">
        <v>32</v>
      </c>
      <c r="C390">
        <v>10</v>
      </c>
      <c r="D390">
        <f t="shared" si="18"/>
        <v>10</v>
      </c>
      <c r="E390">
        <v>34</v>
      </c>
      <c r="F390">
        <v>340</v>
      </c>
      <c r="G390">
        <f t="shared" si="19"/>
        <v>340</v>
      </c>
      <c r="H390" s="1">
        <v>45674</v>
      </c>
      <c r="I390" s="1">
        <v>45678</v>
      </c>
      <c r="J390" t="s">
        <v>27</v>
      </c>
      <c r="K390" t="s">
        <v>40</v>
      </c>
      <c r="L390">
        <v>4</v>
      </c>
      <c r="M390" t="s">
        <v>19</v>
      </c>
      <c r="N390" t="s">
        <v>62</v>
      </c>
      <c r="O390">
        <f>orders[[#This Row],[Ship Date]]-orders[[#This Row],[Order Date]]</f>
        <v>4</v>
      </c>
      <c r="P390">
        <f>WEEKNUM(orders[[#This Row],[Order Date]])</f>
        <v>3</v>
      </c>
      <c r="Q390" t="str" cm="1">
        <f t="array" ref="Q390">_xlfn.IFS(orders[[#This Row],[Customer Gender]]="M","Male", orders[[#This Row],[Customer Gender]]="F","Female", orders[[#This Row],[Customer Gender]]="O","Other", TRUE,"Unknown")</f>
        <v>Female</v>
      </c>
      <c r="R390" s="31" t="str">
        <f t="shared" si="20"/>
        <v>January</v>
      </c>
    </row>
    <row r="391" spans="1:18">
      <c r="A391" t="s">
        <v>477</v>
      </c>
      <c r="B391" t="s">
        <v>54</v>
      </c>
      <c r="C391">
        <v>5</v>
      </c>
      <c r="D391">
        <f t="shared" si="18"/>
        <v>5</v>
      </c>
      <c r="E391">
        <v>42.6</v>
      </c>
      <c r="F391">
        <v>213</v>
      </c>
      <c r="G391">
        <f t="shared" si="19"/>
        <v>213</v>
      </c>
      <c r="H391" s="1">
        <v>45674</v>
      </c>
      <c r="I391" s="1">
        <v>45677</v>
      </c>
      <c r="J391" t="s">
        <v>23</v>
      </c>
      <c r="K391" t="s">
        <v>35</v>
      </c>
      <c r="L391">
        <v>4</v>
      </c>
      <c r="M391" t="s">
        <v>19</v>
      </c>
      <c r="N391" t="s">
        <v>62</v>
      </c>
      <c r="O391">
        <f>orders[[#This Row],[Ship Date]]-orders[[#This Row],[Order Date]]</f>
        <v>3</v>
      </c>
      <c r="P391">
        <f>WEEKNUM(orders[[#This Row],[Order Date]])</f>
        <v>3</v>
      </c>
      <c r="Q391" t="str" cm="1">
        <f t="array" ref="Q391">_xlfn.IFS(orders[[#This Row],[Customer Gender]]="M","Male", orders[[#This Row],[Customer Gender]]="F","Female", orders[[#This Row],[Customer Gender]]="O","Other", TRUE,"Unknown")</f>
        <v>Male</v>
      </c>
      <c r="R391" s="31" t="str">
        <f t="shared" si="20"/>
        <v>January</v>
      </c>
    </row>
    <row r="392" spans="1:18">
      <c r="A392" t="s">
        <v>478</v>
      </c>
      <c r="B392" t="s">
        <v>37</v>
      </c>
      <c r="C392">
        <v>20</v>
      </c>
      <c r="D392">
        <f t="shared" si="18"/>
        <v>20</v>
      </c>
      <c r="E392">
        <v>47.4</v>
      </c>
      <c r="F392">
        <v>948</v>
      </c>
      <c r="G392">
        <f t="shared" si="19"/>
        <v>948</v>
      </c>
      <c r="H392" s="1">
        <v>45674</v>
      </c>
      <c r="I392" s="1">
        <v>45674</v>
      </c>
      <c r="J392" t="s">
        <v>27</v>
      </c>
      <c r="K392" t="s">
        <v>40</v>
      </c>
      <c r="L392">
        <v>3</v>
      </c>
      <c r="M392" t="s">
        <v>19</v>
      </c>
      <c r="N392" t="s">
        <v>103</v>
      </c>
      <c r="O392">
        <f>orders[[#This Row],[Ship Date]]-orders[[#This Row],[Order Date]]</f>
        <v>0</v>
      </c>
      <c r="P392">
        <f>WEEKNUM(orders[[#This Row],[Order Date]])</f>
        <v>3</v>
      </c>
      <c r="Q392" t="str" cm="1">
        <f t="array" ref="Q392">_xlfn.IFS(orders[[#This Row],[Customer Gender]]="M","Male", orders[[#This Row],[Customer Gender]]="F","Female", orders[[#This Row],[Customer Gender]]="O","Other", TRUE,"Unknown")</f>
        <v>Female</v>
      </c>
      <c r="R392" s="31" t="str">
        <f t="shared" si="20"/>
        <v>January</v>
      </c>
    </row>
    <row r="393" spans="1:18">
      <c r="A393" t="s">
        <v>479</v>
      </c>
      <c r="B393" t="s">
        <v>26</v>
      </c>
      <c r="C393">
        <v>1</v>
      </c>
      <c r="D393">
        <f t="shared" si="18"/>
        <v>1</v>
      </c>
      <c r="E393">
        <v>74</v>
      </c>
      <c r="F393">
        <v>74</v>
      </c>
      <c r="G393">
        <f t="shared" si="19"/>
        <v>74</v>
      </c>
      <c r="H393" s="1">
        <v>45675</v>
      </c>
      <c r="I393" s="1">
        <v>45676</v>
      </c>
      <c r="J393" t="s">
        <v>23</v>
      </c>
      <c r="K393" t="s">
        <v>35</v>
      </c>
      <c r="L393">
        <v>4</v>
      </c>
      <c r="M393" t="s">
        <v>19</v>
      </c>
      <c r="N393" t="s">
        <v>77</v>
      </c>
      <c r="O393">
        <f>orders[[#This Row],[Ship Date]]-orders[[#This Row],[Order Date]]</f>
        <v>1</v>
      </c>
      <c r="P393">
        <f>WEEKNUM(orders[[#This Row],[Order Date]])</f>
        <v>3</v>
      </c>
      <c r="Q393" t="str" cm="1">
        <f t="array" ref="Q393">_xlfn.IFS(orders[[#This Row],[Customer Gender]]="M","Male", orders[[#This Row],[Customer Gender]]="F","Female", orders[[#This Row],[Customer Gender]]="O","Other", TRUE,"Unknown")</f>
        <v>Male</v>
      </c>
      <c r="R393" s="31" t="str">
        <f t="shared" si="20"/>
        <v>January</v>
      </c>
    </row>
    <row r="394" spans="1:18">
      <c r="A394" t="s">
        <v>480</v>
      </c>
      <c r="B394" t="s">
        <v>26</v>
      </c>
      <c r="C394">
        <v>5</v>
      </c>
      <c r="D394">
        <f t="shared" si="18"/>
        <v>5</v>
      </c>
      <c r="E394">
        <v>60.4</v>
      </c>
      <c r="F394">
        <v>302</v>
      </c>
      <c r="G394">
        <f t="shared" si="19"/>
        <v>302</v>
      </c>
      <c r="H394" s="1">
        <v>45675</v>
      </c>
      <c r="I394" s="1">
        <v>45678</v>
      </c>
      <c r="J394" t="s">
        <v>27</v>
      </c>
      <c r="K394" t="s">
        <v>35</v>
      </c>
      <c r="L394">
        <v>2</v>
      </c>
      <c r="M394" t="s">
        <v>19</v>
      </c>
      <c r="N394" t="s">
        <v>108</v>
      </c>
      <c r="O394">
        <f>orders[[#This Row],[Ship Date]]-orders[[#This Row],[Order Date]]</f>
        <v>3</v>
      </c>
      <c r="P394">
        <f>WEEKNUM(orders[[#This Row],[Order Date]])</f>
        <v>3</v>
      </c>
      <c r="Q394" t="str" cm="1">
        <f t="array" ref="Q394">_xlfn.IFS(orders[[#This Row],[Customer Gender]]="M","Male", orders[[#This Row],[Customer Gender]]="F","Female", orders[[#This Row],[Customer Gender]]="O","Other", TRUE,"Unknown")</f>
        <v>Female</v>
      </c>
      <c r="R394" s="31" t="str">
        <f t="shared" si="20"/>
        <v>January</v>
      </c>
    </row>
    <row r="395" spans="1:18">
      <c r="A395" t="s">
        <v>481</v>
      </c>
      <c r="B395" t="s">
        <v>69</v>
      </c>
      <c r="C395">
        <v>2</v>
      </c>
      <c r="D395">
        <f t="shared" si="18"/>
        <v>2</v>
      </c>
      <c r="E395">
        <v>69.3</v>
      </c>
      <c r="F395">
        <v>138.6</v>
      </c>
      <c r="G395">
        <f t="shared" si="19"/>
        <v>138.6</v>
      </c>
      <c r="H395" s="1">
        <v>45675</v>
      </c>
      <c r="I395" s="1">
        <v>45678</v>
      </c>
      <c r="J395" t="s">
        <v>23</v>
      </c>
      <c r="K395" t="s">
        <v>35</v>
      </c>
      <c r="L395">
        <v>3</v>
      </c>
      <c r="M395" t="s">
        <v>19</v>
      </c>
      <c r="N395" t="s">
        <v>82</v>
      </c>
      <c r="O395">
        <f>orders[[#This Row],[Ship Date]]-orders[[#This Row],[Order Date]]</f>
        <v>3</v>
      </c>
      <c r="P395">
        <f>WEEKNUM(orders[[#This Row],[Order Date]])</f>
        <v>3</v>
      </c>
      <c r="Q395" t="str" cm="1">
        <f t="array" ref="Q395">_xlfn.IFS(orders[[#This Row],[Customer Gender]]="M","Male", orders[[#This Row],[Customer Gender]]="F","Female", orders[[#This Row],[Customer Gender]]="O","Other", TRUE,"Unknown")</f>
        <v>Male</v>
      </c>
      <c r="R395" s="31" t="str">
        <f t="shared" si="20"/>
        <v>January</v>
      </c>
    </row>
    <row r="396" spans="1:18">
      <c r="A396" t="s">
        <v>482</v>
      </c>
      <c r="B396" t="s">
        <v>37</v>
      </c>
      <c r="C396">
        <v>5</v>
      </c>
      <c r="D396">
        <f t="shared" si="18"/>
        <v>5</v>
      </c>
      <c r="E396">
        <v>81</v>
      </c>
      <c r="F396">
        <v>405</v>
      </c>
      <c r="G396">
        <f t="shared" si="19"/>
        <v>405</v>
      </c>
      <c r="H396" s="1">
        <v>45675</v>
      </c>
      <c r="I396" s="1">
        <v>45681</v>
      </c>
      <c r="J396" t="s">
        <v>23</v>
      </c>
      <c r="K396" t="s">
        <v>51</v>
      </c>
      <c r="L396">
        <v>4</v>
      </c>
      <c r="M396" t="s">
        <v>19</v>
      </c>
      <c r="N396" t="s">
        <v>115</v>
      </c>
      <c r="O396">
        <f>orders[[#This Row],[Ship Date]]-orders[[#This Row],[Order Date]]</f>
        <v>6</v>
      </c>
      <c r="P396">
        <f>WEEKNUM(orders[[#This Row],[Order Date]])</f>
        <v>3</v>
      </c>
      <c r="Q396" t="str" cm="1">
        <f t="array" ref="Q396">_xlfn.IFS(orders[[#This Row],[Customer Gender]]="M","Male", orders[[#This Row],[Customer Gender]]="F","Female", orders[[#This Row],[Customer Gender]]="O","Other", TRUE,"Unknown")</f>
        <v>Male</v>
      </c>
      <c r="R396" s="31" t="str">
        <f t="shared" si="20"/>
        <v>January</v>
      </c>
    </row>
    <row r="397" spans="1:18">
      <c r="A397" t="s">
        <v>483</v>
      </c>
      <c r="B397" t="s">
        <v>123</v>
      </c>
      <c r="C397">
        <v>3</v>
      </c>
      <c r="D397">
        <f t="shared" si="18"/>
        <v>3</v>
      </c>
      <c r="E397">
        <v>41.5</v>
      </c>
      <c r="F397">
        <v>124.5</v>
      </c>
      <c r="G397">
        <f t="shared" si="19"/>
        <v>124.5</v>
      </c>
      <c r="H397" s="1">
        <v>45675</v>
      </c>
      <c r="I397" s="1">
        <v>45677</v>
      </c>
      <c r="J397" t="s">
        <v>89</v>
      </c>
      <c r="K397" t="s">
        <v>35</v>
      </c>
      <c r="L397">
        <v>4</v>
      </c>
      <c r="M397" t="s">
        <v>19</v>
      </c>
      <c r="N397" t="s">
        <v>115</v>
      </c>
      <c r="O397">
        <f>orders[[#This Row],[Ship Date]]-orders[[#This Row],[Order Date]]</f>
        <v>2</v>
      </c>
      <c r="P397">
        <f>WEEKNUM(orders[[#This Row],[Order Date]])</f>
        <v>3</v>
      </c>
      <c r="Q397" t="str" cm="1">
        <f t="array" ref="Q397">_xlfn.IFS(orders[[#This Row],[Customer Gender]]="M","Male", orders[[#This Row],[Customer Gender]]="F","Female", orders[[#This Row],[Customer Gender]]="O","Other", TRUE,"Unknown")</f>
        <v>Other</v>
      </c>
      <c r="R397" s="31" t="str">
        <f t="shared" si="20"/>
        <v>January</v>
      </c>
    </row>
    <row r="398" spans="1:18">
      <c r="A398" t="s">
        <v>484</v>
      </c>
      <c r="B398" t="s">
        <v>146</v>
      </c>
      <c r="C398">
        <v>2</v>
      </c>
      <c r="D398">
        <f t="shared" si="18"/>
        <v>2</v>
      </c>
      <c r="E398">
        <v>69.7</v>
      </c>
      <c r="F398">
        <v>139.4</v>
      </c>
      <c r="G398">
        <f t="shared" si="19"/>
        <v>139.4</v>
      </c>
      <c r="H398" s="1">
        <v>45675</v>
      </c>
      <c r="I398" s="1">
        <v>45680</v>
      </c>
      <c r="J398" t="s">
        <v>23</v>
      </c>
      <c r="K398" t="s">
        <v>35</v>
      </c>
      <c r="L398">
        <v>4</v>
      </c>
      <c r="M398" t="s">
        <v>19</v>
      </c>
      <c r="N398" t="s">
        <v>115</v>
      </c>
      <c r="O398">
        <f>orders[[#This Row],[Ship Date]]-orders[[#This Row],[Order Date]]</f>
        <v>5</v>
      </c>
      <c r="P398">
        <f>WEEKNUM(orders[[#This Row],[Order Date]])</f>
        <v>3</v>
      </c>
      <c r="Q398" t="str" cm="1">
        <f t="array" ref="Q398">_xlfn.IFS(orders[[#This Row],[Customer Gender]]="M","Male", orders[[#This Row],[Customer Gender]]="F","Female", orders[[#This Row],[Customer Gender]]="O","Other", TRUE,"Unknown")</f>
        <v>Male</v>
      </c>
      <c r="R398" s="31" t="str">
        <f t="shared" si="20"/>
        <v>January</v>
      </c>
    </row>
    <row r="399" spans="1:18">
      <c r="A399" t="s">
        <v>485</v>
      </c>
      <c r="B399" t="s">
        <v>26</v>
      </c>
      <c r="C399">
        <v>5</v>
      </c>
      <c r="D399">
        <f t="shared" si="18"/>
        <v>5</v>
      </c>
      <c r="E399">
        <v>83.6</v>
      </c>
      <c r="F399">
        <v>418</v>
      </c>
      <c r="G399">
        <f t="shared" si="19"/>
        <v>418</v>
      </c>
      <c r="H399" s="1">
        <v>45675</v>
      </c>
      <c r="I399" s="1">
        <v>45675</v>
      </c>
      <c r="J399" t="s">
        <v>27</v>
      </c>
      <c r="K399" t="s">
        <v>70</v>
      </c>
      <c r="L399">
        <v>4</v>
      </c>
      <c r="M399" t="s">
        <v>19</v>
      </c>
      <c r="N399" t="s">
        <v>24</v>
      </c>
      <c r="O399">
        <f>orders[[#This Row],[Ship Date]]-orders[[#This Row],[Order Date]]</f>
        <v>0</v>
      </c>
      <c r="P399">
        <f>WEEKNUM(orders[[#This Row],[Order Date]])</f>
        <v>3</v>
      </c>
      <c r="Q399" t="str" cm="1">
        <f t="array" ref="Q399">_xlfn.IFS(orders[[#This Row],[Customer Gender]]="M","Male", orders[[#This Row],[Customer Gender]]="F","Female", orders[[#This Row],[Customer Gender]]="O","Other", TRUE,"Unknown")</f>
        <v>Female</v>
      </c>
      <c r="R399" s="31" t="str">
        <f t="shared" si="20"/>
        <v>January</v>
      </c>
    </row>
    <row r="400" spans="1:18">
      <c r="A400" t="s">
        <v>486</v>
      </c>
      <c r="B400" t="s">
        <v>44</v>
      </c>
      <c r="C400">
        <v>7</v>
      </c>
      <c r="D400">
        <f t="shared" si="18"/>
        <v>7</v>
      </c>
      <c r="E400">
        <v>21.5</v>
      </c>
      <c r="F400">
        <v>150.5</v>
      </c>
      <c r="G400">
        <f t="shared" si="19"/>
        <v>150.5</v>
      </c>
      <c r="H400" s="1">
        <v>45675</v>
      </c>
      <c r="I400" s="1">
        <v>45677</v>
      </c>
      <c r="J400" t="s">
        <v>23</v>
      </c>
      <c r="K400" t="s">
        <v>35</v>
      </c>
      <c r="L400">
        <v>2</v>
      </c>
      <c r="M400" t="s">
        <v>19</v>
      </c>
      <c r="N400" t="s">
        <v>334</v>
      </c>
      <c r="O400">
        <f>orders[[#This Row],[Ship Date]]-orders[[#This Row],[Order Date]]</f>
        <v>2</v>
      </c>
      <c r="P400">
        <f>WEEKNUM(orders[[#This Row],[Order Date]])</f>
        <v>3</v>
      </c>
      <c r="Q400" t="str" cm="1">
        <f t="array" ref="Q400">_xlfn.IFS(orders[[#This Row],[Customer Gender]]="M","Male", orders[[#This Row],[Customer Gender]]="F","Female", orders[[#This Row],[Customer Gender]]="O","Other", TRUE,"Unknown")</f>
        <v>Male</v>
      </c>
      <c r="R400" s="31" t="str">
        <f t="shared" si="20"/>
        <v>January</v>
      </c>
    </row>
    <row r="401" spans="1:18">
      <c r="A401" t="s">
        <v>487</v>
      </c>
      <c r="B401" t="s">
        <v>44</v>
      </c>
      <c r="C401">
        <v>8</v>
      </c>
      <c r="D401">
        <f t="shared" si="18"/>
        <v>8</v>
      </c>
      <c r="E401">
        <v>28.6</v>
      </c>
      <c r="F401">
        <v>228.8</v>
      </c>
      <c r="G401">
        <f t="shared" si="19"/>
        <v>228.8</v>
      </c>
      <c r="H401" s="1">
        <v>45675</v>
      </c>
      <c r="I401" s="1">
        <v>45676</v>
      </c>
      <c r="J401" t="s">
        <v>23</v>
      </c>
      <c r="K401" t="s">
        <v>18</v>
      </c>
      <c r="L401">
        <v>4</v>
      </c>
      <c r="M401" t="s">
        <v>19</v>
      </c>
      <c r="N401" t="s">
        <v>33</v>
      </c>
      <c r="O401">
        <f>orders[[#This Row],[Ship Date]]-orders[[#This Row],[Order Date]]</f>
        <v>1</v>
      </c>
      <c r="P401">
        <f>WEEKNUM(orders[[#This Row],[Order Date]])</f>
        <v>3</v>
      </c>
      <c r="Q401" t="str" cm="1">
        <f t="array" ref="Q401">_xlfn.IFS(orders[[#This Row],[Customer Gender]]="M","Male", orders[[#This Row],[Customer Gender]]="F","Female", orders[[#This Row],[Customer Gender]]="O","Other", TRUE,"Unknown")</f>
        <v>Male</v>
      </c>
      <c r="R401" s="31" t="str">
        <f t="shared" si="20"/>
        <v>January</v>
      </c>
    </row>
    <row r="402" spans="1:18">
      <c r="A402" t="s">
        <v>488</v>
      </c>
      <c r="B402" t="s">
        <v>44</v>
      </c>
      <c r="C402">
        <v>6</v>
      </c>
      <c r="D402">
        <f t="shared" si="18"/>
        <v>6</v>
      </c>
      <c r="E402">
        <v>18.8</v>
      </c>
      <c r="F402">
        <v>112.80000000000001</v>
      </c>
      <c r="G402">
        <f t="shared" si="19"/>
        <v>112.80000000000001</v>
      </c>
      <c r="H402" s="1">
        <v>45675</v>
      </c>
      <c r="I402" s="1">
        <v>45678</v>
      </c>
      <c r="J402" t="s">
        <v>23</v>
      </c>
      <c r="K402" t="s">
        <v>51</v>
      </c>
      <c r="L402">
        <v>5</v>
      </c>
      <c r="M402" t="s">
        <v>19</v>
      </c>
      <c r="N402" t="s">
        <v>33</v>
      </c>
      <c r="O402">
        <f>orders[[#This Row],[Ship Date]]-orders[[#This Row],[Order Date]]</f>
        <v>3</v>
      </c>
      <c r="P402">
        <f>WEEKNUM(orders[[#This Row],[Order Date]])</f>
        <v>3</v>
      </c>
      <c r="Q402" t="str" cm="1">
        <f t="array" ref="Q402">_xlfn.IFS(orders[[#This Row],[Customer Gender]]="M","Male", orders[[#This Row],[Customer Gender]]="F","Female", orders[[#This Row],[Customer Gender]]="O","Other", TRUE,"Unknown")</f>
        <v>Male</v>
      </c>
      <c r="R402" s="31" t="str">
        <f t="shared" si="20"/>
        <v>January</v>
      </c>
    </row>
    <row r="403" spans="1:18">
      <c r="A403" t="s">
        <v>489</v>
      </c>
      <c r="B403" t="s">
        <v>54</v>
      </c>
      <c r="C403">
        <v>4</v>
      </c>
      <c r="D403">
        <f t="shared" si="18"/>
        <v>4</v>
      </c>
      <c r="E403">
        <v>35.1</v>
      </c>
      <c r="F403">
        <v>140.4</v>
      </c>
      <c r="G403">
        <f t="shared" si="19"/>
        <v>140.4</v>
      </c>
      <c r="H403" s="1">
        <v>45675</v>
      </c>
      <c r="I403" s="1">
        <v>45675</v>
      </c>
      <c r="J403" t="s">
        <v>27</v>
      </c>
      <c r="K403" t="s">
        <v>35</v>
      </c>
      <c r="L403">
        <v>3</v>
      </c>
      <c r="M403" t="s">
        <v>19</v>
      </c>
      <c r="N403" t="s">
        <v>33</v>
      </c>
      <c r="O403">
        <f>orders[[#This Row],[Ship Date]]-orders[[#This Row],[Order Date]]</f>
        <v>0</v>
      </c>
      <c r="P403">
        <f>WEEKNUM(orders[[#This Row],[Order Date]])</f>
        <v>3</v>
      </c>
      <c r="Q403" t="str" cm="1">
        <f t="array" ref="Q403">_xlfn.IFS(orders[[#This Row],[Customer Gender]]="M","Male", orders[[#This Row],[Customer Gender]]="F","Female", orders[[#This Row],[Customer Gender]]="O","Other", TRUE,"Unknown")</f>
        <v>Female</v>
      </c>
      <c r="R403" s="31" t="str">
        <f t="shared" si="20"/>
        <v>January</v>
      </c>
    </row>
    <row r="404" spans="1:18">
      <c r="A404" t="s">
        <v>490</v>
      </c>
      <c r="B404" t="s">
        <v>16</v>
      </c>
      <c r="C404">
        <v>2</v>
      </c>
      <c r="D404">
        <f t="shared" si="18"/>
        <v>2</v>
      </c>
      <c r="E404">
        <v>12.7</v>
      </c>
      <c r="F404">
        <v>25.4</v>
      </c>
      <c r="G404">
        <f t="shared" si="19"/>
        <v>25.4</v>
      </c>
      <c r="H404" s="1">
        <v>45675</v>
      </c>
      <c r="I404" s="1">
        <v>45677</v>
      </c>
      <c r="J404" t="s">
        <v>27</v>
      </c>
      <c r="K404" t="s">
        <v>35</v>
      </c>
      <c r="L404">
        <v>5</v>
      </c>
      <c r="M404" t="s">
        <v>19</v>
      </c>
      <c r="N404" t="s">
        <v>33</v>
      </c>
      <c r="O404">
        <f>orders[[#This Row],[Ship Date]]-orders[[#This Row],[Order Date]]</f>
        <v>2</v>
      </c>
      <c r="P404">
        <f>WEEKNUM(orders[[#This Row],[Order Date]])</f>
        <v>3</v>
      </c>
      <c r="Q404" t="str" cm="1">
        <f t="array" ref="Q404">_xlfn.IFS(orders[[#This Row],[Customer Gender]]="M","Male", orders[[#This Row],[Customer Gender]]="F","Female", orders[[#This Row],[Customer Gender]]="O","Other", TRUE,"Unknown")</f>
        <v>Female</v>
      </c>
      <c r="R404" s="31" t="str">
        <f t="shared" si="20"/>
        <v>January</v>
      </c>
    </row>
    <row r="405" spans="1:18">
      <c r="A405" t="s">
        <v>491</v>
      </c>
      <c r="B405" t="s">
        <v>44</v>
      </c>
      <c r="C405">
        <v>5</v>
      </c>
      <c r="D405">
        <f t="shared" si="18"/>
        <v>5</v>
      </c>
      <c r="E405">
        <v>27.4</v>
      </c>
      <c r="F405">
        <v>137</v>
      </c>
      <c r="G405">
        <f t="shared" si="19"/>
        <v>137</v>
      </c>
      <c r="H405" s="1">
        <v>45675</v>
      </c>
      <c r="I405" s="1">
        <v>45677</v>
      </c>
      <c r="J405" t="s">
        <v>89</v>
      </c>
      <c r="K405" t="s">
        <v>18</v>
      </c>
      <c r="L405">
        <v>4</v>
      </c>
      <c r="M405" t="s">
        <v>19</v>
      </c>
      <c r="N405" t="s">
        <v>33</v>
      </c>
      <c r="O405">
        <f>orders[[#This Row],[Ship Date]]-orders[[#This Row],[Order Date]]</f>
        <v>2</v>
      </c>
      <c r="P405">
        <f>WEEKNUM(orders[[#This Row],[Order Date]])</f>
        <v>3</v>
      </c>
      <c r="Q405" t="str" cm="1">
        <f t="array" ref="Q405">_xlfn.IFS(orders[[#This Row],[Customer Gender]]="M","Male", orders[[#This Row],[Customer Gender]]="F","Female", orders[[#This Row],[Customer Gender]]="O","Other", TRUE,"Unknown")</f>
        <v>Other</v>
      </c>
      <c r="R405" s="31" t="str">
        <f t="shared" si="20"/>
        <v>January</v>
      </c>
    </row>
    <row r="406" spans="1:18">
      <c r="A406" t="s">
        <v>492</v>
      </c>
      <c r="B406" t="s">
        <v>54</v>
      </c>
      <c r="C406">
        <v>2</v>
      </c>
      <c r="D406">
        <f t="shared" si="18"/>
        <v>2</v>
      </c>
      <c r="E406">
        <v>61.3</v>
      </c>
      <c r="F406">
        <v>122.6</v>
      </c>
      <c r="G406">
        <f t="shared" si="19"/>
        <v>122.6</v>
      </c>
      <c r="H406" s="1">
        <v>45675</v>
      </c>
      <c r="I406" s="1">
        <v>45676</v>
      </c>
      <c r="J406" t="s">
        <v>27</v>
      </c>
      <c r="K406" t="s">
        <v>35</v>
      </c>
      <c r="L406">
        <v>4</v>
      </c>
      <c r="M406" t="s">
        <v>19</v>
      </c>
      <c r="N406" t="s">
        <v>55</v>
      </c>
      <c r="O406">
        <f>orders[[#This Row],[Ship Date]]-orders[[#This Row],[Order Date]]</f>
        <v>1</v>
      </c>
      <c r="P406">
        <f>WEEKNUM(orders[[#This Row],[Order Date]])</f>
        <v>3</v>
      </c>
      <c r="Q406" t="str" cm="1">
        <f t="array" ref="Q406">_xlfn.IFS(orders[[#This Row],[Customer Gender]]="M","Male", orders[[#This Row],[Customer Gender]]="F","Female", orders[[#This Row],[Customer Gender]]="O","Other", TRUE,"Unknown")</f>
        <v>Female</v>
      </c>
      <c r="R406" s="31" t="str">
        <f t="shared" si="20"/>
        <v>January</v>
      </c>
    </row>
    <row r="407" spans="1:18">
      <c r="A407" t="s">
        <v>493</v>
      </c>
      <c r="B407" t="s">
        <v>44</v>
      </c>
      <c r="C407">
        <v>2</v>
      </c>
      <c r="D407">
        <f t="shared" si="18"/>
        <v>2</v>
      </c>
      <c r="E407">
        <v>64.7</v>
      </c>
      <c r="F407">
        <v>129.4</v>
      </c>
      <c r="G407">
        <f t="shared" si="19"/>
        <v>129.4</v>
      </c>
      <c r="H407" s="1">
        <v>45675</v>
      </c>
      <c r="I407" s="1">
        <v>45677</v>
      </c>
      <c r="J407" t="s">
        <v>27</v>
      </c>
      <c r="K407" t="s">
        <v>51</v>
      </c>
      <c r="L407">
        <v>5</v>
      </c>
      <c r="M407" t="s">
        <v>19</v>
      </c>
      <c r="N407" t="s">
        <v>55</v>
      </c>
      <c r="O407">
        <f>orders[[#This Row],[Ship Date]]-orders[[#This Row],[Order Date]]</f>
        <v>2</v>
      </c>
      <c r="P407">
        <f>WEEKNUM(orders[[#This Row],[Order Date]])</f>
        <v>3</v>
      </c>
      <c r="Q407" t="str" cm="1">
        <f t="array" ref="Q407">_xlfn.IFS(orders[[#This Row],[Customer Gender]]="M","Male", orders[[#This Row],[Customer Gender]]="F","Female", orders[[#This Row],[Customer Gender]]="O","Other", TRUE,"Unknown")</f>
        <v>Female</v>
      </c>
      <c r="R407" s="31" t="str">
        <f t="shared" si="20"/>
        <v>January</v>
      </c>
    </row>
    <row r="408" spans="1:18">
      <c r="A408" t="s">
        <v>494</v>
      </c>
      <c r="B408" t="s">
        <v>42</v>
      </c>
      <c r="C408">
        <v>4</v>
      </c>
      <c r="D408">
        <f t="shared" si="18"/>
        <v>4</v>
      </c>
      <c r="E408">
        <v>91.4</v>
      </c>
      <c r="F408">
        <v>365.6</v>
      </c>
      <c r="G408">
        <f t="shared" si="19"/>
        <v>365.6</v>
      </c>
      <c r="H408" s="1">
        <v>45675</v>
      </c>
      <c r="I408" s="1">
        <v>45677</v>
      </c>
      <c r="J408" t="s">
        <v>27</v>
      </c>
      <c r="K408" t="s">
        <v>18</v>
      </c>
      <c r="L408">
        <v>4</v>
      </c>
      <c r="M408" t="s">
        <v>19</v>
      </c>
      <c r="N408" t="s">
        <v>62</v>
      </c>
      <c r="O408">
        <f>orders[[#This Row],[Ship Date]]-orders[[#This Row],[Order Date]]</f>
        <v>2</v>
      </c>
      <c r="P408">
        <f>WEEKNUM(orders[[#This Row],[Order Date]])</f>
        <v>3</v>
      </c>
      <c r="Q408" t="str" cm="1">
        <f t="array" ref="Q408">_xlfn.IFS(orders[[#This Row],[Customer Gender]]="M","Male", orders[[#This Row],[Customer Gender]]="F","Female", orders[[#This Row],[Customer Gender]]="O","Other", TRUE,"Unknown")</f>
        <v>Female</v>
      </c>
      <c r="R408" s="31" t="str">
        <f t="shared" si="20"/>
        <v>January</v>
      </c>
    </row>
    <row r="409" spans="1:18">
      <c r="A409" t="s">
        <v>495</v>
      </c>
      <c r="B409" t="s">
        <v>16</v>
      </c>
      <c r="C409">
        <v>2</v>
      </c>
      <c r="D409">
        <f t="shared" si="18"/>
        <v>2</v>
      </c>
      <c r="E409">
        <v>33.1</v>
      </c>
      <c r="F409">
        <v>66.2</v>
      </c>
      <c r="G409">
        <f t="shared" si="19"/>
        <v>66.2</v>
      </c>
      <c r="H409" s="1">
        <v>45676</v>
      </c>
      <c r="I409" s="1">
        <v>45677</v>
      </c>
      <c r="J409" t="s">
        <v>23</v>
      </c>
      <c r="K409" t="s">
        <v>18</v>
      </c>
      <c r="L409">
        <v>5</v>
      </c>
      <c r="M409" t="s">
        <v>19</v>
      </c>
      <c r="N409" t="s">
        <v>62</v>
      </c>
      <c r="O409">
        <f>orders[[#This Row],[Ship Date]]-orders[[#This Row],[Order Date]]</f>
        <v>1</v>
      </c>
      <c r="P409">
        <f>WEEKNUM(orders[[#This Row],[Order Date]])</f>
        <v>4</v>
      </c>
      <c r="Q409" t="str" cm="1">
        <f t="array" ref="Q409">_xlfn.IFS(orders[[#This Row],[Customer Gender]]="M","Male", orders[[#This Row],[Customer Gender]]="F","Female", orders[[#This Row],[Customer Gender]]="O","Other", TRUE,"Unknown")</f>
        <v>Male</v>
      </c>
      <c r="R409" s="31" t="str">
        <f t="shared" si="20"/>
        <v>January</v>
      </c>
    </row>
    <row r="410" spans="1:18">
      <c r="A410" t="s">
        <v>496</v>
      </c>
      <c r="B410" t="s">
        <v>30</v>
      </c>
      <c r="C410">
        <v>2</v>
      </c>
      <c r="D410">
        <f t="shared" si="18"/>
        <v>2</v>
      </c>
      <c r="E410">
        <v>105.6</v>
      </c>
      <c r="F410">
        <v>211.2</v>
      </c>
      <c r="G410">
        <f t="shared" si="19"/>
        <v>211.2</v>
      </c>
      <c r="H410" s="1">
        <v>45676</v>
      </c>
      <c r="I410" s="1">
        <v>45677</v>
      </c>
      <c r="J410" t="s">
        <v>23</v>
      </c>
      <c r="K410" t="s">
        <v>40</v>
      </c>
      <c r="L410">
        <v>3</v>
      </c>
      <c r="M410" t="s">
        <v>19</v>
      </c>
      <c r="N410" t="s">
        <v>62</v>
      </c>
      <c r="O410">
        <f>orders[[#This Row],[Ship Date]]-orders[[#This Row],[Order Date]]</f>
        <v>1</v>
      </c>
      <c r="P410">
        <f>WEEKNUM(orders[[#This Row],[Order Date]])</f>
        <v>4</v>
      </c>
      <c r="Q410" t="str" cm="1">
        <f t="array" ref="Q410">_xlfn.IFS(orders[[#This Row],[Customer Gender]]="M","Male", orders[[#This Row],[Customer Gender]]="F","Female", orders[[#This Row],[Customer Gender]]="O","Other", TRUE,"Unknown")</f>
        <v>Male</v>
      </c>
      <c r="R410" s="31" t="str">
        <f t="shared" si="20"/>
        <v>January</v>
      </c>
    </row>
    <row r="411" spans="1:18">
      <c r="A411" t="s">
        <v>497</v>
      </c>
      <c r="B411" t="s">
        <v>54</v>
      </c>
      <c r="C411">
        <v>3</v>
      </c>
      <c r="D411">
        <f t="shared" si="18"/>
        <v>3</v>
      </c>
      <c r="E411">
        <v>46.4</v>
      </c>
      <c r="F411">
        <v>139.19999999999999</v>
      </c>
      <c r="G411">
        <f t="shared" si="19"/>
        <v>139.19999999999999</v>
      </c>
      <c r="H411" s="1">
        <v>45676</v>
      </c>
      <c r="I411" s="1">
        <v>45677</v>
      </c>
      <c r="J411" t="s">
        <v>23</v>
      </c>
      <c r="K411" t="s">
        <v>40</v>
      </c>
      <c r="L411">
        <v>4</v>
      </c>
      <c r="M411" t="s">
        <v>19</v>
      </c>
      <c r="N411" t="s">
        <v>72</v>
      </c>
      <c r="O411">
        <f>orders[[#This Row],[Ship Date]]-orders[[#This Row],[Order Date]]</f>
        <v>1</v>
      </c>
      <c r="P411">
        <f>WEEKNUM(orders[[#This Row],[Order Date]])</f>
        <v>4</v>
      </c>
      <c r="Q411" t="str" cm="1">
        <f t="array" ref="Q411">_xlfn.IFS(orders[[#This Row],[Customer Gender]]="M","Male", orders[[#This Row],[Customer Gender]]="F","Female", orders[[#This Row],[Customer Gender]]="O","Other", TRUE,"Unknown")</f>
        <v>Male</v>
      </c>
      <c r="R411" s="31" t="str">
        <f t="shared" si="20"/>
        <v>January</v>
      </c>
    </row>
    <row r="412" spans="1:18">
      <c r="A412" t="s">
        <v>498</v>
      </c>
      <c r="B412" t="s">
        <v>46</v>
      </c>
      <c r="C412">
        <v>14</v>
      </c>
      <c r="D412">
        <f t="shared" si="18"/>
        <v>14</v>
      </c>
      <c r="E412">
        <v>35.299999999999997</v>
      </c>
      <c r="F412">
        <v>494.19999999999993</v>
      </c>
      <c r="G412">
        <f t="shared" si="19"/>
        <v>494.19999999999993</v>
      </c>
      <c r="H412" s="1">
        <v>45676</v>
      </c>
      <c r="I412" s="1">
        <v>45679</v>
      </c>
      <c r="J412" t="s">
        <v>27</v>
      </c>
      <c r="K412" t="s">
        <v>70</v>
      </c>
      <c r="L412">
        <v>3</v>
      </c>
      <c r="M412" t="s">
        <v>19</v>
      </c>
      <c r="N412" t="s">
        <v>77</v>
      </c>
      <c r="O412">
        <f>orders[[#This Row],[Ship Date]]-orders[[#This Row],[Order Date]]</f>
        <v>3</v>
      </c>
      <c r="P412">
        <f>WEEKNUM(orders[[#This Row],[Order Date]])</f>
        <v>4</v>
      </c>
      <c r="Q412" t="str" cm="1">
        <f t="array" ref="Q412">_xlfn.IFS(orders[[#This Row],[Customer Gender]]="M","Male", orders[[#This Row],[Customer Gender]]="F","Female", orders[[#This Row],[Customer Gender]]="O","Other", TRUE,"Unknown")</f>
        <v>Female</v>
      </c>
      <c r="R412" s="31" t="str">
        <f t="shared" si="20"/>
        <v>January</v>
      </c>
    </row>
    <row r="413" spans="1:18">
      <c r="A413" t="s">
        <v>499</v>
      </c>
      <c r="B413" t="s">
        <v>16</v>
      </c>
      <c r="C413">
        <v>2</v>
      </c>
      <c r="D413">
        <f t="shared" si="18"/>
        <v>2</v>
      </c>
      <c r="E413">
        <v>16.100000000000001</v>
      </c>
      <c r="F413">
        <v>32.200000000000003</v>
      </c>
      <c r="G413">
        <f t="shared" si="19"/>
        <v>32.200000000000003</v>
      </c>
      <c r="H413" s="1">
        <v>45676</v>
      </c>
      <c r="I413" s="1">
        <v>45678</v>
      </c>
      <c r="J413" t="s">
        <v>23</v>
      </c>
      <c r="K413" t="s">
        <v>51</v>
      </c>
      <c r="L413">
        <v>5</v>
      </c>
      <c r="M413" t="s">
        <v>19</v>
      </c>
      <c r="N413" t="s">
        <v>309</v>
      </c>
      <c r="O413">
        <f>orders[[#This Row],[Ship Date]]-orders[[#This Row],[Order Date]]</f>
        <v>2</v>
      </c>
      <c r="P413">
        <f>WEEKNUM(orders[[#This Row],[Order Date]])</f>
        <v>4</v>
      </c>
      <c r="Q413" t="str" cm="1">
        <f t="array" ref="Q413">_xlfn.IFS(orders[[#This Row],[Customer Gender]]="M","Male", orders[[#This Row],[Customer Gender]]="F","Female", orders[[#This Row],[Customer Gender]]="O","Other", TRUE,"Unknown")</f>
        <v>Male</v>
      </c>
      <c r="R413" s="31" t="str">
        <f t="shared" si="20"/>
        <v>January</v>
      </c>
    </row>
    <row r="414" spans="1:18">
      <c r="A414" t="s">
        <v>500</v>
      </c>
      <c r="B414" t="s">
        <v>32</v>
      </c>
      <c r="C414">
        <v>2</v>
      </c>
      <c r="D414">
        <f t="shared" si="18"/>
        <v>2</v>
      </c>
      <c r="E414">
        <v>27.9</v>
      </c>
      <c r="F414">
        <v>55.8</v>
      </c>
      <c r="G414">
        <f t="shared" si="19"/>
        <v>55.8</v>
      </c>
      <c r="H414" s="1">
        <v>45676</v>
      </c>
      <c r="I414" s="1">
        <v>45679</v>
      </c>
      <c r="J414" t="s">
        <v>23</v>
      </c>
      <c r="K414" t="s">
        <v>18</v>
      </c>
      <c r="L414">
        <v>4</v>
      </c>
      <c r="M414" t="s">
        <v>19</v>
      </c>
      <c r="N414" t="s">
        <v>82</v>
      </c>
      <c r="O414">
        <f>orders[[#This Row],[Ship Date]]-orders[[#This Row],[Order Date]]</f>
        <v>3</v>
      </c>
      <c r="P414">
        <f>WEEKNUM(orders[[#This Row],[Order Date]])</f>
        <v>4</v>
      </c>
      <c r="Q414" t="str" cm="1">
        <f t="array" ref="Q414">_xlfn.IFS(orders[[#This Row],[Customer Gender]]="M","Male", orders[[#This Row],[Customer Gender]]="F","Female", orders[[#This Row],[Customer Gender]]="O","Other", TRUE,"Unknown")</f>
        <v>Male</v>
      </c>
      <c r="R414" s="31" t="str">
        <f t="shared" si="20"/>
        <v>January</v>
      </c>
    </row>
    <row r="415" spans="1:18">
      <c r="A415" t="s">
        <v>501</v>
      </c>
      <c r="B415" t="s">
        <v>44</v>
      </c>
      <c r="C415">
        <v>1</v>
      </c>
      <c r="D415">
        <f t="shared" si="18"/>
        <v>1</v>
      </c>
      <c r="E415">
        <v>47.1</v>
      </c>
      <c r="F415">
        <v>47.1</v>
      </c>
      <c r="G415">
        <f t="shared" si="19"/>
        <v>47.1</v>
      </c>
      <c r="H415" s="1">
        <v>45676</v>
      </c>
      <c r="I415" s="1">
        <v>45684</v>
      </c>
      <c r="J415" t="s">
        <v>27</v>
      </c>
      <c r="K415" t="s">
        <v>35</v>
      </c>
      <c r="L415">
        <v>4</v>
      </c>
      <c r="M415" t="s">
        <v>19</v>
      </c>
      <c r="N415" t="s">
        <v>28</v>
      </c>
      <c r="O415">
        <f>orders[[#This Row],[Ship Date]]-orders[[#This Row],[Order Date]]</f>
        <v>8</v>
      </c>
      <c r="P415">
        <f>WEEKNUM(orders[[#This Row],[Order Date]])</f>
        <v>4</v>
      </c>
      <c r="Q415" t="str" cm="1">
        <f t="array" ref="Q415">_xlfn.IFS(orders[[#This Row],[Customer Gender]]="M","Male", orders[[#This Row],[Customer Gender]]="F","Female", orders[[#This Row],[Customer Gender]]="O","Other", TRUE,"Unknown")</f>
        <v>Female</v>
      </c>
      <c r="R415" s="31" t="str">
        <f t="shared" si="20"/>
        <v>January</v>
      </c>
    </row>
    <row r="416" spans="1:18">
      <c r="A416" t="s">
        <v>502</v>
      </c>
      <c r="B416" t="s">
        <v>39</v>
      </c>
      <c r="C416">
        <v>2</v>
      </c>
      <c r="D416">
        <f t="shared" si="18"/>
        <v>2</v>
      </c>
      <c r="E416">
        <v>85</v>
      </c>
      <c r="F416">
        <v>170</v>
      </c>
      <c r="G416">
        <f t="shared" si="19"/>
        <v>170</v>
      </c>
      <c r="H416" s="1">
        <v>45676</v>
      </c>
      <c r="I416" s="1">
        <v>45679</v>
      </c>
      <c r="J416" t="s">
        <v>17</v>
      </c>
      <c r="K416" t="s">
        <v>40</v>
      </c>
      <c r="L416">
        <v>5</v>
      </c>
      <c r="M416" t="s">
        <v>19</v>
      </c>
      <c r="N416" t="s">
        <v>147</v>
      </c>
      <c r="O416">
        <f>orders[[#This Row],[Ship Date]]-orders[[#This Row],[Order Date]]</f>
        <v>3</v>
      </c>
      <c r="P416">
        <f>WEEKNUM(orders[[#This Row],[Order Date]])</f>
        <v>4</v>
      </c>
      <c r="Q416" t="str" cm="1">
        <f t="array" ref="Q416">_xlfn.IFS(orders[[#This Row],[Customer Gender]]="M","Male", orders[[#This Row],[Customer Gender]]="F","Female", orders[[#This Row],[Customer Gender]]="O","Other", TRUE,"Unknown")</f>
        <v>Unknown</v>
      </c>
      <c r="R416" s="31" t="str">
        <f t="shared" si="20"/>
        <v>January</v>
      </c>
    </row>
    <row r="417" spans="1:18">
      <c r="A417" t="s">
        <v>503</v>
      </c>
      <c r="B417" t="s">
        <v>146</v>
      </c>
      <c r="C417">
        <v>2</v>
      </c>
      <c r="D417">
        <f t="shared" si="18"/>
        <v>2</v>
      </c>
      <c r="E417">
        <v>89</v>
      </c>
      <c r="F417">
        <v>178</v>
      </c>
      <c r="G417">
        <f t="shared" si="19"/>
        <v>178</v>
      </c>
      <c r="H417" s="1">
        <v>45676</v>
      </c>
      <c r="I417" s="1">
        <v>45678</v>
      </c>
      <c r="J417" t="s">
        <v>27</v>
      </c>
      <c r="K417" t="s">
        <v>18</v>
      </c>
      <c r="L417">
        <v>4</v>
      </c>
      <c r="M417" t="s">
        <v>19</v>
      </c>
      <c r="N417" t="s">
        <v>33</v>
      </c>
      <c r="O417">
        <f>orders[[#This Row],[Ship Date]]-orders[[#This Row],[Order Date]]</f>
        <v>2</v>
      </c>
      <c r="P417">
        <f>WEEKNUM(orders[[#This Row],[Order Date]])</f>
        <v>4</v>
      </c>
      <c r="Q417" t="str" cm="1">
        <f t="array" ref="Q417">_xlfn.IFS(orders[[#This Row],[Customer Gender]]="M","Male", orders[[#This Row],[Customer Gender]]="F","Female", orders[[#This Row],[Customer Gender]]="O","Other", TRUE,"Unknown")</f>
        <v>Female</v>
      </c>
      <c r="R417" s="31" t="str">
        <f t="shared" si="20"/>
        <v>January</v>
      </c>
    </row>
    <row r="418" spans="1:18">
      <c r="A418" t="s">
        <v>504</v>
      </c>
      <c r="B418" t="s">
        <v>128</v>
      </c>
      <c r="C418">
        <v>3</v>
      </c>
      <c r="D418">
        <f t="shared" si="18"/>
        <v>3</v>
      </c>
      <c r="E418">
        <v>36.6</v>
      </c>
      <c r="F418">
        <v>109.80000000000001</v>
      </c>
      <c r="G418">
        <f t="shared" si="19"/>
        <v>109.80000000000001</v>
      </c>
      <c r="H418" s="1">
        <v>45676</v>
      </c>
      <c r="I418" s="1">
        <v>45677</v>
      </c>
      <c r="J418" t="s">
        <v>89</v>
      </c>
      <c r="K418" t="s">
        <v>51</v>
      </c>
      <c r="L418">
        <v>5</v>
      </c>
      <c r="M418" t="s">
        <v>19</v>
      </c>
      <c r="N418" t="s">
        <v>33</v>
      </c>
      <c r="O418">
        <f>orders[[#This Row],[Ship Date]]-orders[[#This Row],[Order Date]]</f>
        <v>1</v>
      </c>
      <c r="P418">
        <f>WEEKNUM(orders[[#This Row],[Order Date]])</f>
        <v>4</v>
      </c>
      <c r="Q418" t="str" cm="1">
        <f t="array" ref="Q418">_xlfn.IFS(orders[[#This Row],[Customer Gender]]="M","Male", orders[[#This Row],[Customer Gender]]="F","Female", orders[[#This Row],[Customer Gender]]="O","Other", TRUE,"Unknown")</f>
        <v>Other</v>
      </c>
      <c r="R418" s="31" t="str">
        <f t="shared" si="20"/>
        <v>January</v>
      </c>
    </row>
    <row r="419" spans="1:18">
      <c r="A419" t="s">
        <v>505</v>
      </c>
      <c r="B419" t="s">
        <v>39</v>
      </c>
      <c r="C419">
        <v>7</v>
      </c>
      <c r="D419">
        <f t="shared" si="18"/>
        <v>7</v>
      </c>
      <c r="E419">
        <v>43.5</v>
      </c>
      <c r="F419">
        <v>304.5</v>
      </c>
      <c r="G419">
        <f t="shared" si="19"/>
        <v>304.5</v>
      </c>
      <c r="H419" s="1">
        <v>45676</v>
      </c>
      <c r="I419" s="1">
        <v>45677</v>
      </c>
      <c r="J419" t="s">
        <v>23</v>
      </c>
      <c r="K419" t="s">
        <v>35</v>
      </c>
      <c r="L419">
        <v>5</v>
      </c>
      <c r="M419" t="s">
        <v>19</v>
      </c>
      <c r="N419" t="s">
        <v>33</v>
      </c>
      <c r="O419">
        <f>orders[[#This Row],[Ship Date]]-orders[[#This Row],[Order Date]]</f>
        <v>1</v>
      </c>
      <c r="P419">
        <f>WEEKNUM(orders[[#This Row],[Order Date]])</f>
        <v>4</v>
      </c>
      <c r="Q419" t="str" cm="1">
        <f t="array" ref="Q419">_xlfn.IFS(orders[[#This Row],[Customer Gender]]="M","Male", orders[[#This Row],[Customer Gender]]="F","Female", orders[[#This Row],[Customer Gender]]="O","Other", TRUE,"Unknown")</f>
        <v>Male</v>
      </c>
      <c r="R419" s="31" t="str">
        <f t="shared" si="20"/>
        <v>January</v>
      </c>
    </row>
    <row r="420" spans="1:18">
      <c r="A420" t="s">
        <v>506</v>
      </c>
      <c r="B420" t="s">
        <v>46</v>
      </c>
      <c r="C420">
        <v>19</v>
      </c>
      <c r="D420">
        <f t="shared" si="18"/>
        <v>19</v>
      </c>
      <c r="E420">
        <v>30.5</v>
      </c>
      <c r="F420">
        <v>579.5</v>
      </c>
      <c r="G420">
        <f t="shared" si="19"/>
        <v>579.5</v>
      </c>
      <c r="H420" s="1">
        <v>45676</v>
      </c>
      <c r="I420" s="1">
        <v>45676</v>
      </c>
      <c r="J420" t="s">
        <v>27</v>
      </c>
      <c r="K420" t="s">
        <v>51</v>
      </c>
      <c r="L420">
        <v>4</v>
      </c>
      <c r="M420" t="s">
        <v>19</v>
      </c>
      <c r="N420" t="s">
        <v>33</v>
      </c>
      <c r="O420">
        <f>orders[[#This Row],[Ship Date]]-orders[[#This Row],[Order Date]]</f>
        <v>0</v>
      </c>
      <c r="P420">
        <f>WEEKNUM(orders[[#This Row],[Order Date]])</f>
        <v>4</v>
      </c>
      <c r="Q420" t="str" cm="1">
        <f t="array" ref="Q420">_xlfn.IFS(orders[[#This Row],[Customer Gender]]="M","Male", orders[[#This Row],[Customer Gender]]="F","Female", orders[[#This Row],[Customer Gender]]="O","Other", TRUE,"Unknown")</f>
        <v>Female</v>
      </c>
      <c r="R420" s="31" t="str">
        <f t="shared" si="20"/>
        <v>January</v>
      </c>
    </row>
    <row r="421" spans="1:18">
      <c r="A421" t="s">
        <v>507</v>
      </c>
      <c r="B421" t="s">
        <v>22</v>
      </c>
      <c r="C421">
        <v>2</v>
      </c>
      <c r="D421">
        <f t="shared" si="18"/>
        <v>2</v>
      </c>
      <c r="E421">
        <v>107.7</v>
      </c>
      <c r="F421">
        <v>215.4</v>
      </c>
      <c r="G421">
        <f t="shared" si="19"/>
        <v>215.4</v>
      </c>
      <c r="H421" s="1">
        <v>45676</v>
      </c>
      <c r="I421" s="1">
        <v>45680</v>
      </c>
      <c r="J421" t="s">
        <v>23</v>
      </c>
      <c r="K421" t="s">
        <v>51</v>
      </c>
      <c r="L421">
        <v>2</v>
      </c>
      <c r="M421" t="s">
        <v>19</v>
      </c>
      <c r="N421" t="s">
        <v>33</v>
      </c>
      <c r="O421">
        <f>orders[[#This Row],[Ship Date]]-orders[[#This Row],[Order Date]]</f>
        <v>4</v>
      </c>
      <c r="P421">
        <f>WEEKNUM(orders[[#This Row],[Order Date]])</f>
        <v>4</v>
      </c>
      <c r="Q421" t="str" cm="1">
        <f t="array" ref="Q421">_xlfn.IFS(orders[[#This Row],[Customer Gender]]="M","Male", orders[[#This Row],[Customer Gender]]="F","Female", orders[[#This Row],[Customer Gender]]="O","Other", TRUE,"Unknown")</f>
        <v>Male</v>
      </c>
      <c r="R421" s="31" t="str">
        <f t="shared" si="20"/>
        <v>January</v>
      </c>
    </row>
    <row r="422" spans="1:18">
      <c r="A422" t="s">
        <v>508</v>
      </c>
      <c r="B422" t="s">
        <v>135</v>
      </c>
      <c r="C422">
        <v>26</v>
      </c>
      <c r="D422">
        <f t="shared" si="18"/>
        <v>26</v>
      </c>
      <c r="E422">
        <v>57.1</v>
      </c>
      <c r="F422">
        <v>1484.6000000000001</v>
      </c>
      <c r="G422">
        <f t="shared" si="19"/>
        <v>1484.6000000000001</v>
      </c>
      <c r="H422" s="1">
        <v>45676</v>
      </c>
      <c r="I422" s="1">
        <v>45677</v>
      </c>
      <c r="J422" t="s">
        <v>23</v>
      </c>
      <c r="K422" t="s">
        <v>35</v>
      </c>
      <c r="L422">
        <v>4</v>
      </c>
      <c r="M422" t="s">
        <v>19</v>
      </c>
      <c r="N422" t="s">
        <v>33</v>
      </c>
      <c r="O422">
        <f>orders[[#This Row],[Ship Date]]-orders[[#This Row],[Order Date]]</f>
        <v>1</v>
      </c>
      <c r="P422">
        <f>WEEKNUM(orders[[#This Row],[Order Date]])</f>
        <v>4</v>
      </c>
      <c r="Q422" t="str" cm="1">
        <f t="array" ref="Q422">_xlfn.IFS(orders[[#This Row],[Customer Gender]]="M","Male", orders[[#This Row],[Customer Gender]]="F","Female", orders[[#This Row],[Customer Gender]]="O","Other", TRUE,"Unknown")</f>
        <v>Male</v>
      </c>
      <c r="R422" s="31" t="str">
        <f t="shared" si="20"/>
        <v>January</v>
      </c>
    </row>
    <row r="423" spans="1:18">
      <c r="A423" t="s">
        <v>509</v>
      </c>
      <c r="B423" t="s">
        <v>26</v>
      </c>
      <c r="C423">
        <v>10</v>
      </c>
      <c r="D423">
        <f t="shared" si="18"/>
        <v>10</v>
      </c>
      <c r="E423">
        <v>111.7</v>
      </c>
      <c r="F423">
        <v>1117</v>
      </c>
      <c r="G423">
        <f t="shared" si="19"/>
        <v>1117</v>
      </c>
      <c r="H423" s="1">
        <v>45676</v>
      </c>
      <c r="I423" s="1">
        <v>45677</v>
      </c>
      <c r="J423" t="s">
        <v>27</v>
      </c>
      <c r="K423" t="s">
        <v>70</v>
      </c>
      <c r="L423">
        <v>5</v>
      </c>
      <c r="M423" t="s">
        <v>19</v>
      </c>
      <c r="N423" t="s">
        <v>33</v>
      </c>
      <c r="O423">
        <f>orders[[#This Row],[Ship Date]]-orders[[#This Row],[Order Date]]</f>
        <v>1</v>
      </c>
      <c r="P423">
        <f>WEEKNUM(orders[[#This Row],[Order Date]])</f>
        <v>4</v>
      </c>
      <c r="Q423" t="str" cm="1">
        <f t="array" ref="Q423">_xlfn.IFS(orders[[#This Row],[Customer Gender]]="M","Male", orders[[#This Row],[Customer Gender]]="F","Female", orders[[#This Row],[Customer Gender]]="O","Other", TRUE,"Unknown")</f>
        <v>Female</v>
      </c>
      <c r="R423" s="31" t="str">
        <f t="shared" si="20"/>
        <v>January</v>
      </c>
    </row>
    <row r="424" spans="1:18">
      <c r="A424" t="s">
        <v>510</v>
      </c>
      <c r="B424" t="s">
        <v>146</v>
      </c>
      <c r="C424">
        <v>7</v>
      </c>
      <c r="D424">
        <f t="shared" si="18"/>
        <v>7</v>
      </c>
      <c r="E424">
        <v>44.3</v>
      </c>
      <c r="F424">
        <v>310.09999999999997</v>
      </c>
      <c r="G424">
        <f t="shared" si="19"/>
        <v>310.09999999999997</v>
      </c>
      <c r="H424" s="1">
        <v>45676</v>
      </c>
      <c r="I424" s="1">
        <v>45679</v>
      </c>
      <c r="J424" t="s">
        <v>23</v>
      </c>
      <c r="K424" t="s">
        <v>51</v>
      </c>
      <c r="L424">
        <v>5</v>
      </c>
      <c r="M424" t="s">
        <v>19</v>
      </c>
      <c r="N424" t="s">
        <v>33</v>
      </c>
      <c r="O424">
        <f>orders[[#This Row],[Ship Date]]-orders[[#This Row],[Order Date]]</f>
        <v>3</v>
      </c>
      <c r="P424">
        <f>WEEKNUM(orders[[#This Row],[Order Date]])</f>
        <v>4</v>
      </c>
      <c r="Q424" t="str" cm="1">
        <f t="array" ref="Q424">_xlfn.IFS(orders[[#This Row],[Customer Gender]]="M","Male", orders[[#This Row],[Customer Gender]]="F","Female", orders[[#This Row],[Customer Gender]]="O","Other", TRUE,"Unknown")</f>
        <v>Male</v>
      </c>
      <c r="R424" s="31" t="str">
        <f t="shared" si="20"/>
        <v>January</v>
      </c>
    </row>
    <row r="425" spans="1:18">
      <c r="A425" t="s">
        <v>511</v>
      </c>
      <c r="B425" t="s">
        <v>26</v>
      </c>
      <c r="C425">
        <v>8</v>
      </c>
      <c r="D425">
        <f t="shared" si="18"/>
        <v>8</v>
      </c>
      <c r="E425">
        <v>95.8</v>
      </c>
      <c r="F425">
        <v>766.4</v>
      </c>
      <c r="G425">
        <f t="shared" si="19"/>
        <v>766.4</v>
      </c>
      <c r="H425" s="1">
        <v>45676</v>
      </c>
      <c r="I425" s="1">
        <v>45682</v>
      </c>
      <c r="J425" t="s">
        <v>89</v>
      </c>
      <c r="K425" t="s">
        <v>18</v>
      </c>
      <c r="L425">
        <v>4</v>
      </c>
      <c r="M425" t="s">
        <v>19</v>
      </c>
      <c r="N425" t="s">
        <v>33</v>
      </c>
      <c r="O425">
        <f>orders[[#This Row],[Ship Date]]-orders[[#This Row],[Order Date]]</f>
        <v>6</v>
      </c>
      <c r="P425">
        <f>WEEKNUM(orders[[#This Row],[Order Date]])</f>
        <v>4</v>
      </c>
      <c r="Q425" t="str" cm="1">
        <f t="array" ref="Q425">_xlfn.IFS(orders[[#This Row],[Customer Gender]]="M","Male", orders[[#This Row],[Customer Gender]]="F","Female", orders[[#This Row],[Customer Gender]]="O","Other", TRUE,"Unknown")</f>
        <v>Other</v>
      </c>
      <c r="R425" s="31" t="str">
        <f t="shared" si="20"/>
        <v>January</v>
      </c>
    </row>
    <row r="426" spans="1:18">
      <c r="A426" t="s">
        <v>512</v>
      </c>
      <c r="B426" t="s">
        <v>54</v>
      </c>
      <c r="C426">
        <v>7</v>
      </c>
      <c r="D426">
        <f t="shared" si="18"/>
        <v>7</v>
      </c>
      <c r="E426">
        <v>22.6</v>
      </c>
      <c r="F426">
        <v>158.20000000000002</v>
      </c>
      <c r="G426">
        <f t="shared" si="19"/>
        <v>158.20000000000002</v>
      </c>
      <c r="H426" s="1">
        <v>45676</v>
      </c>
      <c r="I426" s="1">
        <v>45679</v>
      </c>
      <c r="J426" t="s">
        <v>27</v>
      </c>
      <c r="K426" t="s">
        <v>51</v>
      </c>
      <c r="L426">
        <v>3</v>
      </c>
      <c r="M426" t="s">
        <v>19</v>
      </c>
      <c r="N426" t="s">
        <v>33</v>
      </c>
      <c r="O426">
        <f>orders[[#This Row],[Ship Date]]-orders[[#This Row],[Order Date]]</f>
        <v>3</v>
      </c>
      <c r="P426">
        <f>WEEKNUM(orders[[#This Row],[Order Date]])</f>
        <v>4</v>
      </c>
      <c r="Q426" t="str" cm="1">
        <f t="array" ref="Q426">_xlfn.IFS(orders[[#This Row],[Customer Gender]]="M","Male", orders[[#This Row],[Customer Gender]]="F","Female", orders[[#This Row],[Customer Gender]]="O","Other", TRUE,"Unknown")</f>
        <v>Female</v>
      </c>
      <c r="R426" s="31" t="str">
        <f t="shared" si="20"/>
        <v>January</v>
      </c>
    </row>
    <row r="427" spans="1:18">
      <c r="A427" t="s">
        <v>513</v>
      </c>
      <c r="B427" t="s">
        <v>44</v>
      </c>
      <c r="C427">
        <v>8</v>
      </c>
      <c r="D427">
        <f t="shared" si="18"/>
        <v>8</v>
      </c>
      <c r="E427">
        <v>25.6</v>
      </c>
      <c r="F427">
        <v>204.8</v>
      </c>
      <c r="G427">
        <f t="shared" si="19"/>
        <v>204.8</v>
      </c>
      <c r="H427" s="1">
        <v>45676</v>
      </c>
      <c r="I427" s="1">
        <v>45678</v>
      </c>
      <c r="J427" t="s">
        <v>27</v>
      </c>
      <c r="K427" t="s">
        <v>70</v>
      </c>
      <c r="L427">
        <v>4</v>
      </c>
      <c r="M427" t="s">
        <v>19</v>
      </c>
      <c r="N427" t="s">
        <v>33</v>
      </c>
      <c r="O427">
        <f>orders[[#This Row],[Ship Date]]-orders[[#This Row],[Order Date]]</f>
        <v>2</v>
      </c>
      <c r="P427">
        <f>WEEKNUM(orders[[#This Row],[Order Date]])</f>
        <v>4</v>
      </c>
      <c r="Q427" t="str" cm="1">
        <f t="array" ref="Q427">_xlfn.IFS(orders[[#This Row],[Customer Gender]]="M","Male", orders[[#This Row],[Customer Gender]]="F","Female", orders[[#This Row],[Customer Gender]]="O","Other", TRUE,"Unknown")</f>
        <v>Female</v>
      </c>
      <c r="R427" s="31" t="str">
        <f t="shared" si="20"/>
        <v>January</v>
      </c>
    </row>
    <row r="428" spans="1:18">
      <c r="A428" t="s">
        <v>514</v>
      </c>
      <c r="B428" t="s">
        <v>39</v>
      </c>
      <c r="C428">
        <v>16</v>
      </c>
      <c r="D428">
        <f t="shared" si="18"/>
        <v>16</v>
      </c>
      <c r="E428">
        <v>54.3</v>
      </c>
      <c r="F428">
        <v>868.8</v>
      </c>
      <c r="G428">
        <f t="shared" si="19"/>
        <v>868.8</v>
      </c>
      <c r="H428" s="1">
        <v>45676</v>
      </c>
      <c r="I428" s="1">
        <v>45679</v>
      </c>
      <c r="J428" t="s">
        <v>27</v>
      </c>
      <c r="K428" t="s">
        <v>70</v>
      </c>
      <c r="L428">
        <v>4</v>
      </c>
      <c r="M428" t="s">
        <v>19</v>
      </c>
      <c r="N428" t="s">
        <v>33</v>
      </c>
      <c r="O428">
        <f>orders[[#This Row],[Ship Date]]-orders[[#This Row],[Order Date]]</f>
        <v>3</v>
      </c>
      <c r="P428">
        <f>WEEKNUM(orders[[#This Row],[Order Date]])</f>
        <v>4</v>
      </c>
      <c r="Q428" t="str" cm="1">
        <f t="array" ref="Q428">_xlfn.IFS(orders[[#This Row],[Customer Gender]]="M","Male", orders[[#This Row],[Customer Gender]]="F","Female", orders[[#This Row],[Customer Gender]]="O","Other", TRUE,"Unknown")</f>
        <v>Female</v>
      </c>
      <c r="R428" s="31" t="str">
        <f t="shared" si="20"/>
        <v>January</v>
      </c>
    </row>
    <row r="429" spans="1:18">
      <c r="A429" t="s">
        <v>515</v>
      </c>
      <c r="B429" t="s">
        <v>146</v>
      </c>
      <c r="C429">
        <v>13</v>
      </c>
      <c r="D429">
        <f t="shared" si="18"/>
        <v>13</v>
      </c>
      <c r="E429">
        <v>51.3</v>
      </c>
      <c r="F429">
        <v>666.9</v>
      </c>
      <c r="G429">
        <f t="shared" si="19"/>
        <v>666.9</v>
      </c>
      <c r="H429" s="1">
        <v>45676</v>
      </c>
      <c r="I429" s="1">
        <v>45678</v>
      </c>
      <c r="J429" t="s">
        <v>23</v>
      </c>
      <c r="K429" t="s">
        <v>18</v>
      </c>
      <c r="L429">
        <v>5</v>
      </c>
      <c r="M429" t="s">
        <v>19</v>
      </c>
      <c r="N429" t="s">
        <v>33</v>
      </c>
      <c r="O429">
        <f>orders[[#This Row],[Ship Date]]-orders[[#This Row],[Order Date]]</f>
        <v>2</v>
      </c>
      <c r="P429">
        <f>WEEKNUM(orders[[#This Row],[Order Date]])</f>
        <v>4</v>
      </c>
      <c r="Q429" t="str" cm="1">
        <f t="array" ref="Q429">_xlfn.IFS(orders[[#This Row],[Customer Gender]]="M","Male", orders[[#This Row],[Customer Gender]]="F","Female", orders[[#This Row],[Customer Gender]]="O","Other", TRUE,"Unknown")</f>
        <v>Male</v>
      </c>
      <c r="R429" s="31" t="str">
        <f t="shared" si="20"/>
        <v>January</v>
      </c>
    </row>
    <row r="430" spans="1:18">
      <c r="A430" t="s">
        <v>516</v>
      </c>
      <c r="B430" t="s">
        <v>16</v>
      </c>
      <c r="C430">
        <v>8</v>
      </c>
      <c r="D430">
        <f t="shared" si="18"/>
        <v>8</v>
      </c>
      <c r="E430">
        <v>25.6</v>
      </c>
      <c r="F430">
        <v>204.8</v>
      </c>
      <c r="G430">
        <f t="shared" si="19"/>
        <v>204.8</v>
      </c>
      <c r="H430" s="1">
        <v>45676</v>
      </c>
      <c r="I430" s="1">
        <v>45677</v>
      </c>
      <c r="J430" t="s">
        <v>27</v>
      </c>
      <c r="K430" t="s">
        <v>35</v>
      </c>
      <c r="L430">
        <v>3</v>
      </c>
      <c r="M430" t="s">
        <v>19</v>
      </c>
      <c r="N430" t="s">
        <v>33</v>
      </c>
      <c r="O430">
        <f>orders[[#This Row],[Ship Date]]-orders[[#This Row],[Order Date]]</f>
        <v>1</v>
      </c>
      <c r="P430">
        <f>WEEKNUM(orders[[#This Row],[Order Date]])</f>
        <v>4</v>
      </c>
      <c r="Q430" t="str" cm="1">
        <f t="array" ref="Q430">_xlfn.IFS(orders[[#This Row],[Customer Gender]]="M","Male", orders[[#This Row],[Customer Gender]]="F","Female", orders[[#This Row],[Customer Gender]]="O","Other", TRUE,"Unknown")</f>
        <v>Female</v>
      </c>
      <c r="R430" s="31" t="str">
        <f t="shared" si="20"/>
        <v>January</v>
      </c>
    </row>
    <row r="431" spans="1:18">
      <c r="A431" t="s">
        <v>517</v>
      </c>
      <c r="B431" t="s">
        <v>16</v>
      </c>
      <c r="C431">
        <v>2</v>
      </c>
      <c r="D431">
        <f t="shared" si="18"/>
        <v>2</v>
      </c>
      <c r="E431">
        <v>15.6</v>
      </c>
      <c r="F431">
        <v>31.2</v>
      </c>
      <c r="G431">
        <f t="shared" si="19"/>
        <v>31.2</v>
      </c>
      <c r="H431" s="1">
        <v>45676</v>
      </c>
      <c r="I431" s="1">
        <v>45677</v>
      </c>
      <c r="J431" t="s">
        <v>27</v>
      </c>
      <c r="K431" t="s">
        <v>40</v>
      </c>
      <c r="L431">
        <v>5</v>
      </c>
      <c r="M431" t="s">
        <v>19</v>
      </c>
      <c r="N431" t="s">
        <v>33</v>
      </c>
      <c r="O431">
        <f>orders[[#This Row],[Ship Date]]-orders[[#This Row],[Order Date]]</f>
        <v>1</v>
      </c>
      <c r="P431">
        <f>WEEKNUM(orders[[#This Row],[Order Date]])</f>
        <v>4</v>
      </c>
      <c r="Q431" t="str" cm="1">
        <f t="array" ref="Q431">_xlfn.IFS(orders[[#This Row],[Customer Gender]]="M","Male", orders[[#This Row],[Customer Gender]]="F","Female", orders[[#This Row],[Customer Gender]]="O","Other", TRUE,"Unknown")</f>
        <v>Female</v>
      </c>
      <c r="R431" s="31" t="str">
        <f t="shared" si="20"/>
        <v>January</v>
      </c>
    </row>
    <row r="432" spans="1:18">
      <c r="A432" t="s">
        <v>518</v>
      </c>
      <c r="B432" t="s">
        <v>44</v>
      </c>
      <c r="C432">
        <v>3</v>
      </c>
      <c r="D432">
        <f t="shared" si="18"/>
        <v>3</v>
      </c>
      <c r="E432">
        <v>30.3</v>
      </c>
      <c r="F432">
        <v>90.9</v>
      </c>
      <c r="G432">
        <f t="shared" si="19"/>
        <v>90.9</v>
      </c>
      <c r="H432" s="1">
        <v>45676</v>
      </c>
      <c r="I432" s="1">
        <v>45680</v>
      </c>
      <c r="J432" t="s">
        <v>27</v>
      </c>
      <c r="K432" t="s">
        <v>18</v>
      </c>
      <c r="L432">
        <v>3</v>
      </c>
      <c r="M432" t="s">
        <v>19</v>
      </c>
      <c r="N432" t="s">
        <v>33</v>
      </c>
      <c r="O432">
        <f>orders[[#This Row],[Ship Date]]-orders[[#This Row],[Order Date]]</f>
        <v>4</v>
      </c>
      <c r="P432">
        <f>WEEKNUM(orders[[#This Row],[Order Date]])</f>
        <v>4</v>
      </c>
      <c r="Q432" t="str" cm="1">
        <f t="array" ref="Q432">_xlfn.IFS(orders[[#This Row],[Customer Gender]]="M","Male", orders[[#This Row],[Customer Gender]]="F","Female", orders[[#This Row],[Customer Gender]]="O","Other", TRUE,"Unknown")</f>
        <v>Female</v>
      </c>
      <c r="R432" s="31" t="str">
        <f t="shared" si="20"/>
        <v>January</v>
      </c>
    </row>
    <row r="433" spans="1:18">
      <c r="A433" t="s">
        <v>519</v>
      </c>
      <c r="B433" t="s">
        <v>69</v>
      </c>
      <c r="C433">
        <v>2</v>
      </c>
      <c r="D433">
        <f t="shared" si="18"/>
        <v>2</v>
      </c>
      <c r="E433">
        <v>30.3</v>
      </c>
      <c r="F433">
        <v>60.6</v>
      </c>
      <c r="G433">
        <f t="shared" si="19"/>
        <v>60.6</v>
      </c>
      <c r="H433" s="1">
        <v>45676</v>
      </c>
      <c r="I433" s="1">
        <v>45681</v>
      </c>
      <c r="J433" t="s">
        <v>27</v>
      </c>
      <c r="K433" t="s">
        <v>18</v>
      </c>
      <c r="L433">
        <v>5</v>
      </c>
      <c r="M433" t="s">
        <v>19</v>
      </c>
      <c r="N433" t="s">
        <v>364</v>
      </c>
      <c r="O433">
        <f>orders[[#This Row],[Ship Date]]-orders[[#This Row],[Order Date]]</f>
        <v>5</v>
      </c>
      <c r="P433">
        <f>WEEKNUM(orders[[#This Row],[Order Date]])</f>
        <v>4</v>
      </c>
      <c r="Q433" t="str" cm="1">
        <f t="array" ref="Q433">_xlfn.IFS(orders[[#This Row],[Customer Gender]]="M","Male", orders[[#This Row],[Customer Gender]]="F","Female", orders[[#This Row],[Customer Gender]]="O","Other", TRUE,"Unknown")</f>
        <v>Female</v>
      </c>
      <c r="R433" s="31" t="str">
        <f t="shared" si="20"/>
        <v>January</v>
      </c>
    </row>
    <row r="434" spans="1:18">
      <c r="A434" t="s">
        <v>520</v>
      </c>
      <c r="B434" t="s">
        <v>54</v>
      </c>
      <c r="C434">
        <v>3</v>
      </c>
      <c r="D434">
        <f t="shared" si="18"/>
        <v>3</v>
      </c>
      <c r="E434">
        <v>53</v>
      </c>
      <c r="F434">
        <v>159</v>
      </c>
      <c r="G434">
        <f t="shared" si="19"/>
        <v>159</v>
      </c>
      <c r="H434" s="1">
        <v>45676</v>
      </c>
      <c r="I434" s="1">
        <v>45683</v>
      </c>
      <c r="J434" t="s">
        <v>27</v>
      </c>
      <c r="K434" t="s">
        <v>40</v>
      </c>
      <c r="L434">
        <v>4</v>
      </c>
      <c r="M434" t="s">
        <v>19</v>
      </c>
      <c r="N434" t="s">
        <v>186</v>
      </c>
      <c r="O434">
        <f>orders[[#This Row],[Ship Date]]-orders[[#This Row],[Order Date]]</f>
        <v>7</v>
      </c>
      <c r="P434">
        <f>WEEKNUM(orders[[#This Row],[Order Date]])</f>
        <v>4</v>
      </c>
      <c r="Q434" t="str" cm="1">
        <f t="array" ref="Q434">_xlfn.IFS(orders[[#This Row],[Customer Gender]]="M","Male", orders[[#This Row],[Customer Gender]]="F","Female", orders[[#This Row],[Customer Gender]]="O","Other", TRUE,"Unknown")</f>
        <v>Female</v>
      </c>
      <c r="R434" s="31" t="str">
        <f t="shared" si="20"/>
        <v>January</v>
      </c>
    </row>
    <row r="435" spans="1:18">
      <c r="A435" t="s">
        <v>521</v>
      </c>
      <c r="B435" t="s">
        <v>37</v>
      </c>
      <c r="C435">
        <v>18</v>
      </c>
      <c r="D435">
        <f t="shared" si="18"/>
        <v>18</v>
      </c>
      <c r="E435">
        <v>59.9</v>
      </c>
      <c r="F435">
        <v>1078.2</v>
      </c>
      <c r="G435">
        <f t="shared" si="19"/>
        <v>1078.2</v>
      </c>
      <c r="H435" s="1">
        <v>45676</v>
      </c>
      <c r="I435" s="1">
        <v>45679</v>
      </c>
      <c r="J435" t="s">
        <v>23</v>
      </c>
      <c r="K435" t="s">
        <v>40</v>
      </c>
      <c r="L435">
        <v>2</v>
      </c>
      <c r="M435" t="s">
        <v>19</v>
      </c>
      <c r="N435" t="s">
        <v>188</v>
      </c>
      <c r="O435">
        <f>orders[[#This Row],[Ship Date]]-orders[[#This Row],[Order Date]]</f>
        <v>3</v>
      </c>
      <c r="P435">
        <f>WEEKNUM(orders[[#This Row],[Order Date]])</f>
        <v>4</v>
      </c>
      <c r="Q435" t="str" cm="1">
        <f t="array" ref="Q435">_xlfn.IFS(orders[[#This Row],[Customer Gender]]="M","Male", orders[[#This Row],[Customer Gender]]="F","Female", orders[[#This Row],[Customer Gender]]="O","Other", TRUE,"Unknown")</f>
        <v>Male</v>
      </c>
      <c r="R435" s="31" t="str">
        <f t="shared" si="20"/>
        <v>January</v>
      </c>
    </row>
    <row r="436" spans="1:18">
      <c r="A436" t="s">
        <v>522</v>
      </c>
      <c r="B436" t="s">
        <v>46</v>
      </c>
      <c r="C436">
        <v>2</v>
      </c>
      <c r="D436">
        <f t="shared" si="18"/>
        <v>2</v>
      </c>
      <c r="E436">
        <v>45.7</v>
      </c>
      <c r="F436">
        <v>91.4</v>
      </c>
      <c r="G436">
        <f t="shared" si="19"/>
        <v>91.4</v>
      </c>
      <c r="H436" s="1">
        <v>45676</v>
      </c>
      <c r="I436" s="1">
        <v>45677</v>
      </c>
      <c r="J436" t="s">
        <v>27</v>
      </c>
      <c r="K436" t="s">
        <v>35</v>
      </c>
      <c r="L436">
        <v>5</v>
      </c>
      <c r="M436" t="s">
        <v>19</v>
      </c>
      <c r="N436" t="s">
        <v>55</v>
      </c>
      <c r="O436">
        <f>orders[[#This Row],[Ship Date]]-orders[[#This Row],[Order Date]]</f>
        <v>1</v>
      </c>
      <c r="P436">
        <f>WEEKNUM(orders[[#This Row],[Order Date]])</f>
        <v>4</v>
      </c>
      <c r="Q436" t="str" cm="1">
        <f t="array" ref="Q436">_xlfn.IFS(orders[[#This Row],[Customer Gender]]="M","Male", orders[[#This Row],[Customer Gender]]="F","Female", orders[[#This Row],[Customer Gender]]="O","Other", TRUE,"Unknown")</f>
        <v>Female</v>
      </c>
      <c r="R436" s="31" t="str">
        <f t="shared" si="20"/>
        <v>January</v>
      </c>
    </row>
    <row r="437" spans="1:18">
      <c r="A437" t="s">
        <v>523</v>
      </c>
      <c r="B437" t="s">
        <v>44</v>
      </c>
      <c r="C437">
        <v>4</v>
      </c>
      <c r="D437">
        <f t="shared" si="18"/>
        <v>4</v>
      </c>
      <c r="E437">
        <v>46.1</v>
      </c>
      <c r="F437">
        <v>184.4</v>
      </c>
      <c r="G437">
        <f t="shared" si="19"/>
        <v>184.4</v>
      </c>
      <c r="H437" s="1">
        <v>45676</v>
      </c>
      <c r="I437" s="1">
        <v>45677</v>
      </c>
      <c r="J437" t="s">
        <v>23</v>
      </c>
      <c r="K437" t="s">
        <v>18</v>
      </c>
      <c r="L437">
        <v>4</v>
      </c>
      <c r="M437" t="s">
        <v>19</v>
      </c>
      <c r="N437" t="s">
        <v>55</v>
      </c>
      <c r="O437">
        <f>orders[[#This Row],[Ship Date]]-orders[[#This Row],[Order Date]]</f>
        <v>1</v>
      </c>
      <c r="P437">
        <f>WEEKNUM(orders[[#This Row],[Order Date]])</f>
        <v>4</v>
      </c>
      <c r="Q437" t="str" cm="1">
        <f t="array" ref="Q437">_xlfn.IFS(orders[[#This Row],[Customer Gender]]="M","Male", orders[[#This Row],[Customer Gender]]="F","Female", orders[[#This Row],[Customer Gender]]="O","Other", TRUE,"Unknown")</f>
        <v>Male</v>
      </c>
      <c r="R437" s="31" t="str">
        <f t="shared" si="20"/>
        <v>January</v>
      </c>
    </row>
    <row r="438" spans="1:18">
      <c r="A438" t="s">
        <v>524</v>
      </c>
      <c r="B438" t="s">
        <v>44</v>
      </c>
      <c r="C438">
        <v>3</v>
      </c>
      <c r="D438">
        <f t="shared" si="18"/>
        <v>3</v>
      </c>
      <c r="E438">
        <v>17.5</v>
      </c>
      <c r="F438">
        <v>52.5</v>
      </c>
      <c r="G438">
        <f t="shared" si="19"/>
        <v>52.5</v>
      </c>
      <c r="H438" s="1">
        <v>45676</v>
      </c>
      <c r="I438" s="1">
        <v>45677</v>
      </c>
      <c r="J438" t="s">
        <v>27</v>
      </c>
      <c r="K438" t="s">
        <v>18</v>
      </c>
      <c r="L438">
        <v>5</v>
      </c>
      <c r="M438" t="s">
        <v>19</v>
      </c>
      <c r="N438" t="s">
        <v>62</v>
      </c>
      <c r="O438">
        <f>orders[[#This Row],[Ship Date]]-orders[[#This Row],[Order Date]]</f>
        <v>1</v>
      </c>
      <c r="P438">
        <f>WEEKNUM(orders[[#This Row],[Order Date]])</f>
        <v>4</v>
      </c>
      <c r="Q438" t="str" cm="1">
        <f t="array" ref="Q438">_xlfn.IFS(orders[[#This Row],[Customer Gender]]="M","Male", orders[[#This Row],[Customer Gender]]="F","Female", orders[[#This Row],[Customer Gender]]="O","Other", TRUE,"Unknown")</f>
        <v>Female</v>
      </c>
      <c r="R438" s="31" t="str">
        <f t="shared" si="20"/>
        <v>January</v>
      </c>
    </row>
    <row r="439" spans="1:18">
      <c r="A439" t="s">
        <v>525</v>
      </c>
      <c r="B439" t="s">
        <v>54</v>
      </c>
      <c r="C439">
        <v>3</v>
      </c>
      <c r="D439">
        <f t="shared" si="18"/>
        <v>3</v>
      </c>
      <c r="E439">
        <v>36.5</v>
      </c>
      <c r="F439">
        <v>109.5</v>
      </c>
      <c r="G439">
        <f t="shared" si="19"/>
        <v>109.5</v>
      </c>
      <c r="H439" s="1">
        <v>45676</v>
      </c>
      <c r="I439" s="1">
        <v>45687</v>
      </c>
      <c r="J439" t="s">
        <v>23</v>
      </c>
      <c r="K439" t="s">
        <v>40</v>
      </c>
      <c r="L439">
        <v>4</v>
      </c>
      <c r="M439" t="s">
        <v>19</v>
      </c>
      <c r="N439" t="s">
        <v>62</v>
      </c>
      <c r="O439">
        <f>orders[[#This Row],[Ship Date]]-orders[[#This Row],[Order Date]]</f>
        <v>11</v>
      </c>
      <c r="P439">
        <f>WEEKNUM(orders[[#This Row],[Order Date]])</f>
        <v>4</v>
      </c>
      <c r="Q439" t="str" cm="1">
        <f t="array" ref="Q439">_xlfn.IFS(orders[[#This Row],[Customer Gender]]="M","Male", orders[[#This Row],[Customer Gender]]="F","Female", orders[[#This Row],[Customer Gender]]="O","Other", TRUE,"Unknown")</f>
        <v>Male</v>
      </c>
      <c r="R439" s="31" t="str">
        <f t="shared" si="20"/>
        <v>January</v>
      </c>
    </row>
    <row r="440" spans="1:18">
      <c r="A440" t="s">
        <v>526</v>
      </c>
      <c r="B440" t="s">
        <v>44</v>
      </c>
      <c r="C440">
        <v>2</v>
      </c>
      <c r="D440">
        <f t="shared" si="18"/>
        <v>2</v>
      </c>
      <c r="E440">
        <v>47.5</v>
      </c>
      <c r="F440">
        <v>95</v>
      </c>
      <c r="G440">
        <f t="shared" si="19"/>
        <v>95</v>
      </c>
      <c r="H440" s="1">
        <v>45677</v>
      </c>
      <c r="I440" s="1">
        <v>45679</v>
      </c>
      <c r="J440" t="s">
        <v>27</v>
      </c>
      <c r="K440" t="s">
        <v>35</v>
      </c>
      <c r="L440">
        <v>4</v>
      </c>
      <c r="M440" t="s">
        <v>19</v>
      </c>
      <c r="N440" t="s">
        <v>62</v>
      </c>
      <c r="O440">
        <f>orders[[#This Row],[Ship Date]]-orders[[#This Row],[Order Date]]</f>
        <v>2</v>
      </c>
      <c r="P440">
        <f>WEEKNUM(orders[[#This Row],[Order Date]])</f>
        <v>4</v>
      </c>
      <c r="Q440" t="str" cm="1">
        <f t="array" ref="Q440">_xlfn.IFS(orders[[#This Row],[Customer Gender]]="M","Male", orders[[#This Row],[Customer Gender]]="F","Female", orders[[#This Row],[Customer Gender]]="O","Other", TRUE,"Unknown")</f>
        <v>Female</v>
      </c>
      <c r="R440" s="31" t="str">
        <f t="shared" si="20"/>
        <v>January</v>
      </c>
    </row>
    <row r="441" spans="1:18">
      <c r="A441" t="s">
        <v>527</v>
      </c>
      <c r="B441" t="s">
        <v>39</v>
      </c>
      <c r="C441">
        <v>5</v>
      </c>
      <c r="D441">
        <f t="shared" si="18"/>
        <v>5</v>
      </c>
      <c r="E441">
        <v>45.6</v>
      </c>
      <c r="F441">
        <v>228</v>
      </c>
      <c r="G441">
        <f t="shared" si="19"/>
        <v>228</v>
      </c>
      <c r="H441" s="1">
        <v>45677</v>
      </c>
      <c r="I441" s="1">
        <v>45679</v>
      </c>
      <c r="J441" t="s">
        <v>27</v>
      </c>
      <c r="K441" t="s">
        <v>18</v>
      </c>
      <c r="L441">
        <v>5</v>
      </c>
      <c r="M441" t="s">
        <v>19</v>
      </c>
      <c r="N441" t="s">
        <v>62</v>
      </c>
      <c r="O441">
        <f>orders[[#This Row],[Ship Date]]-orders[[#This Row],[Order Date]]</f>
        <v>2</v>
      </c>
      <c r="P441">
        <f>WEEKNUM(orders[[#This Row],[Order Date]])</f>
        <v>4</v>
      </c>
      <c r="Q441" t="str" cm="1">
        <f t="array" ref="Q441">_xlfn.IFS(orders[[#This Row],[Customer Gender]]="M","Male", orders[[#This Row],[Customer Gender]]="F","Female", orders[[#This Row],[Customer Gender]]="O","Other", TRUE,"Unknown")</f>
        <v>Female</v>
      </c>
      <c r="R441" s="31" t="str">
        <f t="shared" si="20"/>
        <v>January</v>
      </c>
    </row>
    <row r="442" spans="1:18">
      <c r="A442" t="s">
        <v>528</v>
      </c>
      <c r="B442" t="s">
        <v>46</v>
      </c>
      <c r="C442">
        <v>2</v>
      </c>
      <c r="D442">
        <f t="shared" si="18"/>
        <v>2</v>
      </c>
      <c r="E442">
        <v>50.5</v>
      </c>
      <c r="F442">
        <v>101</v>
      </c>
      <c r="G442">
        <f t="shared" si="19"/>
        <v>101</v>
      </c>
      <c r="H442" s="1">
        <v>45677</v>
      </c>
      <c r="I442" s="1">
        <v>45679</v>
      </c>
      <c r="J442" t="s">
        <v>23</v>
      </c>
      <c r="K442" t="s">
        <v>18</v>
      </c>
      <c r="L442">
        <v>3</v>
      </c>
      <c r="M442" t="s">
        <v>19</v>
      </c>
      <c r="N442" t="s">
        <v>103</v>
      </c>
      <c r="O442">
        <f>orders[[#This Row],[Ship Date]]-orders[[#This Row],[Order Date]]</f>
        <v>2</v>
      </c>
      <c r="P442">
        <f>WEEKNUM(orders[[#This Row],[Order Date]])</f>
        <v>4</v>
      </c>
      <c r="Q442" t="str" cm="1">
        <f t="array" ref="Q442">_xlfn.IFS(orders[[#This Row],[Customer Gender]]="M","Male", orders[[#This Row],[Customer Gender]]="F","Female", orders[[#This Row],[Customer Gender]]="O","Other", TRUE,"Unknown")</f>
        <v>Male</v>
      </c>
      <c r="R442" s="31" t="str">
        <f t="shared" si="20"/>
        <v>January</v>
      </c>
    </row>
    <row r="443" spans="1:18">
      <c r="A443" t="s">
        <v>529</v>
      </c>
      <c r="B443" t="s">
        <v>26</v>
      </c>
      <c r="C443">
        <v>10</v>
      </c>
      <c r="D443">
        <f t="shared" si="18"/>
        <v>10</v>
      </c>
      <c r="E443">
        <v>99.8</v>
      </c>
      <c r="F443">
        <v>998</v>
      </c>
      <c r="G443">
        <f t="shared" si="19"/>
        <v>998</v>
      </c>
      <c r="H443" s="1">
        <v>45677</v>
      </c>
      <c r="I443" s="1">
        <v>45680</v>
      </c>
      <c r="J443" t="s">
        <v>27</v>
      </c>
      <c r="K443" t="s">
        <v>40</v>
      </c>
      <c r="L443">
        <v>3</v>
      </c>
      <c r="M443" t="s">
        <v>19</v>
      </c>
      <c r="N443" t="s">
        <v>103</v>
      </c>
      <c r="O443">
        <f>orders[[#This Row],[Ship Date]]-orders[[#This Row],[Order Date]]</f>
        <v>3</v>
      </c>
      <c r="P443">
        <f>WEEKNUM(orders[[#This Row],[Order Date]])</f>
        <v>4</v>
      </c>
      <c r="Q443" t="str" cm="1">
        <f t="array" ref="Q443">_xlfn.IFS(orders[[#This Row],[Customer Gender]]="M","Male", orders[[#This Row],[Customer Gender]]="F","Female", orders[[#This Row],[Customer Gender]]="O","Other", TRUE,"Unknown")</f>
        <v>Female</v>
      </c>
      <c r="R443" s="31" t="str">
        <f t="shared" si="20"/>
        <v>January</v>
      </c>
    </row>
    <row r="444" spans="1:18">
      <c r="A444" t="s">
        <v>530</v>
      </c>
      <c r="B444" t="s">
        <v>44</v>
      </c>
      <c r="C444">
        <v>15</v>
      </c>
      <c r="D444">
        <f t="shared" si="18"/>
        <v>15</v>
      </c>
      <c r="E444">
        <v>19.2</v>
      </c>
      <c r="F444">
        <v>288</v>
      </c>
      <c r="G444">
        <f t="shared" si="19"/>
        <v>288</v>
      </c>
      <c r="H444" s="1">
        <v>45677</v>
      </c>
      <c r="I444" s="1">
        <v>45679</v>
      </c>
      <c r="J444" t="s">
        <v>89</v>
      </c>
      <c r="K444" t="s">
        <v>70</v>
      </c>
      <c r="L444">
        <v>3</v>
      </c>
      <c r="M444" t="s">
        <v>19</v>
      </c>
      <c r="N444" t="s">
        <v>201</v>
      </c>
      <c r="O444">
        <f>orders[[#This Row],[Ship Date]]-orders[[#This Row],[Order Date]]</f>
        <v>2</v>
      </c>
      <c r="P444">
        <f>WEEKNUM(orders[[#This Row],[Order Date]])</f>
        <v>4</v>
      </c>
      <c r="Q444" t="str" cm="1">
        <f t="array" ref="Q444">_xlfn.IFS(orders[[#This Row],[Customer Gender]]="M","Male", orders[[#This Row],[Customer Gender]]="F","Female", orders[[#This Row],[Customer Gender]]="O","Other", TRUE,"Unknown")</f>
        <v>Other</v>
      </c>
      <c r="R444" s="31" t="str">
        <f t="shared" si="20"/>
        <v>January</v>
      </c>
    </row>
    <row r="445" spans="1:18">
      <c r="A445" t="s">
        <v>531</v>
      </c>
      <c r="B445" t="s">
        <v>135</v>
      </c>
      <c r="C445">
        <v>3</v>
      </c>
      <c r="D445">
        <f t="shared" si="18"/>
        <v>3</v>
      </c>
      <c r="E445">
        <v>22.6</v>
      </c>
      <c r="F445">
        <v>67.800000000000011</v>
      </c>
      <c r="G445">
        <f t="shared" si="19"/>
        <v>67.800000000000011</v>
      </c>
      <c r="H445" s="1">
        <v>45677</v>
      </c>
      <c r="I445" s="1">
        <v>45678</v>
      </c>
      <c r="J445" t="s">
        <v>23</v>
      </c>
      <c r="K445" t="s">
        <v>35</v>
      </c>
      <c r="L445">
        <v>4</v>
      </c>
      <c r="M445" t="s">
        <v>19</v>
      </c>
      <c r="N445" t="s">
        <v>77</v>
      </c>
      <c r="O445">
        <f>orders[[#This Row],[Ship Date]]-orders[[#This Row],[Order Date]]</f>
        <v>1</v>
      </c>
      <c r="P445">
        <f>WEEKNUM(orders[[#This Row],[Order Date]])</f>
        <v>4</v>
      </c>
      <c r="Q445" t="str" cm="1">
        <f t="array" ref="Q445">_xlfn.IFS(orders[[#This Row],[Customer Gender]]="M","Male", orders[[#This Row],[Customer Gender]]="F","Female", orders[[#This Row],[Customer Gender]]="O","Other", TRUE,"Unknown")</f>
        <v>Male</v>
      </c>
      <c r="R445" s="31" t="str">
        <f t="shared" si="20"/>
        <v>January</v>
      </c>
    </row>
    <row r="446" spans="1:18">
      <c r="A446" t="s">
        <v>532</v>
      </c>
      <c r="B446" t="s">
        <v>22</v>
      </c>
      <c r="C446">
        <v>15</v>
      </c>
      <c r="D446">
        <f t="shared" si="18"/>
        <v>15</v>
      </c>
      <c r="E446">
        <v>126.9</v>
      </c>
      <c r="F446">
        <v>1903.5</v>
      </c>
      <c r="G446">
        <f t="shared" si="19"/>
        <v>1903.5</v>
      </c>
      <c r="H446" s="1">
        <v>45677</v>
      </c>
      <c r="I446" s="1">
        <v>45679</v>
      </c>
      <c r="J446" t="s">
        <v>27</v>
      </c>
      <c r="K446" t="s">
        <v>18</v>
      </c>
      <c r="L446">
        <v>5</v>
      </c>
      <c r="M446" t="s">
        <v>19</v>
      </c>
      <c r="N446" t="s">
        <v>77</v>
      </c>
      <c r="O446">
        <f>orders[[#This Row],[Ship Date]]-orders[[#This Row],[Order Date]]</f>
        <v>2</v>
      </c>
      <c r="P446">
        <f>WEEKNUM(orders[[#This Row],[Order Date]])</f>
        <v>4</v>
      </c>
      <c r="Q446" t="str" cm="1">
        <f t="array" ref="Q446">_xlfn.IFS(orders[[#This Row],[Customer Gender]]="M","Male", orders[[#This Row],[Customer Gender]]="F","Female", orders[[#This Row],[Customer Gender]]="O","Other", TRUE,"Unknown")</f>
        <v>Female</v>
      </c>
      <c r="R446" s="31" t="str">
        <f t="shared" si="20"/>
        <v>January</v>
      </c>
    </row>
    <row r="447" spans="1:18">
      <c r="A447" t="s">
        <v>533</v>
      </c>
      <c r="B447" t="s">
        <v>26</v>
      </c>
      <c r="C447">
        <v>2</v>
      </c>
      <c r="D447">
        <f t="shared" si="18"/>
        <v>2</v>
      </c>
      <c r="E447">
        <v>100.3</v>
      </c>
      <c r="F447">
        <v>200.6</v>
      </c>
      <c r="G447">
        <f t="shared" si="19"/>
        <v>200.6</v>
      </c>
      <c r="H447" s="1">
        <v>45677</v>
      </c>
      <c r="I447" s="1">
        <v>45678</v>
      </c>
      <c r="J447" t="s">
        <v>27</v>
      </c>
      <c r="K447" t="s">
        <v>18</v>
      </c>
      <c r="L447">
        <v>3</v>
      </c>
      <c r="M447" t="s">
        <v>19</v>
      </c>
      <c r="N447" t="s">
        <v>77</v>
      </c>
      <c r="O447">
        <f>orders[[#This Row],[Ship Date]]-orders[[#This Row],[Order Date]]</f>
        <v>1</v>
      </c>
      <c r="P447">
        <f>WEEKNUM(orders[[#This Row],[Order Date]])</f>
        <v>4</v>
      </c>
      <c r="Q447" t="str" cm="1">
        <f t="array" ref="Q447">_xlfn.IFS(orders[[#This Row],[Customer Gender]]="M","Male", orders[[#This Row],[Customer Gender]]="F","Female", orders[[#This Row],[Customer Gender]]="O","Other", TRUE,"Unknown")</f>
        <v>Female</v>
      </c>
      <c r="R447" s="31" t="str">
        <f t="shared" si="20"/>
        <v>January</v>
      </c>
    </row>
    <row r="448" spans="1:18">
      <c r="A448" t="s">
        <v>534</v>
      </c>
      <c r="B448" t="s">
        <v>32</v>
      </c>
      <c r="C448">
        <v>18</v>
      </c>
      <c r="D448">
        <f t="shared" si="18"/>
        <v>18</v>
      </c>
      <c r="E448">
        <v>24.6</v>
      </c>
      <c r="F448">
        <v>442.8</v>
      </c>
      <c r="G448">
        <f t="shared" si="19"/>
        <v>442.8</v>
      </c>
      <c r="H448" s="1">
        <v>45677</v>
      </c>
      <c r="I448" s="1">
        <v>45678</v>
      </c>
      <c r="J448" t="s">
        <v>27</v>
      </c>
      <c r="K448" t="s">
        <v>70</v>
      </c>
      <c r="L448">
        <v>4</v>
      </c>
      <c r="M448" t="s">
        <v>19</v>
      </c>
      <c r="N448" t="s">
        <v>82</v>
      </c>
      <c r="O448">
        <f>orders[[#This Row],[Ship Date]]-orders[[#This Row],[Order Date]]</f>
        <v>1</v>
      </c>
      <c r="P448">
        <f>WEEKNUM(orders[[#This Row],[Order Date]])</f>
        <v>4</v>
      </c>
      <c r="Q448" t="str" cm="1">
        <f t="array" ref="Q448">_xlfn.IFS(orders[[#This Row],[Customer Gender]]="M","Male", orders[[#This Row],[Customer Gender]]="F","Female", orders[[#This Row],[Customer Gender]]="O","Other", TRUE,"Unknown")</f>
        <v>Female</v>
      </c>
      <c r="R448" s="31" t="str">
        <f t="shared" si="20"/>
        <v>January</v>
      </c>
    </row>
    <row r="449" spans="1:18">
      <c r="A449" t="s">
        <v>535</v>
      </c>
      <c r="B449" t="s">
        <v>39</v>
      </c>
      <c r="C449">
        <v>2</v>
      </c>
      <c r="D449">
        <f t="shared" si="18"/>
        <v>2</v>
      </c>
      <c r="E449">
        <v>47.3</v>
      </c>
      <c r="F449">
        <v>94.6</v>
      </c>
      <c r="G449">
        <f t="shared" si="19"/>
        <v>94.6</v>
      </c>
      <c r="H449" s="1">
        <v>45677</v>
      </c>
      <c r="I449" s="1">
        <v>45678</v>
      </c>
      <c r="J449" t="s">
        <v>23</v>
      </c>
      <c r="K449" t="s">
        <v>35</v>
      </c>
      <c r="L449">
        <v>5</v>
      </c>
      <c r="M449" t="s">
        <v>19</v>
      </c>
      <c r="N449" t="s">
        <v>82</v>
      </c>
      <c r="O449">
        <f>orders[[#This Row],[Ship Date]]-orders[[#This Row],[Order Date]]</f>
        <v>1</v>
      </c>
      <c r="P449">
        <f>WEEKNUM(orders[[#This Row],[Order Date]])</f>
        <v>4</v>
      </c>
      <c r="Q449" t="str" cm="1">
        <f t="array" ref="Q449">_xlfn.IFS(orders[[#This Row],[Customer Gender]]="M","Male", orders[[#This Row],[Customer Gender]]="F","Female", orders[[#This Row],[Customer Gender]]="O","Other", TRUE,"Unknown")</f>
        <v>Male</v>
      </c>
      <c r="R449" s="31" t="str">
        <f t="shared" si="20"/>
        <v>January</v>
      </c>
    </row>
    <row r="450" spans="1:18">
      <c r="A450" t="s">
        <v>536</v>
      </c>
      <c r="B450" t="s">
        <v>39</v>
      </c>
      <c r="C450">
        <v>7</v>
      </c>
      <c r="D450">
        <f t="shared" ref="D450:D513" si="21">IF(OR(C450="",C450=0),0.0001,C450)</f>
        <v>7</v>
      </c>
      <c r="E450">
        <v>40.799999999999997</v>
      </c>
      <c r="F450">
        <v>285.59999999999997</v>
      </c>
      <c r="G450">
        <f t="shared" ref="G450:G513" si="22">IF(OR(F450="",F450=0),0.0001,F450)</f>
        <v>285.59999999999997</v>
      </c>
      <c r="H450" s="1">
        <v>45677</v>
      </c>
      <c r="I450" s="1">
        <v>45680</v>
      </c>
      <c r="J450" t="s">
        <v>27</v>
      </c>
      <c r="K450" t="s">
        <v>40</v>
      </c>
      <c r="L450">
        <v>5</v>
      </c>
      <c r="M450" t="s">
        <v>19</v>
      </c>
      <c r="N450" t="s">
        <v>115</v>
      </c>
      <c r="O450">
        <f>orders[[#This Row],[Ship Date]]-orders[[#This Row],[Order Date]]</f>
        <v>3</v>
      </c>
      <c r="P450">
        <f>WEEKNUM(orders[[#This Row],[Order Date]])</f>
        <v>4</v>
      </c>
      <c r="Q450" t="str" cm="1">
        <f t="array" ref="Q450">_xlfn.IFS(orders[[#This Row],[Customer Gender]]="M","Male", orders[[#This Row],[Customer Gender]]="F","Female", orders[[#This Row],[Customer Gender]]="O","Other", TRUE,"Unknown")</f>
        <v>Female</v>
      </c>
      <c r="R450" s="31" t="str">
        <f t="shared" ref="R450:R513" si="23">TEXT(H450,"mmmm")</f>
        <v>January</v>
      </c>
    </row>
    <row r="451" spans="1:18">
      <c r="A451" t="s">
        <v>537</v>
      </c>
      <c r="B451" t="s">
        <v>44</v>
      </c>
      <c r="C451">
        <v>8</v>
      </c>
      <c r="D451">
        <f t="shared" si="21"/>
        <v>8</v>
      </c>
      <c r="E451">
        <v>49.2</v>
      </c>
      <c r="F451">
        <v>393.6</v>
      </c>
      <c r="G451">
        <f t="shared" si="22"/>
        <v>393.6</v>
      </c>
      <c r="H451" s="1">
        <v>45677</v>
      </c>
      <c r="I451" s="1">
        <v>45679</v>
      </c>
      <c r="J451" t="s">
        <v>27</v>
      </c>
      <c r="K451" t="s">
        <v>18</v>
      </c>
      <c r="L451">
        <v>4</v>
      </c>
      <c r="M451" t="s">
        <v>19</v>
      </c>
      <c r="N451" t="s">
        <v>24</v>
      </c>
      <c r="O451">
        <f>orders[[#This Row],[Ship Date]]-orders[[#This Row],[Order Date]]</f>
        <v>2</v>
      </c>
      <c r="P451">
        <f>WEEKNUM(orders[[#This Row],[Order Date]])</f>
        <v>4</v>
      </c>
      <c r="Q451" t="str" cm="1">
        <f t="array" ref="Q451">_xlfn.IFS(orders[[#This Row],[Customer Gender]]="M","Male", orders[[#This Row],[Customer Gender]]="F","Female", orders[[#This Row],[Customer Gender]]="O","Other", TRUE,"Unknown")</f>
        <v>Female</v>
      </c>
      <c r="R451" s="31" t="str">
        <f t="shared" si="23"/>
        <v>January</v>
      </c>
    </row>
    <row r="452" spans="1:18">
      <c r="A452" t="s">
        <v>538</v>
      </c>
      <c r="B452" t="s">
        <v>44</v>
      </c>
      <c r="C452">
        <v>1</v>
      </c>
      <c r="D452">
        <f t="shared" si="21"/>
        <v>1</v>
      </c>
      <c r="E452">
        <v>28.5</v>
      </c>
      <c r="F452">
        <v>28.5</v>
      </c>
      <c r="G452">
        <f t="shared" si="22"/>
        <v>28.5</v>
      </c>
      <c r="H452" s="1">
        <v>45677</v>
      </c>
      <c r="I452" s="1">
        <v>45679</v>
      </c>
      <c r="J452" t="s">
        <v>17</v>
      </c>
      <c r="K452" t="s">
        <v>40</v>
      </c>
      <c r="L452">
        <v>3</v>
      </c>
      <c r="M452" t="s">
        <v>19</v>
      </c>
      <c r="N452" t="s">
        <v>33</v>
      </c>
      <c r="O452">
        <f>orders[[#This Row],[Ship Date]]-orders[[#This Row],[Order Date]]</f>
        <v>2</v>
      </c>
      <c r="P452">
        <f>WEEKNUM(orders[[#This Row],[Order Date]])</f>
        <v>4</v>
      </c>
      <c r="Q452" t="str" cm="1">
        <f t="array" ref="Q452">_xlfn.IFS(orders[[#This Row],[Customer Gender]]="M","Male", orders[[#This Row],[Customer Gender]]="F","Female", orders[[#This Row],[Customer Gender]]="O","Other", TRUE,"Unknown")</f>
        <v>Unknown</v>
      </c>
      <c r="R452" s="31" t="str">
        <f t="shared" si="23"/>
        <v>January</v>
      </c>
    </row>
    <row r="453" spans="1:18">
      <c r="A453" t="s">
        <v>539</v>
      </c>
      <c r="B453" t="s">
        <v>146</v>
      </c>
      <c r="C453">
        <v>2</v>
      </c>
      <c r="D453">
        <f t="shared" si="21"/>
        <v>2</v>
      </c>
      <c r="E453">
        <v>36.799999999999997</v>
      </c>
      <c r="F453">
        <v>73.599999999999994</v>
      </c>
      <c r="G453">
        <f t="shared" si="22"/>
        <v>73.599999999999994</v>
      </c>
      <c r="H453" s="1">
        <v>45677</v>
      </c>
      <c r="I453" s="1">
        <v>45683</v>
      </c>
      <c r="J453" t="s">
        <v>27</v>
      </c>
      <c r="K453" t="s">
        <v>18</v>
      </c>
      <c r="L453">
        <v>5</v>
      </c>
      <c r="M453" t="s">
        <v>19</v>
      </c>
      <c r="N453" t="s">
        <v>33</v>
      </c>
      <c r="O453">
        <f>orders[[#This Row],[Ship Date]]-orders[[#This Row],[Order Date]]</f>
        <v>6</v>
      </c>
      <c r="P453">
        <f>WEEKNUM(orders[[#This Row],[Order Date]])</f>
        <v>4</v>
      </c>
      <c r="Q453" t="str" cm="1">
        <f t="array" ref="Q453">_xlfn.IFS(orders[[#This Row],[Customer Gender]]="M","Male", orders[[#This Row],[Customer Gender]]="F","Female", orders[[#This Row],[Customer Gender]]="O","Other", TRUE,"Unknown")</f>
        <v>Female</v>
      </c>
      <c r="R453" s="31" t="str">
        <f t="shared" si="23"/>
        <v>January</v>
      </c>
    </row>
    <row r="454" spans="1:18">
      <c r="A454" t="s">
        <v>540</v>
      </c>
      <c r="B454" t="s">
        <v>42</v>
      </c>
      <c r="C454">
        <v>3</v>
      </c>
      <c r="D454">
        <f t="shared" si="21"/>
        <v>3</v>
      </c>
      <c r="E454">
        <v>33.5</v>
      </c>
      <c r="F454">
        <v>100.5</v>
      </c>
      <c r="G454">
        <f t="shared" si="22"/>
        <v>100.5</v>
      </c>
      <c r="H454" s="1">
        <v>45677</v>
      </c>
      <c r="I454" s="1">
        <v>45678</v>
      </c>
      <c r="J454" t="s">
        <v>27</v>
      </c>
      <c r="K454" t="s">
        <v>18</v>
      </c>
      <c r="L454">
        <v>3</v>
      </c>
      <c r="M454" t="s">
        <v>19</v>
      </c>
      <c r="N454" t="s">
        <v>33</v>
      </c>
      <c r="O454">
        <f>orders[[#This Row],[Ship Date]]-orders[[#This Row],[Order Date]]</f>
        <v>1</v>
      </c>
      <c r="P454">
        <f>WEEKNUM(orders[[#This Row],[Order Date]])</f>
        <v>4</v>
      </c>
      <c r="Q454" t="str" cm="1">
        <f t="array" ref="Q454">_xlfn.IFS(orders[[#This Row],[Customer Gender]]="M","Male", orders[[#This Row],[Customer Gender]]="F","Female", orders[[#This Row],[Customer Gender]]="O","Other", TRUE,"Unknown")</f>
        <v>Female</v>
      </c>
      <c r="R454" s="31" t="str">
        <f t="shared" si="23"/>
        <v>January</v>
      </c>
    </row>
    <row r="455" spans="1:18">
      <c r="A455" t="s">
        <v>541</v>
      </c>
      <c r="B455" t="s">
        <v>39</v>
      </c>
      <c r="C455">
        <v>6</v>
      </c>
      <c r="D455">
        <f t="shared" si="21"/>
        <v>6</v>
      </c>
      <c r="E455">
        <v>62.5</v>
      </c>
      <c r="F455">
        <v>375</v>
      </c>
      <c r="G455">
        <f t="shared" si="22"/>
        <v>375</v>
      </c>
      <c r="H455" s="1">
        <v>45677</v>
      </c>
      <c r="I455" s="1">
        <v>45679</v>
      </c>
      <c r="J455" t="s">
        <v>27</v>
      </c>
      <c r="K455" t="s">
        <v>18</v>
      </c>
      <c r="L455">
        <v>4</v>
      </c>
      <c r="M455" t="s">
        <v>19</v>
      </c>
      <c r="N455" t="s">
        <v>33</v>
      </c>
      <c r="O455">
        <f>orders[[#This Row],[Ship Date]]-orders[[#This Row],[Order Date]]</f>
        <v>2</v>
      </c>
      <c r="P455">
        <f>WEEKNUM(orders[[#This Row],[Order Date]])</f>
        <v>4</v>
      </c>
      <c r="Q455" t="str" cm="1">
        <f t="array" ref="Q455">_xlfn.IFS(orders[[#This Row],[Customer Gender]]="M","Male", orders[[#This Row],[Customer Gender]]="F","Female", orders[[#This Row],[Customer Gender]]="O","Other", TRUE,"Unknown")</f>
        <v>Female</v>
      </c>
      <c r="R455" s="31" t="str">
        <f t="shared" si="23"/>
        <v>January</v>
      </c>
    </row>
    <row r="456" spans="1:18">
      <c r="A456" t="s">
        <v>542</v>
      </c>
      <c r="B456" t="s">
        <v>44</v>
      </c>
      <c r="C456">
        <v>40</v>
      </c>
      <c r="D456">
        <f t="shared" si="21"/>
        <v>40</v>
      </c>
      <c r="E456">
        <v>47.9</v>
      </c>
      <c r="F456">
        <v>1916</v>
      </c>
      <c r="G456">
        <f t="shared" si="22"/>
        <v>1916</v>
      </c>
      <c r="H456" s="1">
        <v>45677</v>
      </c>
      <c r="I456" s="1">
        <v>45678</v>
      </c>
      <c r="J456" t="s">
        <v>27</v>
      </c>
      <c r="K456" t="s">
        <v>51</v>
      </c>
      <c r="L456">
        <v>4</v>
      </c>
      <c r="M456" t="s">
        <v>19</v>
      </c>
      <c r="N456" t="s">
        <v>33</v>
      </c>
      <c r="O456">
        <f>orders[[#This Row],[Ship Date]]-orders[[#This Row],[Order Date]]</f>
        <v>1</v>
      </c>
      <c r="P456">
        <f>WEEKNUM(orders[[#This Row],[Order Date]])</f>
        <v>4</v>
      </c>
      <c r="Q456" t="str" cm="1">
        <f t="array" ref="Q456">_xlfn.IFS(orders[[#This Row],[Customer Gender]]="M","Male", orders[[#This Row],[Customer Gender]]="F","Female", orders[[#This Row],[Customer Gender]]="O","Other", TRUE,"Unknown")</f>
        <v>Female</v>
      </c>
      <c r="R456" s="31" t="str">
        <f t="shared" si="23"/>
        <v>January</v>
      </c>
    </row>
    <row r="457" spans="1:18">
      <c r="A457" t="s">
        <v>543</v>
      </c>
      <c r="B457" t="s">
        <v>39</v>
      </c>
      <c r="C457">
        <v>6</v>
      </c>
      <c r="D457">
        <f t="shared" si="21"/>
        <v>6</v>
      </c>
      <c r="E457">
        <v>92.9</v>
      </c>
      <c r="F457">
        <v>557.40000000000009</v>
      </c>
      <c r="G457">
        <f t="shared" si="22"/>
        <v>557.40000000000009</v>
      </c>
      <c r="H457" s="1">
        <v>45677</v>
      </c>
      <c r="I457" s="1">
        <v>45688</v>
      </c>
      <c r="J457" t="s">
        <v>27</v>
      </c>
      <c r="K457" t="s">
        <v>18</v>
      </c>
      <c r="L457">
        <v>2</v>
      </c>
      <c r="M457" t="s">
        <v>19</v>
      </c>
      <c r="N457" t="s">
        <v>33</v>
      </c>
      <c r="O457">
        <f>orders[[#This Row],[Ship Date]]-orders[[#This Row],[Order Date]]</f>
        <v>11</v>
      </c>
      <c r="P457">
        <f>WEEKNUM(orders[[#This Row],[Order Date]])</f>
        <v>4</v>
      </c>
      <c r="Q457" t="str" cm="1">
        <f t="array" ref="Q457">_xlfn.IFS(orders[[#This Row],[Customer Gender]]="M","Male", orders[[#This Row],[Customer Gender]]="F","Female", orders[[#This Row],[Customer Gender]]="O","Other", TRUE,"Unknown")</f>
        <v>Female</v>
      </c>
      <c r="R457" s="31" t="str">
        <f t="shared" si="23"/>
        <v>January</v>
      </c>
    </row>
    <row r="458" spans="1:18">
      <c r="A458" t="s">
        <v>544</v>
      </c>
      <c r="B458" t="s">
        <v>69</v>
      </c>
      <c r="C458">
        <v>3</v>
      </c>
      <c r="D458">
        <f t="shared" si="21"/>
        <v>3</v>
      </c>
      <c r="E458">
        <v>44.1</v>
      </c>
      <c r="F458">
        <v>132.30000000000001</v>
      </c>
      <c r="G458">
        <f t="shared" si="22"/>
        <v>132.30000000000001</v>
      </c>
      <c r="H458" s="1">
        <v>45677</v>
      </c>
      <c r="I458" s="1">
        <v>45677</v>
      </c>
      <c r="J458" t="s">
        <v>27</v>
      </c>
      <c r="K458" t="s">
        <v>35</v>
      </c>
      <c r="L458">
        <v>3</v>
      </c>
      <c r="M458" t="s">
        <v>19</v>
      </c>
      <c r="N458" t="s">
        <v>545</v>
      </c>
      <c r="O458">
        <f>orders[[#This Row],[Ship Date]]-orders[[#This Row],[Order Date]]</f>
        <v>0</v>
      </c>
      <c r="P458">
        <f>WEEKNUM(orders[[#This Row],[Order Date]])</f>
        <v>4</v>
      </c>
      <c r="Q458" t="str" cm="1">
        <f t="array" ref="Q458">_xlfn.IFS(orders[[#This Row],[Customer Gender]]="M","Male", orders[[#This Row],[Customer Gender]]="F","Female", orders[[#This Row],[Customer Gender]]="O","Other", TRUE,"Unknown")</f>
        <v>Female</v>
      </c>
      <c r="R458" s="31" t="str">
        <f t="shared" si="23"/>
        <v>January</v>
      </c>
    </row>
    <row r="459" spans="1:18">
      <c r="A459" t="s">
        <v>546</v>
      </c>
      <c r="B459" t="s">
        <v>16</v>
      </c>
      <c r="C459">
        <v>1</v>
      </c>
      <c r="D459">
        <f t="shared" si="21"/>
        <v>1</v>
      </c>
      <c r="E459">
        <v>11.4</v>
      </c>
      <c r="F459">
        <v>11.4</v>
      </c>
      <c r="G459">
        <f t="shared" si="22"/>
        <v>11.4</v>
      </c>
      <c r="H459" s="1">
        <v>45678</v>
      </c>
      <c r="I459" s="1">
        <v>45680</v>
      </c>
      <c r="J459" t="s">
        <v>27</v>
      </c>
      <c r="K459" t="s">
        <v>40</v>
      </c>
      <c r="L459">
        <v>4</v>
      </c>
      <c r="M459" t="s">
        <v>19</v>
      </c>
      <c r="N459" t="s">
        <v>52</v>
      </c>
      <c r="O459">
        <f>orders[[#This Row],[Ship Date]]-orders[[#This Row],[Order Date]]</f>
        <v>2</v>
      </c>
      <c r="P459">
        <f>WEEKNUM(orders[[#This Row],[Order Date]])</f>
        <v>4</v>
      </c>
      <c r="Q459" t="str" cm="1">
        <f t="array" ref="Q459">_xlfn.IFS(orders[[#This Row],[Customer Gender]]="M","Male", orders[[#This Row],[Customer Gender]]="F","Female", orders[[#This Row],[Customer Gender]]="O","Other", TRUE,"Unknown")</f>
        <v>Female</v>
      </c>
      <c r="R459" s="31" t="str">
        <f t="shared" si="23"/>
        <v>January</v>
      </c>
    </row>
    <row r="460" spans="1:18">
      <c r="A460" t="s">
        <v>547</v>
      </c>
      <c r="B460" t="s">
        <v>39</v>
      </c>
      <c r="C460">
        <v>1</v>
      </c>
      <c r="D460">
        <f t="shared" si="21"/>
        <v>1</v>
      </c>
      <c r="E460">
        <v>83.7</v>
      </c>
      <c r="F460">
        <v>83.7</v>
      </c>
      <c r="G460">
        <f t="shared" si="22"/>
        <v>83.7</v>
      </c>
      <c r="H460" s="1">
        <v>45678</v>
      </c>
      <c r="I460" s="1">
        <v>45680</v>
      </c>
      <c r="J460" t="s">
        <v>27</v>
      </c>
      <c r="K460" t="s">
        <v>18</v>
      </c>
      <c r="L460">
        <v>5</v>
      </c>
      <c r="M460" t="s">
        <v>19</v>
      </c>
      <c r="N460" t="s">
        <v>55</v>
      </c>
      <c r="O460">
        <f>orders[[#This Row],[Ship Date]]-orders[[#This Row],[Order Date]]</f>
        <v>2</v>
      </c>
      <c r="P460">
        <f>WEEKNUM(orders[[#This Row],[Order Date]])</f>
        <v>4</v>
      </c>
      <c r="Q460" t="str" cm="1">
        <f t="array" ref="Q460">_xlfn.IFS(orders[[#This Row],[Customer Gender]]="M","Male", orders[[#This Row],[Customer Gender]]="F","Female", orders[[#This Row],[Customer Gender]]="O","Other", TRUE,"Unknown")</f>
        <v>Female</v>
      </c>
      <c r="R460" s="31" t="str">
        <f t="shared" si="23"/>
        <v>January</v>
      </c>
    </row>
    <row r="461" spans="1:18">
      <c r="A461" t="s">
        <v>548</v>
      </c>
      <c r="B461" t="s">
        <v>54</v>
      </c>
      <c r="C461">
        <v>2</v>
      </c>
      <c r="D461">
        <f t="shared" si="21"/>
        <v>2</v>
      </c>
      <c r="E461">
        <v>23.2</v>
      </c>
      <c r="F461">
        <v>46.4</v>
      </c>
      <c r="G461">
        <f t="shared" si="22"/>
        <v>46.4</v>
      </c>
      <c r="H461" s="1">
        <v>45678</v>
      </c>
      <c r="I461" s="1">
        <v>45679</v>
      </c>
      <c r="J461" t="s">
        <v>23</v>
      </c>
      <c r="K461" t="s">
        <v>40</v>
      </c>
      <c r="L461">
        <v>4</v>
      </c>
      <c r="M461" t="s">
        <v>19</v>
      </c>
      <c r="N461" t="s">
        <v>62</v>
      </c>
      <c r="O461">
        <f>orders[[#This Row],[Ship Date]]-orders[[#This Row],[Order Date]]</f>
        <v>1</v>
      </c>
      <c r="P461">
        <f>WEEKNUM(orders[[#This Row],[Order Date]])</f>
        <v>4</v>
      </c>
      <c r="Q461" t="str" cm="1">
        <f t="array" ref="Q461">_xlfn.IFS(orders[[#This Row],[Customer Gender]]="M","Male", orders[[#This Row],[Customer Gender]]="F","Female", orders[[#This Row],[Customer Gender]]="O","Other", TRUE,"Unknown")</f>
        <v>Male</v>
      </c>
      <c r="R461" s="31" t="str">
        <f t="shared" si="23"/>
        <v>January</v>
      </c>
    </row>
    <row r="462" spans="1:18">
      <c r="A462" t="s">
        <v>549</v>
      </c>
      <c r="B462" t="s">
        <v>26</v>
      </c>
      <c r="C462">
        <v>1</v>
      </c>
      <c r="D462">
        <f t="shared" si="21"/>
        <v>1</v>
      </c>
      <c r="E462">
        <v>162.1</v>
      </c>
      <c r="F462">
        <v>162.1</v>
      </c>
      <c r="G462">
        <f t="shared" si="22"/>
        <v>162.1</v>
      </c>
      <c r="H462" s="1">
        <v>45678</v>
      </c>
      <c r="I462" s="1">
        <v>45681</v>
      </c>
      <c r="J462" t="s">
        <v>27</v>
      </c>
      <c r="K462" t="s">
        <v>18</v>
      </c>
      <c r="L462">
        <v>5</v>
      </c>
      <c r="M462" t="s">
        <v>19</v>
      </c>
      <c r="N462" t="s">
        <v>72</v>
      </c>
      <c r="O462">
        <f>orders[[#This Row],[Ship Date]]-orders[[#This Row],[Order Date]]</f>
        <v>3</v>
      </c>
      <c r="P462">
        <f>WEEKNUM(orders[[#This Row],[Order Date]])</f>
        <v>4</v>
      </c>
      <c r="Q462" t="str" cm="1">
        <f t="array" ref="Q462">_xlfn.IFS(orders[[#This Row],[Customer Gender]]="M","Male", orders[[#This Row],[Customer Gender]]="F","Female", orders[[#This Row],[Customer Gender]]="O","Other", TRUE,"Unknown")</f>
        <v>Female</v>
      </c>
      <c r="R462" s="31" t="str">
        <f t="shared" si="23"/>
        <v>January</v>
      </c>
    </row>
    <row r="463" spans="1:18">
      <c r="A463" t="s">
        <v>550</v>
      </c>
      <c r="B463" t="s">
        <v>39</v>
      </c>
      <c r="C463">
        <v>4</v>
      </c>
      <c r="D463">
        <f t="shared" si="21"/>
        <v>4</v>
      </c>
      <c r="E463">
        <v>49.2</v>
      </c>
      <c r="F463">
        <v>196.8</v>
      </c>
      <c r="G463">
        <f t="shared" si="22"/>
        <v>196.8</v>
      </c>
      <c r="H463" s="1">
        <v>45678</v>
      </c>
      <c r="I463" s="1">
        <v>45682</v>
      </c>
      <c r="J463" t="s">
        <v>23</v>
      </c>
      <c r="K463" t="s">
        <v>35</v>
      </c>
      <c r="L463">
        <v>4</v>
      </c>
      <c r="M463" t="s">
        <v>19</v>
      </c>
      <c r="N463" t="s">
        <v>72</v>
      </c>
      <c r="O463">
        <f>orders[[#This Row],[Ship Date]]-orders[[#This Row],[Order Date]]</f>
        <v>4</v>
      </c>
      <c r="P463">
        <f>WEEKNUM(orders[[#This Row],[Order Date]])</f>
        <v>4</v>
      </c>
      <c r="Q463" t="str" cm="1">
        <f t="array" ref="Q463">_xlfn.IFS(orders[[#This Row],[Customer Gender]]="M","Male", orders[[#This Row],[Customer Gender]]="F","Female", orders[[#This Row],[Customer Gender]]="O","Other", TRUE,"Unknown")</f>
        <v>Male</v>
      </c>
      <c r="R463" s="31" t="str">
        <f t="shared" si="23"/>
        <v>January</v>
      </c>
    </row>
    <row r="464" spans="1:18">
      <c r="A464" t="s">
        <v>551</v>
      </c>
      <c r="B464" t="s">
        <v>22</v>
      </c>
      <c r="C464">
        <v>2</v>
      </c>
      <c r="D464">
        <f t="shared" si="21"/>
        <v>2</v>
      </c>
      <c r="E464">
        <v>61</v>
      </c>
      <c r="F464">
        <v>122</v>
      </c>
      <c r="G464">
        <f t="shared" si="22"/>
        <v>122</v>
      </c>
      <c r="H464" s="1">
        <v>45678</v>
      </c>
      <c r="I464" s="1">
        <v>45679</v>
      </c>
      <c r="J464" t="s">
        <v>23</v>
      </c>
      <c r="K464" t="s">
        <v>51</v>
      </c>
      <c r="L464">
        <v>4</v>
      </c>
      <c r="M464" t="s">
        <v>19</v>
      </c>
      <c r="N464" t="s">
        <v>74</v>
      </c>
      <c r="O464">
        <f>orders[[#This Row],[Ship Date]]-orders[[#This Row],[Order Date]]</f>
        <v>1</v>
      </c>
      <c r="P464">
        <f>WEEKNUM(orders[[#This Row],[Order Date]])</f>
        <v>4</v>
      </c>
      <c r="Q464" t="str" cm="1">
        <f t="array" ref="Q464">_xlfn.IFS(orders[[#This Row],[Customer Gender]]="M","Male", orders[[#This Row],[Customer Gender]]="F","Female", orders[[#This Row],[Customer Gender]]="O","Other", TRUE,"Unknown")</f>
        <v>Male</v>
      </c>
      <c r="R464" s="31" t="str">
        <f t="shared" si="23"/>
        <v>January</v>
      </c>
    </row>
    <row r="465" spans="1:18">
      <c r="A465" t="s">
        <v>552</v>
      </c>
      <c r="B465" t="s">
        <v>26</v>
      </c>
      <c r="C465">
        <v>10</v>
      </c>
      <c r="D465">
        <f t="shared" si="21"/>
        <v>10</v>
      </c>
      <c r="E465">
        <v>53.1</v>
      </c>
      <c r="F465">
        <v>531</v>
      </c>
      <c r="G465">
        <f t="shared" si="22"/>
        <v>531</v>
      </c>
      <c r="H465" s="1">
        <v>45678</v>
      </c>
      <c r="I465" s="1">
        <v>45680</v>
      </c>
      <c r="J465" t="s">
        <v>23</v>
      </c>
      <c r="K465" t="s">
        <v>18</v>
      </c>
      <c r="L465">
        <v>4</v>
      </c>
      <c r="M465" t="s">
        <v>19</v>
      </c>
      <c r="N465" t="s">
        <v>77</v>
      </c>
      <c r="O465">
        <f>orders[[#This Row],[Ship Date]]-orders[[#This Row],[Order Date]]</f>
        <v>2</v>
      </c>
      <c r="P465">
        <f>WEEKNUM(orders[[#This Row],[Order Date]])</f>
        <v>4</v>
      </c>
      <c r="Q465" t="str" cm="1">
        <f t="array" ref="Q465">_xlfn.IFS(orders[[#This Row],[Customer Gender]]="M","Male", orders[[#This Row],[Customer Gender]]="F","Female", orders[[#This Row],[Customer Gender]]="O","Other", TRUE,"Unknown")</f>
        <v>Male</v>
      </c>
      <c r="R465" s="31" t="str">
        <f t="shared" si="23"/>
        <v>January</v>
      </c>
    </row>
    <row r="466" spans="1:18">
      <c r="A466" t="s">
        <v>553</v>
      </c>
      <c r="B466" t="s">
        <v>32</v>
      </c>
      <c r="C466">
        <v>2</v>
      </c>
      <c r="D466">
        <f t="shared" si="21"/>
        <v>2</v>
      </c>
      <c r="E466">
        <v>22.4</v>
      </c>
      <c r="F466">
        <v>44.8</v>
      </c>
      <c r="G466">
        <f t="shared" si="22"/>
        <v>44.8</v>
      </c>
      <c r="H466" s="1">
        <v>45678</v>
      </c>
      <c r="I466" s="1">
        <v>45680</v>
      </c>
      <c r="J466" t="s">
        <v>17</v>
      </c>
      <c r="K466" t="s">
        <v>35</v>
      </c>
      <c r="L466">
        <v>5</v>
      </c>
      <c r="M466" t="s">
        <v>19</v>
      </c>
      <c r="N466" t="s">
        <v>82</v>
      </c>
      <c r="O466">
        <f>orders[[#This Row],[Ship Date]]-orders[[#This Row],[Order Date]]</f>
        <v>2</v>
      </c>
      <c r="P466">
        <f>WEEKNUM(orders[[#This Row],[Order Date]])</f>
        <v>4</v>
      </c>
      <c r="Q466" t="str" cm="1">
        <f t="array" ref="Q466">_xlfn.IFS(orders[[#This Row],[Customer Gender]]="M","Male", orders[[#This Row],[Customer Gender]]="F","Female", orders[[#This Row],[Customer Gender]]="O","Other", TRUE,"Unknown")</f>
        <v>Unknown</v>
      </c>
      <c r="R466" s="31" t="str">
        <f t="shared" si="23"/>
        <v>January</v>
      </c>
    </row>
    <row r="467" spans="1:18">
      <c r="A467" t="s">
        <v>554</v>
      </c>
      <c r="B467" t="s">
        <v>22</v>
      </c>
      <c r="C467">
        <v>5</v>
      </c>
      <c r="D467">
        <f t="shared" si="21"/>
        <v>5</v>
      </c>
      <c r="E467">
        <v>75.3</v>
      </c>
      <c r="F467">
        <v>376.5</v>
      </c>
      <c r="G467">
        <f t="shared" si="22"/>
        <v>376.5</v>
      </c>
      <c r="H467" s="1">
        <v>45678</v>
      </c>
      <c r="I467" s="1">
        <v>45679</v>
      </c>
      <c r="J467" t="s">
        <v>23</v>
      </c>
      <c r="K467" t="s">
        <v>18</v>
      </c>
      <c r="L467">
        <v>4</v>
      </c>
      <c r="M467" t="s">
        <v>19</v>
      </c>
      <c r="N467" t="s">
        <v>115</v>
      </c>
      <c r="O467">
        <f>orders[[#This Row],[Ship Date]]-orders[[#This Row],[Order Date]]</f>
        <v>1</v>
      </c>
      <c r="P467">
        <f>WEEKNUM(orders[[#This Row],[Order Date]])</f>
        <v>4</v>
      </c>
      <c r="Q467" t="str" cm="1">
        <f t="array" ref="Q467">_xlfn.IFS(orders[[#This Row],[Customer Gender]]="M","Male", orders[[#This Row],[Customer Gender]]="F","Female", orders[[#This Row],[Customer Gender]]="O","Other", TRUE,"Unknown")</f>
        <v>Male</v>
      </c>
      <c r="R467" s="31" t="str">
        <f t="shared" si="23"/>
        <v>January</v>
      </c>
    </row>
    <row r="468" spans="1:18">
      <c r="A468" t="s">
        <v>555</v>
      </c>
      <c r="B468" t="s">
        <v>39</v>
      </c>
      <c r="C468">
        <v>1</v>
      </c>
      <c r="D468">
        <f t="shared" si="21"/>
        <v>1</v>
      </c>
      <c r="E468">
        <v>48.5</v>
      </c>
      <c r="F468">
        <v>48.5</v>
      </c>
      <c r="G468">
        <f t="shared" si="22"/>
        <v>48.5</v>
      </c>
      <c r="H468" s="1">
        <v>45678</v>
      </c>
      <c r="I468" s="1">
        <v>45679</v>
      </c>
      <c r="J468" t="s">
        <v>27</v>
      </c>
      <c r="K468" t="s">
        <v>18</v>
      </c>
      <c r="L468">
        <v>3</v>
      </c>
      <c r="M468" t="s">
        <v>19</v>
      </c>
      <c r="N468" t="s">
        <v>115</v>
      </c>
      <c r="O468">
        <f>orders[[#This Row],[Ship Date]]-orders[[#This Row],[Order Date]]</f>
        <v>1</v>
      </c>
      <c r="P468">
        <f>WEEKNUM(orders[[#This Row],[Order Date]])</f>
        <v>4</v>
      </c>
      <c r="Q468" t="str" cm="1">
        <f t="array" ref="Q468">_xlfn.IFS(orders[[#This Row],[Customer Gender]]="M","Male", orders[[#This Row],[Customer Gender]]="F","Female", orders[[#This Row],[Customer Gender]]="O","Other", TRUE,"Unknown")</f>
        <v>Female</v>
      </c>
      <c r="R468" s="31" t="str">
        <f t="shared" si="23"/>
        <v>January</v>
      </c>
    </row>
    <row r="469" spans="1:18">
      <c r="A469" t="s">
        <v>556</v>
      </c>
      <c r="B469" t="s">
        <v>39</v>
      </c>
      <c r="C469">
        <v>1</v>
      </c>
      <c r="D469">
        <f t="shared" si="21"/>
        <v>1</v>
      </c>
      <c r="E469">
        <v>42.6</v>
      </c>
      <c r="F469">
        <v>42.6</v>
      </c>
      <c r="G469">
        <f t="shared" si="22"/>
        <v>42.6</v>
      </c>
      <c r="H469" s="1">
        <v>45678</v>
      </c>
      <c r="I469" s="1">
        <v>45682</v>
      </c>
      <c r="J469" t="s">
        <v>27</v>
      </c>
      <c r="K469" t="s">
        <v>51</v>
      </c>
      <c r="L469">
        <v>4</v>
      </c>
      <c r="M469" t="s">
        <v>19</v>
      </c>
      <c r="N469" t="s">
        <v>24</v>
      </c>
      <c r="O469">
        <f>orders[[#This Row],[Ship Date]]-orders[[#This Row],[Order Date]]</f>
        <v>4</v>
      </c>
      <c r="P469">
        <f>WEEKNUM(orders[[#This Row],[Order Date]])</f>
        <v>4</v>
      </c>
      <c r="Q469" t="str" cm="1">
        <f t="array" ref="Q469">_xlfn.IFS(orders[[#This Row],[Customer Gender]]="M","Male", orders[[#This Row],[Customer Gender]]="F","Female", orders[[#This Row],[Customer Gender]]="O","Other", TRUE,"Unknown")</f>
        <v>Female</v>
      </c>
      <c r="R469" s="31" t="str">
        <f t="shared" si="23"/>
        <v>January</v>
      </c>
    </row>
    <row r="470" spans="1:18">
      <c r="A470" t="s">
        <v>557</v>
      </c>
      <c r="B470" t="s">
        <v>37</v>
      </c>
      <c r="C470">
        <v>5</v>
      </c>
      <c r="D470">
        <f t="shared" si="21"/>
        <v>5</v>
      </c>
      <c r="E470">
        <v>49</v>
      </c>
      <c r="F470">
        <v>245</v>
      </c>
      <c r="G470">
        <f t="shared" si="22"/>
        <v>245</v>
      </c>
      <c r="H470" s="1">
        <v>45678</v>
      </c>
      <c r="I470" s="1">
        <v>45679</v>
      </c>
      <c r="J470" t="s">
        <v>23</v>
      </c>
      <c r="K470" t="s">
        <v>18</v>
      </c>
      <c r="L470">
        <v>4</v>
      </c>
      <c r="M470" t="s">
        <v>19</v>
      </c>
      <c r="N470" t="s">
        <v>147</v>
      </c>
      <c r="O470">
        <f>orders[[#This Row],[Ship Date]]-orders[[#This Row],[Order Date]]</f>
        <v>1</v>
      </c>
      <c r="P470">
        <f>WEEKNUM(orders[[#This Row],[Order Date]])</f>
        <v>4</v>
      </c>
      <c r="Q470" t="str" cm="1">
        <f t="array" ref="Q470">_xlfn.IFS(orders[[#This Row],[Customer Gender]]="M","Male", orders[[#This Row],[Customer Gender]]="F","Female", orders[[#This Row],[Customer Gender]]="O","Other", TRUE,"Unknown")</f>
        <v>Male</v>
      </c>
      <c r="R470" s="31" t="str">
        <f t="shared" si="23"/>
        <v>January</v>
      </c>
    </row>
    <row r="471" spans="1:18">
      <c r="A471" t="s">
        <v>558</v>
      </c>
      <c r="B471" t="s">
        <v>44</v>
      </c>
      <c r="C471">
        <v>3</v>
      </c>
      <c r="D471">
        <f t="shared" si="21"/>
        <v>3</v>
      </c>
      <c r="E471">
        <v>31.3</v>
      </c>
      <c r="F471">
        <v>93.9</v>
      </c>
      <c r="G471">
        <f t="shared" si="22"/>
        <v>93.9</v>
      </c>
      <c r="H471" s="1">
        <v>45678</v>
      </c>
      <c r="I471" s="1">
        <v>45679</v>
      </c>
      <c r="J471" t="s">
        <v>23</v>
      </c>
      <c r="K471" t="s">
        <v>40</v>
      </c>
      <c r="L471">
        <v>3</v>
      </c>
      <c r="M471" t="s">
        <v>19</v>
      </c>
      <c r="N471" t="s">
        <v>33</v>
      </c>
      <c r="O471">
        <f>orders[[#This Row],[Ship Date]]-orders[[#This Row],[Order Date]]</f>
        <v>1</v>
      </c>
      <c r="P471">
        <f>WEEKNUM(orders[[#This Row],[Order Date]])</f>
        <v>4</v>
      </c>
      <c r="Q471" t="str" cm="1">
        <f t="array" ref="Q471">_xlfn.IFS(orders[[#This Row],[Customer Gender]]="M","Male", orders[[#This Row],[Customer Gender]]="F","Female", orders[[#This Row],[Customer Gender]]="O","Other", TRUE,"Unknown")</f>
        <v>Male</v>
      </c>
      <c r="R471" s="31" t="str">
        <f t="shared" si="23"/>
        <v>January</v>
      </c>
    </row>
    <row r="472" spans="1:18">
      <c r="A472" t="s">
        <v>559</v>
      </c>
      <c r="B472" t="s">
        <v>26</v>
      </c>
      <c r="C472">
        <v>2</v>
      </c>
      <c r="D472">
        <f t="shared" si="21"/>
        <v>2</v>
      </c>
      <c r="E472">
        <v>85.4</v>
      </c>
      <c r="F472">
        <v>170.8</v>
      </c>
      <c r="G472">
        <f t="shared" si="22"/>
        <v>170.8</v>
      </c>
      <c r="H472" s="1">
        <v>45678</v>
      </c>
      <c r="I472" s="1">
        <v>45679</v>
      </c>
      <c r="J472" t="s">
        <v>27</v>
      </c>
      <c r="K472" t="s">
        <v>40</v>
      </c>
      <c r="L472">
        <v>4</v>
      </c>
      <c r="M472" t="s">
        <v>19</v>
      </c>
      <c r="N472" t="s">
        <v>33</v>
      </c>
      <c r="O472">
        <f>orders[[#This Row],[Ship Date]]-orders[[#This Row],[Order Date]]</f>
        <v>1</v>
      </c>
      <c r="P472">
        <f>WEEKNUM(orders[[#This Row],[Order Date]])</f>
        <v>4</v>
      </c>
      <c r="Q472" t="str" cm="1">
        <f t="array" ref="Q472">_xlfn.IFS(orders[[#This Row],[Customer Gender]]="M","Male", orders[[#This Row],[Customer Gender]]="F","Female", orders[[#This Row],[Customer Gender]]="O","Other", TRUE,"Unknown")</f>
        <v>Female</v>
      </c>
      <c r="R472" s="31" t="str">
        <f t="shared" si="23"/>
        <v>January</v>
      </c>
    </row>
    <row r="473" spans="1:18">
      <c r="A473" t="s">
        <v>560</v>
      </c>
      <c r="B473" t="s">
        <v>44</v>
      </c>
      <c r="C473">
        <v>4</v>
      </c>
      <c r="D473">
        <f t="shared" si="21"/>
        <v>4</v>
      </c>
      <c r="E473">
        <v>40</v>
      </c>
      <c r="F473">
        <v>160</v>
      </c>
      <c r="G473">
        <f t="shared" si="22"/>
        <v>160</v>
      </c>
      <c r="H473" s="1">
        <v>45678</v>
      </c>
      <c r="I473" s="1">
        <v>45679</v>
      </c>
      <c r="J473" t="s">
        <v>89</v>
      </c>
      <c r="K473" t="s">
        <v>18</v>
      </c>
      <c r="L473">
        <v>5</v>
      </c>
      <c r="M473" t="s">
        <v>19</v>
      </c>
      <c r="N473" t="s">
        <v>33</v>
      </c>
      <c r="O473">
        <f>orders[[#This Row],[Ship Date]]-orders[[#This Row],[Order Date]]</f>
        <v>1</v>
      </c>
      <c r="P473">
        <f>WEEKNUM(orders[[#This Row],[Order Date]])</f>
        <v>4</v>
      </c>
      <c r="Q473" t="str" cm="1">
        <f t="array" ref="Q473">_xlfn.IFS(orders[[#This Row],[Customer Gender]]="M","Male", orders[[#This Row],[Customer Gender]]="F","Female", orders[[#This Row],[Customer Gender]]="O","Other", TRUE,"Unknown")</f>
        <v>Other</v>
      </c>
      <c r="R473" s="31" t="str">
        <f t="shared" si="23"/>
        <v>January</v>
      </c>
    </row>
    <row r="474" spans="1:18">
      <c r="A474" t="s">
        <v>561</v>
      </c>
      <c r="B474" t="s">
        <v>37</v>
      </c>
      <c r="C474">
        <v>2</v>
      </c>
      <c r="D474">
        <f t="shared" si="21"/>
        <v>2</v>
      </c>
      <c r="E474">
        <v>38.5</v>
      </c>
      <c r="F474">
        <v>77</v>
      </c>
      <c r="G474">
        <f t="shared" si="22"/>
        <v>77</v>
      </c>
      <c r="H474" s="1">
        <v>45678</v>
      </c>
      <c r="I474" s="1">
        <v>45681</v>
      </c>
      <c r="J474" t="s">
        <v>23</v>
      </c>
      <c r="K474" t="s">
        <v>35</v>
      </c>
      <c r="L474">
        <v>5</v>
      </c>
      <c r="M474" t="s">
        <v>19</v>
      </c>
      <c r="N474" t="s">
        <v>33</v>
      </c>
      <c r="O474">
        <f>orders[[#This Row],[Ship Date]]-orders[[#This Row],[Order Date]]</f>
        <v>3</v>
      </c>
      <c r="P474">
        <f>WEEKNUM(orders[[#This Row],[Order Date]])</f>
        <v>4</v>
      </c>
      <c r="Q474" t="str" cm="1">
        <f t="array" ref="Q474">_xlfn.IFS(orders[[#This Row],[Customer Gender]]="M","Male", orders[[#This Row],[Customer Gender]]="F","Female", orders[[#This Row],[Customer Gender]]="O","Other", TRUE,"Unknown")</f>
        <v>Male</v>
      </c>
      <c r="R474" s="31" t="str">
        <f t="shared" si="23"/>
        <v>January</v>
      </c>
    </row>
    <row r="475" spans="1:18">
      <c r="A475" t="s">
        <v>562</v>
      </c>
      <c r="B475" t="s">
        <v>26</v>
      </c>
      <c r="C475">
        <v>2</v>
      </c>
      <c r="D475">
        <f t="shared" si="21"/>
        <v>2</v>
      </c>
      <c r="E475">
        <v>57.8</v>
      </c>
      <c r="F475">
        <v>115.6</v>
      </c>
      <c r="G475">
        <f t="shared" si="22"/>
        <v>115.6</v>
      </c>
      <c r="H475" s="1">
        <v>45678</v>
      </c>
      <c r="I475" s="1">
        <v>45679</v>
      </c>
      <c r="J475" t="s">
        <v>17</v>
      </c>
      <c r="K475" t="s">
        <v>18</v>
      </c>
      <c r="L475">
        <v>4</v>
      </c>
      <c r="M475" t="s">
        <v>19</v>
      </c>
      <c r="N475" t="s">
        <v>33</v>
      </c>
      <c r="O475">
        <f>orders[[#This Row],[Ship Date]]-orders[[#This Row],[Order Date]]</f>
        <v>1</v>
      </c>
      <c r="P475">
        <f>WEEKNUM(orders[[#This Row],[Order Date]])</f>
        <v>4</v>
      </c>
      <c r="Q475" t="str" cm="1">
        <f t="array" ref="Q475">_xlfn.IFS(orders[[#This Row],[Customer Gender]]="M","Male", orders[[#This Row],[Customer Gender]]="F","Female", orders[[#This Row],[Customer Gender]]="O","Other", TRUE,"Unknown")</f>
        <v>Unknown</v>
      </c>
      <c r="R475" s="31" t="str">
        <f t="shared" si="23"/>
        <v>January</v>
      </c>
    </row>
    <row r="476" spans="1:18">
      <c r="A476" t="s">
        <v>563</v>
      </c>
      <c r="B476" t="s">
        <v>44</v>
      </c>
      <c r="C476">
        <v>1</v>
      </c>
      <c r="D476">
        <f t="shared" si="21"/>
        <v>1</v>
      </c>
      <c r="E476">
        <v>19.2</v>
      </c>
      <c r="F476">
        <v>19.2</v>
      </c>
      <c r="G476">
        <f t="shared" si="22"/>
        <v>19.2</v>
      </c>
      <c r="H476" s="1">
        <v>45678</v>
      </c>
      <c r="I476" s="1">
        <v>45679</v>
      </c>
      <c r="J476" t="s">
        <v>27</v>
      </c>
      <c r="K476" t="s">
        <v>18</v>
      </c>
      <c r="L476">
        <v>2</v>
      </c>
      <c r="M476" t="s">
        <v>19</v>
      </c>
      <c r="N476" t="s">
        <v>33</v>
      </c>
      <c r="O476">
        <f>orders[[#This Row],[Ship Date]]-orders[[#This Row],[Order Date]]</f>
        <v>1</v>
      </c>
      <c r="P476">
        <f>WEEKNUM(orders[[#This Row],[Order Date]])</f>
        <v>4</v>
      </c>
      <c r="Q476" t="str" cm="1">
        <f t="array" ref="Q476">_xlfn.IFS(orders[[#This Row],[Customer Gender]]="M","Male", orders[[#This Row],[Customer Gender]]="F","Female", orders[[#This Row],[Customer Gender]]="O","Other", TRUE,"Unknown")</f>
        <v>Female</v>
      </c>
      <c r="R476" s="31" t="str">
        <f t="shared" si="23"/>
        <v>January</v>
      </c>
    </row>
    <row r="477" spans="1:18">
      <c r="A477" t="s">
        <v>564</v>
      </c>
      <c r="B477" t="s">
        <v>39</v>
      </c>
      <c r="C477">
        <v>6</v>
      </c>
      <c r="D477">
        <f t="shared" si="21"/>
        <v>6</v>
      </c>
      <c r="E477">
        <v>114.8</v>
      </c>
      <c r="F477">
        <v>688.8</v>
      </c>
      <c r="G477">
        <f t="shared" si="22"/>
        <v>688.8</v>
      </c>
      <c r="H477" s="1">
        <v>45678</v>
      </c>
      <c r="I477" s="1">
        <v>45681</v>
      </c>
      <c r="J477" t="s">
        <v>23</v>
      </c>
      <c r="K477" t="s">
        <v>35</v>
      </c>
      <c r="L477">
        <v>3</v>
      </c>
      <c r="M477" t="s">
        <v>19</v>
      </c>
      <c r="N477" t="s">
        <v>33</v>
      </c>
      <c r="O477">
        <f>orders[[#This Row],[Ship Date]]-orders[[#This Row],[Order Date]]</f>
        <v>3</v>
      </c>
      <c r="P477">
        <f>WEEKNUM(orders[[#This Row],[Order Date]])</f>
        <v>4</v>
      </c>
      <c r="Q477" t="str" cm="1">
        <f t="array" ref="Q477">_xlfn.IFS(orders[[#This Row],[Customer Gender]]="M","Male", orders[[#This Row],[Customer Gender]]="F","Female", orders[[#This Row],[Customer Gender]]="O","Other", TRUE,"Unknown")</f>
        <v>Male</v>
      </c>
      <c r="R477" s="31" t="str">
        <f t="shared" si="23"/>
        <v>January</v>
      </c>
    </row>
    <row r="478" spans="1:18">
      <c r="A478" t="s">
        <v>565</v>
      </c>
      <c r="B478" t="s">
        <v>54</v>
      </c>
      <c r="C478">
        <v>7</v>
      </c>
      <c r="D478">
        <f t="shared" si="21"/>
        <v>7</v>
      </c>
      <c r="E478">
        <v>48.4</v>
      </c>
      <c r="F478">
        <v>338.8</v>
      </c>
      <c r="G478">
        <f t="shared" si="22"/>
        <v>338.8</v>
      </c>
      <c r="H478" s="1">
        <v>45678</v>
      </c>
      <c r="I478" s="1">
        <v>45681</v>
      </c>
      <c r="J478" t="s">
        <v>27</v>
      </c>
      <c r="K478" t="s">
        <v>51</v>
      </c>
      <c r="L478">
        <v>3</v>
      </c>
      <c r="M478" t="s">
        <v>19</v>
      </c>
      <c r="N478" t="s">
        <v>33</v>
      </c>
      <c r="O478">
        <f>orders[[#This Row],[Ship Date]]-orders[[#This Row],[Order Date]]</f>
        <v>3</v>
      </c>
      <c r="P478">
        <f>WEEKNUM(orders[[#This Row],[Order Date]])</f>
        <v>4</v>
      </c>
      <c r="Q478" t="str" cm="1">
        <f t="array" ref="Q478">_xlfn.IFS(orders[[#This Row],[Customer Gender]]="M","Male", orders[[#This Row],[Customer Gender]]="F","Female", orders[[#This Row],[Customer Gender]]="O","Other", TRUE,"Unknown")</f>
        <v>Female</v>
      </c>
      <c r="R478" s="31" t="str">
        <f t="shared" si="23"/>
        <v>January</v>
      </c>
    </row>
    <row r="479" spans="1:18">
      <c r="A479" t="s">
        <v>566</v>
      </c>
      <c r="B479" t="s">
        <v>46</v>
      </c>
      <c r="C479">
        <v>5</v>
      </c>
      <c r="D479">
        <f t="shared" si="21"/>
        <v>5</v>
      </c>
      <c r="E479">
        <v>73.2</v>
      </c>
      <c r="F479">
        <v>366</v>
      </c>
      <c r="G479">
        <f t="shared" si="22"/>
        <v>366</v>
      </c>
      <c r="H479" s="1">
        <v>45678</v>
      </c>
      <c r="I479" s="1">
        <v>45679</v>
      </c>
      <c r="J479" t="s">
        <v>27</v>
      </c>
      <c r="K479" t="s">
        <v>35</v>
      </c>
      <c r="L479">
        <v>2</v>
      </c>
      <c r="M479" t="s">
        <v>19</v>
      </c>
      <c r="N479" t="s">
        <v>33</v>
      </c>
      <c r="O479">
        <f>orders[[#This Row],[Ship Date]]-orders[[#This Row],[Order Date]]</f>
        <v>1</v>
      </c>
      <c r="P479">
        <f>WEEKNUM(orders[[#This Row],[Order Date]])</f>
        <v>4</v>
      </c>
      <c r="Q479" t="str" cm="1">
        <f t="array" ref="Q479">_xlfn.IFS(orders[[#This Row],[Customer Gender]]="M","Male", orders[[#This Row],[Customer Gender]]="F","Female", orders[[#This Row],[Customer Gender]]="O","Other", TRUE,"Unknown")</f>
        <v>Female</v>
      </c>
      <c r="R479" s="31" t="str">
        <f t="shared" si="23"/>
        <v>January</v>
      </c>
    </row>
    <row r="480" spans="1:18">
      <c r="A480" t="s">
        <v>567</v>
      </c>
      <c r="B480" t="s">
        <v>123</v>
      </c>
      <c r="C480">
        <v>2</v>
      </c>
      <c r="D480">
        <f t="shared" si="21"/>
        <v>2</v>
      </c>
      <c r="E480">
        <v>48.6</v>
      </c>
      <c r="F480">
        <v>97.2</v>
      </c>
      <c r="G480">
        <f t="shared" si="22"/>
        <v>97.2</v>
      </c>
      <c r="H480" s="1">
        <v>45678</v>
      </c>
      <c r="I480" s="1">
        <v>45682</v>
      </c>
      <c r="J480" t="s">
        <v>27</v>
      </c>
      <c r="K480" t="s">
        <v>51</v>
      </c>
      <c r="L480">
        <v>4</v>
      </c>
      <c r="M480" t="s">
        <v>19</v>
      </c>
      <c r="N480" t="s">
        <v>33</v>
      </c>
      <c r="O480">
        <f>orders[[#This Row],[Ship Date]]-orders[[#This Row],[Order Date]]</f>
        <v>4</v>
      </c>
      <c r="P480">
        <f>WEEKNUM(orders[[#This Row],[Order Date]])</f>
        <v>4</v>
      </c>
      <c r="Q480" t="str" cm="1">
        <f t="array" ref="Q480">_xlfn.IFS(orders[[#This Row],[Customer Gender]]="M","Male", orders[[#This Row],[Customer Gender]]="F","Female", orders[[#This Row],[Customer Gender]]="O","Other", TRUE,"Unknown")</f>
        <v>Female</v>
      </c>
      <c r="R480" s="31" t="str">
        <f t="shared" si="23"/>
        <v>January</v>
      </c>
    </row>
    <row r="481" spans="1:18">
      <c r="A481" t="s">
        <v>568</v>
      </c>
      <c r="B481" t="s">
        <v>16</v>
      </c>
      <c r="C481">
        <v>6</v>
      </c>
      <c r="D481">
        <f t="shared" si="21"/>
        <v>6</v>
      </c>
      <c r="E481">
        <v>48.7</v>
      </c>
      <c r="F481">
        <v>292.20000000000005</v>
      </c>
      <c r="G481">
        <f t="shared" si="22"/>
        <v>292.20000000000005</v>
      </c>
      <c r="H481" s="1">
        <v>45678</v>
      </c>
      <c r="I481" s="1">
        <v>45679</v>
      </c>
      <c r="J481" t="s">
        <v>23</v>
      </c>
      <c r="K481" t="s">
        <v>18</v>
      </c>
      <c r="L481">
        <v>4</v>
      </c>
      <c r="M481" t="s">
        <v>19</v>
      </c>
      <c r="N481" t="s">
        <v>33</v>
      </c>
      <c r="O481">
        <f>orders[[#This Row],[Ship Date]]-orders[[#This Row],[Order Date]]</f>
        <v>1</v>
      </c>
      <c r="P481">
        <f>WEEKNUM(orders[[#This Row],[Order Date]])</f>
        <v>4</v>
      </c>
      <c r="Q481" t="str" cm="1">
        <f t="array" ref="Q481">_xlfn.IFS(orders[[#This Row],[Customer Gender]]="M","Male", orders[[#This Row],[Customer Gender]]="F","Female", orders[[#This Row],[Customer Gender]]="O","Other", TRUE,"Unknown")</f>
        <v>Male</v>
      </c>
      <c r="R481" s="31" t="str">
        <f t="shared" si="23"/>
        <v>January</v>
      </c>
    </row>
    <row r="482" spans="1:18">
      <c r="A482" t="s">
        <v>569</v>
      </c>
      <c r="B482" t="s">
        <v>32</v>
      </c>
      <c r="C482">
        <v>2</v>
      </c>
      <c r="D482">
        <f t="shared" si="21"/>
        <v>2</v>
      </c>
      <c r="E482">
        <v>32.200000000000003</v>
      </c>
      <c r="F482">
        <v>64.400000000000006</v>
      </c>
      <c r="G482">
        <f t="shared" si="22"/>
        <v>64.400000000000006</v>
      </c>
      <c r="H482" s="1">
        <v>45678</v>
      </c>
      <c r="I482" s="1">
        <v>45681</v>
      </c>
      <c r="J482" t="s">
        <v>23</v>
      </c>
      <c r="K482" t="s">
        <v>40</v>
      </c>
      <c r="L482">
        <v>5</v>
      </c>
      <c r="M482" t="s">
        <v>19</v>
      </c>
      <c r="N482" t="s">
        <v>33</v>
      </c>
      <c r="O482">
        <f>orders[[#This Row],[Ship Date]]-orders[[#This Row],[Order Date]]</f>
        <v>3</v>
      </c>
      <c r="P482">
        <f>WEEKNUM(orders[[#This Row],[Order Date]])</f>
        <v>4</v>
      </c>
      <c r="Q482" t="str" cm="1">
        <f t="array" ref="Q482">_xlfn.IFS(orders[[#This Row],[Customer Gender]]="M","Male", orders[[#This Row],[Customer Gender]]="F","Female", orders[[#This Row],[Customer Gender]]="O","Other", TRUE,"Unknown")</f>
        <v>Male</v>
      </c>
      <c r="R482" s="31" t="str">
        <f t="shared" si="23"/>
        <v>January</v>
      </c>
    </row>
    <row r="483" spans="1:18">
      <c r="A483" t="s">
        <v>570</v>
      </c>
      <c r="B483" t="s">
        <v>123</v>
      </c>
      <c r="C483">
        <v>8</v>
      </c>
      <c r="D483">
        <f t="shared" si="21"/>
        <v>8</v>
      </c>
      <c r="E483">
        <v>25.8</v>
      </c>
      <c r="F483">
        <v>206.4</v>
      </c>
      <c r="G483">
        <f t="shared" si="22"/>
        <v>206.4</v>
      </c>
      <c r="H483" s="1">
        <v>45678</v>
      </c>
      <c r="I483" s="1">
        <v>45679</v>
      </c>
      <c r="J483" t="s">
        <v>23</v>
      </c>
      <c r="K483" t="s">
        <v>18</v>
      </c>
      <c r="L483">
        <v>4</v>
      </c>
      <c r="M483" t="s">
        <v>19</v>
      </c>
      <c r="N483" t="s">
        <v>364</v>
      </c>
      <c r="O483">
        <f>orders[[#This Row],[Ship Date]]-orders[[#This Row],[Order Date]]</f>
        <v>1</v>
      </c>
      <c r="P483">
        <f>WEEKNUM(orders[[#This Row],[Order Date]])</f>
        <v>4</v>
      </c>
      <c r="Q483" t="str" cm="1">
        <f t="array" ref="Q483">_xlfn.IFS(orders[[#This Row],[Customer Gender]]="M","Male", orders[[#This Row],[Customer Gender]]="F","Female", orders[[#This Row],[Customer Gender]]="O","Other", TRUE,"Unknown")</f>
        <v>Male</v>
      </c>
      <c r="R483" s="31" t="str">
        <f t="shared" si="23"/>
        <v>January</v>
      </c>
    </row>
    <row r="484" spans="1:18">
      <c r="A484" t="s">
        <v>571</v>
      </c>
      <c r="B484" t="s">
        <v>39</v>
      </c>
      <c r="C484">
        <v>2</v>
      </c>
      <c r="D484">
        <f t="shared" si="21"/>
        <v>2</v>
      </c>
      <c r="E484">
        <v>94.8</v>
      </c>
      <c r="F484">
        <v>189.6</v>
      </c>
      <c r="G484">
        <f t="shared" si="22"/>
        <v>189.6</v>
      </c>
      <c r="H484" s="1">
        <v>45679</v>
      </c>
      <c r="I484" s="1">
        <v>45682</v>
      </c>
      <c r="J484" t="s">
        <v>27</v>
      </c>
      <c r="K484" t="s">
        <v>35</v>
      </c>
      <c r="L484">
        <v>3</v>
      </c>
      <c r="M484" t="s">
        <v>19</v>
      </c>
      <c r="N484" t="s">
        <v>188</v>
      </c>
      <c r="O484">
        <f>orders[[#This Row],[Ship Date]]-orders[[#This Row],[Order Date]]</f>
        <v>3</v>
      </c>
      <c r="P484">
        <f>WEEKNUM(orders[[#This Row],[Order Date]])</f>
        <v>4</v>
      </c>
      <c r="Q484" t="str" cm="1">
        <f t="array" ref="Q484">_xlfn.IFS(orders[[#This Row],[Customer Gender]]="M","Male", orders[[#This Row],[Customer Gender]]="F","Female", orders[[#This Row],[Customer Gender]]="O","Other", TRUE,"Unknown")</f>
        <v>Female</v>
      </c>
      <c r="R484" s="31" t="str">
        <f t="shared" si="23"/>
        <v>January</v>
      </c>
    </row>
    <row r="485" spans="1:18">
      <c r="A485" t="s">
        <v>572</v>
      </c>
      <c r="B485" t="s">
        <v>123</v>
      </c>
      <c r="C485">
        <v>25</v>
      </c>
      <c r="D485">
        <f t="shared" si="21"/>
        <v>25</v>
      </c>
      <c r="E485">
        <v>56.8</v>
      </c>
      <c r="F485">
        <v>1420</v>
      </c>
      <c r="G485">
        <f t="shared" si="22"/>
        <v>1420</v>
      </c>
      <c r="H485" s="1">
        <v>45679</v>
      </c>
      <c r="I485" s="1">
        <v>45682</v>
      </c>
      <c r="J485" t="s">
        <v>23</v>
      </c>
      <c r="K485" t="s">
        <v>18</v>
      </c>
      <c r="L485">
        <v>4</v>
      </c>
      <c r="M485" t="s">
        <v>19</v>
      </c>
      <c r="N485" t="s">
        <v>188</v>
      </c>
      <c r="O485">
        <f>orders[[#This Row],[Ship Date]]-orders[[#This Row],[Order Date]]</f>
        <v>3</v>
      </c>
      <c r="P485">
        <f>WEEKNUM(orders[[#This Row],[Order Date]])</f>
        <v>4</v>
      </c>
      <c r="Q485" t="str" cm="1">
        <f t="array" ref="Q485">_xlfn.IFS(orders[[#This Row],[Customer Gender]]="M","Male", orders[[#This Row],[Customer Gender]]="F","Female", orders[[#This Row],[Customer Gender]]="O","Other", TRUE,"Unknown")</f>
        <v>Male</v>
      </c>
      <c r="R485" s="31" t="str">
        <f t="shared" si="23"/>
        <v>January</v>
      </c>
    </row>
    <row r="486" spans="1:18">
      <c r="A486" t="s">
        <v>573</v>
      </c>
      <c r="B486" t="s">
        <v>44</v>
      </c>
      <c r="C486">
        <v>16</v>
      </c>
      <c r="D486">
        <f t="shared" si="21"/>
        <v>16</v>
      </c>
      <c r="E486">
        <v>18.3</v>
      </c>
      <c r="F486">
        <v>292.8</v>
      </c>
      <c r="G486">
        <f t="shared" si="22"/>
        <v>292.8</v>
      </c>
      <c r="H486" s="1">
        <v>45679</v>
      </c>
      <c r="I486" s="1">
        <v>45686</v>
      </c>
      <c r="J486" t="s">
        <v>27</v>
      </c>
      <c r="K486" t="s">
        <v>40</v>
      </c>
      <c r="L486">
        <v>5</v>
      </c>
      <c r="M486" t="s">
        <v>19</v>
      </c>
      <c r="N486" t="s">
        <v>158</v>
      </c>
      <c r="O486">
        <f>orders[[#This Row],[Ship Date]]-orders[[#This Row],[Order Date]]</f>
        <v>7</v>
      </c>
      <c r="P486">
        <f>WEEKNUM(orders[[#This Row],[Order Date]])</f>
        <v>4</v>
      </c>
      <c r="Q486" t="str" cm="1">
        <f t="array" ref="Q486">_xlfn.IFS(orders[[#This Row],[Customer Gender]]="M","Male", orders[[#This Row],[Customer Gender]]="F","Female", orders[[#This Row],[Customer Gender]]="O","Other", TRUE,"Unknown")</f>
        <v>Female</v>
      </c>
      <c r="R486" s="31" t="str">
        <f t="shared" si="23"/>
        <v>January</v>
      </c>
    </row>
    <row r="487" spans="1:18">
      <c r="A487" t="s">
        <v>574</v>
      </c>
      <c r="B487" t="s">
        <v>16</v>
      </c>
      <c r="C487">
        <v>3</v>
      </c>
      <c r="D487">
        <f t="shared" si="21"/>
        <v>3</v>
      </c>
      <c r="E487">
        <v>16.8</v>
      </c>
      <c r="F487">
        <v>50.400000000000006</v>
      </c>
      <c r="G487">
        <f t="shared" si="22"/>
        <v>50.400000000000006</v>
      </c>
      <c r="H487" s="1">
        <v>45679</v>
      </c>
      <c r="I487" s="1">
        <v>45684</v>
      </c>
      <c r="J487" t="s">
        <v>27</v>
      </c>
      <c r="K487" t="s">
        <v>40</v>
      </c>
      <c r="L487">
        <v>5</v>
      </c>
      <c r="M487" t="s">
        <v>19</v>
      </c>
      <c r="N487" t="s">
        <v>62</v>
      </c>
      <c r="O487">
        <f>orders[[#This Row],[Ship Date]]-orders[[#This Row],[Order Date]]</f>
        <v>5</v>
      </c>
      <c r="P487">
        <f>WEEKNUM(orders[[#This Row],[Order Date]])</f>
        <v>4</v>
      </c>
      <c r="Q487" t="str" cm="1">
        <f t="array" ref="Q487">_xlfn.IFS(orders[[#This Row],[Customer Gender]]="M","Male", orders[[#This Row],[Customer Gender]]="F","Female", orders[[#This Row],[Customer Gender]]="O","Other", TRUE,"Unknown")</f>
        <v>Female</v>
      </c>
      <c r="R487" s="31" t="str">
        <f t="shared" si="23"/>
        <v>January</v>
      </c>
    </row>
    <row r="488" spans="1:18">
      <c r="A488" t="s">
        <v>575</v>
      </c>
      <c r="B488" t="s">
        <v>37</v>
      </c>
      <c r="C488">
        <v>11</v>
      </c>
      <c r="D488">
        <f t="shared" si="21"/>
        <v>11</v>
      </c>
      <c r="E488">
        <v>35.799999999999997</v>
      </c>
      <c r="F488">
        <v>393.79999999999995</v>
      </c>
      <c r="G488">
        <f t="shared" si="22"/>
        <v>393.79999999999995</v>
      </c>
      <c r="H488" s="1">
        <v>45679</v>
      </c>
      <c r="I488" s="1">
        <v>45680</v>
      </c>
      <c r="J488" t="s">
        <v>23</v>
      </c>
      <c r="K488" t="s">
        <v>35</v>
      </c>
      <c r="L488">
        <v>4</v>
      </c>
      <c r="M488" t="s">
        <v>19</v>
      </c>
      <c r="N488" t="s">
        <v>103</v>
      </c>
      <c r="O488">
        <f>orders[[#This Row],[Ship Date]]-orders[[#This Row],[Order Date]]</f>
        <v>1</v>
      </c>
      <c r="P488">
        <f>WEEKNUM(orders[[#This Row],[Order Date]])</f>
        <v>4</v>
      </c>
      <c r="Q488" t="str" cm="1">
        <f t="array" ref="Q488">_xlfn.IFS(orders[[#This Row],[Customer Gender]]="M","Male", orders[[#This Row],[Customer Gender]]="F","Female", orders[[#This Row],[Customer Gender]]="O","Other", TRUE,"Unknown")</f>
        <v>Male</v>
      </c>
      <c r="R488" s="31" t="str">
        <f t="shared" si="23"/>
        <v>January</v>
      </c>
    </row>
    <row r="489" spans="1:18">
      <c r="A489" t="s">
        <v>576</v>
      </c>
      <c r="B489" t="s">
        <v>146</v>
      </c>
      <c r="C489">
        <v>1</v>
      </c>
      <c r="D489">
        <f t="shared" si="21"/>
        <v>1</v>
      </c>
      <c r="E489">
        <v>64.900000000000006</v>
      </c>
      <c r="F489">
        <v>64.900000000000006</v>
      </c>
      <c r="G489">
        <f t="shared" si="22"/>
        <v>64.900000000000006</v>
      </c>
      <c r="H489" s="1">
        <v>45679</v>
      </c>
      <c r="I489" s="1">
        <v>45680</v>
      </c>
      <c r="J489" t="s">
        <v>23</v>
      </c>
      <c r="K489" t="s">
        <v>18</v>
      </c>
      <c r="L489">
        <v>3</v>
      </c>
      <c r="M489" t="s">
        <v>19</v>
      </c>
      <c r="N489" t="s">
        <v>103</v>
      </c>
      <c r="O489">
        <f>orders[[#This Row],[Ship Date]]-orders[[#This Row],[Order Date]]</f>
        <v>1</v>
      </c>
      <c r="P489">
        <f>WEEKNUM(orders[[#This Row],[Order Date]])</f>
        <v>4</v>
      </c>
      <c r="Q489" t="str" cm="1">
        <f t="array" ref="Q489">_xlfn.IFS(orders[[#This Row],[Customer Gender]]="M","Male", orders[[#This Row],[Customer Gender]]="F","Female", orders[[#This Row],[Customer Gender]]="O","Other", TRUE,"Unknown")</f>
        <v>Male</v>
      </c>
      <c r="R489" s="31" t="str">
        <f t="shared" si="23"/>
        <v>January</v>
      </c>
    </row>
    <row r="490" spans="1:18">
      <c r="A490" t="s">
        <v>577</v>
      </c>
      <c r="B490" t="s">
        <v>146</v>
      </c>
      <c r="C490">
        <v>1</v>
      </c>
      <c r="D490">
        <f t="shared" si="21"/>
        <v>1</v>
      </c>
      <c r="E490">
        <v>28.5</v>
      </c>
      <c r="F490">
        <v>28.5</v>
      </c>
      <c r="G490">
        <f t="shared" si="22"/>
        <v>28.5</v>
      </c>
      <c r="H490" s="1">
        <v>45679</v>
      </c>
      <c r="I490" s="1">
        <v>45681</v>
      </c>
      <c r="J490" t="s">
        <v>17</v>
      </c>
      <c r="K490" t="s">
        <v>35</v>
      </c>
      <c r="L490">
        <v>4</v>
      </c>
      <c r="M490" t="s">
        <v>19</v>
      </c>
      <c r="N490" t="s">
        <v>72</v>
      </c>
      <c r="O490">
        <f>orders[[#This Row],[Ship Date]]-orders[[#This Row],[Order Date]]</f>
        <v>2</v>
      </c>
      <c r="P490">
        <f>WEEKNUM(orders[[#This Row],[Order Date]])</f>
        <v>4</v>
      </c>
      <c r="Q490" t="str" cm="1">
        <f t="array" ref="Q490">_xlfn.IFS(orders[[#This Row],[Customer Gender]]="M","Male", orders[[#This Row],[Customer Gender]]="F","Female", orders[[#This Row],[Customer Gender]]="O","Other", TRUE,"Unknown")</f>
        <v>Unknown</v>
      </c>
      <c r="R490" s="31" t="str">
        <f t="shared" si="23"/>
        <v>January</v>
      </c>
    </row>
    <row r="491" spans="1:18">
      <c r="A491" t="s">
        <v>578</v>
      </c>
      <c r="B491" t="s">
        <v>146</v>
      </c>
      <c r="C491">
        <v>2</v>
      </c>
      <c r="D491">
        <f t="shared" si="21"/>
        <v>2</v>
      </c>
      <c r="E491">
        <v>103.5</v>
      </c>
      <c r="F491">
        <v>207</v>
      </c>
      <c r="G491">
        <f t="shared" si="22"/>
        <v>207</v>
      </c>
      <c r="H491" s="1">
        <v>45679</v>
      </c>
      <c r="I491" s="1">
        <v>45681</v>
      </c>
      <c r="J491" t="s">
        <v>27</v>
      </c>
      <c r="K491" t="s">
        <v>35</v>
      </c>
      <c r="L491">
        <v>4</v>
      </c>
      <c r="M491" t="s">
        <v>19</v>
      </c>
      <c r="N491" t="s">
        <v>74</v>
      </c>
      <c r="O491">
        <f>orders[[#This Row],[Ship Date]]-orders[[#This Row],[Order Date]]</f>
        <v>2</v>
      </c>
      <c r="P491">
        <f>WEEKNUM(orders[[#This Row],[Order Date]])</f>
        <v>4</v>
      </c>
      <c r="Q491" t="str" cm="1">
        <f t="array" ref="Q491">_xlfn.IFS(orders[[#This Row],[Customer Gender]]="M","Male", orders[[#This Row],[Customer Gender]]="F","Female", orders[[#This Row],[Customer Gender]]="O","Other", TRUE,"Unknown")</f>
        <v>Female</v>
      </c>
      <c r="R491" s="31" t="str">
        <f t="shared" si="23"/>
        <v>January</v>
      </c>
    </row>
    <row r="492" spans="1:18">
      <c r="A492" t="s">
        <v>579</v>
      </c>
      <c r="B492" t="s">
        <v>32</v>
      </c>
      <c r="C492">
        <v>2</v>
      </c>
      <c r="D492">
        <f t="shared" si="21"/>
        <v>2</v>
      </c>
      <c r="E492">
        <v>41.2</v>
      </c>
      <c r="F492">
        <v>82.4</v>
      </c>
      <c r="G492">
        <f t="shared" si="22"/>
        <v>82.4</v>
      </c>
      <c r="H492" s="1">
        <v>45679</v>
      </c>
      <c r="I492" s="1">
        <v>45680</v>
      </c>
      <c r="J492" t="s">
        <v>27</v>
      </c>
      <c r="K492" t="s">
        <v>35</v>
      </c>
      <c r="L492">
        <v>4</v>
      </c>
      <c r="M492" t="s">
        <v>19</v>
      </c>
      <c r="N492" t="s">
        <v>74</v>
      </c>
      <c r="O492">
        <f>orders[[#This Row],[Ship Date]]-orders[[#This Row],[Order Date]]</f>
        <v>1</v>
      </c>
      <c r="P492">
        <f>WEEKNUM(orders[[#This Row],[Order Date]])</f>
        <v>4</v>
      </c>
      <c r="Q492" t="str" cm="1">
        <f t="array" ref="Q492">_xlfn.IFS(orders[[#This Row],[Customer Gender]]="M","Male", orders[[#This Row],[Customer Gender]]="F","Female", orders[[#This Row],[Customer Gender]]="O","Other", TRUE,"Unknown")</f>
        <v>Female</v>
      </c>
      <c r="R492" s="31" t="str">
        <f t="shared" si="23"/>
        <v>January</v>
      </c>
    </row>
    <row r="493" spans="1:18">
      <c r="A493" t="s">
        <v>580</v>
      </c>
      <c r="B493" t="s">
        <v>46</v>
      </c>
      <c r="C493">
        <v>1</v>
      </c>
      <c r="D493">
        <f t="shared" si="21"/>
        <v>1</v>
      </c>
      <c r="E493">
        <v>37.799999999999997</v>
      </c>
      <c r="F493">
        <v>37.799999999999997</v>
      </c>
      <c r="G493">
        <f t="shared" si="22"/>
        <v>37.799999999999997</v>
      </c>
      <c r="H493" s="1">
        <v>45679</v>
      </c>
      <c r="I493" s="1">
        <v>45681</v>
      </c>
      <c r="J493" t="s">
        <v>27</v>
      </c>
      <c r="K493" t="s">
        <v>51</v>
      </c>
      <c r="L493">
        <v>1</v>
      </c>
      <c r="M493" t="s">
        <v>19</v>
      </c>
      <c r="N493" t="s">
        <v>77</v>
      </c>
      <c r="O493">
        <f>orders[[#This Row],[Ship Date]]-orders[[#This Row],[Order Date]]</f>
        <v>2</v>
      </c>
      <c r="P493">
        <f>WEEKNUM(orders[[#This Row],[Order Date]])</f>
        <v>4</v>
      </c>
      <c r="Q493" t="str" cm="1">
        <f t="array" ref="Q493">_xlfn.IFS(orders[[#This Row],[Customer Gender]]="M","Male", orders[[#This Row],[Customer Gender]]="F","Female", orders[[#This Row],[Customer Gender]]="O","Other", TRUE,"Unknown")</f>
        <v>Female</v>
      </c>
      <c r="R493" s="31" t="str">
        <f t="shared" si="23"/>
        <v>January</v>
      </c>
    </row>
    <row r="494" spans="1:18">
      <c r="A494" t="s">
        <v>581</v>
      </c>
      <c r="B494" t="s">
        <v>44</v>
      </c>
      <c r="C494">
        <v>2</v>
      </c>
      <c r="D494">
        <f t="shared" si="21"/>
        <v>2</v>
      </c>
      <c r="E494">
        <v>42.6</v>
      </c>
      <c r="F494">
        <v>85.2</v>
      </c>
      <c r="G494">
        <f t="shared" si="22"/>
        <v>85.2</v>
      </c>
      <c r="H494" s="1">
        <v>45679</v>
      </c>
      <c r="I494" s="1">
        <v>45681</v>
      </c>
      <c r="J494" t="s">
        <v>27</v>
      </c>
      <c r="K494" t="s">
        <v>70</v>
      </c>
      <c r="L494">
        <v>4</v>
      </c>
      <c r="M494" t="s">
        <v>19</v>
      </c>
      <c r="N494" t="s">
        <v>77</v>
      </c>
      <c r="O494">
        <f>orders[[#This Row],[Ship Date]]-orders[[#This Row],[Order Date]]</f>
        <v>2</v>
      </c>
      <c r="P494">
        <f>WEEKNUM(orders[[#This Row],[Order Date]])</f>
        <v>4</v>
      </c>
      <c r="Q494" t="str" cm="1">
        <f t="array" ref="Q494">_xlfn.IFS(orders[[#This Row],[Customer Gender]]="M","Male", orders[[#This Row],[Customer Gender]]="F","Female", orders[[#This Row],[Customer Gender]]="O","Other", TRUE,"Unknown")</f>
        <v>Female</v>
      </c>
      <c r="R494" s="31" t="str">
        <f t="shared" si="23"/>
        <v>January</v>
      </c>
    </row>
    <row r="495" spans="1:18">
      <c r="A495" t="s">
        <v>582</v>
      </c>
      <c r="B495" t="s">
        <v>44</v>
      </c>
      <c r="C495">
        <v>10</v>
      </c>
      <c r="D495">
        <f t="shared" si="21"/>
        <v>10</v>
      </c>
      <c r="E495">
        <v>15.2</v>
      </c>
      <c r="F495">
        <v>152</v>
      </c>
      <c r="G495">
        <f t="shared" si="22"/>
        <v>152</v>
      </c>
      <c r="H495" s="1">
        <v>45679</v>
      </c>
      <c r="I495" s="1">
        <v>45681</v>
      </c>
      <c r="J495" t="s">
        <v>27</v>
      </c>
      <c r="K495" t="s">
        <v>40</v>
      </c>
      <c r="L495">
        <v>4</v>
      </c>
      <c r="M495" t="s">
        <v>19</v>
      </c>
      <c r="N495" t="s">
        <v>77</v>
      </c>
      <c r="O495">
        <f>orders[[#This Row],[Ship Date]]-orders[[#This Row],[Order Date]]</f>
        <v>2</v>
      </c>
      <c r="P495">
        <f>WEEKNUM(orders[[#This Row],[Order Date]])</f>
        <v>4</v>
      </c>
      <c r="Q495" t="str" cm="1">
        <f t="array" ref="Q495">_xlfn.IFS(orders[[#This Row],[Customer Gender]]="M","Male", orders[[#This Row],[Customer Gender]]="F","Female", orders[[#This Row],[Customer Gender]]="O","Other", TRUE,"Unknown")</f>
        <v>Female</v>
      </c>
      <c r="R495" s="31" t="str">
        <f t="shared" si="23"/>
        <v>January</v>
      </c>
    </row>
    <row r="496" spans="1:18">
      <c r="A496" t="s">
        <v>583</v>
      </c>
      <c r="B496" t="s">
        <v>42</v>
      </c>
      <c r="C496">
        <v>4</v>
      </c>
      <c r="D496">
        <f t="shared" si="21"/>
        <v>4</v>
      </c>
      <c r="E496">
        <v>83.4</v>
      </c>
      <c r="F496">
        <v>333.6</v>
      </c>
      <c r="G496">
        <f t="shared" si="22"/>
        <v>333.6</v>
      </c>
      <c r="H496" s="1">
        <v>45679</v>
      </c>
      <c r="I496" s="1">
        <v>45680</v>
      </c>
      <c r="J496" t="s">
        <v>27</v>
      </c>
      <c r="K496" t="s">
        <v>40</v>
      </c>
      <c r="L496">
        <v>3</v>
      </c>
      <c r="M496" t="s">
        <v>19</v>
      </c>
      <c r="N496" t="s">
        <v>108</v>
      </c>
      <c r="O496">
        <f>orders[[#This Row],[Ship Date]]-orders[[#This Row],[Order Date]]</f>
        <v>1</v>
      </c>
      <c r="P496">
        <f>WEEKNUM(orders[[#This Row],[Order Date]])</f>
        <v>4</v>
      </c>
      <c r="Q496" t="str" cm="1">
        <f t="array" ref="Q496">_xlfn.IFS(orders[[#This Row],[Customer Gender]]="M","Male", orders[[#This Row],[Customer Gender]]="F","Female", orders[[#This Row],[Customer Gender]]="O","Other", TRUE,"Unknown")</f>
        <v>Female</v>
      </c>
      <c r="R496" s="31" t="str">
        <f t="shared" si="23"/>
        <v>January</v>
      </c>
    </row>
    <row r="497" spans="1:18">
      <c r="A497" t="s">
        <v>584</v>
      </c>
      <c r="B497" t="s">
        <v>171</v>
      </c>
      <c r="C497">
        <v>2</v>
      </c>
      <c r="D497">
        <f t="shared" si="21"/>
        <v>2</v>
      </c>
      <c r="E497">
        <v>27.7</v>
      </c>
      <c r="F497">
        <v>55.4</v>
      </c>
      <c r="G497">
        <f t="shared" si="22"/>
        <v>55.4</v>
      </c>
      <c r="H497" s="1">
        <v>45679</v>
      </c>
      <c r="I497" s="1">
        <v>45680</v>
      </c>
      <c r="J497" t="s">
        <v>27</v>
      </c>
      <c r="K497" t="s">
        <v>18</v>
      </c>
      <c r="L497">
        <v>3</v>
      </c>
      <c r="M497" t="s">
        <v>19</v>
      </c>
      <c r="N497" t="s">
        <v>82</v>
      </c>
      <c r="O497">
        <f>orders[[#This Row],[Ship Date]]-orders[[#This Row],[Order Date]]</f>
        <v>1</v>
      </c>
      <c r="P497">
        <f>WEEKNUM(orders[[#This Row],[Order Date]])</f>
        <v>4</v>
      </c>
      <c r="Q497" t="str" cm="1">
        <f t="array" ref="Q497">_xlfn.IFS(orders[[#This Row],[Customer Gender]]="M","Male", orders[[#This Row],[Customer Gender]]="F","Female", orders[[#This Row],[Customer Gender]]="O","Other", TRUE,"Unknown")</f>
        <v>Female</v>
      </c>
      <c r="R497" s="31" t="str">
        <f t="shared" si="23"/>
        <v>January</v>
      </c>
    </row>
    <row r="498" spans="1:18">
      <c r="A498" t="s">
        <v>585</v>
      </c>
      <c r="B498" t="s">
        <v>54</v>
      </c>
      <c r="C498">
        <v>12</v>
      </c>
      <c r="D498">
        <f t="shared" si="21"/>
        <v>12</v>
      </c>
      <c r="E498">
        <v>20.8</v>
      </c>
      <c r="F498">
        <v>249.60000000000002</v>
      </c>
      <c r="G498">
        <f t="shared" si="22"/>
        <v>249.60000000000002</v>
      </c>
      <c r="H498" s="1">
        <v>45679</v>
      </c>
      <c r="I498" s="1">
        <v>45680</v>
      </c>
      <c r="J498" t="s">
        <v>23</v>
      </c>
      <c r="K498" t="s">
        <v>51</v>
      </c>
      <c r="L498">
        <v>4</v>
      </c>
      <c r="M498" t="s">
        <v>19</v>
      </c>
      <c r="N498" t="s">
        <v>82</v>
      </c>
      <c r="O498">
        <f>orders[[#This Row],[Ship Date]]-orders[[#This Row],[Order Date]]</f>
        <v>1</v>
      </c>
      <c r="P498">
        <f>WEEKNUM(orders[[#This Row],[Order Date]])</f>
        <v>4</v>
      </c>
      <c r="Q498" t="str" cm="1">
        <f t="array" ref="Q498">_xlfn.IFS(orders[[#This Row],[Customer Gender]]="M","Male", orders[[#This Row],[Customer Gender]]="F","Female", orders[[#This Row],[Customer Gender]]="O","Other", TRUE,"Unknown")</f>
        <v>Male</v>
      </c>
      <c r="R498" s="31" t="str">
        <f t="shared" si="23"/>
        <v>January</v>
      </c>
    </row>
    <row r="499" spans="1:18">
      <c r="A499" t="s">
        <v>586</v>
      </c>
      <c r="B499" t="s">
        <v>67</v>
      </c>
      <c r="C499">
        <v>2</v>
      </c>
      <c r="D499">
        <f t="shared" si="21"/>
        <v>2</v>
      </c>
      <c r="E499">
        <v>72.7</v>
      </c>
      <c r="F499">
        <v>145.4</v>
      </c>
      <c r="G499">
        <f t="shared" si="22"/>
        <v>145.4</v>
      </c>
      <c r="H499" s="1">
        <v>45679</v>
      </c>
      <c r="I499" s="1">
        <v>45683</v>
      </c>
      <c r="J499" t="s">
        <v>27</v>
      </c>
      <c r="K499" t="s">
        <v>70</v>
      </c>
      <c r="L499">
        <v>5</v>
      </c>
      <c r="M499" t="s">
        <v>19</v>
      </c>
      <c r="N499" t="s">
        <v>587</v>
      </c>
      <c r="O499">
        <f>orders[[#This Row],[Ship Date]]-orders[[#This Row],[Order Date]]</f>
        <v>4</v>
      </c>
      <c r="P499">
        <f>WEEKNUM(orders[[#This Row],[Order Date]])</f>
        <v>4</v>
      </c>
      <c r="Q499" t="str" cm="1">
        <f t="array" ref="Q499">_xlfn.IFS(orders[[#This Row],[Customer Gender]]="M","Male", orders[[#This Row],[Customer Gender]]="F","Female", orders[[#This Row],[Customer Gender]]="O","Other", TRUE,"Unknown")</f>
        <v>Female</v>
      </c>
      <c r="R499" s="31" t="str">
        <f t="shared" si="23"/>
        <v>January</v>
      </c>
    </row>
    <row r="500" spans="1:18">
      <c r="A500" t="s">
        <v>588</v>
      </c>
      <c r="B500" t="s">
        <v>54</v>
      </c>
      <c r="C500">
        <v>4</v>
      </c>
      <c r="D500">
        <f t="shared" si="21"/>
        <v>4</v>
      </c>
      <c r="E500">
        <v>38.6</v>
      </c>
      <c r="F500">
        <v>154.4</v>
      </c>
      <c r="G500">
        <f t="shared" si="22"/>
        <v>154.4</v>
      </c>
      <c r="H500" s="1">
        <v>45679</v>
      </c>
      <c r="I500" s="1">
        <v>45680</v>
      </c>
      <c r="J500" t="s">
        <v>23</v>
      </c>
      <c r="K500" t="s">
        <v>18</v>
      </c>
      <c r="L500">
        <v>5</v>
      </c>
      <c r="M500" t="s">
        <v>19</v>
      </c>
      <c r="N500" t="s">
        <v>147</v>
      </c>
      <c r="O500">
        <f>orders[[#This Row],[Ship Date]]-orders[[#This Row],[Order Date]]</f>
        <v>1</v>
      </c>
      <c r="P500">
        <f>WEEKNUM(orders[[#This Row],[Order Date]])</f>
        <v>4</v>
      </c>
      <c r="Q500" t="str" cm="1">
        <f t="array" ref="Q500">_xlfn.IFS(orders[[#This Row],[Customer Gender]]="M","Male", orders[[#This Row],[Customer Gender]]="F","Female", orders[[#This Row],[Customer Gender]]="O","Other", TRUE,"Unknown")</f>
        <v>Male</v>
      </c>
      <c r="R500" s="31" t="str">
        <f t="shared" si="23"/>
        <v>January</v>
      </c>
    </row>
    <row r="501" spans="1:18">
      <c r="A501" t="s">
        <v>589</v>
      </c>
      <c r="B501" t="s">
        <v>44</v>
      </c>
      <c r="C501">
        <v>7</v>
      </c>
      <c r="D501">
        <f t="shared" si="21"/>
        <v>7</v>
      </c>
      <c r="E501">
        <v>33.1</v>
      </c>
      <c r="F501">
        <v>231.70000000000002</v>
      </c>
      <c r="G501">
        <f t="shared" si="22"/>
        <v>231.70000000000002</v>
      </c>
      <c r="H501" s="1">
        <v>45679</v>
      </c>
      <c r="I501" s="1">
        <v>45680</v>
      </c>
      <c r="J501" t="s">
        <v>89</v>
      </c>
      <c r="K501" t="s">
        <v>70</v>
      </c>
      <c r="L501">
        <v>1</v>
      </c>
      <c r="M501" t="s">
        <v>19</v>
      </c>
      <c r="N501" t="s">
        <v>33</v>
      </c>
      <c r="O501">
        <f>orders[[#This Row],[Ship Date]]-orders[[#This Row],[Order Date]]</f>
        <v>1</v>
      </c>
      <c r="P501">
        <f>WEEKNUM(orders[[#This Row],[Order Date]])</f>
        <v>4</v>
      </c>
      <c r="Q501" t="str" cm="1">
        <f t="array" ref="Q501">_xlfn.IFS(orders[[#This Row],[Customer Gender]]="M","Male", orders[[#This Row],[Customer Gender]]="F","Female", orders[[#This Row],[Customer Gender]]="O","Other", TRUE,"Unknown")</f>
        <v>Other</v>
      </c>
      <c r="R501" s="31" t="str">
        <f t="shared" si="23"/>
        <v>January</v>
      </c>
    </row>
    <row r="502" spans="1:18">
      <c r="A502" t="s">
        <v>590</v>
      </c>
      <c r="B502" t="s">
        <v>54</v>
      </c>
      <c r="C502">
        <v>2</v>
      </c>
      <c r="D502">
        <f t="shared" si="21"/>
        <v>2</v>
      </c>
      <c r="E502">
        <v>30.5</v>
      </c>
      <c r="F502">
        <v>61</v>
      </c>
      <c r="G502">
        <f t="shared" si="22"/>
        <v>61</v>
      </c>
      <c r="H502" s="1">
        <v>45679</v>
      </c>
      <c r="I502" s="1">
        <v>45679</v>
      </c>
      <c r="J502" t="s">
        <v>17</v>
      </c>
      <c r="K502" t="s">
        <v>35</v>
      </c>
      <c r="L502">
        <v>3</v>
      </c>
      <c r="M502" t="s">
        <v>19</v>
      </c>
      <c r="N502" t="s">
        <v>33</v>
      </c>
      <c r="O502">
        <f>orders[[#This Row],[Ship Date]]-orders[[#This Row],[Order Date]]</f>
        <v>0</v>
      </c>
      <c r="P502">
        <f>WEEKNUM(orders[[#This Row],[Order Date]])</f>
        <v>4</v>
      </c>
      <c r="Q502" t="str" cm="1">
        <f t="array" ref="Q502">_xlfn.IFS(orders[[#This Row],[Customer Gender]]="M","Male", orders[[#This Row],[Customer Gender]]="F","Female", orders[[#This Row],[Customer Gender]]="O","Other", TRUE,"Unknown")</f>
        <v>Unknown</v>
      </c>
      <c r="R502" s="31" t="str">
        <f t="shared" si="23"/>
        <v>January</v>
      </c>
    </row>
    <row r="503" spans="1:18">
      <c r="A503" t="s">
        <v>591</v>
      </c>
      <c r="B503" t="s">
        <v>46</v>
      </c>
      <c r="C503">
        <v>2</v>
      </c>
      <c r="D503">
        <f t="shared" si="21"/>
        <v>2</v>
      </c>
      <c r="E503">
        <v>69.599999999999994</v>
      </c>
      <c r="F503">
        <v>139.19999999999999</v>
      </c>
      <c r="G503">
        <f t="shared" si="22"/>
        <v>139.19999999999999</v>
      </c>
      <c r="H503" s="1">
        <v>45679</v>
      </c>
      <c r="I503" s="1">
        <v>45680</v>
      </c>
      <c r="J503" t="s">
        <v>23</v>
      </c>
      <c r="K503" t="s">
        <v>18</v>
      </c>
      <c r="L503">
        <v>3</v>
      </c>
      <c r="M503" t="s">
        <v>19</v>
      </c>
      <c r="N503" t="s">
        <v>33</v>
      </c>
      <c r="O503">
        <f>orders[[#This Row],[Ship Date]]-orders[[#This Row],[Order Date]]</f>
        <v>1</v>
      </c>
      <c r="P503">
        <f>WEEKNUM(orders[[#This Row],[Order Date]])</f>
        <v>4</v>
      </c>
      <c r="Q503" t="str" cm="1">
        <f t="array" ref="Q503">_xlfn.IFS(orders[[#This Row],[Customer Gender]]="M","Male", orders[[#This Row],[Customer Gender]]="F","Female", orders[[#This Row],[Customer Gender]]="O","Other", TRUE,"Unknown")</f>
        <v>Male</v>
      </c>
      <c r="R503" s="31" t="str">
        <f t="shared" si="23"/>
        <v>January</v>
      </c>
    </row>
    <row r="504" spans="1:18">
      <c r="A504" t="s">
        <v>592</v>
      </c>
      <c r="B504" t="s">
        <v>67</v>
      </c>
      <c r="C504">
        <v>1</v>
      </c>
      <c r="D504">
        <f t="shared" si="21"/>
        <v>1</v>
      </c>
      <c r="E504">
        <v>42.4</v>
      </c>
      <c r="F504">
        <v>42.4</v>
      </c>
      <c r="G504">
        <f t="shared" si="22"/>
        <v>42.4</v>
      </c>
      <c r="H504" s="1">
        <v>45679</v>
      </c>
      <c r="I504" s="1">
        <v>45683</v>
      </c>
      <c r="J504" t="s">
        <v>27</v>
      </c>
      <c r="K504" t="s">
        <v>35</v>
      </c>
      <c r="L504">
        <v>4</v>
      </c>
      <c r="M504" t="s">
        <v>19</v>
      </c>
      <c r="N504" t="s">
        <v>33</v>
      </c>
      <c r="O504">
        <f>orders[[#This Row],[Ship Date]]-orders[[#This Row],[Order Date]]</f>
        <v>4</v>
      </c>
      <c r="P504">
        <f>WEEKNUM(orders[[#This Row],[Order Date]])</f>
        <v>4</v>
      </c>
      <c r="Q504" t="str" cm="1">
        <f t="array" ref="Q504">_xlfn.IFS(orders[[#This Row],[Customer Gender]]="M","Male", orders[[#This Row],[Customer Gender]]="F","Female", orders[[#This Row],[Customer Gender]]="O","Other", TRUE,"Unknown")</f>
        <v>Female</v>
      </c>
      <c r="R504" s="31" t="str">
        <f t="shared" si="23"/>
        <v>January</v>
      </c>
    </row>
    <row r="505" spans="1:18">
      <c r="A505" t="s">
        <v>593</v>
      </c>
      <c r="B505" t="s">
        <v>135</v>
      </c>
      <c r="C505">
        <v>1</v>
      </c>
      <c r="D505">
        <f t="shared" si="21"/>
        <v>1</v>
      </c>
      <c r="E505">
        <v>32.200000000000003</v>
      </c>
      <c r="F505">
        <v>32.200000000000003</v>
      </c>
      <c r="G505">
        <f t="shared" si="22"/>
        <v>32.200000000000003</v>
      </c>
      <c r="H505" s="1">
        <v>45679</v>
      </c>
      <c r="I505" s="1">
        <v>45682</v>
      </c>
      <c r="J505" t="s">
        <v>27</v>
      </c>
      <c r="K505" t="s">
        <v>40</v>
      </c>
      <c r="L505">
        <v>3</v>
      </c>
      <c r="M505" t="s">
        <v>19</v>
      </c>
      <c r="N505" t="s">
        <v>33</v>
      </c>
      <c r="O505">
        <f>orders[[#This Row],[Ship Date]]-orders[[#This Row],[Order Date]]</f>
        <v>3</v>
      </c>
      <c r="P505">
        <f>WEEKNUM(orders[[#This Row],[Order Date]])</f>
        <v>4</v>
      </c>
      <c r="Q505" t="str" cm="1">
        <f t="array" ref="Q505">_xlfn.IFS(orders[[#This Row],[Customer Gender]]="M","Male", orders[[#This Row],[Customer Gender]]="F","Female", orders[[#This Row],[Customer Gender]]="O","Other", TRUE,"Unknown")</f>
        <v>Female</v>
      </c>
      <c r="R505" s="31" t="str">
        <f t="shared" si="23"/>
        <v>January</v>
      </c>
    </row>
    <row r="506" spans="1:18">
      <c r="A506" t="s">
        <v>594</v>
      </c>
      <c r="B506" t="s">
        <v>39</v>
      </c>
      <c r="C506">
        <v>2</v>
      </c>
      <c r="D506">
        <f t="shared" si="21"/>
        <v>2</v>
      </c>
      <c r="E506">
        <v>41.5</v>
      </c>
      <c r="F506">
        <v>83</v>
      </c>
      <c r="G506">
        <f t="shared" si="22"/>
        <v>83</v>
      </c>
      <c r="H506" s="1">
        <v>45679</v>
      </c>
      <c r="I506" s="1">
        <v>45682</v>
      </c>
      <c r="J506" t="s">
        <v>27</v>
      </c>
      <c r="K506" t="s">
        <v>18</v>
      </c>
      <c r="L506">
        <v>5</v>
      </c>
      <c r="M506" t="s">
        <v>19</v>
      </c>
      <c r="N506" t="s">
        <v>33</v>
      </c>
      <c r="O506">
        <f>orders[[#This Row],[Ship Date]]-orders[[#This Row],[Order Date]]</f>
        <v>3</v>
      </c>
      <c r="P506">
        <f>WEEKNUM(orders[[#This Row],[Order Date]])</f>
        <v>4</v>
      </c>
      <c r="Q506" t="str" cm="1">
        <f t="array" ref="Q506">_xlfn.IFS(orders[[#This Row],[Customer Gender]]="M","Male", orders[[#This Row],[Customer Gender]]="F","Female", orders[[#This Row],[Customer Gender]]="O","Other", TRUE,"Unknown")</f>
        <v>Female</v>
      </c>
      <c r="R506" s="31" t="str">
        <f t="shared" si="23"/>
        <v>January</v>
      </c>
    </row>
    <row r="507" spans="1:18">
      <c r="A507" t="s">
        <v>595</v>
      </c>
      <c r="B507" t="s">
        <v>128</v>
      </c>
      <c r="C507">
        <v>9</v>
      </c>
      <c r="D507">
        <f t="shared" si="21"/>
        <v>9</v>
      </c>
      <c r="E507">
        <v>58.9</v>
      </c>
      <c r="F507">
        <v>530.1</v>
      </c>
      <c r="G507">
        <f t="shared" si="22"/>
        <v>530.1</v>
      </c>
      <c r="H507" s="1">
        <v>45679</v>
      </c>
      <c r="I507" s="1">
        <v>45683</v>
      </c>
      <c r="J507" t="s">
        <v>27</v>
      </c>
      <c r="K507" t="s">
        <v>51</v>
      </c>
      <c r="L507">
        <v>4</v>
      </c>
      <c r="M507" t="s">
        <v>19</v>
      </c>
      <c r="N507" t="s">
        <v>33</v>
      </c>
      <c r="O507">
        <f>orders[[#This Row],[Ship Date]]-orders[[#This Row],[Order Date]]</f>
        <v>4</v>
      </c>
      <c r="P507">
        <f>WEEKNUM(orders[[#This Row],[Order Date]])</f>
        <v>4</v>
      </c>
      <c r="Q507" t="str" cm="1">
        <f t="array" ref="Q507">_xlfn.IFS(orders[[#This Row],[Customer Gender]]="M","Male", orders[[#This Row],[Customer Gender]]="F","Female", orders[[#This Row],[Customer Gender]]="O","Other", TRUE,"Unknown")</f>
        <v>Female</v>
      </c>
      <c r="R507" s="31" t="str">
        <f t="shared" si="23"/>
        <v>January</v>
      </c>
    </row>
    <row r="508" spans="1:18">
      <c r="A508" t="s">
        <v>596</v>
      </c>
      <c r="B508" t="s">
        <v>26</v>
      </c>
      <c r="C508">
        <v>1</v>
      </c>
      <c r="D508">
        <f t="shared" si="21"/>
        <v>1</v>
      </c>
      <c r="E508">
        <v>57.1</v>
      </c>
      <c r="F508">
        <v>57.1</v>
      </c>
      <c r="G508">
        <f t="shared" si="22"/>
        <v>57.1</v>
      </c>
      <c r="H508" s="1">
        <v>45679</v>
      </c>
      <c r="I508" s="1">
        <v>45682</v>
      </c>
      <c r="J508" t="s">
        <v>27</v>
      </c>
      <c r="K508" t="s">
        <v>35</v>
      </c>
      <c r="L508">
        <v>4</v>
      </c>
      <c r="M508" t="s">
        <v>19</v>
      </c>
      <c r="N508" t="s">
        <v>33</v>
      </c>
      <c r="O508">
        <f>orders[[#This Row],[Ship Date]]-orders[[#This Row],[Order Date]]</f>
        <v>3</v>
      </c>
      <c r="P508">
        <f>WEEKNUM(orders[[#This Row],[Order Date]])</f>
        <v>4</v>
      </c>
      <c r="Q508" t="str" cm="1">
        <f t="array" ref="Q508">_xlfn.IFS(orders[[#This Row],[Customer Gender]]="M","Male", orders[[#This Row],[Customer Gender]]="F","Female", orders[[#This Row],[Customer Gender]]="O","Other", TRUE,"Unknown")</f>
        <v>Female</v>
      </c>
      <c r="R508" s="31" t="str">
        <f t="shared" si="23"/>
        <v>January</v>
      </c>
    </row>
    <row r="509" spans="1:18">
      <c r="A509" t="s">
        <v>597</v>
      </c>
      <c r="B509" t="s">
        <v>39</v>
      </c>
      <c r="C509">
        <v>1</v>
      </c>
      <c r="D509">
        <f t="shared" si="21"/>
        <v>1</v>
      </c>
      <c r="E509">
        <v>57.2</v>
      </c>
      <c r="F509">
        <v>57.2</v>
      </c>
      <c r="G509">
        <f t="shared" si="22"/>
        <v>57.2</v>
      </c>
      <c r="H509" s="1">
        <v>45679</v>
      </c>
      <c r="I509" s="1">
        <v>45681</v>
      </c>
      <c r="J509" t="s">
        <v>23</v>
      </c>
      <c r="K509" t="s">
        <v>35</v>
      </c>
      <c r="L509">
        <v>4</v>
      </c>
      <c r="M509" t="s">
        <v>19</v>
      </c>
      <c r="N509" t="s">
        <v>33</v>
      </c>
      <c r="O509">
        <f>orders[[#This Row],[Ship Date]]-orders[[#This Row],[Order Date]]</f>
        <v>2</v>
      </c>
      <c r="P509">
        <f>WEEKNUM(orders[[#This Row],[Order Date]])</f>
        <v>4</v>
      </c>
      <c r="Q509" t="str" cm="1">
        <f t="array" ref="Q509">_xlfn.IFS(orders[[#This Row],[Customer Gender]]="M","Male", orders[[#This Row],[Customer Gender]]="F","Female", orders[[#This Row],[Customer Gender]]="O","Other", TRUE,"Unknown")</f>
        <v>Male</v>
      </c>
      <c r="R509" s="31" t="str">
        <f t="shared" si="23"/>
        <v>January</v>
      </c>
    </row>
    <row r="510" spans="1:18">
      <c r="A510" t="s">
        <v>598</v>
      </c>
      <c r="B510" t="s">
        <v>44</v>
      </c>
      <c r="C510">
        <v>2</v>
      </c>
      <c r="D510">
        <f t="shared" si="21"/>
        <v>2</v>
      </c>
      <c r="E510">
        <v>35.1</v>
      </c>
      <c r="F510">
        <v>70.2</v>
      </c>
      <c r="G510">
        <f t="shared" si="22"/>
        <v>70.2</v>
      </c>
      <c r="H510" s="1">
        <v>45679</v>
      </c>
      <c r="I510" s="1">
        <v>45680</v>
      </c>
      <c r="J510" t="s">
        <v>23</v>
      </c>
      <c r="K510" t="s">
        <v>35</v>
      </c>
      <c r="L510">
        <v>4</v>
      </c>
      <c r="M510" t="s">
        <v>19</v>
      </c>
      <c r="N510" t="s">
        <v>55</v>
      </c>
      <c r="O510">
        <f>orders[[#This Row],[Ship Date]]-orders[[#This Row],[Order Date]]</f>
        <v>1</v>
      </c>
      <c r="P510">
        <f>WEEKNUM(orders[[#This Row],[Order Date]])</f>
        <v>4</v>
      </c>
      <c r="Q510" t="str" cm="1">
        <f t="array" ref="Q510">_xlfn.IFS(orders[[#This Row],[Customer Gender]]="M","Male", orders[[#This Row],[Customer Gender]]="F","Female", orders[[#This Row],[Customer Gender]]="O","Other", TRUE,"Unknown")</f>
        <v>Male</v>
      </c>
      <c r="R510" s="31" t="str">
        <f t="shared" si="23"/>
        <v>January</v>
      </c>
    </row>
    <row r="511" spans="1:18">
      <c r="A511" t="s">
        <v>599</v>
      </c>
      <c r="B511" t="s">
        <v>22</v>
      </c>
      <c r="C511">
        <v>1</v>
      </c>
      <c r="D511">
        <f t="shared" si="21"/>
        <v>1</v>
      </c>
      <c r="E511">
        <v>52.1</v>
      </c>
      <c r="F511">
        <v>52.1</v>
      </c>
      <c r="G511">
        <f t="shared" si="22"/>
        <v>52.1</v>
      </c>
      <c r="H511" s="1">
        <v>45679</v>
      </c>
      <c r="I511" s="1">
        <v>45681</v>
      </c>
      <c r="J511" t="s">
        <v>27</v>
      </c>
      <c r="K511" t="s">
        <v>70</v>
      </c>
      <c r="L511">
        <v>3</v>
      </c>
      <c r="M511" t="s">
        <v>19</v>
      </c>
      <c r="N511" t="s">
        <v>62</v>
      </c>
      <c r="O511">
        <f>orders[[#This Row],[Ship Date]]-orders[[#This Row],[Order Date]]</f>
        <v>2</v>
      </c>
      <c r="P511">
        <f>WEEKNUM(orders[[#This Row],[Order Date]])</f>
        <v>4</v>
      </c>
      <c r="Q511" t="str" cm="1">
        <f t="array" ref="Q511">_xlfn.IFS(orders[[#This Row],[Customer Gender]]="M","Male", orders[[#This Row],[Customer Gender]]="F","Female", orders[[#This Row],[Customer Gender]]="O","Other", TRUE,"Unknown")</f>
        <v>Female</v>
      </c>
      <c r="R511" s="31" t="str">
        <f t="shared" si="23"/>
        <v>January</v>
      </c>
    </row>
    <row r="512" spans="1:18">
      <c r="A512" t="s">
        <v>600</v>
      </c>
      <c r="B512" t="s">
        <v>76</v>
      </c>
      <c r="C512">
        <v>3</v>
      </c>
      <c r="D512">
        <f t="shared" si="21"/>
        <v>3</v>
      </c>
      <c r="E512">
        <v>59.8</v>
      </c>
      <c r="F512">
        <v>179.39999999999998</v>
      </c>
      <c r="G512">
        <f t="shared" si="22"/>
        <v>179.39999999999998</v>
      </c>
      <c r="H512" s="1">
        <v>45679</v>
      </c>
      <c r="I512" s="1">
        <v>45681</v>
      </c>
      <c r="J512" t="s">
        <v>27</v>
      </c>
      <c r="K512" t="s">
        <v>70</v>
      </c>
      <c r="L512">
        <v>3</v>
      </c>
      <c r="M512" t="s">
        <v>19</v>
      </c>
      <c r="N512" t="s">
        <v>62</v>
      </c>
      <c r="O512">
        <f>orders[[#This Row],[Ship Date]]-orders[[#This Row],[Order Date]]</f>
        <v>2</v>
      </c>
      <c r="P512">
        <f>WEEKNUM(orders[[#This Row],[Order Date]])</f>
        <v>4</v>
      </c>
      <c r="Q512" t="str" cm="1">
        <f t="array" ref="Q512">_xlfn.IFS(orders[[#This Row],[Customer Gender]]="M","Male", orders[[#This Row],[Customer Gender]]="F","Female", orders[[#This Row],[Customer Gender]]="O","Other", TRUE,"Unknown")</f>
        <v>Female</v>
      </c>
      <c r="R512" s="31" t="str">
        <f t="shared" si="23"/>
        <v>January</v>
      </c>
    </row>
    <row r="513" spans="1:18">
      <c r="A513" t="s">
        <v>601</v>
      </c>
      <c r="B513" t="s">
        <v>30</v>
      </c>
      <c r="C513">
        <v>4</v>
      </c>
      <c r="D513">
        <f t="shared" si="21"/>
        <v>4</v>
      </c>
      <c r="E513">
        <v>83.3</v>
      </c>
      <c r="F513">
        <v>333.2</v>
      </c>
      <c r="G513">
        <f t="shared" si="22"/>
        <v>333.2</v>
      </c>
      <c r="H513" s="1">
        <v>45679</v>
      </c>
      <c r="I513" s="1">
        <v>45679</v>
      </c>
      <c r="J513" t="s">
        <v>17</v>
      </c>
      <c r="K513" t="s">
        <v>40</v>
      </c>
      <c r="L513">
        <v>4</v>
      </c>
      <c r="M513" t="s">
        <v>19</v>
      </c>
      <c r="N513" t="s">
        <v>62</v>
      </c>
      <c r="O513">
        <f>orders[[#This Row],[Ship Date]]-orders[[#This Row],[Order Date]]</f>
        <v>0</v>
      </c>
      <c r="P513">
        <f>WEEKNUM(orders[[#This Row],[Order Date]])</f>
        <v>4</v>
      </c>
      <c r="Q513" t="str" cm="1">
        <f t="array" ref="Q513">_xlfn.IFS(orders[[#This Row],[Customer Gender]]="M","Male", orders[[#This Row],[Customer Gender]]="F","Female", orders[[#This Row],[Customer Gender]]="O","Other", TRUE,"Unknown")</f>
        <v>Unknown</v>
      </c>
      <c r="R513" s="31" t="str">
        <f t="shared" si="23"/>
        <v>January</v>
      </c>
    </row>
    <row r="514" spans="1:18">
      <c r="A514" t="s">
        <v>602</v>
      </c>
      <c r="B514" t="s">
        <v>123</v>
      </c>
      <c r="C514">
        <v>12</v>
      </c>
      <c r="D514">
        <f t="shared" ref="D514:D577" si="24">IF(OR(C514="",C514=0),0.0001,C514)</f>
        <v>12</v>
      </c>
      <c r="E514">
        <v>41.3</v>
      </c>
      <c r="F514">
        <v>495.59999999999997</v>
      </c>
      <c r="G514">
        <f t="shared" ref="G514:G577" si="25">IF(OR(F514="",F514=0),0.0001,F514)</f>
        <v>495.59999999999997</v>
      </c>
      <c r="H514" s="1">
        <v>45679</v>
      </c>
      <c r="I514" s="1">
        <v>45680</v>
      </c>
      <c r="J514" t="s">
        <v>27</v>
      </c>
      <c r="K514" t="s">
        <v>35</v>
      </c>
      <c r="L514">
        <v>4</v>
      </c>
      <c r="M514" t="s">
        <v>19</v>
      </c>
      <c r="N514" t="s">
        <v>62</v>
      </c>
      <c r="O514">
        <f>orders[[#This Row],[Ship Date]]-orders[[#This Row],[Order Date]]</f>
        <v>1</v>
      </c>
      <c r="P514">
        <f>WEEKNUM(orders[[#This Row],[Order Date]])</f>
        <v>4</v>
      </c>
      <c r="Q514" t="str" cm="1">
        <f t="array" ref="Q514">_xlfn.IFS(orders[[#This Row],[Customer Gender]]="M","Male", orders[[#This Row],[Customer Gender]]="F","Female", orders[[#This Row],[Customer Gender]]="O","Other", TRUE,"Unknown")</f>
        <v>Female</v>
      </c>
      <c r="R514" s="31" t="str">
        <f t="shared" ref="R514:R577" si="26">TEXT(H514,"mmmm")</f>
        <v>January</v>
      </c>
    </row>
    <row r="515" spans="1:18">
      <c r="A515" t="s">
        <v>603</v>
      </c>
      <c r="B515" t="s">
        <v>44</v>
      </c>
      <c r="C515">
        <v>5</v>
      </c>
      <c r="D515">
        <f t="shared" si="24"/>
        <v>5</v>
      </c>
      <c r="E515">
        <v>16</v>
      </c>
      <c r="F515">
        <v>80</v>
      </c>
      <c r="G515">
        <f t="shared" si="25"/>
        <v>80</v>
      </c>
      <c r="H515" s="1">
        <v>45679</v>
      </c>
      <c r="I515" s="1">
        <v>45681</v>
      </c>
      <c r="J515" t="s">
        <v>23</v>
      </c>
      <c r="K515" t="s">
        <v>70</v>
      </c>
      <c r="L515">
        <v>3</v>
      </c>
      <c r="M515" t="s">
        <v>19</v>
      </c>
      <c r="N515" t="s">
        <v>72</v>
      </c>
      <c r="O515">
        <f>orders[[#This Row],[Ship Date]]-orders[[#This Row],[Order Date]]</f>
        <v>2</v>
      </c>
      <c r="P515">
        <f>WEEKNUM(orders[[#This Row],[Order Date]])</f>
        <v>4</v>
      </c>
      <c r="Q515" t="str" cm="1">
        <f t="array" ref="Q515">_xlfn.IFS(orders[[#This Row],[Customer Gender]]="M","Male", orders[[#This Row],[Customer Gender]]="F","Female", orders[[#This Row],[Customer Gender]]="O","Other", TRUE,"Unknown")</f>
        <v>Male</v>
      </c>
      <c r="R515" s="31" t="str">
        <f t="shared" si="26"/>
        <v>January</v>
      </c>
    </row>
    <row r="516" spans="1:18">
      <c r="A516" t="s">
        <v>604</v>
      </c>
      <c r="B516" t="s">
        <v>54</v>
      </c>
      <c r="C516">
        <v>2</v>
      </c>
      <c r="D516">
        <f t="shared" si="24"/>
        <v>2</v>
      </c>
      <c r="E516">
        <v>20.8</v>
      </c>
      <c r="F516">
        <v>41.6</v>
      </c>
      <c r="G516">
        <f t="shared" si="25"/>
        <v>41.6</v>
      </c>
      <c r="H516" s="1">
        <v>45680</v>
      </c>
      <c r="I516" s="1">
        <v>45682</v>
      </c>
      <c r="J516" t="s">
        <v>23</v>
      </c>
      <c r="K516" t="s">
        <v>18</v>
      </c>
      <c r="L516">
        <v>5</v>
      </c>
      <c r="M516" t="s">
        <v>19</v>
      </c>
      <c r="N516" t="s">
        <v>77</v>
      </c>
      <c r="O516">
        <f>orders[[#This Row],[Ship Date]]-orders[[#This Row],[Order Date]]</f>
        <v>2</v>
      </c>
      <c r="P516">
        <f>WEEKNUM(orders[[#This Row],[Order Date]])</f>
        <v>4</v>
      </c>
      <c r="Q516" t="str" cm="1">
        <f t="array" ref="Q516">_xlfn.IFS(orders[[#This Row],[Customer Gender]]="M","Male", orders[[#This Row],[Customer Gender]]="F","Female", orders[[#This Row],[Customer Gender]]="O","Other", TRUE,"Unknown")</f>
        <v>Male</v>
      </c>
      <c r="R516" s="31" t="str">
        <f t="shared" si="26"/>
        <v>January</v>
      </c>
    </row>
    <row r="517" spans="1:18">
      <c r="A517" t="s">
        <v>605</v>
      </c>
      <c r="B517" t="s">
        <v>44</v>
      </c>
      <c r="C517">
        <v>28</v>
      </c>
      <c r="D517">
        <f t="shared" si="24"/>
        <v>28</v>
      </c>
      <c r="E517">
        <v>27.1</v>
      </c>
      <c r="F517">
        <v>758.80000000000007</v>
      </c>
      <c r="G517">
        <f t="shared" si="25"/>
        <v>758.80000000000007</v>
      </c>
      <c r="H517" s="1">
        <v>45680</v>
      </c>
      <c r="I517" s="1">
        <v>45681</v>
      </c>
      <c r="J517" t="s">
        <v>17</v>
      </c>
      <c r="K517" t="s">
        <v>51</v>
      </c>
      <c r="L517">
        <v>5</v>
      </c>
      <c r="M517" t="s">
        <v>19</v>
      </c>
      <c r="N517" t="s">
        <v>77</v>
      </c>
      <c r="O517">
        <f>orders[[#This Row],[Ship Date]]-orders[[#This Row],[Order Date]]</f>
        <v>1</v>
      </c>
      <c r="P517">
        <f>WEEKNUM(orders[[#This Row],[Order Date]])</f>
        <v>4</v>
      </c>
      <c r="Q517" t="str" cm="1">
        <f t="array" ref="Q517">_xlfn.IFS(orders[[#This Row],[Customer Gender]]="M","Male", orders[[#This Row],[Customer Gender]]="F","Female", orders[[#This Row],[Customer Gender]]="O","Other", TRUE,"Unknown")</f>
        <v>Unknown</v>
      </c>
      <c r="R517" s="31" t="str">
        <f t="shared" si="26"/>
        <v>January</v>
      </c>
    </row>
    <row r="518" spans="1:18">
      <c r="A518" t="s">
        <v>606</v>
      </c>
      <c r="B518" t="s">
        <v>54</v>
      </c>
      <c r="C518">
        <v>2</v>
      </c>
      <c r="D518">
        <f t="shared" si="24"/>
        <v>2</v>
      </c>
      <c r="E518">
        <v>38.9</v>
      </c>
      <c r="F518">
        <v>77.8</v>
      </c>
      <c r="G518">
        <f t="shared" si="25"/>
        <v>77.8</v>
      </c>
      <c r="H518" s="1">
        <v>45680</v>
      </c>
      <c r="I518" s="1">
        <v>45682</v>
      </c>
      <c r="J518" t="s">
        <v>27</v>
      </c>
      <c r="K518" t="s">
        <v>18</v>
      </c>
      <c r="L518">
        <v>4</v>
      </c>
      <c r="M518" t="s">
        <v>19</v>
      </c>
      <c r="N518" t="s">
        <v>108</v>
      </c>
      <c r="O518">
        <f>orders[[#This Row],[Ship Date]]-orders[[#This Row],[Order Date]]</f>
        <v>2</v>
      </c>
      <c r="P518">
        <f>WEEKNUM(orders[[#This Row],[Order Date]])</f>
        <v>4</v>
      </c>
      <c r="Q518" t="str" cm="1">
        <f t="array" ref="Q518">_xlfn.IFS(orders[[#This Row],[Customer Gender]]="M","Male", orders[[#This Row],[Customer Gender]]="F","Female", orders[[#This Row],[Customer Gender]]="O","Other", TRUE,"Unknown")</f>
        <v>Female</v>
      </c>
      <c r="R518" s="31" t="str">
        <f t="shared" si="26"/>
        <v>January</v>
      </c>
    </row>
    <row r="519" spans="1:18">
      <c r="A519" t="s">
        <v>607</v>
      </c>
      <c r="B519" t="s">
        <v>16</v>
      </c>
      <c r="C519">
        <v>2</v>
      </c>
      <c r="D519">
        <f t="shared" si="24"/>
        <v>2</v>
      </c>
      <c r="E519">
        <v>10.8</v>
      </c>
      <c r="F519">
        <v>21.6</v>
      </c>
      <c r="G519">
        <f t="shared" si="25"/>
        <v>21.6</v>
      </c>
      <c r="H519" s="1">
        <v>45680</v>
      </c>
      <c r="I519" s="1">
        <v>45683</v>
      </c>
      <c r="J519" t="s">
        <v>27</v>
      </c>
      <c r="K519" t="s">
        <v>35</v>
      </c>
      <c r="L519">
        <v>5</v>
      </c>
      <c r="M519" t="s">
        <v>19</v>
      </c>
      <c r="N519" t="s">
        <v>608</v>
      </c>
      <c r="O519">
        <f>orders[[#This Row],[Ship Date]]-orders[[#This Row],[Order Date]]</f>
        <v>3</v>
      </c>
      <c r="P519">
        <f>WEEKNUM(orders[[#This Row],[Order Date]])</f>
        <v>4</v>
      </c>
      <c r="Q519" t="str" cm="1">
        <f t="array" ref="Q519">_xlfn.IFS(orders[[#This Row],[Customer Gender]]="M","Male", orders[[#This Row],[Customer Gender]]="F","Female", orders[[#This Row],[Customer Gender]]="O","Other", TRUE,"Unknown")</f>
        <v>Female</v>
      </c>
      <c r="R519" s="31" t="str">
        <f t="shared" si="26"/>
        <v>January</v>
      </c>
    </row>
    <row r="520" spans="1:18">
      <c r="A520" t="s">
        <v>609</v>
      </c>
      <c r="B520" t="s">
        <v>32</v>
      </c>
      <c r="C520">
        <v>13</v>
      </c>
      <c r="D520">
        <f t="shared" si="24"/>
        <v>13</v>
      </c>
      <c r="E520">
        <v>48.4</v>
      </c>
      <c r="F520">
        <v>629.19999999999993</v>
      </c>
      <c r="G520">
        <f t="shared" si="25"/>
        <v>629.19999999999993</v>
      </c>
      <c r="H520" s="1">
        <v>45680</v>
      </c>
      <c r="I520" s="1">
        <v>45684</v>
      </c>
      <c r="J520" t="s">
        <v>27</v>
      </c>
      <c r="K520" t="s">
        <v>18</v>
      </c>
      <c r="L520">
        <v>4</v>
      </c>
      <c r="M520" t="s">
        <v>19</v>
      </c>
      <c r="N520" t="s">
        <v>115</v>
      </c>
      <c r="O520">
        <f>orders[[#This Row],[Ship Date]]-orders[[#This Row],[Order Date]]</f>
        <v>4</v>
      </c>
      <c r="P520">
        <f>WEEKNUM(orders[[#This Row],[Order Date]])</f>
        <v>4</v>
      </c>
      <c r="Q520" t="str" cm="1">
        <f t="array" ref="Q520">_xlfn.IFS(orders[[#This Row],[Customer Gender]]="M","Male", orders[[#This Row],[Customer Gender]]="F","Female", orders[[#This Row],[Customer Gender]]="O","Other", TRUE,"Unknown")</f>
        <v>Female</v>
      </c>
      <c r="R520" s="31" t="str">
        <f t="shared" si="26"/>
        <v>January</v>
      </c>
    </row>
    <row r="521" spans="1:18">
      <c r="A521" t="s">
        <v>610</v>
      </c>
      <c r="B521" t="s">
        <v>32</v>
      </c>
      <c r="C521">
        <v>3</v>
      </c>
      <c r="D521">
        <f t="shared" si="24"/>
        <v>3</v>
      </c>
      <c r="E521">
        <v>29.2</v>
      </c>
      <c r="F521">
        <v>87.6</v>
      </c>
      <c r="G521">
        <f t="shared" si="25"/>
        <v>87.6</v>
      </c>
      <c r="H521" s="1">
        <v>45680</v>
      </c>
      <c r="I521" s="1">
        <v>45683</v>
      </c>
      <c r="J521" t="s">
        <v>27</v>
      </c>
      <c r="K521" t="s">
        <v>35</v>
      </c>
      <c r="L521">
        <v>3</v>
      </c>
      <c r="M521" t="s">
        <v>19</v>
      </c>
      <c r="N521" t="s">
        <v>28</v>
      </c>
      <c r="O521">
        <f>orders[[#This Row],[Ship Date]]-orders[[#This Row],[Order Date]]</f>
        <v>3</v>
      </c>
      <c r="P521">
        <f>WEEKNUM(orders[[#This Row],[Order Date]])</f>
        <v>4</v>
      </c>
      <c r="Q521" t="str" cm="1">
        <f t="array" ref="Q521">_xlfn.IFS(orders[[#This Row],[Customer Gender]]="M","Male", orders[[#This Row],[Customer Gender]]="F","Female", orders[[#This Row],[Customer Gender]]="O","Other", TRUE,"Unknown")</f>
        <v>Female</v>
      </c>
      <c r="R521" s="31" t="str">
        <f t="shared" si="26"/>
        <v>January</v>
      </c>
    </row>
    <row r="522" spans="1:18">
      <c r="A522" t="s">
        <v>611</v>
      </c>
      <c r="B522" t="s">
        <v>32</v>
      </c>
      <c r="C522">
        <v>2</v>
      </c>
      <c r="D522">
        <f t="shared" si="24"/>
        <v>2</v>
      </c>
      <c r="E522">
        <v>25.1</v>
      </c>
      <c r="F522">
        <v>50.2</v>
      </c>
      <c r="G522">
        <f t="shared" si="25"/>
        <v>50.2</v>
      </c>
      <c r="H522" s="1">
        <v>45680</v>
      </c>
      <c r="I522" s="1">
        <v>45681</v>
      </c>
      <c r="J522" t="s">
        <v>23</v>
      </c>
      <c r="K522" t="s">
        <v>18</v>
      </c>
      <c r="L522">
        <v>3</v>
      </c>
      <c r="M522" t="s">
        <v>19</v>
      </c>
      <c r="N522" t="s">
        <v>28</v>
      </c>
      <c r="O522">
        <f>orders[[#This Row],[Ship Date]]-orders[[#This Row],[Order Date]]</f>
        <v>1</v>
      </c>
      <c r="P522">
        <f>WEEKNUM(orders[[#This Row],[Order Date]])</f>
        <v>4</v>
      </c>
      <c r="Q522" t="str" cm="1">
        <f t="array" ref="Q522">_xlfn.IFS(orders[[#This Row],[Customer Gender]]="M","Male", orders[[#This Row],[Customer Gender]]="F","Female", orders[[#This Row],[Customer Gender]]="O","Other", TRUE,"Unknown")</f>
        <v>Male</v>
      </c>
      <c r="R522" s="31" t="str">
        <f t="shared" si="26"/>
        <v>January</v>
      </c>
    </row>
    <row r="523" spans="1:18">
      <c r="A523" t="s">
        <v>612</v>
      </c>
      <c r="B523" t="s">
        <v>42</v>
      </c>
      <c r="C523">
        <v>3</v>
      </c>
      <c r="D523">
        <f t="shared" si="24"/>
        <v>3</v>
      </c>
      <c r="E523">
        <v>65.599999999999994</v>
      </c>
      <c r="F523">
        <v>196.79999999999998</v>
      </c>
      <c r="G523">
        <f t="shared" si="25"/>
        <v>196.79999999999998</v>
      </c>
      <c r="H523" s="1">
        <v>45680</v>
      </c>
      <c r="I523" s="1">
        <v>45680</v>
      </c>
      <c r="J523" t="s">
        <v>27</v>
      </c>
      <c r="K523" t="s">
        <v>40</v>
      </c>
      <c r="L523">
        <v>3</v>
      </c>
      <c r="M523" t="s">
        <v>19</v>
      </c>
      <c r="N523" t="s">
        <v>33</v>
      </c>
      <c r="O523">
        <f>orders[[#This Row],[Ship Date]]-orders[[#This Row],[Order Date]]</f>
        <v>0</v>
      </c>
      <c r="P523">
        <f>WEEKNUM(orders[[#This Row],[Order Date]])</f>
        <v>4</v>
      </c>
      <c r="Q523" t="str" cm="1">
        <f t="array" ref="Q523">_xlfn.IFS(orders[[#This Row],[Customer Gender]]="M","Male", orders[[#This Row],[Customer Gender]]="F","Female", orders[[#This Row],[Customer Gender]]="O","Other", TRUE,"Unknown")</f>
        <v>Female</v>
      </c>
      <c r="R523" s="31" t="str">
        <f t="shared" si="26"/>
        <v>January</v>
      </c>
    </row>
    <row r="524" spans="1:18">
      <c r="A524" t="s">
        <v>613</v>
      </c>
      <c r="B524" t="s">
        <v>26</v>
      </c>
      <c r="C524">
        <v>2</v>
      </c>
      <c r="D524">
        <f t="shared" si="24"/>
        <v>2</v>
      </c>
      <c r="E524">
        <v>57.3</v>
      </c>
      <c r="F524">
        <v>114.6</v>
      </c>
      <c r="G524">
        <f t="shared" si="25"/>
        <v>114.6</v>
      </c>
      <c r="H524" s="1">
        <v>45680</v>
      </c>
      <c r="I524" s="1">
        <v>45680</v>
      </c>
      <c r="J524" t="s">
        <v>17</v>
      </c>
      <c r="K524" t="s">
        <v>18</v>
      </c>
      <c r="L524">
        <v>4</v>
      </c>
      <c r="M524" t="s">
        <v>19</v>
      </c>
      <c r="N524" t="s">
        <v>33</v>
      </c>
      <c r="O524">
        <f>orders[[#This Row],[Ship Date]]-orders[[#This Row],[Order Date]]</f>
        <v>0</v>
      </c>
      <c r="P524">
        <f>WEEKNUM(orders[[#This Row],[Order Date]])</f>
        <v>4</v>
      </c>
      <c r="Q524" t="str" cm="1">
        <f t="array" ref="Q524">_xlfn.IFS(orders[[#This Row],[Customer Gender]]="M","Male", orders[[#This Row],[Customer Gender]]="F","Female", orders[[#This Row],[Customer Gender]]="O","Other", TRUE,"Unknown")</f>
        <v>Unknown</v>
      </c>
      <c r="R524" s="31" t="str">
        <f t="shared" si="26"/>
        <v>January</v>
      </c>
    </row>
    <row r="525" spans="1:18">
      <c r="A525" t="s">
        <v>614</v>
      </c>
      <c r="B525" t="s">
        <v>46</v>
      </c>
      <c r="C525">
        <v>4</v>
      </c>
      <c r="D525">
        <f t="shared" si="24"/>
        <v>4</v>
      </c>
      <c r="E525">
        <v>22.4</v>
      </c>
      <c r="F525">
        <v>89.6</v>
      </c>
      <c r="G525">
        <f t="shared" si="25"/>
        <v>89.6</v>
      </c>
      <c r="H525" s="1">
        <v>45680</v>
      </c>
      <c r="I525" s="1">
        <v>45681</v>
      </c>
      <c r="J525" t="s">
        <v>27</v>
      </c>
      <c r="K525" t="s">
        <v>40</v>
      </c>
      <c r="L525">
        <v>5</v>
      </c>
      <c r="M525" t="s">
        <v>19</v>
      </c>
      <c r="N525" t="s">
        <v>33</v>
      </c>
      <c r="O525">
        <f>orders[[#This Row],[Ship Date]]-orders[[#This Row],[Order Date]]</f>
        <v>1</v>
      </c>
      <c r="P525">
        <f>WEEKNUM(orders[[#This Row],[Order Date]])</f>
        <v>4</v>
      </c>
      <c r="Q525" t="str" cm="1">
        <f t="array" ref="Q525">_xlfn.IFS(orders[[#This Row],[Customer Gender]]="M","Male", orders[[#This Row],[Customer Gender]]="F","Female", orders[[#This Row],[Customer Gender]]="O","Other", TRUE,"Unknown")</f>
        <v>Female</v>
      </c>
      <c r="R525" s="31" t="str">
        <f t="shared" si="26"/>
        <v>January</v>
      </c>
    </row>
    <row r="526" spans="1:18">
      <c r="A526" t="s">
        <v>615</v>
      </c>
      <c r="B526" t="s">
        <v>69</v>
      </c>
      <c r="C526">
        <v>9</v>
      </c>
      <c r="D526">
        <f t="shared" si="24"/>
        <v>9</v>
      </c>
      <c r="E526">
        <v>45.7</v>
      </c>
      <c r="F526">
        <v>411.3</v>
      </c>
      <c r="G526">
        <f t="shared" si="25"/>
        <v>411.3</v>
      </c>
      <c r="H526" s="1">
        <v>45680</v>
      </c>
      <c r="I526" s="1">
        <v>45681</v>
      </c>
      <c r="J526" t="s">
        <v>27</v>
      </c>
      <c r="K526" t="s">
        <v>18</v>
      </c>
      <c r="L526">
        <v>4</v>
      </c>
      <c r="M526" t="s">
        <v>19</v>
      </c>
      <c r="N526" t="s">
        <v>33</v>
      </c>
      <c r="O526">
        <f>orders[[#This Row],[Ship Date]]-orders[[#This Row],[Order Date]]</f>
        <v>1</v>
      </c>
      <c r="P526">
        <f>WEEKNUM(orders[[#This Row],[Order Date]])</f>
        <v>4</v>
      </c>
      <c r="Q526" t="str" cm="1">
        <f t="array" ref="Q526">_xlfn.IFS(orders[[#This Row],[Customer Gender]]="M","Male", orders[[#This Row],[Customer Gender]]="F","Female", orders[[#This Row],[Customer Gender]]="O","Other", TRUE,"Unknown")</f>
        <v>Female</v>
      </c>
      <c r="R526" s="31" t="str">
        <f t="shared" si="26"/>
        <v>January</v>
      </c>
    </row>
    <row r="527" spans="1:18">
      <c r="A527" t="s">
        <v>616</v>
      </c>
      <c r="B527" t="s">
        <v>44</v>
      </c>
      <c r="C527">
        <v>2</v>
      </c>
      <c r="D527">
        <f t="shared" si="24"/>
        <v>2</v>
      </c>
      <c r="E527">
        <v>29.3</v>
      </c>
      <c r="F527">
        <v>58.6</v>
      </c>
      <c r="G527">
        <f t="shared" si="25"/>
        <v>58.6</v>
      </c>
      <c r="H527" s="1">
        <v>45680</v>
      </c>
      <c r="I527" s="1">
        <v>45681</v>
      </c>
      <c r="J527" t="s">
        <v>23</v>
      </c>
      <c r="K527" t="s">
        <v>35</v>
      </c>
      <c r="L527">
        <v>4</v>
      </c>
      <c r="M527" t="s">
        <v>19</v>
      </c>
      <c r="N527" t="s">
        <v>33</v>
      </c>
      <c r="O527">
        <f>orders[[#This Row],[Ship Date]]-orders[[#This Row],[Order Date]]</f>
        <v>1</v>
      </c>
      <c r="P527">
        <f>WEEKNUM(orders[[#This Row],[Order Date]])</f>
        <v>4</v>
      </c>
      <c r="Q527" t="str" cm="1">
        <f t="array" ref="Q527">_xlfn.IFS(orders[[#This Row],[Customer Gender]]="M","Male", orders[[#This Row],[Customer Gender]]="F","Female", orders[[#This Row],[Customer Gender]]="O","Other", TRUE,"Unknown")</f>
        <v>Male</v>
      </c>
      <c r="R527" s="31" t="str">
        <f t="shared" si="26"/>
        <v>January</v>
      </c>
    </row>
    <row r="528" spans="1:18">
      <c r="A528" t="s">
        <v>617</v>
      </c>
      <c r="B528" t="s">
        <v>146</v>
      </c>
      <c r="C528">
        <v>22</v>
      </c>
      <c r="D528">
        <f t="shared" si="24"/>
        <v>22</v>
      </c>
      <c r="E528">
        <v>74</v>
      </c>
      <c r="F528">
        <v>1628</v>
      </c>
      <c r="G528">
        <f t="shared" si="25"/>
        <v>1628</v>
      </c>
      <c r="H528" s="1">
        <v>45680</v>
      </c>
      <c r="I528" s="1">
        <v>45681</v>
      </c>
      <c r="J528" t="s">
        <v>23</v>
      </c>
      <c r="K528" t="s">
        <v>18</v>
      </c>
      <c r="L528">
        <v>5</v>
      </c>
      <c r="M528" t="s">
        <v>19</v>
      </c>
      <c r="N528" t="s">
        <v>33</v>
      </c>
      <c r="O528">
        <f>orders[[#This Row],[Ship Date]]-orders[[#This Row],[Order Date]]</f>
        <v>1</v>
      </c>
      <c r="P528">
        <f>WEEKNUM(orders[[#This Row],[Order Date]])</f>
        <v>4</v>
      </c>
      <c r="Q528" t="str" cm="1">
        <f t="array" ref="Q528">_xlfn.IFS(orders[[#This Row],[Customer Gender]]="M","Male", orders[[#This Row],[Customer Gender]]="F","Female", orders[[#This Row],[Customer Gender]]="O","Other", TRUE,"Unknown")</f>
        <v>Male</v>
      </c>
      <c r="R528" s="31" t="str">
        <f t="shared" si="26"/>
        <v>January</v>
      </c>
    </row>
    <row r="529" spans="1:18">
      <c r="A529" t="s">
        <v>618</v>
      </c>
      <c r="B529" t="s">
        <v>81</v>
      </c>
      <c r="C529">
        <v>2</v>
      </c>
      <c r="D529">
        <f t="shared" si="24"/>
        <v>2</v>
      </c>
      <c r="E529">
        <v>39.200000000000003</v>
      </c>
      <c r="F529">
        <v>78.400000000000006</v>
      </c>
      <c r="G529">
        <f t="shared" si="25"/>
        <v>78.400000000000006</v>
      </c>
      <c r="H529" s="1">
        <v>45680</v>
      </c>
      <c r="I529" s="1">
        <v>45682</v>
      </c>
      <c r="J529" t="s">
        <v>27</v>
      </c>
      <c r="K529" t="s">
        <v>35</v>
      </c>
      <c r="L529">
        <v>4</v>
      </c>
      <c r="M529" t="s">
        <v>19</v>
      </c>
      <c r="N529" t="s">
        <v>33</v>
      </c>
      <c r="O529">
        <f>orders[[#This Row],[Ship Date]]-orders[[#This Row],[Order Date]]</f>
        <v>2</v>
      </c>
      <c r="P529">
        <f>WEEKNUM(orders[[#This Row],[Order Date]])</f>
        <v>4</v>
      </c>
      <c r="Q529" t="str" cm="1">
        <f t="array" ref="Q529">_xlfn.IFS(orders[[#This Row],[Customer Gender]]="M","Male", orders[[#This Row],[Customer Gender]]="F","Female", orders[[#This Row],[Customer Gender]]="O","Other", TRUE,"Unknown")</f>
        <v>Female</v>
      </c>
      <c r="R529" s="31" t="str">
        <f t="shared" si="26"/>
        <v>January</v>
      </c>
    </row>
    <row r="530" spans="1:18">
      <c r="A530" t="s">
        <v>619</v>
      </c>
      <c r="B530" t="s">
        <v>32</v>
      </c>
      <c r="C530">
        <v>17</v>
      </c>
      <c r="D530">
        <f t="shared" si="24"/>
        <v>17</v>
      </c>
      <c r="E530">
        <v>62.7</v>
      </c>
      <c r="F530">
        <v>1065.9000000000001</v>
      </c>
      <c r="G530">
        <f t="shared" si="25"/>
        <v>1065.9000000000001</v>
      </c>
      <c r="H530" s="1">
        <v>45680</v>
      </c>
      <c r="I530" s="1">
        <v>45681</v>
      </c>
      <c r="J530" t="s">
        <v>27</v>
      </c>
      <c r="K530" t="s">
        <v>40</v>
      </c>
      <c r="L530">
        <v>3</v>
      </c>
      <c r="M530" t="s">
        <v>19</v>
      </c>
      <c r="N530" t="s">
        <v>33</v>
      </c>
      <c r="O530">
        <f>orders[[#This Row],[Ship Date]]-orders[[#This Row],[Order Date]]</f>
        <v>1</v>
      </c>
      <c r="P530">
        <f>WEEKNUM(orders[[#This Row],[Order Date]])</f>
        <v>4</v>
      </c>
      <c r="Q530" t="str" cm="1">
        <f t="array" ref="Q530">_xlfn.IFS(orders[[#This Row],[Customer Gender]]="M","Male", orders[[#This Row],[Customer Gender]]="F","Female", orders[[#This Row],[Customer Gender]]="O","Other", TRUE,"Unknown")</f>
        <v>Female</v>
      </c>
      <c r="R530" s="31" t="str">
        <f t="shared" si="26"/>
        <v>January</v>
      </c>
    </row>
    <row r="531" spans="1:18">
      <c r="A531" t="s">
        <v>620</v>
      </c>
      <c r="B531" t="s">
        <v>54</v>
      </c>
      <c r="C531">
        <v>2</v>
      </c>
      <c r="D531">
        <f t="shared" si="24"/>
        <v>2</v>
      </c>
      <c r="E531">
        <v>60.1</v>
      </c>
      <c r="F531">
        <v>120.2</v>
      </c>
      <c r="G531">
        <f t="shared" si="25"/>
        <v>120.2</v>
      </c>
      <c r="H531" s="1">
        <v>45680</v>
      </c>
      <c r="I531" s="1">
        <v>45681</v>
      </c>
      <c r="J531" t="s">
        <v>27</v>
      </c>
      <c r="K531" t="s">
        <v>51</v>
      </c>
      <c r="L531">
        <v>4</v>
      </c>
      <c r="M531" t="s">
        <v>19</v>
      </c>
      <c r="N531" t="s">
        <v>33</v>
      </c>
      <c r="O531">
        <f>orders[[#This Row],[Ship Date]]-orders[[#This Row],[Order Date]]</f>
        <v>1</v>
      </c>
      <c r="P531">
        <f>WEEKNUM(orders[[#This Row],[Order Date]])</f>
        <v>4</v>
      </c>
      <c r="Q531" t="str" cm="1">
        <f t="array" ref="Q531">_xlfn.IFS(orders[[#This Row],[Customer Gender]]="M","Male", orders[[#This Row],[Customer Gender]]="F","Female", orders[[#This Row],[Customer Gender]]="O","Other", TRUE,"Unknown")</f>
        <v>Female</v>
      </c>
      <c r="R531" s="31" t="str">
        <f t="shared" si="26"/>
        <v>January</v>
      </c>
    </row>
    <row r="532" spans="1:18">
      <c r="A532" t="s">
        <v>621</v>
      </c>
      <c r="B532" t="s">
        <v>16</v>
      </c>
      <c r="C532">
        <v>4</v>
      </c>
      <c r="D532">
        <f t="shared" si="24"/>
        <v>4</v>
      </c>
      <c r="E532">
        <v>11.2</v>
      </c>
      <c r="F532">
        <v>44.8</v>
      </c>
      <c r="G532">
        <f t="shared" si="25"/>
        <v>44.8</v>
      </c>
      <c r="H532" s="1">
        <v>45680</v>
      </c>
      <c r="I532" s="1">
        <v>45681</v>
      </c>
      <c r="J532" t="s">
        <v>27</v>
      </c>
      <c r="K532" t="s">
        <v>51</v>
      </c>
      <c r="L532">
        <v>3</v>
      </c>
      <c r="M532" t="s">
        <v>19</v>
      </c>
      <c r="N532" t="s">
        <v>33</v>
      </c>
      <c r="O532">
        <f>orders[[#This Row],[Ship Date]]-orders[[#This Row],[Order Date]]</f>
        <v>1</v>
      </c>
      <c r="P532">
        <f>WEEKNUM(orders[[#This Row],[Order Date]])</f>
        <v>4</v>
      </c>
      <c r="Q532" t="str" cm="1">
        <f t="array" ref="Q532">_xlfn.IFS(orders[[#This Row],[Customer Gender]]="M","Male", orders[[#This Row],[Customer Gender]]="F","Female", orders[[#This Row],[Customer Gender]]="O","Other", TRUE,"Unknown")</f>
        <v>Female</v>
      </c>
      <c r="R532" s="31" t="str">
        <f t="shared" si="26"/>
        <v>January</v>
      </c>
    </row>
    <row r="533" spans="1:18">
      <c r="A533" t="s">
        <v>622</v>
      </c>
      <c r="B533" t="s">
        <v>44</v>
      </c>
      <c r="C533">
        <v>2</v>
      </c>
      <c r="D533">
        <f t="shared" si="24"/>
        <v>2</v>
      </c>
      <c r="E533">
        <v>22.9</v>
      </c>
      <c r="F533">
        <v>45.8</v>
      </c>
      <c r="G533">
        <f t="shared" si="25"/>
        <v>45.8</v>
      </c>
      <c r="H533" s="1">
        <v>45680</v>
      </c>
      <c r="I533" s="1">
        <v>45681</v>
      </c>
      <c r="J533" t="s">
        <v>27</v>
      </c>
      <c r="K533" t="s">
        <v>18</v>
      </c>
      <c r="L533">
        <v>4</v>
      </c>
      <c r="M533" t="s">
        <v>19</v>
      </c>
      <c r="N533" t="s">
        <v>55</v>
      </c>
      <c r="O533">
        <f>orders[[#This Row],[Ship Date]]-orders[[#This Row],[Order Date]]</f>
        <v>1</v>
      </c>
      <c r="P533">
        <f>WEEKNUM(orders[[#This Row],[Order Date]])</f>
        <v>4</v>
      </c>
      <c r="Q533" t="str" cm="1">
        <f t="array" ref="Q533">_xlfn.IFS(orders[[#This Row],[Customer Gender]]="M","Male", orders[[#This Row],[Customer Gender]]="F","Female", orders[[#This Row],[Customer Gender]]="O","Other", TRUE,"Unknown")</f>
        <v>Female</v>
      </c>
      <c r="R533" s="31" t="str">
        <f t="shared" si="26"/>
        <v>January</v>
      </c>
    </row>
    <row r="534" spans="1:18">
      <c r="A534" t="s">
        <v>623</v>
      </c>
      <c r="B534" t="s">
        <v>22</v>
      </c>
      <c r="C534">
        <v>2</v>
      </c>
      <c r="D534">
        <f t="shared" si="24"/>
        <v>2</v>
      </c>
      <c r="E534">
        <v>37.6</v>
      </c>
      <c r="F534">
        <v>75.2</v>
      </c>
      <c r="G534">
        <f t="shared" si="25"/>
        <v>75.2</v>
      </c>
      <c r="H534" s="1">
        <v>45680</v>
      </c>
      <c r="I534" s="1">
        <v>45683</v>
      </c>
      <c r="J534" t="s">
        <v>27</v>
      </c>
      <c r="K534" t="s">
        <v>18</v>
      </c>
      <c r="L534">
        <v>4</v>
      </c>
      <c r="M534" t="s">
        <v>19</v>
      </c>
      <c r="N534" t="s">
        <v>55</v>
      </c>
      <c r="O534">
        <f>orders[[#This Row],[Ship Date]]-orders[[#This Row],[Order Date]]</f>
        <v>3</v>
      </c>
      <c r="P534">
        <f>WEEKNUM(orders[[#This Row],[Order Date]])</f>
        <v>4</v>
      </c>
      <c r="Q534" t="str" cm="1">
        <f t="array" ref="Q534">_xlfn.IFS(orders[[#This Row],[Customer Gender]]="M","Male", orders[[#This Row],[Customer Gender]]="F","Female", orders[[#This Row],[Customer Gender]]="O","Other", TRUE,"Unknown")</f>
        <v>Female</v>
      </c>
      <c r="R534" s="31" t="str">
        <f t="shared" si="26"/>
        <v>January</v>
      </c>
    </row>
    <row r="535" spans="1:18">
      <c r="A535" t="s">
        <v>624</v>
      </c>
      <c r="B535" t="s">
        <v>39</v>
      </c>
      <c r="C535">
        <v>1</v>
      </c>
      <c r="D535">
        <f t="shared" si="24"/>
        <v>1</v>
      </c>
      <c r="E535">
        <v>42.4</v>
      </c>
      <c r="F535">
        <v>42.4</v>
      </c>
      <c r="G535">
        <f t="shared" si="25"/>
        <v>42.4</v>
      </c>
      <c r="H535" s="1">
        <v>45680</v>
      </c>
      <c r="I535" s="1">
        <v>45681</v>
      </c>
      <c r="J535" t="s">
        <v>27</v>
      </c>
      <c r="K535" t="s">
        <v>51</v>
      </c>
      <c r="L535">
        <v>5</v>
      </c>
      <c r="M535" t="s">
        <v>19</v>
      </c>
      <c r="N535" t="s">
        <v>55</v>
      </c>
      <c r="O535">
        <f>orders[[#This Row],[Ship Date]]-orders[[#This Row],[Order Date]]</f>
        <v>1</v>
      </c>
      <c r="P535">
        <f>WEEKNUM(orders[[#This Row],[Order Date]])</f>
        <v>4</v>
      </c>
      <c r="Q535" t="str" cm="1">
        <f t="array" ref="Q535">_xlfn.IFS(orders[[#This Row],[Customer Gender]]="M","Male", orders[[#This Row],[Customer Gender]]="F","Female", orders[[#This Row],[Customer Gender]]="O","Other", TRUE,"Unknown")</f>
        <v>Female</v>
      </c>
      <c r="R535" s="31" t="str">
        <f t="shared" si="26"/>
        <v>January</v>
      </c>
    </row>
    <row r="536" spans="1:18">
      <c r="A536" t="s">
        <v>625</v>
      </c>
      <c r="B536" t="s">
        <v>44</v>
      </c>
      <c r="C536">
        <v>2</v>
      </c>
      <c r="D536">
        <f t="shared" si="24"/>
        <v>2</v>
      </c>
      <c r="E536">
        <v>19.600000000000001</v>
      </c>
      <c r="F536">
        <v>39.200000000000003</v>
      </c>
      <c r="G536">
        <f t="shared" si="25"/>
        <v>39.200000000000003</v>
      </c>
      <c r="H536" s="1">
        <v>45680</v>
      </c>
      <c r="I536" s="1">
        <v>45684</v>
      </c>
      <c r="J536" t="s">
        <v>27</v>
      </c>
      <c r="K536" t="s">
        <v>40</v>
      </c>
      <c r="L536">
        <v>4</v>
      </c>
      <c r="M536" t="s">
        <v>19</v>
      </c>
      <c r="N536" t="s">
        <v>59</v>
      </c>
      <c r="O536">
        <f>orders[[#This Row],[Ship Date]]-orders[[#This Row],[Order Date]]</f>
        <v>4</v>
      </c>
      <c r="P536">
        <f>WEEKNUM(orders[[#This Row],[Order Date]])</f>
        <v>4</v>
      </c>
      <c r="Q536" t="str" cm="1">
        <f t="array" ref="Q536">_xlfn.IFS(orders[[#This Row],[Customer Gender]]="M","Male", orders[[#This Row],[Customer Gender]]="F","Female", orders[[#This Row],[Customer Gender]]="O","Other", TRUE,"Unknown")</f>
        <v>Female</v>
      </c>
      <c r="R536" s="31" t="str">
        <f t="shared" si="26"/>
        <v>January</v>
      </c>
    </row>
    <row r="537" spans="1:18">
      <c r="A537" t="s">
        <v>626</v>
      </c>
      <c r="B537" t="s">
        <v>46</v>
      </c>
      <c r="C537">
        <v>1</v>
      </c>
      <c r="D537">
        <f t="shared" si="24"/>
        <v>1</v>
      </c>
      <c r="E537">
        <v>90.5</v>
      </c>
      <c r="F537">
        <v>90.5</v>
      </c>
      <c r="G537">
        <f t="shared" si="25"/>
        <v>90.5</v>
      </c>
      <c r="H537" s="1">
        <v>45680</v>
      </c>
      <c r="I537" s="1">
        <v>45683</v>
      </c>
      <c r="J537" t="s">
        <v>27</v>
      </c>
      <c r="K537" t="s">
        <v>40</v>
      </c>
      <c r="L537">
        <v>4</v>
      </c>
      <c r="M537" t="s">
        <v>19</v>
      </c>
      <c r="N537" t="s">
        <v>59</v>
      </c>
      <c r="O537">
        <f>orders[[#This Row],[Ship Date]]-orders[[#This Row],[Order Date]]</f>
        <v>3</v>
      </c>
      <c r="P537">
        <f>WEEKNUM(orders[[#This Row],[Order Date]])</f>
        <v>4</v>
      </c>
      <c r="Q537" t="str" cm="1">
        <f t="array" ref="Q537">_xlfn.IFS(orders[[#This Row],[Customer Gender]]="M","Male", orders[[#This Row],[Customer Gender]]="F","Female", orders[[#This Row],[Customer Gender]]="O","Other", TRUE,"Unknown")</f>
        <v>Female</v>
      </c>
      <c r="R537" s="31" t="str">
        <f t="shared" si="26"/>
        <v>January</v>
      </c>
    </row>
    <row r="538" spans="1:18">
      <c r="A538" t="s">
        <v>627</v>
      </c>
      <c r="B538" t="s">
        <v>128</v>
      </c>
      <c r="C538">
        <v>11</v>
      </c>
      <c r="D538">
        <f t="shared" si="24"/>
        <v>11</v>
      </c>
      <c r="E538">
        <v>33.9</v>
      </c>
      <c r="F538">
        <v>372.9</v>
      </c>
      <c r="G538">
        <f t="shared" si="25"/>
        <v>372.9</v>
      </c>
      <c r="H538" s="1">
        <v>45680</v>
      </c>
      <c r="I538" s="1">
        <v>45681</v>
      </c>
      <c r="J538" t="s">
        <v>23</v>
      </c>
      <c r="K538" t="s">
        <v>40</v>
      </c>
      <c r="L538">
        <v>3</v>
      </c>
      <c r="M538" t="s">
        <v>19</v>
      </c>
      <c r="N538" t="s">
        <v>59</v>
      </c>
      <c r="O538">
        <f>orders[[#This Row],[Ship Date]]-orders[[#This Row],[Order Date]]</f>
        <v>1</v>
      </c>
      <c r="P538">
        <f>WEEKNUM(orders[[#This Row],[Order Date]])</f>
        <v>4</v>
      </c>
      <c r="Q538" t="str" cm="1">
        <f t="array" ref="Q538">_xlfn.IFS(orders[[#This Row],[Customer Gender]]="M","Male", orders[[#This Row],[Customer Gender]]="F","Female", orders[[#This Row],[Customer Gender]]="O","Other", TRUE,"Unknown")</f>
        <v>Male</v>
      </c>
      <c r="R538" s="31" t="str">
        <f t="shared" si="26"/>
        <v>January</v>
      </c>
    </row>
    <row r="539" spans="1:18">
      <c r="A539" t="s">
        <v>628</v>
      </c>
      <c r="B539" t="s">
        <v>16</v>
      </c>
      <c r="C539">
        <v>2</v>
      </c>
      <c r="D539">
        <f t="shared" si="24"/>
        <v>2</v>
      </c>
      <c r="E539">
        <v>32.799999999999997</v>
      </c>
      <c r="F539">
        <v>65.599999999999994</v>
      </c>
      <c r="G539">
        <f t="shared" si="25"/>
        <v>65.599999999999994</v>
      </c>
      <c r="H539" s="1">
        <v>45680</v>
      </c>
      <c r="I539" s="1">
        <v>45682</v>
      </c>
      <c r="J539" t="s">
        <v>27</v>
      </c>
      <c r="K539" t="s">
        <v>70</v>
      </c>
      <c r="L539">
        <v>2</v>
      </c>
      <c r="M539" t="s">
        <v>19</v>
      </c>
      <c r="N539" t="s">
        <v>62</v>
      </c>
      <c r="O539">
        <f>orders[[#This Row],[Ship Date]]-orders[[#This Row],[Order Date]]</f>
        <v>2</v>
      </c>
      <c r="P539">
        <f>WEEKNUM(orders[[#This Row],[Order Date]])</f>
        <v>4</v>
      </c>
      <c r="Q539" t="str" cm="1">
        <f t="array" ref="Q539">_xlfn.IFS(orders[[#This Row],[Customer Gender]]="M","Male", orders[[#This Row],[Customer Gender]]="F","Female", orders[[#This Row],[Customer Gender]]="O","Other", TRUE,"Unknown")</f>
        <v>Female</v>
      </c>
      <c r="R539" s="31" t="str">
        <f t="shared" si="26"/>
        <v>January</v>
      </c>
    </row>
    <row r="540" spans="1:18">
      <c r="A540" t="s">
        <v>629</v>
      </c>
      <c r="B540" t="s">
        <v>123</v>
      </c>
      <c r="C540">
        <v>1</v>
      </c>
      <c r="D540">
        <f t="shared" si="24"/>
        <v>1</v>
      </c>
      <c r="E540">
        <v>49.9</v>
      </c>
      <c r="F540">
        <v>49.9</v>
      </c>
      <c r="G540">
        <f t="shared" si="25"/>
        <v>49.9</v>
      </c>
      <c r="H540" s="1">
        <v>45680</v>
      </c>
      <c r="I540" s="1">
        <v>45681</v>
      </c>
      <c r="J540" t="s">
        <v>23</v>
      </c>
      <c r="K540" t="s">
        <v>51</v>
      </c>
      <c r="L540">
        <v>3</v>
      </c>
      <c r="M540" t="s">
        <v>19</v>
      </c>
      <c r="N540" t="s">
        <v>62</v>
      </c>
      <c r="O540">
        <f>orders[[#This Row],[Ship Date]]-orders[[#This Row],[Order Date]]</f>
        <v>1</v>
      </c>
      <c r="P540">
        <f>WEEKNUM(orders[[#This Row],[Order Date]])</f>
        <v>4</v>
      </c>
      <c r="Q540" t="str" cm="1">
        <f t="array" ref="Q540">_xlfn.IFS(orders[[#This Row],[Customer Gender]]="M","Male", orders[[#This Row],[Customer Gender]]="F","Female", orders[[#This Row],[Customer Gender]]="O","Other", TRUE,"Unknown")</f>
        <v>Male</v>
      </c>
      <c r="R540" s="31" t="str">
        <f t="shared" si="26"/>
        <v>January</v>
      </c>
    </row>
    <row r="541" spans="1:18">
      <c r="A541" t="s">
        <v>630</v>
      </c>
      <c r="B541" t="s">
        <v>42</v>
      </c>
      <c r="C541">
        <v>5</v>
      </c>
      <c r="D541">
        <f t="shared" si="24"/>
        <v>5</v>
      </c>
      <c r="E541">
        <v>79.2</v>
      </c>
      <c r="F541">
        <v>396</v>
      </c>
      <c r="G541">
        <f t="shared" si="25"/>
        <v>396</v>
      </c>
      <c r="H541" s="1">
        <v>45680</v>
      </c>
      <c r="I541" s="1">
        <v>45681</v>
      </c>
      <c r="J541" t="s">
        <v>27</v>
      </c>
      <c r="K541" t="s">
        <v>70</v>
      </c>
      <c r="L541">
        <v>4</v>
      </c>
      <c r="M541" t="s">
        <v>19</v>
      </c>
      <c r="N541" t="s">
        <v>62</v>
      </c>
      <c r="O541">
        <f>orders[[#This Row],[Ship Date]]-orders[[#This Row],[Order Date]]</f>
        <v>1</v>
      </c>
      <c r="P541">
        <f>WEEKNUM(orders[[#This Row],[Order Date]])</f>
        <v>4</v>
      </c>
      <c r="Q541" t="str" cm="1">
        <f t="array" ref="Q541">_xlfn.IFS(orders[[#This Row],[Customer Gender]]="M","Male", orders[[#This Row],[Customer Gender]]="F","Female", orders[[#This Row],[Customer Gender]]="O","Other", TRUE,"Unknown")</f>
        <v>Female</v>
      </c>
      <c r="R541" s="31" t="str">
        <f t="shared" si="26"/>
        <v>January</v>
      </c>
    </row>
    <row r="542" spans="1:18">
      <c r="A542" t="s">
        <v>631</v>
      </c>
      <c r="B542" t="s">
        <v>44</v>
      </c>
      <c r="C542">
        <v>16</v>
      </c>
      <c r="D542">
        <f t="shared" si="24"/>
        <v>16</v>
      </c>
      <c r="E542">
        <v>19.5</v>
      </c>
      <c r="F542">
        <v>312</v>
      </c>
      <c r="G542">
        <f t="shared" si="25"/>
        <v>312</v>
      </c>
      <c r="H542" s="1">
        <v>45680</v>
      </c>
      <c r="I542" s="1">
        <v>45682</v>
      </c>
      <c r="J542" t="s">
        <v>23</v>
      </c>
      <c r="K542" t="s">
        <v>51</v>
      </c>
      <c r="L542">
        <v>5</v>
      </c>
      <c r="M542" t="s">
        <v>19</v>
      </c>
      <c r="N542" t="s">
        <v>62</v>
      </c>
      <c r="O542">
        <f>orders[[#This Row],[Ship Date]]-orders[[#This Row],[Order Date]]</f>
        <v>2</v>
      </c>
      <c r="P542">
        <f>WEEKNUM(orders[[#This Row],[Order Date]])</f>
        <v>4</v>
      </c>
      <c r="Q542" t="str" cm="1">
        <f t="array" ref="Q542">_xlfn.IFS(orders[[#This Row],[Customer Gender]]="M","Male", orders[[#This Row],[Customer Gender]]="F","Female", orders[[#This Row],[Customer Gender]]="O","Other", TRUE,"Unknown")</f>
        <v>Male</v>
      </c>
      <c r="R542" s="31" t="str">
        <f t="shared" si="26"/>
        <v>January</v>
      </c>
    </row>
    <row r="543" spans="1:18">
      <c r="A543" t="s">
        <v>632</v>
      </c>
      <c r="B543" t="s">
        <v>44</v>
      </c>
      <c r="C543">
        <v>4</v>
      </c>
      <c r="D543">
        <f t="shared" si="24"/>
        <v>4</v>
      </c>
      <c r="E543">
        <v>18</v>
      </c>
      <c r="F543">
        <v>72</v>
      </c>
      <c r="G543">
        <f t="shared" si="25"/>
        <v>72</v>
      </c>
      <c r="H543" s="1">
        <v>45680</v>
      </c>
      <c r="I543" s="1">
        <v>45681</v>
      </c>
      <c r="J543" t="s">
        <v>23</v>
      </c>
      <c r="K543" t="s">
        <v>35</v>
      </c>
      <c r="L543">
        <v>4</v>
      </c>
      <c r="M543" t="s">
        <v>19</v>
      </c>
      <c r="N543" t="s">
        <v>74</v>
      </c>
      <c r="O543">
        <f>orders[[#This Row],[Ship Date]]-orders[[#This Row],[Order Date]]</f>
        <v>1</v>
      </c>
      <c r="P543">
        <f>WEEKNUM(orders[[#This Row],[Order Date]])</f>
        <v>4</v>
      </c>
      <c r="Q543" t="str" cm="1">
        <f t="array" ref="Q543">_xlfn.IFS(orders[[#This Row],[Customer Gender]]="M","Male", orders[[#This Row],[Customer Gender]]="F","Female", orders[[#This Row],[Customer Gender]]="O","Other", TRUE,"Unknown")</f>
        <v>Male</v>
      </c>
      <c r="R543" s="31" t="str">
        <f t="shared" si="26"/>
        <v>January</v>
      </c>
    </row>
    <row r="544" spans="1:18">
      <c r="A544" t="s">
        <v>633</v>
      </c>
      <c r="B544" t="s">
        <v>46</v>
      </c>
      <c r="C544">
        <v>3</v>
      </c>
      <c r="D544">
        <f t="shared" si="24"/>
        <v>3</v>
      </c>
      <c r="E544">
        <v>45.9</v>
      </c>
      <c r="F544">
        <v>137.69999999999999</v>
      </c>
      <c r="G544">
        <f t="shared" si="25"/>
        <v>137.69999999999999</v>
      </c>
      <c r="H544" s="1">
        <v>45680</v>
      </c>
      <c r="I544" s="1">
        <v>45682</v>
      </c>
      <c r="J544" t="s">
        <v>27</v>
      </c>
      <c r="K544" t="s">
        <v>35</v>
      </c>
      <c r="L544">
        <v>3</v>
      </c>
      <c r="M544" t="s">
        <v>19</v>
      </c>
      <c r="N544" t="s">
        <v>74</v>
      </c>
      <c r="O544">
        <f>orders[[#This Row],[Ship Date]]-orders[[#This Row],[Order Date]]</f>
        <v>2</v>
      </c>
      <c r="P544">
        <f>WEEKNUM(orders[[#This Row],[Order Date]])</f>
        <v>4</v>
      </c>
      <c r="Q544" t="str" cm="1">
        <f t="array" ref="Q544">_xlfn.IFS(orders[[#This Row],[Customer Gender]]="M","Male", orders[[#This Row],[Customer Gender]]="F","Female", orders[[#This Row],[Customer Gender]]="O","Other", TRUE,"Unknown")</f>
        <v>Female</v>
      </c>
      <c r="R544" s="31" t="str">
        <f t="shared" si="26"/>
        <v>January</v>
      </c>
    </row>
    <row r="545" spans="1:18">
      <c r="A545" t="s">
        <v>634</v>
      </c>
      <c r="B545" t="s">
        <v>67</v>
      </c>
      <c r="C545">
        <v>1</v>
      </c>
      <c r="D545">
        <f t="shared" si="24"/>
        <v>1</v>
      </c>
      <c r="E545">
        <v>41.2</v>
      </c>
      <c r="F545">
        <v>41.2</v>
      </c>
      <c r="G545">
        <f t="shared" si="25"/>
        <v>41.2</v>
      </c>
      <c r="H545" s="1">
        <v>45680</v>
      </c>
      <c r="I545" s="1">
        <v>45682</v>
      </c>
      <c r="J545" t="s">
        <v>27</v>
      </c>
      <c r="K545" t="s">
        <v>35</v>
      </c>
      <c r="L545">
        <v>5</v>
      </c>
      <c r="M545" t="s">
        <v>19</v>
      </c>
      <c r="N545" t="s">
        <v>77</v>
      </c>
      <c r="O545">
        <f>orders[[#This Row],[Ship Date]]-orders[[#This Row],[Order Date]]</f>
        <v>2</v>
      </c>
      <c r="P545">
        <f>WEEKNUM(orders[[#This Row],[Order Date]])</f>
        <v>4</v>
      </c>
      <c r="Q545" t="str" cm="1">
        <f t="array" ref="Q545">_xlfn.IFS(orders[[#This Row],[Customer Gender]]="M","Male", orders[[#This Row],[Customer Gender]]="F","Female", orders[[#This Row],[Customer Gender]]="O","Other", TRUE,"Unknown")</f>
        <v>Female</v>
      </c>
      <c r="R545" s="31" t="str">
        <f t="shared" si="26"/>
        <v>January</v>
      </c>
    </row>
    <row r="546" spans="1:18">
      <c r="A546" t="s">
        <v>635</v>
      </c>
      <c r="B546" t="s">
        <v>26</v>
      </c>
      <c r="C546">
        <v>10</v>
      </c>
      <c r="D546">
        <f t="shared" si="24"/>
        <v>10</v>
      </c>
      <c r="E546">
        <v>167.2</v>
      </c>
      <c r="F546">
        <v>1672</v>
      </c>
      <c r="G546">
        <f t="shared" si="25"/>
        <v>1672</v>
      </c>
      <c r="H546" s="1">
        <v>45680</v>
      </c>
      <c r="I546" s="1">
        <v>45682</v>
      </c>
      <c r="J546" t="s">
        <v>27</v>
      </c>
      <c r="K546" t="s">
        <v>40</v>
      </c>
      <c r="L546">
        <v>5</v>
      </c>
      <c r="M546" t="s">
        <v>19</v>
      </c>
      <c r="N546" t="s">
        <v>309</v>
      </c>
      <c r="O546">
        <f>orders[[#This Row],[Ship Date]]-orders[[#This Row],[Order Date]]</f>
        <v>2</v>
      </c>
      <c r="P546">
        <f>WEEKNUM(orders[[#This Row],[Order Date]])</f>
        <v>4</v>
      </c>
      <c r="Q546" t="str" cm="1">
        <f t="array" ref="Q546">_xlfn.IFS(orders[[#This Row],[Customer Gender]]="M","Male", orders[[#This Row],[Customer Gender]]="F","Female", orders[[#This Row],[Customer Gender]]="O","Other", TRUE,"Unknown")</f>
        <v>Female</v>
      </c>
      <c r="R546" s="31" t="str">
        <f t="shared" si="26"/>
        <v>January</v>
      </c>
    </row>
    <row r="547" spans="1:18">
      <c r="A547" t="s">
        <v>636</v>
      </c>
      <c r="B547" t="s">
        <v>39</v>
      </c>
      <c r="C547">
        <v>30</v>
      </c>
      <c r="D547">
        <f t="shared" si="24"/>
        <v>30</v>
      </c>
      <c r="E547">
        <v>74.5</v>
      </c>
      <c r="F547">
        <v>2235</v>
      </c>
      <c r="G547">
        <f t="shared" si="25"/>
        <v>2235</v>
      </c>
      <c r="H547" s="1">
        <v>45681</v>
      </c>
      <c r="I547" s="1">
        <v>45684</v>
      </c>
      <c r="J547" t="s">
        <v>27</v>
      </c>
      <c r="K547" t="s">
        <v>35</v>
      </c>
      <c r="L547">
        <v>5</v>
      </c>
      <c r="M547" t="s">
        <v>19</v>
      </c>
      <c r="N547" t="s">
        <v>377</v>
      </c>
      <c r="O547">
        <f>orders[[#This Row],[Ship Date]]-orders[[#This Row],[Order Date]]</f>
        <v>3</v>
      </c>
      <c r="P547">
        <f>WEEKNUM(orders[[#This Row],[Order Date]])</f>
        <v>4</v>
      </c>
      <c r="Q547" t="str" cm="1">
        <f t="array" ref="Q547">_xlfn.IFS(orders[[#This Row],[Customer Gender]]="M","Male", orders[[#This Row],[Customer Gender]]="F","Female", orders[[#This Row],[Customer Gender]]="O","Other", TRUE,"Unknown")</f>
        <v>Female</v>
      </c>
      <c r="R547" s="31" t="str">
        <f t="shared" si="26"/>
        <v>January</v>
      </c>
    </row>
    <row r="548" spans="1:18">
      <c r="A548" t="s">
        <v>637</v>
      </c>
      <c r="B548" t="s">
        <v>42</v>
      </c>
      <c r="C548">
        <v>4</v>
      </c>
      <c r="D548">
        <f t="shared" si="24"/>
        <v>4</v>
      </c>
      <c r="E548">
        <v>39.299999999999997</v>
      </c>
      <c r="F548">
        <v>157.19999999999999</v>
      </c>
      <c r="G548">
        <f t="shared" si="25"/>
        <v>157.19999999999999</v>
      </c>
      <c r="H548" s="1">
        <v>45681</v>
      </c>
      <c r="I548" s="1">
        <v>45682</v>
      </c>
      <c r="J548" t="s">
        <v>17</v>
      </c>
      <c r="K548" t="s">
        <v>40</v>
      </c>
      <c r="L548">
        <v>4</v>
      </c>
      <c r="M548" t="s">
        <v>19</v>
      </c>
      <c r="N548" t="s">
        <v>110</v>
      </c>
      <c r="O548">
        <f>orders[[#This Row],[Ship Date]]-orders[[#This Row],[Order Date]]</f>
        <v>1</v>
      </c>
      <c r="P548">
        <f>WEEKNUM(orders[[#This Row],[Order Date]])</f>
        <v>4</v>
      </c>
      <c r="Q548" t="str" cm="1">
        <f t="array" ref="Q548">_xlfn.IFS(orders[[#This Row],[Customer Gender]]="M","Male", orders[[#This Row],[Customer Gender]]="F","Female", orders[[#This Row],[Customer Gender]]="O","Other", TRUE,"Unknown")</f>
        <v>Unknown</v>
      </c>
      <c r="R548" s="31" t="str">
        <f t="shared" si="26"/>
        <v>January</v>
      </c>
    </row>
    <row r="549" spans="1:18">
      <c r="A549" t="s">
        <v>638</v>
      </c>
      <c r="B549" t="s">
        <v>46</v>
      </c>
      <c r="C549">
        <v>1</v>
      </c>
      <c r="D549">
        <f t="shared" si="24"/>
        <v>1</v>
      </c>
      <c r="E549">
        <v>68.5</v>
      </c>
      <c r="F549">
        <v>68.5</v>
      </c>
      <c r="G549">
        <f t="shared" si="25"/>
        <v>68.5</v>
      </c>
      <c r="H549" s="1">
        <v>45681</v>
      </c>
      <c r="I549" s="1">
        <v>45684</v>
      </c>
      <c r="J549" t="s">
        <v>23</v>
      </c>
      <c r="K549" t="s">
        <v>35</v>
      </c>
      <c r="L549">
        <v>5</v>
      </c>
      <c r="M549" t="s">
        <v>19</v>
      </c>
      <c r="N549" t="s">
        <v>79</v>
      </c>
      <c r="O549">
        <f>orders[[#This Row],[Ship Date]]-orders[[#This Row],[Order Date]]</f>
        <v>3</v>
      </c>
      <c r="P549">
        <f>WEEKNUM(orders[[#This Row],[Order Date]])</f>
        <v>4</v>
      </c>
      <c r="Q549" t="str" cm="1">
        <f t="array" ref="Q549">_xlfn.IFS(orders[[#This Row],[Customer Gender]]="M","Male", orders[[#This Row],[Customer Gender]]="F","Female", orders[[#This Row],[Customer Gender]]="O","Other", TRUE,"Unknown")</f>
        <v>Male</v>
      </c>
      <c r="R549" s="31" t="str">
        <f t="shared" si="26"/>
        <v>January</v>
      </c>
    </row>
    <row r="550" spans="1:18">
      <c r="A550" t="s">
        <v>639</v>
      </c>
      <c r="B550" t="s">
        <v>16</v>
      </c>
      <c r="C550">
        <v>3</v>
      </c>
      <c r="D550">
        <f t="shared" si="24"/>
        <v>3</v>
      </c>
      <c r="E550">
        <v>22.5</v>
      </c>
      <c r="F550">
        <v>67.5</v>
      </c>
      <c r="G550">
        <f t="shared" si="25"/>
        <v>67.5</v>
      </c>
      <c r="H550" s="1">
        <v>45681</v>
      </c>
      <c r="I550" s="1">
        <v>45681</v>
      </c>
      <c r="J550" t="s">
        <v>27</v>
      </c>
      <c r="K550" t="s">
        <v>70</v>
      </c>
      <c r="L550">
        <v>4</v>
      </c>
      <c r="M550" t="s">
        <v>19</v>
      </c>
      <c r="N550" t="s">
        <v>82</v>
      </c>
      <c r="O550">
        <f>orders[[#This Row],[Ship Date]]-orders[[#This Row],[Order Date]]</f>
        <v>0</v>
      </c>
      <c r="P550">
        <f>WEEKNUM(orders[[#This Row],[Order Date]])</f>
        <v>4</v>
      </c>
      <c r="Q550" t="str" cm="1">
        <f t="array" ref="Q550">_xlfn.IFS(orders[[#This Row],[Customer Gender]]="M","Male", orders[[#This Row],[Customer Gender]]="F","Female", orders[[#This Row],[Customer Gender]]="O","Other", TRUE,"Unknown")</f>
        <v>Female</v>
      </c>
      <c r="R550" s="31" t="str">
        <f t="shared" si="26"/>
        <v>January</v>
      </c>
    </row>
    <row r="551" spans="1:18">
      <c r="A551" t="s">
        <v>640</v>
      </c>
      <c r="B551" t="s">
        <v>22</v>
      </c>
      <c r="C551">
        <v>1</v>
      </c>
      <c r="D551">
        <f t="shared" si="24"/>
        <v>1</v>
      </c>
      <c r="E551">
        <v>48</v>
      </c>
      <c r="F551">
        <v>48</v>
      </c>
      <c r="G551">
        <f t="shared" si="25"/>
        <v>48</v>
      </c>
      <c r="H551" s="1">
        <v>45681</v>
      </c>
      <c r="I551" s="1">
        <v>45682</v>
      </c>
      <c r="J551" t="s">
        <v>89</v>
      </c>
      <c r="K551" t="s">
        <v>70</v>
      </c>
      <c r="L551">
        <v>3</v>
      </c>
      <c r="M551" t="s">
        <v>19</v>
      </c>
      <c r="N551" t="s">
        <v>641</v>
      </c>
      <c r="O551">
        <f>orders[[#This Row],[Ship Date]]-orders[[#This Row],[Order Date]]</f>
        <v>1</v>
      </c>
      <c r="P551">
        <f>WEEKNUM(orders[[#This Row],[Order Date]])</f>
        <v>4</v>
      </c>
      <c r="Q551" t="str" cm="1">
        <f t="array" ref="Q551">_xlfn.IFS(orders[[#This Row],[Customer Gender]]="M","Male", orders[[#This Row],[Customer Gender]]="F","Female", orders[[#This Row],[Customer Gender]]="O","Other", TRUE,"Unknown")</f>
        <v>Other</v>
      </c>
      <c r="R551" s="31" t="str">
        <f t="shared" si="26"/>
        <v>January</v>
      </c>
    </row>
    <row r="552" spans="1:18">
      <c r="A552" t="s">
        <v>642</v>
      </c>
      <c r="B552" t="s">
        <v>39</v>
      </c>
      <c r="C552">
        <v>1</v>
      </c>
      <c r="D552">
        <f t="shared" si="24"/>
        <v>1</v>
      </c>
      <c r="E552">
        <v>94</v>
      </c>
      <c r="F552">
        <v>94</v>
      </c>
      <c r="G552">
        <f t="shared" si="25"/>
        <v>94</v>
      </c>
      <c r="H552" s="1">
        <v>45681</v>
      </c>
      <c r="I552" s="1">
        <v>45682</v>
      </c>
      <c r="J552" t="s">
        <v>23</v>
      </c>
      <c r="K552" t="s">
        <v>51</v>
      </c>
      <c r="L552">
        <v>3</v>
      </c>
      <c r="M552" t="s">
        <v>19</v>
      </c>
      <c r="N552" t="s">
        <v>24</v>
      </c>
      <c r="O552">
        <f>orders[[#This Row],[Ship Date]]-orders[[#This Row],[Order Date]]</f>
        <v>1</v>
      </c>
      <c r="P552">
        <f>WEEKNUM(orders[[#This Row],[Order Date]])</f>
        <v>4</v>
      </c>
      <c r="Q552" t="str" cm="1">
        <f t="array" ref="Q552">_xlfn.IFS(orders[[#This Row],[Customer Gender]]="M","Male", orders[[#This Row],[Customer Gender]]="F","Female", orders[[#This Row],[Customer Gender]]="O","Other", TRUE,"Unknown")</f>
        <v>Male</v>
      </c>
      <c r="R552" s="31" t="str">
        <f t="shared" si="26"/>
        <v>January</v>
      </c>
    </row>
    <row r="553" spans="1:18">
      <c r="A553" t="s">
        <v>643</v>
      </c>
      <c r="B553" t="s">
        <v>44</v>
      </c>
      <c r="C553">
        <v>3</v>
      </c>
      <c r="D553">
        <f t="shared" si="24"/>
        <v>3</v>
      </c>
      <c r="E553">
        <v>21.9</v>
      </c>
      <c r="F553">
        <v>65.699999999999989</v>
      </c>
      <c r="G553">
        <f t="shared" si="25"/>
        <v>65.699999999999989</v>
      </c>
      <c r="H553" s="1">
        <v>45681</v>
      </c>
      <c r="I553" s="1">
        <v>45682</v>
      </c>
      <c r="J553" t="s">
        <v>27</v>
      </c>
      <c r="K553" t="s">
        <v>18</v>
      </c>
      <c r="L553">
        <v>4</v>
      </c>
      <c r="M553" t="s">
        <v>19</v>
      </c>
      <c r="N553" t="s">
        <v>587</v>
      </c>
      <c r="O553">
        <f>orders[[#This Row],[Ship Date]]-orders[[#This Row],[Order Date]]</f>
        <v>1</v>
      </c>
      <c r="P553">
        <f>WEEKNUM(orders[[#This Row],[Order Date]])</f>
        <v>4</v>
      </c>
      <c r="Q553" t="str" cm="1">
        <f t="array" ref="Q553">_xlfn.IFS(orders[[#This Row],[Customer Gender]]="M","Male", orders[[#This Row],[Customer Gender]]="F","Female", orders[[#This Row],[Customer Gender]]="O","Other", TRUE,"Unknown")</f>
        <v>Female</v>
      </c>
      <c r="R553" s="31" t="str">
        <f t="shared" si="26"/>
        <v>January</v>
      </c>
    </row>
    <row r="554" spans="1:18">
      <c r="A554" t="s">
        <v>644</v>
      </c>
      <c r="B554" t="s">
        <v>39</v>
      </c>
      <c r="C554">
        <v>7</v>
      </c>
      <c r="D554">
        <f t="shared" si="24"/>
        <v>7</v>
      </c>
      <c r="E554">
        <v>64.900000000000006</v>
      </c>
      <c r="F554">
        <v>454.30000000000007</v>
      </c>
      <c r="G554">
        <f t="shared" si="25"/>
        <v>454.30000000000007</v>
      </c>
      <c r="H554" s="1">
        <v>45681</v>
      </c>
      <c r="I554" s="1">
        <v>45682</v>
      </c>
      <c r="J554" t="s">
        <v>27</v>
      </c>
      <c r="K554" t="s">
        <v>18</v>
      </c>
      <c r="L554">
        <v>4</v>
      </c>
      <c r="M554" t="s">
        <v>19</v>
      </c>
      <c r="N554" t="s">
        <v>33</v>
      </c>
      <c r="O554">
        <f>orders[[#This Row],[Ship Date]]-orders[[#This Row],[Order Date]]</f>
        <v>1</v>
      </c>
      <c r="P554">
        <f>WEEKNUM(orders[[#This Row],[Order Date]])</f>
        <v>4</v>
      </c>
      <c r="Q554" t="str" cm="1">
        <f t="array" ref="Q554">_xlfn.IFS(orders[[#This Row],[Customer Gender]]="M","Male", orders[[#This Row],[Customer Gender]]="F","Female", orders[[#This Row],[Customer Gender]]="O","Other", TRUE,"Unknown")</f>
        <v>Female</v>
      </c>
      <c r="R554" s="31" t="str">
        <f t="shared" si="26"/>
        <v>January</v>
      </c>
    </row>
    <row r="555" spans="1:18">
      <c r="A555" t="s">
        <v>645</v>
      </c>
      <c r="B555" t="s">
        <v>69</v>
      </c>
      <c r="C555">
        <v>1</v>
      </c>
      <c r="D555">
        <f t="shared" si="24"/>
        <v>1</v>
      </c>
      <c r="E555">
        <v>52.9</v>
      </c>
      <c r="F555">
        <v>52.9</v>
      </c>
      <c r="G555">
        <f t="shared" si="25"/>
        <v>52.9</v>
      </c>
      <c r="H555" s="1">
        <v>45681</v>
      </c>
      <c r="I555" s="1">
        <v>45681</v>
      </c>
      <c r="J555" t="s">
        <v>27</v>
      </c>
      <c r="K555" t="s">
        <v>35</v>
      </c>
      <c r="L555">
        <v>3</v>
      </c>
      <c r="M555" t="s">
        <v>19</v>
      </c>
      <c r="N555" t="s">
        <v>33</v>
      </c>
      <c r="O555">
        <f>orders[[#This Row],[Ship Date]]-orders[[#This Row],[Order Date]]</f>
        <v>0</v>
      </c>
      <c r="P555">
        <f>WEEKNUM(orders[[#This Row],[Order Date]])</f>
        <v>4</v>
      </c>
      <c r="Q555" t="str" cm="1">
        <f t="array" ref="Q555">_xlfn.IFS(orders[[#This Row],[Customer Gender]]="M","Male", orders[[#This Row],[Customer Gender]]="F","Female", orders[[#This Row],[Customer Gender]]="O","Other", TRUE,"Unknown")</f>
        <v>Female</v>
      </c>
      <c r="R555" s="31" t="str">
        <f t="shared" si="26"/>
        <v>January</v>
      </c>
    </row>
    <row r="556" spans="1:18">
      <c r="A556" t="s">
        <v>646</v>
      </c>
      <c r="B556" t="s">
        <v>44</v>
      </c>
      <c r="C556">
        <v>3</v>
      </c>
      <c r="D556">
        <f t="shared" si="24"/>
        <v>3</v>
      </c>
      <c r="E556">
        <v>25.5</v>
      </c>
      <c r="F556">
        <v>76.5</v>
      </c>
      <c r="G556">
        <f t="shared" si="25"/>
        <v>76.5</v>
      </c>
      <c r="H556" s="1">
        <v>45681</v>
      </c>
      <c r="I556" s="1">
        <v>45682</v>
      </c>
      <c r="J556" t="s">
        <v>27</v>
      </c>
      <c r="K556" t="s">
        <v>35</v>
      </c>
      <c r="L556">
        <v>5</v>
      </c>
      <c r="M556" t="s">
        <v>19</v>
      </c>
      <c r="N556" t="s">
        <v>33</v>
      </c>
      <c r="O556">
        <f>orders[[#This Row],[Ship Date]]-orders[[#This Row],[Order Date]]</f>
        <v>1</v>
      </c>
      <c r="P556">
        <f>WEEKNUM(orders[[#This Row],[Order Date]])</f>
        <v>4</v>
      </c>
      <c r="Q556" t="str" cm="1">
        <f t="array" ref="Q556">_xlfn.IFS(orders[[#This Row],[Customer Gender]]="M","Male", orders[[#This Row],[Customer Gender]]="F","Female", orders[[#This Row],[Customer Gender]]="O","Other", TRUE,"Unknown")</f>
        <v>Female</v>
      </c>
      <c r="R556" s="31" t="str">
        <f t="shared" si="26"/>
        <v>January</v>
      </c>
    </row>
    <row r="557" spans="1:18">
      <c r="A557" t="s">
        <v>647</v>
      </c>
      <c r="B557" t="s">
        <v>39</v>
      </c>
      <c r="C557">
        <v>3</v>
      </c>
      <c r="D557">
        <f t="shared" si="24"/>
        <v>3</v>
      </c>
      <c r="E557">
        <v>51.9</v>
      </c>
      <c r="F557">
        <v>155.69999999999999</v>
      </c>
      <c r="G557">
        <f t="shared" si="25"/>
        <v>155.69999999999999</v>
      </c>
      <c r="H557" s="1">
        <v>45681</v>
      </c>
      <c r="I557" s="1">
        <v>45682</v>
      </c>
      <c r="J557" t="s">
        <v>27</v>
      </c>
      <c r="K557" t="s">
        <v>51</v>
      </c>
      <c r="L557">
        <v>4</v>
      </c>
      <c r="M557" t="s">
        <v>19</v>
      </c>
      <c r="N557" t="s">
        <v>33</v>
      </c>
      <c r="O557">
        <f>orders[[#This Row],[Ship Date]]-orders[[#This Row],[Order Date]]</f>
        <v>1</v>
      </c>
      <c r="P557">
        <f>WEEKNUM(orders[[#This Row],[Order Date]])</f>
        <v>4</v>
      </c>
      <c r="Q557" t="str" cm="1">
        <f t="array" ref="Q557">_xlfn.IFS(orders[[#This Row],[Customer Gender]]="M","Male", orders[[#This Row],[Customer Gender]]="F","Female", orders[[#This Row],[Customer Gender]]="O","Other", TRUE,"Unknown")</f>
        <v>Female</v>
      </c>
      <c r="R557" s="31" t="str">
        <f t="shared" si="26"/>
        <v>January</v>
      </c>
    </row>
    <row r="558" spans="1:18">
      <c r="A558" t="s">
        <v>648</v>
      </c>
      <c r="B558" t="s">
        <v>37</v>
      </c>
      <c r="C558">
        <v>1</v>
      </c>
      <c r="D558">
        <f t="shared" si="24"/>
        <v>1</v>
      </c>
      <c r="E558">
        <v>46.3</v>
      </c>
      <c r="F558">
        <v>46.3</v>
      </c>
      <c r="G558">
        <f t="shared" si="25"/>
        <v>46.3</v>
      </c>
      <c r="H558" s="1">
        <v>45681</v>
      </c>
      <c r="I558" s="1">
        <v>45684</v>
      </c>
      <c r="J558" t="s">
        <v>27</v>
      </c>
      <c r="K558" t="s">
        <v>70</v>
      </c>
      <c r="L558">
        <v>4</v>
      </c>
      <c r="M558" t="s">
        <v>19</v>
      </c>
      <c r="N558" t="s">
        <v>33</v>
      </c>
      <c r="O558">
        <f>orders[[#This Row],[Ship Date]]-orders[[#This Row],[Order Date]]</f>
        <v>3</v>
      </c>
      <c r="P558">
        <f>WEEKNUM(orders[[#This Row],[Order Date]])</f>
        <v>4</v>
      </c>
      <c r="Q558" t="str" cm="1">
        <f t="array" ref="Q558">_xlfn.IFS(orders[[#This Row],[Customer Gender]]="M","Male", orders[[#This Row],[Customer Gender]]="F","Female", orders[[#This Row],[Customer Gender]]="O","Other", TRUE,"Unknown")</f>
        <v>Female</v>
      </c>
      <c r="R558" s="31" t="str">
        <f t="shared" si="26"/>
        <v>January</v>
      </c>
    </row>
    <row r="559" spans="1:18">
      <c r="A559" t="s">
        <v>649</v>
      </c>
      <c r="B559" t="s">
        <v>39</v>
      </c>
      <c r="C559">
        <v>2</v>
      </c>
      <c r="D559">
        <f t="shared" si="24"/>
        <v>2</v>
      </c>
      <c r="E559">
        <v>68.2</v>
      </c>
      <c r="F559">
        <v>136.4</v>
      </c>
      <c r="G559">
        <f t="shared" si="25"/>
        <v>136.4</v>
      </c>
      <c r="H559" s="1">
        <v>45681</v>
      </c>
      <c r="I559" s="1">
        <v>45683</v>
      </c>
      <c r="J559" t="s">
        <v>27</v>
      </c>
      <c r="K559" t="s">
        <v>51</v>
      </c>
      <c r="L559">
        <v>4</v>
      </c>
      <c r="M559" t="s">
        <v>19</v>
      </c>
      <c r="N559" t="s">
        <v>33</v>
      </c>
      <c r="O559">
        <f>orders[[#This Row],[Ship Date]]-orders[[#This Row],[Order Date]]</f>
        <v>2</v>
      </c>
      <c r="P559">
        <f>WEEKNUM(orders[[#This Row],[Order Date]])</f>
        <v>4</v>
      </c>
      <c r="Q559" t="str" cm="1">
        <f t="array" ref="Q559">_xlfn.IFS(orders[[#This Row],[Customer Gender]]="M","Male", orders[[#This Row],[Customer Gender]]="F","Female", orders[[#This Row],[Customer Gender]]="O","Other", TRUE,"Unknown")</f>
        <v>Female</v>
      </c>
      <c r="R559" s="31" t="str">
        <f t="shared" si="26"/>
        <v>January</v>
      </c>
    </row>
    <row r="560" spans="1:18">
      <c r="A560" t="s">
        <v>650</v>
      </c>
      <c r="B560" t="s">
        <v>22</v>
      </c>
      <c r="C560">
        <v>1</v>
      </c>
      <c r="D560">
        <f t="shared" si="24"/>
        <v>1</v>
      </c>
      <c r="E560">
        <v>40.299999999999997</v>
      </c>
      <c r="F560">
        <v>40.299999999999997</v>
      </c>
      <c r="G560">
        <f t="shared" si="25"/>
        <v>40.299999999999997</v>
      </c>
      <c r="H560" s="1">
        <v>45681</v>
      </c>
      <c r="I560" s="1">
        <v>45682</v>
      </c>
      <c r="J560" t="s">
        <v>23</v>
      </c>
      <c r="K560" t="s">
        <v>18</v>
      </c>
      <c r="L560">
        <v>3</v>
      </c>
      <c r="M560" t="s">
        <v>19</v>
      </c>
      <c r="N560" t="s">
        <v>33</v>
      </c>
      <c r="O560">
        <f>orders[[#This Row],[Ship Date]]-orders[[#This Row],[Order Date]]</f>
        <v>1</v>
      </c>
      <c r="P560">
        <f>WEEKNUM(orders[[#This Row],[Order Date]])</f>
        <v>4</v>
      </c>
      <c r="Q560" t="str" cm="1">
        <f t="array" ref="Q560">_xlfn.IFS(orders[[#This Row],[Customer Gender]]="M","Male", orders[[#This Row],[Customer Gender]]="F","Female", orders[[#This Row],[Customer Gender]]="O","Other", TRUE,"Unknown")</f>
        <v>Male</v>
      </c>
      <c r="R560" s="31" t="str">
        <f t="shared" si="26"/>
        <v>January</v>
      </c>
    </row>
    <row r="561" spans="1:18">
      <c r="A561" t="s">
        <v>651</v>
      </c>
      <c r="B561" t="s">
        <v>26</v>
      </c>
      <c r="C561">
        <v>3</v>
      </c>
      <c r="D561">
        <f t="shared" si="24"/>
        <v>3</v>
      </c>
      <c r="E561">
        <v>91.3</v>
      </c>
      <c r="F561">
        <v>273.89999999999998</v>
      </c>
      <c r="G561">
        <f t="shared" si="25"/>
        <v>273.89999999999998</v>
      </c>
      <c r="H561" s="1">
        <v>45681</v>
      </c>
      <c r="I561" s="1">
        <v>45686</v>
      </c>
      <c r="J561" t="s">
        <v>23</v>
      </c>
      <c r="K561" t="s">
        <v>18</v>
      </c>
      <c r="L561">
        <v>5</v>
      </c>
      <c r="M561" t="s">
        <v>19</v>
      </c>
      <c r="N561" t="s">
        <v>55</v>
      </c>
      <c r="O561">
        <f>orders[[#This Row],[Ship Date]]-orders[[#This Row],[Order Date]]</f>
        <v>5</v>
      </c>
      <c r="P561">
        <f>WEEKNUM(orders[[#This Row],[Order Date]])</f>
        <v>4</v>
      </c>
      <c r="Q561" t="str" cm="1">
        <f t="array" ref="Q561">_xlfn.IFS(orders[[#This Row],[Customer Gender]]="M","Male", orders[[#This Row],[Customer Gender]]="F","Female", orders[[#This Row],[Customer Gender]]="O","Other", TRUE,"Unknown")</f>
        <v>Male</v>
      </c>
      <c r="R561" s="31" t="str">
        <f t="shared" si="26"/>
        <v>January</v>
      </c>
    </row>
    <row r="562" spans="1:18">
      <c r="A562" t="s">
        <v>652</v>
      </c>
      <c r="B562" t="s">
        <v>16</v>
      </c>
      <c r="C562">
        <v>3</v>
      </c>
      <c r="D562">
        <f t="shared" si="24"/>
        <v>3</v>
      </c>
      <c r="E562">
        <v>11.9</v>
      </c>
      <c r="F562">
        <v>35.700000000000003</v>
      </c>
      <c r="G562">
        <f t="shared" si="25"/>
        <v>35.700000000000003</v>
      </c>
      <c r="H562" s="1">
        <v>45681</v>
      </c>
      <c r="I562" s="1">
        <v>45682</v>
      </c>
      <c r="J562" t="s">
        <v>27</v>
      </c>
      <c r="K562" t="s">
        <v>18</v>
      </c>
      <c r="L562">
        <v>3</v>
      </c>
      <c r="M562" t="s">
        <v>19</v>
      </c>
      <c r="N562" t="s">
        <v>55</v>
      </c>
      <c r="O562">
        <f>orders[[#This Row],[Ship Date]]-orders[[#This Row],[Order Date]]</f>
        <v>1</v>
      </c>
      <c r="P562">
        <f>WEEKNUM(orders[[#This Row],[Order Date]])</f>
        <v>4</v>
      </c>
      <c r="Q562" t="str" cm="1">
        <f t="array" ref="Q562">_xlfn.IFS(orders[[#This Row],[Customer Gender]]="M","Male", orders[[#This Row],[Customer Gender]]="F","Female", orders[[#This Row],[Customer Gender]]="O","Other", TRUE,"Unknown")</f>
        <v>Female</v>
      </c>
      <c r="R562" s="31" t="str">
        <f t="shared" si="26"/>
        <v>January</v>
      </c>
    </row>
    <row r="563" spans="1:18">
      <c r="A563" t="s">
        <v>653</v>
      </c>
      <c r="B563" t="s">
        <v>26</v>
      </c>
      <c r="C563">
        <v>2</v>
      </c>
      <c r="D563">
        <f t="shared" si="24"/>
        <v>2</v>
      </c>
      <c r="E563">
        <v>63.5</v>
      </c>
      <c r="F563">
        <v>127</v>
      </c>
      <c r="G563">
        <f t="shared" si="25"/>
        <v>127</v>
      </c>
      <c r="H563" s="1">
        <v>45681</v>
      </c>
      <c r="I563" s="1">
        <v>45683</v>
      </c>
      <c r="J563" t="s">
        <v>23</v>
      </c>
      <c r="K563" t="s">
        <v>35</v>
      </c>
      <c r="L563">
        <v>4</v>
      </c>
      <c r="M563" t="s">
        <v>19</v>
      </c>
      <c r="N563" t="s">
        <v>55</v>
      </c>
      <c r="O563">
        <f>orders[[#This Row],[Ship Date]]-orders[[#This Row],[Order Date]]</f>
        <v>2</v>
      </c>
      <c r="P563">
        <f>WEEKNUM(orders[[#This Row],[Order Date]])</f>
        <v>4</v>
      </c>
      <c r="Q563" t="str" cm="1">
        <f t="array" ref="Q563">_xlfn.IFS(orders[[#This Row],[Customer Gender]]="M","Male", orders[[#This Row],[Customer Gender]]="F","Female", orders[[#This Row],[Customer Gender]]="O","Other", TRUE,"Unknown")</f>
        <v>Male</v>
      </c>
      <c r="R563" s="31" t="str">
        <f t="shared" si="26"/>
        <v>January</v>
      </c>
    </row>
    <row r="564" spans="1:18">
      <c r="A564" t="s">
        <v>654</v>
      </c>
      <c r="B564" t="s">
        <v>32</v>
      </c>
      <c r="C564">
        <v>2</v>
      </c>
      <c r="D564">
        <f t="shared" si="24"/>
        <v>2</v>
      </c>
      <c r="E564">
        <v>27.1</v>
      </c>
      <c r="F564">
        <v>54.2</v>
      </c>
      <c r="G564">
        <f t="shared" si="25"/>
        <v>54.2</v>
      </c>
      <c r="H564" s="1">
        <v>45681</v>
      </c>
      <c r="I564" s="1">
        <v>45684</v>
      </c>
      <c r="J564" t="s">
        <v>23</v>
      </c>
      <c r="K564" t="s">
        <v>40</v>
      </c>
      <c r="L564">
        <v>5</v>
      </c>
      <c r="M564" t="s">
        <v>19</v>
      </c>
      <c r="N564" t="s">
        <v>55</v>
      </c>
      <c r="O564">
        <f>orders[[#This Row],[Ship Date]]-orders[[#This Row],[Order Date]]</f>
        <v>3</v>
      </c>
      <c r="P564">
        <f>WEEKNUM(orders[[#This Row],[Order Date]])</f>
        <v>4</v>
      </c>
      <c r="Q564" t="str" cm="1">
        <f t="array" ref="Q564">_xlfn.IFS(orders[[#This Row],[Customer Gender]]="M","Male", orders[[#This Row],[Customer Gender]]="F","Female", orders[[#This Row],[Customer Gender]]="O","Other", TRUE,"Unknown")</f>
        <v>Male</v>
      </c>
      <c r="R564" s="31" t="str">
        <f t="shared" si="26"/>
        <v>January</v>
      </c>
    </row>
    <row r="565" spans="1:18">
      <c r="A565" t="s">
        <v>655</v>
      </c>
      <c r="B565" t="s">
        <v>22</v>
      </c>
      <c r="C565">
        <v>2</v>
      </c>
      <c r="D565">
        <f t="shared" si="24"/>
        <v>2</v>
      </c>
      <c r="E565">
        <v>82.1</v>
      </c>
      <c r="F565">
        <v>164.2</v>
      </c>
      <c r="G565">
        <f t="shared" si="25"/>
        <v>164.2</v>
      </c>
      <c r="H565" s="1">
        <v>45682</v>
      </c>
      <c r="I565" s="1">
        <v>45685</v>
      </c>
      <c r="J565" t="s">
        <v>23</v>
      </c>
      <c r="K565" t="s">
        <v>35</v>
      </c>
      <c r="L565">
        <v>3</v>
      </c>
      <c r="M565" t="s">
        <v>19</v>
      </c>
      <c r="N565" t="s">
        <v>59</v>
      </c>
      <c r="O565">
        <f>orders[[#This Row],[Ship Date]]-orders[[#This Row],[Order Date]]</f>
        <v>3</v>
      </c>
      <c r="P565">
        <f>WEEKNUM(orders[[#This Row],[Order Date]])</f>
        <v>4</v>
      </c>
      <c r="Q565" t="str" cm="1">
        <f t="array" ref="Q565">_xlfn.IFS(orders[[#This Row],[Customer Gender]]="M","Male", orders[[#This Row],[Customer Gender]]="F","Female", orders[[#This Row],[Customer Gender]]="O","Other", TRUE,"Unknown")</f>
        <v>Male</v>
      </c>
      <c r="R565" s="31" t="str">
        <f t="shared" si="26"/>
        <v>January</v>
      </c>
    </row>
    <row r="566" spans="1:18">
      <c r="A566" t="s">
        <v>656</v>
      </c>
      <c r="B566" t="s">
        <v>30</v>
      </c>
      <c r="C566">
        <v>5</v>
      </c>
      <c r="D566">
        <f t="shared" si="24"/>
        <v>5</v>
      </c>
      <c r="E566">
        <v>42.9</v>
      </c>
      <c r="F566">
        <v>214.5</v>
      </c>
      <c r="G566">
        <f t="shared" si="25"/>
        <v>214.5</v>
      </c>
      <c r="H566" s="1">
        <v>45682</v>
      </c>
      <c r="I566" s="1">
        <v>45684</v>
      </c>
      <c r="J566" t="s">
        <v>27</v>
      </c>
      <c r="K566" t="s">
        <v>35</v>
      </c>
      <c r="L566">
        <v>4</v>
      </c>
      <c r="M566" t="s">
        <v>19</v>
      </c>
      <c r="N566" t="s">
        <v>62</v>
      </c>
      <c r="O566">
        <f>orders[[#This Row],[Ship Date]]-orders[[#This Row],[Order Date]]</f>
        <v>2</v>
      </c>
      <c r="P566">
        <f>WEEKNUM(orders[[#This Row],[Order Date]])</f>
        <v>4</v>
      </c>
      <c r="Q566" t="str" cm="1">
        <f t="array" ref="Q566">_xlfn.IFS(orders[[#This Row],[Customer Gender]]="M","Male", orders[[#This Row],[Customer Gender]]="F","Female", orders[[#This Row],[Customer Gender]]="O","Other", TRUE,"Unknown")</f>
        <v>Female</v>
      </c>
      <c r="R566" s="31" t="str">
        <f t="shared" si="26"/>
        <v>January</v>
      </c>
    </row>
    <row r="567" spans="1:18">
      <c r="A567" t="s">
        <v>657</v>
      </c>
      <c r="B567" t="s">
        <v>44</v>
      </c>
      <c r="C567">
        <v>11</v>
      </c>
      <c r="D567">
        <f t="shared" si="24"/>
        <v>11</v>
      </c>
      <c r="E567">
        <v>37.9</v>
      </c>
      <c r="F567">
        <v>416.9</v>
      </c>
      <c r="G567">
        <f t="shared" si="25"/>
        <v>416.9</v>
      </c>
      <c r="H567" s="1">
        <v>45682</v>
      </c>
      <c r="I567" s="1">
        <v>45689</v>
      </c>
      <c r="J567" t="s">
        <v>23</v>
      </c>
      <c r="K567" t="s">
        <v>18</v>
      </c>
      <c r="L567">
        <v>4</v>
      </c>
      <c r="M567" t="s">
        <v>19</v>
      </c>
      <c r="N567" t="s">
        <v>62</v>
      </c>
      <c r="O567">
        <f>orders[[#This Row],[Ship Date]]-orders[[#This Row],[Order Date]]</f>
        <v>7</v>
      </c>
      <c r="P567">
        <f>WEEKNUM(orders[[#This Row],[Order Date]])</f>
        <v>4</v>
      </c>
      <c r="Q567" t="str" cm="1">
        <f t="array" ref="Q567">_xlfn.IFS(orders[[#This Row],[Customer Gender]]="M","Male", orders[[#This Row],[Customer Gender]]="F","Female", orders[[#This Row],[Customer Gender]]="O","Other", TRUE,"Unknown")</f>
        <v>Male</v>
      </c>
      <c r="R567" s="31" t="str">
        <f t="shared" si="26"/>
        <v>January</v>
      </c>
    </row>
    <row r="568" spans="1:18">
      <c r="A568" t="s">
        <v>658</v>
      </c>
      <c r="B568" t="s">
        <v>16</v>
      </c>
      <c r="C568">
        <v>1</v>
      </c>
      <c r="D568">
        <f t="shared" si="24"/>
        <v>1</v>
      </c>
      <c r="E568">
        <v>22.4</v>
      </c>
      <c r="F568">
        <v>22.4</v>
      </c>
      <c r="G568">
        <f t="shared" si="25"/>
        <v>22.4</v>
      </c>
      <c r="H568" s="1">
        <v>45682</v>
      </c>
      <c r="I568" s="1">
        <v>45683</v>
      </c>
      <c r="J568" t="s">
        <v>27</v>
      </c>
      <c r="K568" t="s">
        <v>18</v>
      </c>
      <c r="L568">
        <v>3</v>
      </c>
      <c r="M568" t="s">
        <v>19</v>
      </c>
      <c r="N568" t="s">
        <v>103</v>
      </c>
      <c r="O568">
        <f>orders[[#This Row],[Ship Date]]-orders[[#This Row],[Order Date]]</f>
        <v>1</v>
      </c>
      <c r="P568">
        <f>WEEKNUM(orders[[#This Row],[Order Date]])</f>
        <v>4</v>
      </c>
      <c r="Q568" t="str" cm="1">
        <f t="array" ref="Q568">_xlfn.IFS(orders[[#This Row],[Customer Gender]]="M","Male", orders[[#This Row],[Customer Gender]]="F","Female", orders[[#This Row],[Customer Gender]]="O","Other", TRUE,"Unknown")</f>
        <v>Female</v>
      </c>
      <c r="R568" s="31" t="str">
        <f t="shared" si="26"/>
        <v>January</v>
      </c>
    </row>
    <row r="569" spans="1:18">
      <c r="A569" t="s">
        <v>659</v>
      </c>
      <c r="B569" t="s">
        <v>26</v>
      </c>
      <c r="C569">
        <v>13</v>
      </c>
      <c r="D569">
        <f t="shared" si="24"/>
        <v>13</v>
      </c>
      <c r="E569">
        <v>79.900000000000006</v>
      </c>
      <c r="F569">
        <v>1038.7</v>
      </c>
      <c r="G569">
        <f t="shared" si="25"/>
        <v>1038.7</v>
      </c>
      <c r="H569" s="1">
        <v>45682</v>
      </c>
      <c r="I569" s="1">
        <v>45695</v>
      </c>
      <c r="J569" t="s">
        <v>27</v>
      </c>
      <c r="K569" t="s">
        <v>51</v>
      </c>
      <c r="L569">
        <v>3</v>
      </c>
      <c r="M569" t="s">
        <v>19</v>
      </c>
      <c r="N569" t="s">
        <v>77</v>
      </c>
      <c r="O569">
        <f>orders[[#This Row],[Ship Date]]-orders[[#This Row],[Order Date]]</f>
        <v>13</v>
      </c>
      <c r="P569">
        <f>WEEKNUM(orders[[#This Row],[Order Date]])</f>
        <v>4</v>
      </c>
      <c r="Q569" t="str" cm="1">
        <f t="array" ref="Q569">_xlfn.IFS(orders[[#This Row],[Customer Gender]]="M","Male", orders[[#This Row],[Customer Gender]]="F","Female", orders[[#This Row],[Customer Gender]]="O","Other", TRUE,"Unknown")</f>
        <v>Female</v>
      </c>
      <c r="R569" s="31" t="str">
        <f t="shared" si="26"/>
        <v>January</v>
      </c>
    </row>
    <row r="570" spans="1:18">
      <c r="A570" t="s">
        <v>660</v>
      </c>
      <c r="B570" t="s">
        <v>22</v>
      </c>
      <c r="C570">
        <v>1</v>
      </c>
      <c r="D570">
        <f t="shared" si="24"/>
        <v>1</v>
      </c>
      <c r="E570">
        <v>70.599999999999994</v>
      </c>
      <c r="F570">
        <v>70.599999999999994</v>
      </c>
      <c r="G570">
        <f t="shared" si="25"/>
        <v>70.599999999999994</v>
      </c>
      <c r="H570" s="1">
        <v>45682</v>
      </c>
      <c r="I570" s="1">
        <v>45685</v>
      </c>
      <c r="J570" t="s">
        <v>27</v>
      </c>
      <c r="K570" t="s">
        <v>18</v>
      </c>
      <c r="L570">
        <v>3</v>
      </c>
      <c r="M570" t="s">
        <v>19</v>
      </c>
      <c r="N570" t="s">
        <v>77</v>
      </c>
      <c r="O570">
        <f>orders[[#This Row],[Ship Date]]-orders[[#This Row],[Order Date]]</f>
        <v>3</v>
      </c>
      <c r="P570">
        <f>WEEKNUM(orders[[#This Row],[Order Date]])</f>
        <v>4</v>
      </c>
      <c r="Q570" t="str" cm="1">
        <f t="array" ref="Q570">_xlfn.IFS(orders[[#This Row],[Customer Gender]]="M","Male", orders[[#This Row],[Customer Gender]]="F","Female", orders[[#This Row],[Customer Gender]]="O","Other", TRUE,"Unknown")</f>
        <v>Female</v>
      </c>
      <c r="R570" s="31" t="str">
        <f t="shared" si="26"/>
        <v>January</v>
      </c>
    </row>
    <row r="571" spans="1:18">
      <c r="A571" t="s">
        <v>661</v>
      </c>
      <c r="B571" t="s">
        <v>39</v>
      </c>
      <c r="C571">
        <v>1</v>
      </c>
      <c r="D571">
        <f t="shared" si="24"/>
        <v>1</v>
      </c>
      <c r="E571">
        <v>49.5</v>
      </c>
      <c r="F571">
        <v>49.5</v>
      </c>
      <c r="G571">
        <f t="shared" si="25"/>
        <v>49.5</v>
      </c>
      <c r="H571" s="1">
        <v>45682</v>
      </c>
      <c r="I571" s="1">
        <v>45684</v>
      </c>
      <c r="J571" t="s">
        <v>23</v>
      </c>
      <c r="K571" t="s">
        <v>18</v>
      </c>
      <c r="L571">
        <v>4</v>
      </c>
      <c r="M571" t="s">
        <v>19</v>
      </c>
      <c r="N571" t="s">
        <v>82</v>
      </c>
      <c r="O571">
        <f>orders[[#This Row],[Ship Date]]-orders[[#This Row],[Order Date]]</f>
        <v>2</v>
      </c>
      <c r="P571">
        <f>WEEKNUM(orders[[#This Row],[Order Date]])</f>
        <v>4</v>
      </c>
      <c r="Q571" t="str" cm="1">
        <f t="array" ref="Q571">_xlfn.IFS(orders[[#This Row],[Customer Gender]]="M","Male", orders[[#This Row],[Customer Gender]]="F","Female", orders[[#This Row],[Customer Gender]]="O","Other", TRUE,"Unknown")</f>
        <v>Male</v>
      </c>
      <c r="R571" s="31" t="str">
        <f t="shared" si="26"/>
        <v>January</v>
      </c>
    </row>
    <row r="572" spans="1:18">
      <c r="A572" t="s">
        <v>662</v>
      </c>
      <c r="B572" t="s">
        <v>26</v>
      </c>
      <c r="C572">
        <v>2</v>
      </c>
      <c r="D572">
        <f t="shared" si="24"/>
        <v>2</v>
      </c>
      <c r="E572">
        <v>96.6</v>
      </c>
      <c r="F572">
        <v>193.2</v>
      </c>
      <c r="G572">
        <f t="shared" si="25"/>
        <v>193.2</v>
      </c>
      <c r="H572" s="1">
        <v>45682</v>
      </c>
      <c r="I572" s="1">
        <v>45684</v>
      </c>
      <c r="J572" t="s">
        <v>23</v>
      </c>
      <c r="K572" t="s">
        <v>18</v>
      </c>
      <c r="L572">
        <v>4</v>
      </c>
      <c r="M572" t="s">
        <v>19</v>
      </c>
      <c r="N572" t="s">
        <v>115</v>
      </c>
      <c r="O572">
        <f>orders[[#This Row],[Ship Date]]-orders[[#This Row],[Order Date]]</f>
        <v>2</v>
      </c>
      <c r="P572">
        <f>WEEKNUM(orders[[#This Row],[Order Date]])</f>
        <v>4</v>
      </c>
      <c r="Q572" t="str" cm="1">
        <f t="array" ref="Q572">_xlfn.IFS(orders[[#This Row],[Customer Gender]]="M","Male", orders[[#This Row],[Customer Gender]]="F","Female", orders[[#This Row],[Customer Gender]]="O","Other", TRUE,"Unknown")</f>
        <v>Male</v>
      </c>
      <c r="R572" s="31" t="str">
        <f t="shared" si="26"/>
        <v>January</v>
      </c>
    </row>
    <row r="573" spans="1:18">
      <c r="A573" t="s">
        <v>663</v>
      </c>
      <c r="B573" t="s">
        <v>39</v>
      </c>
      <c r="C573">
        <v>2</v>
      </c>
      <c r="D573">
        <f t="shared" si="24"/>
        <v>2</v>
      </c>
      <c r="E573">
        <v>52.8</v>
      </c>
      <c r="F573">
        <v>105.6</v>
      </c>
      <c r="G573">
        <f t="shared" si="25"/>
        <v>105.6</v>
      </c>
      <c r="H573" s="1">
        <v>45682</v>
      </c>
      <c r="I573" s="1">
        <v>45683</v>
      </c>
      <c r="J573" t="s">
        <v>27</v>
      </c>
      <c r="K573" t="s">
        <v>35</v>
      </c>
      <c r="L573">
        <v>3</v>
      </c>
      <c r="M573" t="s">
        <v>19</v>
      </c>
      <c r="N573" t="s">
        <v>115</v>
      </c>
      <c r="O573">
        <f>orders[[#This Row],[Ship Date]]-orders[[#This Row],[Order Date]]</f>
        <v>1</v>
      </c>
      <c r="P573">
        <f>WEEKNUM(orders[[#This Row],[Order Date]])</f>
        <v>4</v>
      </c>
      <c r="Q573" t="str" cm="1">
        <f t="array" ref="Q573">_xlfn.IFS(orders[[#This Row],[Customer Gender]]="M","Male", orders[[#This Row],[Customer Gender]]="F","Female", orders[[#This Row],[Customer Gender]]="O","Other", TRUE,"Unknown")</f>
        <v>Female</v>
      </c>
      <c r="R573" s="31" t="str">
        <f t="shared" si="26"/>
        <v>January</v>
      </c>
    </row>
    <row r="574" spans="1:18">
      <c r="A574" t="s">
        <v>664</v>
      </c>
      <c r="B574" t="s">
        <v>26</v>
      </c>
      <c r="C574">
        <v>1</v>
      </c>
      <c r="D574">
        <f t="shared" si="24"/>
        <v>1</v>
      </c>
      <c r="E574">
        <v>101.7</v>
      </c>
      <c r="F574">
        <v>101.7</v>
      </c>
      <c r="G574">
        <f t="shared" si="25"/>
        <v>101.7</v>
      </c>
      <c r="H574" s="1">
        <v>45682</v>
      </c>
      <c r="I574" s="1">
        <v>45683</v>
      </c>
      <c r="J574" t="s">
        <v>23</v>
      </c>
      <c r="K574" t="s">
        <v>18</v>
      </c>
      <c r="L574">
        <v>4</v>
      </c>
      <c r="M574" t="s">
        <v>19</v>
      </c>
      <c r="N574" t="s">
        <v>24</v>
      </c>
      <c r="O574">
        <f>orders[[#This Row],[Ship Date]]-orders[[#This Row],[Order Date]]</f>
        <v>1</v>
      </c>
      <c r="P574">
        <f>WEEKNUM(orders[[#This Row],[Order Date]])</f>
        <v>4</v>
      </c>
      <c r="Q574" t="str" cm="1">
        <f t="array" ref="Q574">_xlfn.IFS(orders[[#This Row],[Customer Gender]]="M","Male", orders[[#This Row],[Customer Gender]]="F","Female", orders[[#This Row],[Customer Gender]]="O","Other", TRUE,"Unknown")</f>
        <v>Male</v>
      </c>
      <c r="R574" s="31" t="str">
        <f t="shared" si="26"/>
        <v>January</v>
      </c>
    </row>
    <row r="575" spans="1:18">
      <c r="A575" t="s">
        <v>665</v>
      </c>
      <c r="B575" t="s">
        <v>32</v>
      </c>
      <c r="C575">
        <v>5</v>
      </c>
      <c r="D575">
        <f t="shared" si="24"/>
        <v>5</v>
      </c>
      <c r="E575">
        <v>26.9</v>
      </c>
      <c r="F575">
        <v>134.5</v>
      </c>
      <c r="G575">
        <f t="shared" si="25"/>
        <v>134.5</v>
      </c>
      <c r="H575" s="1">
        <v>45682</v>
      </c>
      <c r="I575" s="1">
        <v>45687</v>
      </c>
      <c r="J575" t="s">
        <v>27</v>
      </c>
      <c r="K575" t="s">
        <v>35</v>
      </c>
      <c r="L575">
        <v>3</v>
      </c>
      <c r="M575" t="s">
        <v>19</v>
      </c>
      <c r="N575" t="s">
        <v>147</v>
      </c>
      <c r="O575">
        <f>orders[[#This Row],[Ship Date]]-orders[[#This Row],[Order Date]]</f>
        <v>5</v>
      </c>
      <c r="P575">
        <f>WEEKNUM(orders[[#This Row],[Order Date]])</f>
        <v>4</v>
      </c>
      <c r="Q575" t="str" cm="1">
        <f t="array" ref="Q575">_xlfn.IFS(orders[[#This Row],[Customer Gender]]="M","Male", orders[[#This Row],[Customer Gender]]="F","Female", orders[[#This Row],[Customer Gender]]="O","Other", TRUE,"Unknown")</f>
        <v>Female</v>
      </c>
      <c r="R575" s="31" t="str">
        <f t="shared" si="26"/>
        <v>January</v>
      </c>
    </row>
    <row r="576" spans="1:18">
      <c r="A576" t="s">
        <v>666</v>
      </c>
      <c r="B576" t="s">
        <v>26</v>
      </c>
      <c r="C576">
        <v>4</v>
      </c>
      <c r="D576">
        <f t="shared" si="24"/>
        <v>4</v>
      </c>
      <c r="E576">
        <v>211</v>
      </c>
      <c r="F576">
        <v>844</v>
      </c>
      <c r="G576">
        <f t="shared" si="25"/>
        <v>844</v>
      </c>
      <c r="H576" s="1">
        <v>45682</v>
      </c>
      <c r="I576" s="1">
        <v>45682</v>
      </c>
      <c r="J576" t="s">
        <v>27</v>
      </c>
      <c r="K576" t="s">
        <v>35</v>
      </c>
      <c r="L576">
        <v>3</v>
      </c>
      <c r="M576" t="s">
        <v>19</v>
      </c>
      <c r="N576" t="s">
        <v>33</v>
      </c>
      <c r="O576">
        <f>orders[[#This Row],[Ship Date]]-orders[[#This Row],[Order Date]]</f>
        <v>0</v>
      </c>
      <c r="P576">
        <f>WEEKNUM(orders[[#This Row],[Order Date]])</f>
        <v>4</v>
      </c>
      <c r="Q576" t="str" cm="1">
        <f t="array" ref="Q576">_xlfn.IFS(orders[[#This Row],[Customer Gender]]="M","Male", orders[[#This Row],[Customer Gender]]="F","Female", orders[[#This Row],[Customer Gender]]="O","Other", TRUE,"Unknown")</f>
        <v>Female</v>
      </c>
      <c r="R576" s="31" t="str">
        <f t="shared" si="26"/>
        <v>January</v>
      </c>
    </row>
    <row r="577" spans="1:18">
      <c r="A577" t="s">
        <v>667</v>
      </c>
      <c r="B577" t="s">
        <v>16</v>
      </c>
      <c r="C577">
        <v>4</v>
      </c>
      <c r="D577">
        <f t="shared" si="24"/>
        <v>4</v>
      </c>
      <c r="E577">
        <v>21.1</v>
      </c>
      <c r="F577">
        <v>84.4</v>
      </c>
      <c r="G577">
        <f t="shared" si="25"/>
        <v>84.4</v>
      </c>
      <c r="H577" s="1">
        <v>45682</v>
      </c>
      <c r="I577" s="1">
        <v>45685</v>
      </c>
      <c r="J577" t="s">
        <v>23</v>
      </c>
      <c r="K577" t="s">
        <v>70</v>
      </c>
      <c r="L577">
        <v>4</v>
      </c>
      <c r="M577" t="s">
        <v>19</v>
      </c>
      <c r="N577" t="s">
        <v>33</v>
      </c>
      <c r="O577">
        <f>orders[[#This Row],[Ship Date]]-orders[[#This Row],[Order Date]]</f>
        <v>3</v>
      </c>
      <c r="P577">
        <f>WEEKNUM(orders[[#This Row],[Order Date]])</f>
        <v>4</v>
      </c>
      <c r="Q577" t="str" cm="1">
        <f t="array" ref="Q577">_xlfn.IFS(orders[[#This Row],[Customer Gender]]="M","Male", orders[[#This Row],[Customer Gender]]="F","Female", orders[[#This Row],[Customer Gender]]="O","Other", TRUE,"Unknown")</f>
        <v>Male</v>
      </c>
      <c r="R577" s="31" t="str">
        <f t="shared" si="26"/>
        <v>January</v>
      </c>
    </row>
    <row r="578" spans="1:18">
      <c r="A578" t="s">
        <v>668</v>
      </c>
      <c r="B578" t="s">
        <v>54</v>
      </c>
      <c r="C578">
        <v>1</v>
      </c>
      <c r="D578">
        <f t="shared" ref="D578:D641" si="27">IF(OR(C578="",C578=0),0.0001,C578)</f>
        <v>1</v>
      </c>
      <c r="E578">
        <v>26.6</v>
      </c>
      <c r="F578">
        <v>26.6</v>
      </c>
      <c r="G578">
        <f t="shared" ref="G578:G641" si="28">IF(OR(F578="",F578=0),0.0001,F578)</f>
        <v>26.6</v>
      </c>
      <c r="H578" s="1">
        <v>45682</v>
      </c>
      <c r="I578" s="1">
        <v>45684</v>
      </c>
      <c r="J578" t="s">
        <v>23</v>
      </c>
      <c r="K578" t="s">
        <v>18</v>
      </c>
      <c r="L578">
        <v>2</v>
      </c>
      <c r="M578" t="s">
        <v>19</v>
      </c>
      <c r="N578" t="s">
        <v>33</v>
      </c>
      <c r="O578">
        <f>orders[[#This Row],[Ship Date]]-orders[[#This Row],[Order Date]]</f>
        <v>2</v>
      </c>
      <c r="P578">
        <f>WEEKNUM(orders[[#This Row],[Order Date]])</f>
        <v>4</v>
      </c>
      <c r="Q578" t="str" cm="1">
        <f t="array" ref="Q578">_xlfn.IFS(orders[[#This Row],[Customer Gender]]="M","Male", orders[[#This Row],[Customer Gender]]="F","Female", orders[[#This Row],[Customer Gender]]="O","Other", TRUE,"Unknown")</f>
        <v>Male</v>
      </c>
      <c r="R578" s="31" t="str">
        <f t="shared" ref="R578:R641" si="29">TEXT(H578,"mmmm")</f>
        <v>January</v>
      </c>
    </row>
    <row r="579" spans="1:18">
      <c r="A579" t="s">
        <v>669</v>
      </c>
      <c r="B579" t="s">
        <v>69</v>
      </c>
      <c r="C579">
        <v>4</v>
      </c>
      <c r="D579">
        <f t="shared" si="27"/>
        <v>4</v>
      </c>
      <c r="E579">
        <v>51.2</v>
      </c>
      <c r="F579">
        <v>204.8</v>
      </c>
      <c r="G579">
        <f t="shared" si="28"/>
        <v>204.8</v>
      </c>
      <c r="H579" s="1">
        <v>45682</v>
      </c>
      <c r="I579" s="1">
        <v>45683</v>
      </c>
      <c r="J579" t="s">
        <v>27</v>
      </c>
      <c r="K579" t="s">
        <v>51</v>
      </c>
      <c r="L579">
        <v>4</v>
      </c>
      <c r="M579" t="s">
        <v>19</v>
      </c>
      <c r="N579" t="s">
        <v>670</v>
      </c>
      <c r="O579">
        <f>orders[[#This Row],[Ship Date]]-orders[[#This Row],[Order Date]]</f>
        <v>1</v>
      </c>
      <c r="P579">
        <f>WEEKNUM(orders[[#This Row],[Order Date]])</f>
        <v>4</v>
      </c>
      <c r="Q579" t="str" cm="1">
        <f t="array" ref="Q579">_xlfn.IFS(orders[[#This Row],[Customer Gender]]="M","Male", orders[[#This Row],[Customer Gender]]="F","Female", orders[[#This Row],[Customer Gender]]="O","Other", TRUE,"Unknown")</f>
        <v>Female</v>
      </c>
      <c r="R579" s="31" t="str">
        <f t="shared" si="29"/>
        <v>January</v>
      </c>
    </row>
    <row r="580" spans="1:18">
      <c r="A580" t="s">
        <v>671</v>
      </c>
      <c r="B580" t="s">
        <v>16</v>
      </c>
      <c r="C580">
        <v>5</v>
      </c>
      <c r="D580">
        <f t="shared" si="27"/>
        <v>5</v>
      </c>
      <c r="E580">
        <v>10.6</v>
      </c>
      <c r="F580">
        <v>53</v>
      </c>
      <c r="G580">
        <f t="shared" si="28"/>
        <v>53</v>
      </c>
      <c r="H580" s="1">
        <v>45682</v>
      </c>
      <c r="I580" s="1">
        <v>45686</v>
      </c>
      <c r="J580" t="s">
        <v>27</v>
      </c>
      <c r="K580" t="s">
        <v>18</v>
      </c>
      <c r="L580">
        <v>4</v>
      </c>
      <c r="M580" t="s">
        <v>19</v>
      </c>
      <c r="N580" t="s">
        <v>62</v>
      </c>
      <c r="O580">
        <f>orders[[#This Row],[Ship Date]]-orders[[#This Row],[Order Date]]</f>
        <v>4</v>
      </c>
      <c r="P580">
        <f>WEEKNUM(orders[[#This Row],[Order Date]])</f>
        <v>4</v>
      </c>
      <c r="Q580" t="str" cm="1">
        <f t="array" ref="Q580">_xlfn.IFS(orders[[#This Row],[Customer Gender]]="M","Male", orders[[#This Row],[Customer Gender]]="F","Female", orders[[#This Row],[Customer Gender]]="O","Other", TRUE,"Unknown")</f>
        <v>Female</v>
      </c>
      <c r="R580" s="31" t="str">
        <f t="shared" si="29"/>
        <v>January</v>
      </c>
    </row>
    <row r="581" spans="1:18">
      <c r="A581" t="s">
        <v>672</v>
      </c>
      <c r="B581" t="s">
        <v>39</v>
      </c>
      <c r="C581">
        <v>3</v>
      </c>
      <c r="D581">
        <f t="shared" si="27"/>
        <v>3</v>
      </c>
      <c r="E581">
        <v>43.4</v>
      </c>
      <c r="F581">
        <v>130.19999999999999</v>
      </c>
      <c r="G581">
        <f t="shared" si="28"/>
        <v>130.19999999999999</v>
      </c>
      <c r="H581" s="1">
        <v>45682</v>
      </c>
      <c r="I581" s="1">
        <v>45685</v>
      </c>
      <c r="J581" t="s">
        <v>27</v>
      </c>
      <c r="K581" t="s">
        <v>70</v>
      </c>
      <c r="L581">
        <v>4</v>
      </c>
      <c r="M581" t="s">
        <v>19</v>
      </c>
      <c r="N581" t="s">
        <v>62</v>
      </c>
      <c r="O581">
        <f>orders[[#This Row],[Ship Date]]-orders[[#This Row],[Order Date]]</f>
        <v>3</v>
      </c>
      <c r="P581">
        <f>WEEKNUM(orders[[#This Row],[Order Date]])</f>
        <v>4</v>
      </c>
      <c r="Q581" t="str" cm="1">
        <f t="array" ref="Q581">_xlfn.IFS(orders[[#This Row],[Customer Gender]]="M","Male", orders[[#This Row],[Customer Gender]]="F","Female", orders[[#This Row],[Customer Gender]]="O","Other", TRUE,"Unknown")</f>
        <v>Female</v>
      </c>
      <c r="R581" s="31" t="str">
        <f t="shared" si="29"/>
        <v>January</v>
      </c>
    </row>
    <row r="582" spans="1:18">
      <c r="A582" t="s">
        <v>673</v>
      </c>
      <c r="B582" t="s">
        <v>69</v>
      </c>
      <c r="C582">
        <v>1</v>
      </c>
      <c r="D582">
        <f t="shared" si="27"/>
        <v>1</v>
      </c>
      <c r="E582">
        <v>80</v>
      </c>
      <c r="F582">
        <v>80</v>
      </c>
      <c r="G582">
        <f t="shared" si="28"/>
        <v>80</v>
      </c>
      <c r="H582" s="1">
        <v>45682</v>
      </c>
      <c r="I582" s="1">
        <v>45682</v>
      </c>
      <c r="J582" t="s">
        <v>27</v>
      </c>
      <c r="K582" t="s">
        <v>18</v>
      </c>
      <c r="L582">
        <v>5</v>
      </c>
      <c r="M582" t="s">
        <v>19</v>
      </c>
      <c r="N582" t="s">
        <v>62</v>
      </c>
      <c r="O582">
        <f>orders[[#This Row],[Ship Date]]-orders[[#This Row],[Order Date]]</f>
        <v>0</v>
      </c>
      <c r="P582">
        <f>WEEKNUM(orders[[#This Row],[Order Date]])</f>
        <v>4</v>
      </c>
      <c r="Q582" t="str" cm="1">
        <f t="array" ref="Q582">_xlfn.IFS(orders[[#This Row],[Customer Gender]]="M","Male", orders[[#This Row],[Customer Gender]]="F","Female", orders[[#This Row],[Customer Gender]]="O","Other", TRUE,"Unknown")</f>
        <v>Female</v>
      </c>
      <c r="R582" s="31" t="str">
        <f t="shared" si="29"/>
        <v>January</v>
      </c>
    </row>
    <row r="583" spans="1:18">
      <c r="A583" t="s">
        <v>674</v>
      </c>
      <c r="B583" t="s">
        <v>54</v>
      </c>
      <c r="C583">
        <v>4</v>
      </c>
      <c r="D583">
        <f t="shared" si="27"/>
        <v>4</v>
      </c>
      <c r="E583">
        <v>64.7</v>
      </c>
      <c r="F583">
        <v>258.8</v>
      </c>
      <c r="G583">
        <f t="shared" si="28"/>
        <v>258.8</v>
      </c>
      <c r="H583" s="1">
        <v>45682</v>
      </c>
      <c r="I583" s="1">
        <v>45684</v>
      </c>
      <c r="J583" t="s">
        <v>27</v>
      </c>
      <c r="K583" t="s">
        <v>35</v>
      </c>
      <c r="L583">
        <v>2</v>
      </c>
      <c r="M583" t="s">
        <v>19</v>
      </c>
      <c r="N583" t="s">
        <v>62</v>
      </c>
      <c r="O583">
        <f>orders[[#This Row],[Ship Date]]-orders[[#This Row],[Order Date]]</f>
        <v>2</v>
      </c>
      <c r="P583">
        <f>WEEKNUM(orders[[#This Row],[Order Date]])</f>
        <v>4</v>
      </c>
      <c r="Q583" t="str" cm="1">
        <f t="array" ref="Q583">_xlfn.IFS(orders[[#This Row],[Customer Gender]]="M","Male", orders[[#This Row],[Customer Gender]]="F","Female", orders[[#This Row],[Customer Gender]]="O","Other", TRUE,"Unknown")</f>
        <v>Female</v>
      </c>
      <c r="R583" s="31" t="str">
        <f t="shared" si="29"/>
        <v>January</v>
      </c>
    </row>
    <row r="584" spans="1:18">
      <c r="A584" t="s">
        <v>675</v>
      </c>
      <c r="B584" t="s">
        <v>44</v>
      </c>
      <c r="C584">
        <v>11</v>
      </c>
      <c r="D584">
        <f t="shared" si="27"/>
        <v>11</v>
      </c>
      <c r="E584">
        <v>26.3</v>
      </c>
      <c r="F584">
        <v>289.3</v>
      </c>
      <c r="G584">
        <f t="shared" si="28"/>
        <v>289.3</v>
      </c>
      <c r="H584" s="1">
        <v>45683</v>
      </c>
      <c r="I584" s="1">
        <v>45683</v>
      </c>
      <c r="J584" t="s">
        <v>27</v>
      </c>
      <c r="K584" t="s">
        <v>70</v>
      </c>
      <c r="L584">
        <v>3</v>
      </c>
      <c r="M584" t="s">
        <v>19</v>
      </c>
      <c r="N584" t="s">
        <v>201</v>
      </c>
      <c r="O584">
        <f>orders[[#This Row],[Ship Date]]-orders[[#This Row],[Order Date]]</f>
        <v>0</v>
      </c>
      <c r="P584">
        <f>WEEKNUM(orders[[#This Row],[Order Date]])</f>
        <v>5</v>
      </c>
      <c r="Q584" t="str" cm="1">
        <f t="array" ref="Q584">_xlfn.IFS(orders[[#This Row],[Customer Gender]]="M","Male", orders[[#This Row],[Customer Gender]]="F","Female", orders[[#This Row],[Customer Gender]]="O","Other", TRUE,"Unknown")</f>
        <v>Female</v>
      </c>
      <c r="R584" s="31" t="str">
        <f t="shared" si="29"/>
        <v>January</v>
      </c>
    </row>
    <row r="585" spans="1:18">
      <c r="A585" t="s">
        <v>676</v>
      </c>
      <c r="B585" t="s">
        <v>54</v>
      </c>
      <c r="C585">
        <v>1</v>
      </c>
      <c r="D585">
        <f t="shared" si="27"/>
        <v>1</v>
      </c>
      <c r="E585">
        <v>28.5</v>
      </c>
      <c r="F585">
        <v>28.5</v>
      </c>
      <c r="G585">
        <f t="shared" si="28"/>
        <v>28.5</v>
      </c>
      <c r="H585" s="1">
        <v>45683</v>
      </c>
      <c r="I585" s="1">
        <v>45683</v>
      </c>
      <c r="J585" t="s">
        <v>23</v>
      </c>
      <c r="K585" t="s">
        <v>18</v>
      </c>
      <c r="L585">
        <v>3</v>
      </c>
      <c r="M585" t="s">
        <v>19</v>
      </c>
      <c r="N585" t="s">
        <v>72</v>
      </c>
      <c r="O585">
        <f>orders[[#This Row],[Ship Date]]-orders[[#This Row],[Order Date]]</f>
        <v>0</v>
      </c>
      <c r="P585">
        <f>WEEKNUM(orders[[#This Row],[Order Date]])</f>
        <v>5</v>
      </c>
      <c r="Q585" t="str" cm="1">
        <f t="array" ref="Q585">_xlfn.IFS(orders[[#This Row],[Customer Gender]]="M","Male", orders[[#This Row],[Customer Gender]]="F","Female", orders[[#This Row],[Customer Gender]]="O","Other", TRUE,"Unknown")</f>
        <v>Male</v>
      </c>
      <c r="R585" s="31" t="str">
        <f t="shared" si="29"/>
        <v>January</v>
      </c>
    </row>
    <row r="586" spans="1:18">
      <c r="A586" t="s">
        <v>677</v>
      </c>
      <c r="B586" t="s">
        <v>135</v>
      </c>
      <c r="C586">
        <v>1</v>
      </c>
      <c r="D586">
        <f t="shared" si="27"/>
        <v>1</v>
      </c>
      <c r="E586">
        <v>47.8</v>
      </c>
      <c r="F586">
        <v>47.8</v>
      </c>
      <c r="G586">
        <f t="shared" si="28"/>
        <v>47.8</v>
      </c>
      <c r="H586" s="1">
        <v>45683</v>
      </c>
      <c r="I586" s="1">
        <v>45685</v>
      </c>
      <c r="J586" t="s">
        <v>27</v>
      </c>
      <c r="K586" t="s">
        <v>18</v>
      </c>
      <c r="L586">
        <v>3</v>
      </c>
      <c r="M586" t="s">
        <v>19</v>
      </c>
      <c r="N586" t="s">
        <v>72</v>
      </c>
      <c r="O586">
        <f>orders[[#This Row],[Ship Date]]-orders[[#This Row],[Order Date]]</f>
        <v>2</v>
      </c>
      <c r="P586">
        <f>WEEKNUM(orders[[#This Row],[Order Date]])</f>
        <v>5</v>
      </c>
      <c r="Q586" t="str" cm="1">
        <f t="array" ref="Q586">_xlfn.IFS(orders[[#This Row],[Customer Gender]]="M","Male", orders[[#This Row],[Customer Gender]]="F","Female", orders[[#This Row],[Customer Gender]]="O","Other", TRUE,"Unknown")</f>
        <v>Female</v>
      </c>
      <c r="R586" s="31" t="str">
        <f t="shared" si="29"/>
        <v>January</v>
      </c>
    </row>
    <row r="587" spans="1:18">
      <c r="A587" t="s">
        <v>678</v>
      </c>
      <c r="B587" t="s">
        <v>54</v>
      </c>
      <c r="C587">
        <v>3</v>
      </c>
      <c r="D587">
        <f t="shared" si="27"/>
        <v>3</v>
      </c>
      <c r="E587">
        <v>42.8</v>
      </c>
      <c r="F587">
        <v>128.39999999999998</v>
      </c>
      <c r="G587">
        <f t="shared" si="28"/>
        <v>128.39999999999998</v>
      </c>
      <c r="H587" s="1">
        <v>45683</v>
      </c>
      <c r="I587" s="1">
        <v>45686</v>
      </c>
      <c r="J587" t="s">
        <v>27</v>
      </c>
      <c r="K587" t="s">
        <v>70</v>
      </c>
      <c r="L587">
        <v>3</v>
      </c>
      <c r="M587" t="s">
        <v>19</v>
      </c>
      <c r="N587" t="s">
        <v>77</v>
      </c>
      <c r="O587">
        <f>orders[[#This Row],[Ship Date]]-orders[[#This Row],[Order Date]]</f>
        <v>3</v>
      </c>
      <c r="P587">
        <f>WEEKNUM(orders[[#This Row],[Order Date]])</f>
        <v>5</v>
      </c>
      <c r="Q587" t="str" cm="1">
        <f t="array" ref="Q587">_xlfn.IFS(orders[[#This Row],[Customer Gender]]="M","Male", orders[[#This Row],[Customer Gender]]="F","Female", orders[[#This Row],[Customer Gender]]="O","Other", TRUE,"Unknown")</f>
        <v>Female</v>
      </c>
      <c r="R587" s="31" t="str">
        <f t="shared" si="29"/>
        <v>January</v>
      </c>
    </row>
    <row r="588" spans="1:18">
      <c r="A588" t="s">
        <v>679</v>
      </c>
      <c r="B588" t="s">
        <v>39</v>
      </c>
      <c r="C588">
        <v>5</v>
      </c>
      <c r="D588">
        <f t="shared" si="27"/>
        <v>5</v>
      </c>
      <c r="E588">
        <v>46.8</v>
      </c>
      <c r="F588">
        <v>234</v>
      </c>
      <c r="G588">
        <f t="shared" si="28"/>
        <v>234</v>
      </c>
      <c r="H588" s="1">
        <v>45683</v>
      </c>
      <c r="I588" s="1">
        <v>45688</v>
      </c>
      <c r="J588" t="s">
        <v>27</v>
      </c>
      <c r="K588" t="s">
        <v>35</v>
      </c>
      <c r="L588">
        <v>5</v>
      </c>
      <c r="M588" t="s">
        <v>19</v>
      </c>
      <c r="N588" t="s">
        <v>77</v>
      </c>
      <c r="O588">
        <f>orders[[#This Row],[Ship Date]]-orders[[#This Row],[Order Date]]</f>
        <v>5</v>
      </c>
      <c r="P588">
        <f>WEEKNUM(orders[[#This Row],[Order Date]])</f>
        <v>5</v>
      </c>
      <c r="Q588" t="str" cm="1">
        <f t="array" ref="Q588">_xlfn.IFS(orders[[#This Row],[Customer Gender]]="M","Male", orders[[#This Row],[Customer Gender]]="F","Female", orders[[#This Row],[Customer Gender]]="O","Other", TRUE,"Unknown")</f>
        <v>Female</v>
      </c>
      <c r="R588" s="31" t="str">
        <f t="shared" si="29"/>
        <v>January</v>
      </c>
    </row>
    <row r="589" spans="1:18">
      <c r="A589" t="s">
        <v>680</v>
      </c>
      <c r="B589" t="s">
        <v>22</v>
      </c>
      <c r="C589">
        <v>10</v>
      </c>
      <c r="D589">
        <f t="shared" si="27"/>
        <v>10</v>
      </c>
      <c r="E589">
        <v>64.099999999999994</v>
      </c>
      <c r="F589">
        <v>641</v>
      </c>
      <c r="G589">
        <f t="shared" si="28"/>
        <v>641</v>
      </c>
      <c r="H589" s="1">
        <v>45683</v>
      </c>
      <c r="I589" s="1">
        <v>45684</v>
      </c>
      <c r="J589" t="s">
        <v>23</v>
      </c>
      <c r="K589" t="s">
        <v>35</v>
      </c>
      <c r="L589">
        <v>4</v>
      </c>
      <c r="M589" t="s">
        <v>19</v>
      </c>
      <c r="N589" t="s">
        <v>77</v>
      </c>
      <c r="O589">
        <f>orders[[#This Row],[Ship Date]]-orders[[#This Row],[Order Date]]</f>
        <v>1</v>
      </c>
      <c r="P589">
        <f>WEEKNUM(orders[[#This Row],[Order Date]])</f>
        <v>5</v>
      </c>
      <c r="Q589" t="str" cm="1">
        <f t="array" ref="Q589">_xlfn.IFS(orders[[#This Row],[Customer Gender]]="M","Male", orders[[#This Row],[Customer Gender]]="F","Female", orders[[#This Row],[Customer Gender]]="O","Other", TRUE,"Unknown")</f>
        <v>Male</v>
      </c>
      <c r="R589" s="31" t="str">
        <f t="shared" si="29"/>
        <v>January</v>
      </c>
    </row>
    <row r="590" spans="1:18">
      <c r="A590" t="s">
        <v>681</v>
      </c>
      <c r="B590" t="s">
        <v>26</v>
      </c>
      <c r="C590">
        <v>1</v>
      </c>
      <c r="D590">
        <f t="shared" si="27"/>
        <v>1</v>
      </c>
      <c r="E590">
        <v>89.1</v>
      </c>
      <c r="F590">
        <v>89.1</v>
      </c>
      <c r="G590">
        <f t="shared" si="28"/>
        <v>89.1</v>
      </c>
      <c r="H590" s="1">
        <v>45683</v>
      </c>
      <c r="I590" s="1">
        <v>45684</v>
      </c>
      <c r="J590" t="s">
        <v>27</v>
      </c>
      <c r="K590" t="s">
        <v>18</v>
      </c>
      <c r="L590">
        <v>3</v>
      </c>
      <c r="M590" t="s">
        <v>19</v>
      </c>
      <c r="N590" t="s">
        <v>113</v>
      </c>
      <c r="O590">
        <f>orders[[#This Row],[Ship Date]]-orders[[#This Row],[Order Date]]</f>
        <v>1</v>
      </c>
      <c r="P590">
        <f>WEEKNUM(orders[[#This Row],[Order Date]])</f>
        <v>5</v>
      </c>
      <c r="Q590" t="str" cm="1">
        <f t="array" ref="Q590">_xlfn.IFS(orders[[#This Row],[Customer Gender]]="M","Male", orders[[#This Row],[Customer Gender]]="F","Female", orders[[#This Row],[Customer Gender]]="O","Other", TRUE,"Unknown")</f>
        <v>Female</v>
      </c>
      <c r="R590" s="31" t="str">
        <f t="shared" si="29"/>
        <v>January</v>
      </c>
    </row>
    <row r="591" spans="1:18">
      <c r="A591" t="s">
        <v>682</v>
      </c>
      <c r="B591" t="s">
        <v>26</v>
      </c>
      <c r="C591">
        <v>3</v>
      </c>
      <c r="D591">
        <f t="shared" si="27"/>
        <v>3</v>
      </c>
      <c r="E591">
        <v>83.1</v>
      </c>
      <c r="F591">
        <v>249.29999999999998</v>
      </c>
      <c r="G591">
        <f t="shared" si="28"/>
        <v>249.29999999999998</v>
      </c>
      <c r="H591" s="1">
        <v>45683</v>
      </c>
      <c r="I591" s="1">
        <v>45684</v>
      </c>
      <c r="J591" t="s">
        <v>27</v>
      </c>
      <c r="K591" t="s">
        <v>40</v>
      </c>
      <c r="L591">
        <v>3</v>
      </c>
      <c r="M591" t="s">
        <v>19</v>
      </c>
      <c r="N591" t="s">
        <v>82</v>
      </c>
      <c r="O591">
        <f>orders[[#This Row],[Ship Date]]-orders[[#This Row],[Order Date]]</f>
        <v>1</v>
      </c>
      <c r="P591">
        <f>WEEKNUM(orders[[#This Row],[Order Date]])</f>
        <v>5</v>
      </c>
      <c r="Q591" t="str" cm="1">
        <f t="array" ref="Q591">_xlfn.IFS(orders[[#This Row],[Customer Gender]]="M","Male", orders[[#This Row],[Customer Gender]]="F","Female", orders[[#This Row],[Customer Gender]]="O","Other", TRUE,"Unknown")</f>
        <v>Female</v>
      </c>
      <c r="R591" s="31" t="str">
        <f t="shared" si="29"/>
        <v>January</v>
      </c>
    </row>
    <row r="592" spans="1:18">
      <c r="A592" t="s">
        <v>683</v>
      </c>
      <c r="B592" t="s">
        <v>44</v>
      </c>
      <c r="C592">
        <v>3</v>
      </c>
      <c r="D592">
        <f t="shared" si="27"/>
        <v>3</v>
      </c>
      <c r="E592">
        <v>40.9</v>
      </c>
      <c r="F592">
        <v>122.69999999999999</v>
      </c>
      <c r="G592">
        <f t="shared" si="28"/>
        <v>122.69999999999999</v>
      </c>
      <c r="H592" s="1">
        <v>45683</v>
      </c>
      <c r="I592" s="1">
        <v>45684</v>
      </c>
      <c r="J592" t="s">
        <v>23</v>
      </c>
      <c r="K592" t="s">
        <v>18</v>
      </c>
      <c r="L592">
        <v>4</v>
      </c>
      <c r="M592" t="s">
        <v>19</v>
      </c>
      <c r="N592" t="s">
        <v>24</v>
      </c>
      <c r="O592">
        <f>orders[[#This Row],[Ship Date]]-orders[[#This Row],[Order Date]]</f>
        <v>1</v>
      </c>
      <c r="P592">
        <f>WEEKNUM(orders[[#This Row],[Order Date]])</f>
        <v>5</v>
      </c>
      <c r="Q592" t="str" cm="1">
        <f t="array" ref="Q592">_xlfn.IFS(orders[[#This Row],[Customer Gender]]="M","Male", orders[[#This Row],[Customer Gender]]="F","Female", orders[[#This Row],[Customer Gender]]="O","Other", TRUE,"Unknown")</f>
        <v>Male</v>
      </c>
      <c r="R592" s="31" t="str">
        <f t="shared" si="29"/>
        <v>January</v>
      </c>
    </row>
    <row r="593" spans="1:18">
      <c r="A593" t="s">
        <v>684</v>
      </c>
      <c r="B593" t="s">
        <v>26</v>
      </c>
      <c r="C593">
        <v>2</v>
      </c>
      <c r="D593">
        <f t="shared" si="27"/>
        <v>2</v>
      </c>
      <c r="E593">
        <v>125.7</v>
      </c>
      <c r="F593">
        <v>251.4</v>
      </c>
      <c r="G593">
        <f t="shared" si="28"/>
        <v>251.4</v>
      </c>
      <c r="H593" s="1">
        <v>45683</v>
      </c>
      <c r="I593" s="1">
        <v>45684</v>
      </c>
      <c r="J593" t="s">
        <v>27</v>
      </c>
      <c r="K593" t="s">
        <v>51</v>
      </c>
      <c r="L593">
        <v>4</v>
      </c>
      <c r="M593" t="s">
        <v>19</v>
      </c>
      <c r="N593" t="s">
        <v>28</v>
      </c>
      <c r="O593">
        <f>orders[[#This Row],[Ship Date]]-orders[[#This Row],[Order Date]]</f>
        <v>1</v>
      </c>
      <c r="P593">
        <f>WEEKNUM(orders[[#This Row],[Order Date]])</f>
        <v>5</v>
      </c>
      <c r="Q593" t="str" cm="1">
        <f t="array" ref="Q593">_xlfn.IFS(orders[[#This Row],[Customer Gender]]="M","Male", orders[[#This Row],[Customer Gender]]="F","Female", orders[[#This Row],[Customer Gender]]="O","Other", TRUE,"Unknown")</f>
        <v>Female</v>
      </c>
      <c r="R593" s="31" t="str">
        <f t="shared" si="29"/>
        <v>January</v>
      </c>
    </row>
    <row r="594" spans="1:18">
      <c r="A594" t="s">
        <v>685</v>
      </c>
      <c r="B594" t="s">
        <v>30</v>
      </c>
      <c r="C594">
        <v>2</v>
      </c>
      <c r="D594">
        <f t="shared" si="27"/>
        <v>2</v>
      </c>
      <c r="E594">
        <v>30.9</v>
      </c>
      <c r="F594">
        <v>61.8</v>
      </c>
      <c r="G594">
        <f t="shared" si="28"/>
        <v>61.8</v>
      </c>
      <c r="H594" s="1">
        <v>45683</v>
      </c>
      <c r="I594" s="1">
        <v>45683</v>
      </c>
      <c r="J594" t="s">
        <v>27</v>
      </c>
      <c r="K594" t="s">
        <v>40</v>
      </c>
      <c r="L594">
        <v>5</v>
      </c>
      <c r="M594" t="s">
        <v>19</v>
      </c>
      <c r="N594" t="s">
        <v>147</v>
      </c>
      <c r="O594">
        <f>orders[[#This Row],[Ship Date]]-orders[[#This Row],[Order Date]]</f>
        <v>0</v>
      </c>
      <c r="P594">
        <f>WEEKNUM(orders[[#This Row],[Order Date]])</f>
        <v>5</v>
      </c>
      <c r="Q594" t="str" cm="1">
        <f t="array" ref="Q594">_xlfn.IFS(orders[[#This Row],[Customer Gender]]="M","Male", orders[[#This Row],[Customer Gender]]="F","Female", orders[[#This Row],[Customer Gender]]="O","Other", TRUE,"Unknown")</f>
        <v>Female</v>
      </c>
      <c r="R594" s="31" t="str">
        <f t="shared" si="29"/>
        <v>January</v>
      </c>
    </row>
    <row r="595" spans="1:18">
      <c r="A595" t="s">
        <v>686</v>
      </c>
      <c r="B595" t="s">
        <v>44</v>
      </c>
      <c r="C595">
        <v>2</v>
      </c>
      <c r="D595">
        <f t="shared" si="27"/>
        <v>2</v>
      </c>
      <c r="E595">
        <v>18.3</v>
      </c>
      <c r="F595">
        <v>36.6</v>
      </c>
      <c r="G595">
        <f t="shared" si="28"/>
        <v>36.6</v>
      </c>
      <c r="H595" s="1">
        <v>45683</v>
      </c>
      <c r="I595" s="1">
        <v>45684</v>
      </c>
      <c r="J595" t="s">
        <v>27</v>
      </c>
      <c r="K595" t="s">
        <v>35</v>
      </c>
      <c r="L595">
        <v>4</v>
      </c>
      <c r="M595" t="s">
        <v>19</v>
      </c>
      <c r="N595" t="s">
        <v>33</v>
      </c>
      <c r="O595">
        <f>orders[[#This Row],[Ship Date]]-orders[[#This Row],[Order Date]]</f>
        <v>1</v>
      </c>
      <c r="P595">
        <f>WEEKNUM(orders[[#This Row],[Order Date]])</f>
        <v>5</v>
      </c>
      <c r="Q595" t="str" cm="1">
        <f t="array" ref="Q595">_xlfn.IFS(orders[[#This Row],[Customer Gender]]="M","Male", orders[[#This Row],[Customer Gender]]="F","Female", orders[[#This Row],[Customer Gender]]="O","Other", TRUE,"Unknown")</f>
        <v>Female</v>
      </c>
      <c r="R595" s="31" t="str">
        <f t="shared" si="29"/>
        <v>January</v>
      </c>
    </row>
    <row r="596" spans="1:18">
      <c r="A596" t="s">
        <v>687</v>
      </c>
      <c r="B596" t="s">
        <v>32</v>
      </c>
      <c r="C596">
        <v>2</v>
      </c>
      <c r="D596">
        <f t="shared" si="27"/>
        <v>2</v>
      </c>
      <c r="E596">
        <v>56.5</v>
      </c>
      <c r="F596">
        <v>113</v>
      </c>
      <c r="G596">
        <f t="shared" si="28"/>
        <v>113</v>
      </c>
      <c r="H596" s="1">
        <v>45683</v>
      </c>
      <c r="I596" s="1">
        <v>45687</v>
      </c>
      <c r="J596" t="s">
        <v>23</v>
      </c>
      <c r="K596" t="s">
        <v>40</v>
      </c>
      <c r="L596">
        <v>5</v>
      </c>
      <c r="M596" t="s">
        <v>19</v>
      </c>
      <c r="N596" t="s">
        <v>33</v>
      </c>
      <c r="O596">
        <f>orders[[#This Row],[Ship Date]]-orders[[#This Row],[Order Date]]</f>
        <v>4</v>
      </c>
      <c r="P596">
        <f>WEEKNUM(orders[[#This Row],[Order Date]])</f>
        <v>5</v>
      </c>
      <c r="Q596" t="str" cm="1">
        <f t="array" ref="Q596">_xlfn.IFS(orders[[#This Row],[Customer Gender]]="M","Male", orders[[#This Row],[Customer Gender]]="F","Female", orders[[#This Row],[Customer Gender]]="O","Other", TRUE,"Unknown")</f>
        <v>Male</v>
      </c>
      <c r="R596" s="31" t="str">
        <f t="shared" si="29"/>
        <v>January</v>
      </c>
    </row>
    <row r="597" spans="1:18">
      <c r="A597" t="s">
        <v>688</v>
      </c>
      <c r="B597" t="s">
        <v>54</v>
      </c>
      <c r="C597">
        <v>7</v>
      </c>
      <c r="D597">
        <f t="shared" si="27"/>
        <v>7</v>
      </c>
      <c r="E597">
        <v>29.9</v>
      </c>
      <c r="F597">
        <v>209.29999999999998</v>
      </c>
      <c r="G597">
        <f t="shared" si="28"/>
        <v>209.29999999999998</v>
      </c>
      <c r="H597" s="1">
        <v>45683</v>
      </c>
      <c r="I597" s="1">
        <v>45685</v>
      </c>
      <c r="J597" t="s">
        <v>23</v>
      </c>
      <c r="K597" t="s">
        <v>70</v>
      </c>
      <c r="L597">
        <v>5</v>
      </c>
      <c r="M597" t="s">
        <v>19</v>
      </c>
      <c r="N597" t="s">
        <v>33</v>
      </c>
      <c r="O597">
        <f>orders[[#This Row],[Ship Date]]-orders[[#This Row],[Order Date]]</f>
        <v>2</v>
      </c>
      <c r="P597">
        <f>WEEKNUM(orders[[#This Row],[Order Date]])</f>
        <v>5</v>
      </c>
      <c r="Q597" t="str" cm="1">
        <f t="array" ref="Q597">_xlfn.IFS(orders[[#This Row],[Customer Gender]]="M","Male", orders[[#This Row],[Customer Gender]]="F","Female", orders[[#This Row],[Customer Gender]]="O","Other", TRUE,"Unknown")</f>
        <v>Male</v>
      </c>
      <c r="R597" s="31" t="str">
        <f t="shared" si="29"/>
        <v>January</v>
      </c>
    </row>
    <row r="598" spans="1:18">
      <c r="A598" t="s">
        <v>689</v>
      </c>
      <c r="B598" t="s">
        <v>37</v>
      </c>
      <c r="C598">
        <v>2</v>
      </c>
      <c r="D598">
        <f t="shared" si="27"/>
        <v>2</v>
      </c>
      <c r="E598">
        <v>50.4</v>
      </c>
      <c r="F598">
        <v>100.8</v>
      </c>
      <c r="G598">
        <f t="shared" si="28"/>
        <v>100.8</v>
      </c>
      <c r="H598" s="1">
        <v>45683</v>
      </c>
      <c r="I598" s="1">
        <v>45684</v>
      </c>
      <c r="J598" t="s">
        <v>27</v>
      </c>
      <c r="K598" t="s">
        <v>40</v>
      </c>
      <c r="L598">
        <v>4</v>
      </c>
      <c r="M598" t="s">
        <v>19</v>
      </c>
      <c r="N598" t="s">
        <v>33</v>
      </c>
      <c r="O598">
        <f>orders[[#This Row],[Ship Date]]-orders[[#This Row],[Order Date]]</f>
        <v>1</v>
      </c>
      <c r="P598">
        <f>WEEKNUM(orders[[#This Row],[Order Date]])</f>
        <v>5</v>
      </c>
      <c r="Q598" t="str" cm="1">
        <f t="array" ref="Q598">_xlfn.IFS(orders[[#This Row],[Customer Gender]]="M","Male", orders[[#This Row],[Customer Gender]]="F","Female", orders[[#This Row],[Customer Gender]]="O","Other", TRUE,"Unknown")</f>
        <v>Female</v>
      </c>
      <c r="R598" s="31" t="str">
        <f t="shared" si="29"/>
        <v>January</v>
      </c>
    </row>
    <row r="599" spans="1:18">
      <c r="A599" t="s">
        <v>690</v>
      </c>
      <c r="B599" t="s">
        <v>26</v>
      </c>
      <c r="C599">
        <v>1</v>
      </c>
      <c r="D599">
        <f t="shared" si="27"/>
        <v>1</v>
      </c>
      <c r="E599">
        <v>85.8</v>
      </c>
      <c r="F599">
        <v>85.8</v>
      </c>
      <c r="G599">
        <f t="shared" si="28"/>
        <v>85.8</v>
      </c>
      <c r="H599" s="1">
        <v>45683</v>
      </c>
      <c r="I599" s="1">
        <v>45683</v>
      </c>
      <c r="J599" t="s">
        <v>27</v>
      </c>
      <c r="K599" t="s">
        <v>40</v>
      </c>
      <c r="L599">
        <v>5</v>
      </c>
      <c r="M599" t="s">
        <v>19</v>
      </c>
      <c r="N599" t="s">
        <v>33</v>
      </c>
      <c r="O599">
        <f>orders[[#This Row],[Ship Date]]-orders[[#This Row],[Order Date]]</f>
        <v>0</v>
      </c>
      <c r="P599">
        <f>WEEKNUM(orders[[#This Row],[Order Date]])</f>
        <v>5</v>
      </c>
      <c r="Q599" t="str" cm="1">
        <f t="array" ref="Q599">_xlfn.IFS(orders[[#This Row],[Customer Gender]]="M","Male", orders[[#This Row],[Customer Gender]]="F","Female", orders[[#This Row],[Customer Gender]]="O","Other", TRUE,"Unknown")</f>
        <v>Female</v>
      </c>
      <c r="R599" s="31" t="str">
        <f t="shared" si="29"/>
        <v>January</v>
      </c>
    </row>
    <row r="600" spans="1:18">
      <c r="A600" t="s">
        <v>691</v>
      </c>
      <c r="B600" t="s">
        <v>32</v>
      </c>
      <c r="C600">
        <v>16</v>
      </c>
      <c r="D600">
        <f t="shared" si="27"/>
        <v>16</v>
      </c>
      <c r="E600">
        <v>66.599999999999994</v>
      </c>
      <c r="F600">
        <v>1065.5999999999999</v>
      </c>
      <c r="G600">
        <f t="shared" si="28"/>
        <v>1065.5999999999999</v>
      </c>
      <c r="H600" s="1">
        <v>45683</v>
      </c>
      <c r="I600" s="1">
        <v>45685</v>
      </c>
      <c r="J600" t="s">
        <v>23</v>
      </c>
      <c r="K600" t="s">
        <v>35</v>
      </c>
      <c r="L600">
        <v>4</v>
      </c>
      <c r="M600" t="s">
        <v>19</v>
      </c>
      <c r="N600" t="s">
        <v>33</v>
      </c>
      <c r="O600">
        <f>orders[[#This Row],[Ship Date]]-orders[[#This Row],[Order Date]]</f>
        <v>2</v>
      </c>
      <c r="P600">
        <f>WEEKNUM(orders[[#This Row],[Order Date]])</f>
        <v>5</v>
      </c>
      <c r="Q600" t="str" cm="1">
        <f t="array" ref="Q600">_xlfn.IFS(orders[[#This Row],[Customer Gender]]="M","Male", orders[[#This Row],[Customer Gender]]="F","Female", orders[[#This Row],[Customer Gender]]="O","Other", TRUE,"Unknown")</f>
        <v>Male</v>
      </c>
      <c r="R600" s="31" t="str">
        <f t="shared" si="29"/>
        <v>January</v>
      </c>
    </row>
    <row r="601" spans="1:18">
      <c r="A601" t="s">
        <v>692</v>
      </c>
      <c r="B601" t="s">
        <v>39</v>
      </c>
      <c r="C601">
        <v>4</v>
      </c>
      <c r="D601">
        <f t="shared" si="27"/>
        <v>4</v>
      </c>
      <c r="E601">
        <v>70.3</v>
      </c>
      <c r="F601">
        <v>281.2</v>
      </c>
      <c r="G601">
        <f t="shared" si="28"/>
        <v>281.2</v>
      </c>
      <c r="H601" s="1">
        <v>45683</v>
      </c>
      <c r="I601" s="1">
        <v>45684</v>
      </c>
      <c r="J601" t="s">
        <v>27</v>
      </c>
      <c r="K601" t="s">
        <v>18</v>
      </c>
      <c r="L601">
        <v>3</v>
      </c>
      <c r="M601" t="s">
        <v>19</v>
      </c>
      <c r="N601" t="s">
        <v>33</v>
      </c>
      <c r="O601">
        <f>orders[[#This Row],[Ship Date]]-orders[[#This Row],[Order Date]]</f>
        <v>1</v>
      </c>
      <c r="P601">
        <f>WEEKNUM(orders[[#This Row],[Order Date]])</f>
        <v>5</v>
      </c>
      <c r="Q601" t="str" cm="1">
        <f t="array" ref="Q601">_xlfn.IFS(orders[[#This Row],[Customer Gender]]="M","Male", orders[[#This Row],[Customer Gender]]="F","Female", orders[[#This Row],[Customer Gender]]="O","Other", TRUE,"Unknown")</f>
        <v>Female</v>
      </c>
      <c r="R601" s="31" t="str">
        <f t="shared" si="29"/>
        <v>January</v>
      </c>
    </row>
    <row r="602" spans="1:18">
      <c r="A602" t="s">
        <v>693</v>
      </c>
      <c r="B602" t="s">
        <v>44</v>
      </c>
      <c r="C602">
        <v>4</v>
      </c>
      <c r="D602">
        <f t="shared" si="27"/>
        <v>4</v>
      </c>
      <c r="E602">
        <v>31</v>
      </c>
      <c r="F602">
        <v>124</v>
      </c>
      <c r="G602">
        <f t="shared" si="28"/>
        <v>124</v>
      </c>
      <c r="H602" s="1">
        <v>45683</v>
      </c>
      <c r="I602" s="1">
        <v>45686</v>
      </c>
      <c r="J602" t="s">
        <v>23</v>
      </c>
      <c r="K602" t="s">
        <v>18</v>
      </c>
      <c r="L602">
        <v>5</v>
      </c>
      <c r="M602" t="s">
        <v>19</v>
      </c>
      <c r="N602" t="s">
        <v>33</v>
      </c>
      <c r="O602">
        <f>orders[[#This Row],[Ship Date]]-orders[[#This Row],[Order Date]]</f>
        <v>3</v>
      </c>
      <c r="P602">
        <f>WEEKNUM(orders[[#This Row],[Order Date]])</f>
        <v>5</v>
      </c>
      <c r="Q602" t="str" cm="1">
        <f t="array" ref="Q602">_xlfn.IFS(orders[[#This Row],[Customer Gender]]="M","Male", orders[[#This Row],[Customer Gender]]="F","Female", orders[[#This Row],[Customer Gender]]="O","Other", TRUE,"Unknown")</f>
        <v>Male</v>
      </c>
      <c r="R602" s="31" t="str">
        <f t="shared" si="29"/>
        <v>January</v>
      </c>
    </row>
    <row r="603" spans="1:18">
      <c r="A603" t="s">
        <v>694</v>
      </c>
      <c r="B603" t="s">
        <v>42</v>
      </c>
      <c r="C603">
        <v>6</v>
      </c>
      <c r="D603">
        <f t="shared" si="27"/>
        <v>6</v>
      </c>
      <c r="E603">
        <v>81.599999999999994</v>
      </c>
      <c r="F603">
        <v>489.59999999999997</v>
      </c>
      <c r="G603">
        <f t="shared" si="28"/>
        <v>489.59999999999997</v>
      </c>
      <c r="H603" s="1">
        <v>45683</v>
      </c>
      <c r="I603" s="1">
        <v>45684</v>
      </c>
      <c r="J603" t="s">
        <v>27</v>
      </c>
      <c r="K603" t="s">
        <v>35</v>
      </c>
      <c r="L603">
        <v>3</v>
      </c>
      <c r="M603" t="s">
        <v>19</v>
      </c>
      <c r="N603" t="s">
        <v>364</v>
      </c>
      <c r="O603">
        <f>orders[[#This Row],[Ship Date]]-orders[[#This Row],[Order Date]]</f>
        <v>1</v>
      </c>
      <c r="P603">
        <f>WEEKNUM(orders[[#This Row],[Order Date]])</f>
        <v>5</v>
      </c>
      <c r="Q603" t="str" cm="1">
        <f t="array" ref="Q603">_xlfn.IFS(orders[[#This Row],[Customer Gender]]="M","Male", orders[[#This Row],[Customer Gender]]="F","Female", orders[[#This Row],[Customer Gender]]="O","Other", TRUE,"Unknown")</f>
        <v>Female</v>
      </c>
      <c r="R603" s="31" t="str">
        <f t="shared" si="29"/>
        <v>January</v>
      </c>
    </row>
    <row r="604" spans="1:18">
      <c r="A604" t="s">
        <v>695</v>
      </c>
      <c r="B604" t="s">
        <v>22</v>
      </c>
      <c r="C604">
        <v>25</v>
      </c>
      <c r="D604">
        <f t="shared" si="27"/>
        <v>25</v>
      </c>
      <c r="E604">
        <v>58.3</v>
      </c>
      <c r="F604">
        <v>1457.5</v>
      </c>
      <c r="G604">
        <f t="shared" si="28"/>
        <v>1457.5</v>
      </c>
      <c r="H604" s="1">
        <v>45683</v>
      </c>
      <c r="I604" s="1">
        <v>45684</v>
      </c>
      <c r="J604" t="s">
        <v>27</v>
      </c>
      <c r="K604" t="s">
        <v>18</v>
      </c>
      <c r="L604">
        <v>4</v>
      </c>
      <c r="M604" t="s">
        <v>19</v>
      </c>
      <c r="N604" t="s">
        <v>98</v>
      </c>
      <c r="O604">
        <f>orders[[#This Row],[Ship Date]]-orders[[#This Row],[Order Date]]</f>
        <v>1</v>
      </c>
      <c r="P604">
        <f>WEEKNUM(orders[[#This Row],[Order Date]])</f>
        <v>5</v>
      </c>
      <c r="Q604" t="str" cm="1">
        <f t="array" ref="Q604">_xlfn.IFS(orders[[#This Row],[Customer Gender]]="M","Male", orders[[#This Row],[Customer Gender]]="F","Female", orders[[#This Row],[Customer Gender]]="O","Other", TRUE,"Unknown")</f>
        <v>Female</v>
      </c>
      <c r="R604" s="31" t="str">
        <f t="shared" si="29"/>
        <v>January</v>
      </c>
    </row>
    <row r="605" spans="1:18">
      <c r="A605" t="s">
        <v>696</v>
      </c>
      <c r="B605" t="s">
        <v>22</v>
      </c>
      <c r="C605">
        <v>4</v>
      </c>
      <c r="D605">
        <f t="shared" si="27"/>
        <v>4</v>
      </c>
      <c r="E605">
        <v>35.1</v>
      </c>
      <c r="F605">
        <v>140.4</v>
      </c>
      <c r="G605">
        <f t="shared" si="28"/>
        <v>140.4</v>
      </c>
      <c r="H605" s="1">
        <v>45683</v>
      </c>
      <c r="I605" s="1">
        <v>45685</v>
      </c>
      <c r="J605" t="s">
        <v>23</v>
      </c>
      <c r="K605" t="s">
        <v>18</v>
      </c>
      <c r="L605">
        <v>5</v>
      </c>
      <c r="M605" t="s">
        <v>19</v>
      </c>
      <c r="N605" t="s">
        <v>62</v>
      </c>
      <c r="O605">
        <f>orders[[#This Row],[Ship Date]]-orders[[#This Row],[Order Date]]</f>
        <v>2</v>
      </c>
      <c r="P605">
        <f>WEEKNUM(orders[[#This Row],[Order Date]])</f>
        <v>5</v>
      </c>
      <c r="Q605" t="str" cm="1">
        <f t="array" ref="Q605">_xlfn.IFS(orders[[#This Row],[Customer Gender]]="M","Male", orders[[#This Row],[Customer Gender]]="F","Female", orders[[#This Row],[Customer Gender]]="O","Other", TRUE,"Unknown")</f>
        <v>Male</v>
      </c>
      <c r="R605" s="31" t="str">
        <f t="shared" si="29"/>
        <v>January</v>
      </c>
    </row>
    <row r="606" spans="1:18">
      <c r="A606" t="s">
        <v>697</v>
      </c>
      <c r="B606" t="s">
        <v>26</v>
      </c>
      <c r="C606">
        <v>1</v>
      </c>
      <c r="D606">
        <f t="shared" si="27"/>
        <v>1</v>
      </c>
      <c r="E606">
        <v>80.2</v>
      </c>
      <c r="F606">
        <v>80.2</v>
      </c>
      <c r="G606">
        <f t="shared" si="28"/>
        <v>80.2</v>
      </c>
      <c r="H606" s="1">
        <v>45683</v>
      </c>
      <c r="I606" s="1">
        <v>45684</v>
      </c>
      <c r="J606" t="s">
        <v>23</v>
      </c>
      <c r="K606" t="s">
        <v>51</v>
      </c>
      <c r="L606">
        <v>5</v>
      </c>
      <c r="M606" t="s">
        <v>19</v>
      </c>
      <c r="N606" t="s">
        <v>62</v>
      </c>
      <c r="O606">
        <f>orders[[#This Row],[Ship Date]]-orders[[#This Row],[Order Date]]</f>
        <v>1</v>
      </c>
      <c r="P606">
        <f>WEEKNUM(orders[[#This Row],[Order Date]])</f>
        <v>5</v>
      </c>
      <c r="Q606" t="str" cm="1">
        <f t="array" ref="Q606">_xlfn.IFS(orders[[#This Row],[Customer Gender]]="M","Male", orders[[#This Row],[Customer Gender]]="F","Female", orders[[#This Row],[Customer Gender]]="O","Other", TRUE,"Unknown")</f>
        <v>Male</v>
      </c>
      <c r="R606" s="31" t="str">
        <f t="shared" si="29"/>
        <v>January</v>
      </c>
    </row>
    <row r="607" spans="1:18">
      <c r="A607" t="s">
        <v>698</v>
      </c>
      <c r="B607" t="s">
        <v>81</v>
      </c>
      <c r="C607">
        <v>3</v>
      </c>
      <c r="D607">
        <f t="shared" si="27"/>
        <v>3</v>
      </c>
      <c r="E607">
        <v>39.200000000000003</v>
      </c>
      <c r="F607">
        <v>117.60000000000001</v>
      </c>
      <c r="G607">
        <f t="shared" si="28"/>
        <v>117.60000000000001</v>
      </c>
      <c r="H607" s="1">
        <v>45683</v>
      </c>
      <c r="I607" s="1">
        <v>45685</v>
      </c>
      <c r="J607" t="s">
        <v>27</v>
      </c>
      <c r="K607" t="s">
        <v>35</v>
      </c>
      <c r="L607">
        <v>4</v>
      </c>
      <c r="M607" t="s">
        <v>19</v>
      </c>
      <c r="N607" t="s">
        <v>72</v>
      </c>
      <c r="O607">
        <f>orders[[#This Row],[Ship Date]]-orders[[#This Row],[Order Date]]</f>
        <v>2</v>
      </c>
      <c r="P607">
        <f>WEEKNUM(orders[[#This Row],[Order Date]])</f>
        <v>5</v>
      </c>
      <c r="Q607" t="str" cm="1">
        <f t="array" ref="Q607">_xlfn.IFS(orders[[#This Row],[Customer Gender]]="M","Male", orders[[#This Row],[Customer Gender]]="F","Female", orders[[#This Row],[Customer Gender]]="O","Other", TRUE,"Unknown")</f>
        <v>Female</v>
      </c>
      <c r="R607" s="31" t="str">
        <f t="shared" si="29"/>
        <v>January</v>
      </c>
    </row>
    <row r="608" spans="1:18">
      <c r="A608" t="s">
        <v>699</v>
      </c>
      <c r="B608" t="s">
        <v>16</v>
      </c>
      <c r="C608">
        <v>2</v>
      </c>
      <c r="D608">
        <f t="shared" si="27"/>
        <v>2</v>
      </c>
      <c r="E608">
        <v>15.4</v>
      </c>
      <c r="F608">
        <v>30.8</v>
      </c>
      <c r="G608">
        <f t="shared" si="28"/>
        <v>30.8</v>
      </c>
      <c r="H608" s="1">
        <v>45683</v>
      </c>
      <c r="I608" s="1">
        <v>45683</v>
      </c>
      <c r="J608" t="s">
        <v>27</v>
      </c>
      <c r="K608" t="s">
        <v>51</v>
      </c>
      <c r="L608">
        <v>4</v>
      </c>
      <c r="M608" t="s">
        <v>19</v>
      </c>
      <c r="N608" t="s">
        <v>700</v>
      </c>
      <c r="O608">
        <f>orders[[#This Row],[Ship Date]]-orders[[#This Row],[Order Date]]</f>
        <v>0</v>
      </c>
      <c r="P608">
        <f>WEEKNUM(orders[[#This Row],[Order Date]])</f>
        <v>5</v>
      </c>
      <c r="Q608" t="str" cm="1">
        <f t="array" ref="Q608">_xlfn.IFS(orders[[#This Row],[Customer Gender]]="M","Male", orders[[#This Row],[Customer Gender]]="F","Female", orders[[#This Row],[Customer Gender]]="O","Other", TRUE,"Unknown")</f>
        <v>Female</v>
      </c>
      <c r="R608" s="31" t="str">
        <f t="shared" si="29"/>
        <v>January</v>
      </c>
    </row>
    <row r="609" spans="1:18">
      <c r="A609" t="s">
        <v>701</v>
      </c>
      <c r="B609" t="s">
        <v>30</v>
      </c>
      <c r="C609">
        <v>3</v>
      </c>
      <c r="D609">
        <f t="shared" si="27"/>
        <v>3</v>
      </c>
      <c r="E609">
        <v>65.400000000000006</v>
      </c>
      <c r="F609">
        <v>196.20000000000002</v>
      </c>
      <c r="G609">
        <f t="shared" si="28"/>
        <v>196.20000000000002</v>
      </c>
      <c r="H609" s="1">
        <v>45683</v>
      </c>
      <c r="I609" s="1">
        <v>45686</v>
      </c>
      <c r="J609" t="s">
        <v>23</v>
      </c>
      <c r="K609" t="s">
        <v>51</v>
      </c>
      <c r="L609">
        <v>4</v>
      </c>
      <c r="M609" t="s">
        <v>19</v>
      </c>
      <c r="N609" t="s">
        <v>108</v>
      </c>
      <c r="O609">
        <f>orders[[#This Row],[Ship Date]]-orders[[#This Row],[Order Date]]</f>
        <v>3</v>
      </c>
      <c r="P609">
        <f>WEEKNUM(orders[[#This Row],[Order Date]])</f>
        <v>5</v>
      </c>
      <c r="Q609" t="str" cm="1">
        <f t="array" ref="Q609">_xlfn.IFS(orders[[#This Row],[Customer Gender]]="M","Male", orders[[#This Row],[Customer Gender]]="F","Female", orders[[#This Row],[Customer Gender]]="O","Other", TRUE,"Unknown")</f>
        <v>Male</v>
      </c>
      <c r="R609" s="31" t="str">
        <f t="shared" si="29"/>
        <v>January</v>
      </c>
    </row>
    <row r="610" spans="1:18">
      <c r="A610" t="s">
        <v>702</v>
      </c>
      <c r="B610" t="s">
        <v>22</v>
      </c>
      <c r="C610">
        <v>8</v>
      </c>
      <c r="D610">
        <f t="shared" si="27"/>
        <v>8</v>
      </c>
      <c r="E610">
        <v>63.2</v>
      </c>
      <c r="F610">
        <v>505.6</v>
      </c>
      <c r="G610">
        <f t="shared" si="28"/>
        <v>505.6</v>
      </c>
      <c r="H610" s="1">
        <v>45683</v>
      </c>
      <c r="I610" s="1">
        <v>45685</v>
      </c>
      <c r="J610" t="s">
        <v>27</v>
      </c>
      <c r="K610" t="s">
        <v>35</v>
      </c>
      <c r="L610">
        <v>4</v>
      </c>
      <c r="M610" t="s">
        <v>19</v>
      </c>
      <c r="N610" t="s">
        <v>110</v>
      </c>
      <c r="O610">
        <f>orders[[#This Row],[Ship Date]]-orders[[#This Row],[Order Date]]</f>
        <v>2</v>
      </c>
      <c r="P610">
        <f>WEEKNUM(orders[[#This Row],[Order Date]])</f>
        <v>5</v>
      </c>
      <c r="Q610" t="str" cm="1">
        <f t="array" ref="Q610">_xlfn.IFS(orders[[#This Row],[Customer Gender]]="M","Male", orders[[#This Row],[Customer Gender]]="F","Female", orders[[#This Row],[Customer Gender]]="O","Other", TRUE,"Unknown")</f>
        <v>Female</v>
      </c>
      <c r="R610" s="31" t="str">
        <f t="shared" si="29"/>
        <v>January</v>
      </c>
    </row>
    <row r="611" spans="1:18">
      <c r="A611" t="s">
        <v>703</v>
      </c>
      <c r="B611" t="s">
        <v>22</v>
      </c>
      <c r="C611">
        <v>6</v>
      </c>
      <c r="D611">
        <f t="shared" si="27"/>
        <v>6</v>
      </c>
      <c r="E611">
        <v>35.700000000000003</v>
      </c>
      <c r="F611">
        <v>214.20000000000002</v>
      </c>
      <c r="G611">
        <f t="shared" si="28"/>
        <v>214.20000000000002</v>
      </c>
      <c r="H611" s="1">
        <v>45683</v>
      </c>
      <c r="I611" s="1">
        <v>45687</v>
      </c>
      <c r="J611" t="s">
        <v>27</v>
      </c>
      <c r="K611" t="s">
        <v>70</v>
      </c>
      <c r="L611">
        <v>3</v>
      </c>
      <c r="M611" t="s">
        <v>19</v>
      </c>
      <c r="N611" t="s">
        <v>110</v>
      </c>
      <c r="O611">
        <f>orders[[#This Row],[Ship Date]]-orders[[#This Row],[Order Date]]</f>
        <v>4</v>
      </c>
      <c r="P611">
        <f>WEEKNUM(orders[[#This Row],[Order Date]])</f>
        <v>5</v>
      </c>
      <c r="Q611" t="str" cm="1">
        <f t="array" ref="Q611">_xlfn.IFS(orders[[#This Row],[Customer Gender]]="M","Male", orders[[#This Row],[Customer Gender]]="F","Female", orders[[#This Row],[Customer Gender]]="O","Other", TRUE,"Unknown")</f>
        <v>Female</v>
      </c>
      <c r="R611" s="31" t="str">
        <f t="shared" si="29"/>
        <v>January</v>
      </c>
    </row>
    <row r="612" spans="1:18">
      <c r="A612" t="s">
        <v>704</v>
      </c>
      <c r="B612" t="s">
        <v>16</v>
      </c>
      <c r="C612">
        <v>20</v>
      </c>
      <c r="D612">
        <f t="shared" si="27"/>
        <v>20</v>
      </c>
      <c r="E612">
        <v>26.2</v>
      </c>
      <c r="F612">
        <v>524</v>
      </c>
      <c r="G612">
        <f t="shared" si="28"/>
        <v>524</v>
      </c>
      <c r="H612" s="1">
        <v>45683</v>
      </c>
      <c r="I612" s="1">
        <v>45684</v>
      </c>
      <c r="J612" t="s">
        <v>27</v>
      </c>
      <c r="K612" t="s">
        <v>51</v>
      </c>
      <c r="L612">
        <v>4</v>
      </c>
      <c r="M612" t="s">
        <v>19</v>
      </c>
      <c r="N612" t="s">
        <v>115</v>
      </c>
      <c r="O612">
        <f>orders[[#This Row],[Ship Date]]-orders[[#This Row],[Order Date]]</f>
        <v>1</v>
      </c>
      <c r="P612">
        <f>WEEKNUM(orders[[#This Row],[Order Date]])</f>
        <v>5</v>
      </c>
      <c r="Q612" t="str" cm="1">
        <f t="array" ref="Q612">_xlfn.IFS(orders[[#This Row],[Customer Gender]]="M","Male", orders[[#This Row],[Customer Gender]]="F","Female", orders[[#This Row],[Customer Gender]]="O","Other", TRUE,"Unknown")</f>
        <v>Female</v>
      </c>
      <c r="R612" s="31" t="str">
        <f t="shared" si="29"/>
        <v>January</v>
      </c>
    </row>
    <row r="613" spans="1:18">
      <c r="A613" t="s">
        <v>705</v>
      </c>
      <c r="B613" t="s">
        <v>42</v>
      </c>
      <c r="C613">
        <v>2</v>
      </c>
      <c r="D613">
        <f t="shared" si="27"/>
        <v>2</v>
      </c>
      <c r="E613">
        <v>31</v>
      </c>
      <c r="F613">
        <v>62</v>
      </c>
      <c r="G613">
        <f t="shared" si="28"/>
        <v>62</v>
      </c>
      <c r="H613" s="1">
        <v>45683</v>
      </c>
      <c r="I613" s="1">
        <v>45684</v>
      </c>
      <c r="J613" t="s">
        <v>27</v>
      </c>
      <c r="K613" t="s">
        <v>18</v>
      </c>
      <c r="L613">
        <v>5</v>
      </c>
      <c r="M613" t="s">
        <v>19</v>
      </c>
      <c r="N613" t="s">
        <v>24</v>
      </c>
      <c r="O613">
        <f>orders[[#This Row],[Ship Date]]-orders[[#This Row],[Order Date]]</f>
        <v>1</v>
      </c>
      <c r="P613">
        <f>WEEKNUM(orders[[#This Row],[Order Date]])</f>
        <v>5</v>
      </c>
      <c r="Q613" t="str" cm="1">
        <f t="array" ref="Q613">_xlfn.IFS(orders[[#This Row],[Customer Gender]]="M","Male", orders[[#This Row],[Customer Gender]]="F","Female", orders[[#This Row],[Customer Gender]]="O","Other", TRUE,"Unknown")</f>
        <v>Female</v>
      </c>
      <c r="R613" s="31" t="str">
        <f t="shared" si="29"/>
        <v>January</v>
      </c>
    </row>
    <row r="614" spans="1:18">
      <c r="A614" t="s">
        <v>706</v>
      </c>
      <c r="B614" t="s">
        <v>44</v>
      </c>
      <c r="C614">
        <v>4</v>
      </c>
      <c r="D614">
        <f t="shared" si="27"/>
        <v>4</v>
      </c>
      <c r="E614">
        <v>37.700000000000003</v>
      </c>
      <c r="F614">
        <v>150.80000000000001</v>
      </c>
      <c r="G614">
        <f t="shared" si="28"/>
        <v>150.80000000000001</v>
      </c>
      <c r="H614" s="1">
        <v>45683</v>
      </c>
      <c r="I614" s="1">
        <v>45684</v>
      </c>
      <c r="J614" t="s">
        <v>27</v>
      </c>
      <c r="K614" t="s">
        <v>35</v>
      </c>
      <c r="L614">
        <v>4</v>
      </c>
      <c r="M614" t="s">
        <v>19</v>
      </c>
      <c r="N614" t="s">
        <v>147</v>
      </c>
      <c r="O614">
        <f>orders[[#This Row],[Ship Date]]-orders[[#This Row],[Order Date]]</f>
        <v>1</v>
      </c>
      <c r="P614">
        <f>WEEKNUM(orders[[#This Row],[Order Date]])</f>
        <v>5</v>
      </c>
      <c r="Q614" t="str" cm="1">
        <f t="array" ref="Q614">_xlfn.IFS(orders[[#This Row],[Customer Gender]]="M","Male", orders[[#This Row],[Customer Gender]]="F","Female", orders[[#This Row],[Customer Gender]]="O","Other", TRUE,"Unknown")</f>
        <v>Female</v>
      </c>
      <c r="R614" s="31" t="str">
        <f t="shared" si="29"/>
        <v>January</v>
      </c>
    </row>
    <row r="615" spans="1:18">
      <c r="A615" t="s">
        <v>707</v>
      </c>
      <c r="B615" t="s">
        <v>54</v>
      </c>
      <c r="C615">
        <v>34</v>
      </c>
      <c r="D615">
        <f t="shared" si="27"/>
        <v>34</v>
      </c>
      <c r="E615">
        <v>43.6</v>
      </c>
      <c r="F615">
        <v>1482.4</v>
      </c>
      <c r="G615">
        <f t="shared" si="28"/>
        <v>1482.4</v>
      </c>
      <c r="H615" s="1">
        <v>45683</v>
      </c>
      <c r="I615" s="1">
        <v>45685</v>
      </c>
      <c r="J615" t="s">
        <v>27</v>
      </c>
      <c r="K615" t="s">
        <v>70</v>
      </c>
      <c r="L615">
        <v>3</v>
      </c>
      <c r="M615" t="s">
        <v>19</v>
      </c>
      <c r="N615" t="s">
        <v>33</v>
      </c>
      <c r="O615">
        <f>orders[[#This Row],[Ship Date]]-orders[[#This Row],[Order Date]]</f>
        <v>2</v>
      </c>
      <c r="P615">
        <f>WEEKNUM(orders[[#This Row],[Order Date]])</f>
        <v>5</v>
      </c>
      <c r="Q615" t="str" cm="1">
        <f t="array" ref="Q615">_xlfn.IFS(orders[[#This Row],[Customer Gender]]="M","Male", orders[[#This Row],[Customer Gender]]="F","Female", orders[[#This Row],[Customer Gender]]="O","Other", TRUE,"Unknown")</f>
        <v>Female</v>
      </c>
      <c r="R615" s="31" t="str">
        <f t="shared" si="29"/>
        <v>January</v>
      </c>
    </row>
    <row r="616" spans="1:18">
      <c r="A616" t="s">
        <v>708</v>
      </c>
      <c r="B616" t="s">
        <v>46</v>
      </c>
      <c r="C616">
        <v>4</v>
      </c>
      <c r="D616">
        <f t="shared" si="27"/>
        <v>4</v>
      </c>
      <c r="E616">
        <v>26.5</v>
      </c>
      <c r="F616">
        <v>106</v>
      </c>
      <c r="G616">
        <f t="shared" si="28"/>
        <v>106</v>
      </c>
      <c r="H616" s="1">
        <v>45683</v>
      </c>
      <c r="I616" s="1">
        <v>45685</v>
      </c>
      <c r="J616" t="s">
        <v>23</v>
      </c>
      <c r="K616" t="s">
        <v>18</v>
      </c>
      <c r="L616">
        <v>2</v>
      </c>
      <c r="M616" t="s">
        <v>19</v>
      </c>
      <c r="N616" t="s">
        <v>33</v>
      </c>
      <c r="O616">
        <f>orders[[#This Row],[Ship Date]]-orders[[#This Row],[Order Date]]</f>
        <v>2</v>
      </c>
      <c r="P616">
        <f>WEEKNUM(orders[[#This Row],[Order Date]])</f>
        <v>5</v>
      </c>
      <c r="Q616" t="str" cm="1">
        <f t="array" ref="Q616">_xlfn.IFS(orders[[#This Row],[Customer Gender]]="M","Male", orders[[#This Row],[Customer Gender]]="F","Female", orders[[#This Row],[Customer Gender]]="O","Other", TRUE,"Unknown")</f>
        <v>Male</v>
      </c>
      <c r="R616" s="31" t="str">
        <f t="shared" si="29"/>
        <v>January</v>
      </c>
    </row>
    <row r="617" spans="1:18">
      <c r="A617" t="s">
        <v>709</v>
      </c>
      <c r="B617" t="s">
        <v>16</v>
      </c>
      <c r="C617">
        <v>2</v>
      </c>
      <c r="D617">
        <f t="shared" si="27"/>
        <v>2</v>
      </c>
      <c r="E617">
        <v>34.6</v>
      </c>
      <c r="F617">
        <v>69.2</v>
      </c>
      <c r="G617">
        <f t="shared" si="28"/>
        <v>69.2</v>
      </c>
      <c r="H617" s="1">
        <v>45683</v>
      </c>
      <c r="I617" s="1">
        <v>45684</v>
      </c>
      <c r="J617" t="s">
        <v>23</v>
      </c>
      <c r="K617" t="s">
        <v>70</v>
      </c>
      <c r="L617">
        <v>3</v>
      </c>
      <c r="M617" t="s">
        <v>19</v>
      </c>
      <c r="N617" t="s">
        <v>33</v>
      </c>
      <c r="O617">
        <f>orders[[#This Row],[Ship Date]]-orders[[#This Row],[Order Date]]</f>
        <v>1</v>
      </c>
      <c r="P617">
        <f>WEEKNUM(orders[[#This Row],[Order Date]])</f>
        <v>5</v>
      </c>
      <c r="Q617" t="str" cm="1">
        <f t="array" ref="Q617">_xlfn.IFS(orders[[#This Row],[Customer Gender]]="M","Male", orders[[#This Row],[Customer Gender]]="F","Female", orders[[#This Row],[Customer Gender]]="O","Other", TRUE,"Unknown")</f>
        <v>Male</v>
      </c>
      <c r="R617" s="31" t="str">
        <f t="shared" si="29"/>
        <v>January</v>
      </c>
    </row>
    <row r="618" spans="1:18">
      <c r="A618" t="s">
        <v>710</v>
      </c>
      <c r="B618" t="s">
        <v>44</v>
      </c>
      <c r="C618">
        <v>2</v>
      </c>
      <c r="D618">
        <f t="shared" si="27"/>
        <v>2</v>
      </c>
      <c r="E618">
        <v>58.2</v>
      </c>
      <c r="F618">
        <v>116.4</v>
      </c>
      <c r="G618">
        <f t="shared" si="28"/>
        <v>116.4</v>
      </c>
      <c r="H618" s="1">
        <v>45683</v>
      </c>
      <c r="I618" s="1">
        <v>45684</v>
      </c>
      <c r="J618" t="s">
        <v>23</v>
      </c>
      <c r="K618" t="s">
        <v>40</v>
      </c>
      <c r="L618">
        <v>5</v>
      </c>
      <c r="M618" t="s">
        <v>19</v>
      </c>
      <c r="N618" t="s">
        <v>33</v>
      </c>
      <c r="O618">
        <f>orders[[#This Row],[Ship Date]]-orders[[#This Row],[Order Date]]</f>
        <v>1</v>
      </c>
      <c r="P618">
        <f>WEEKNUM(orders[[#This Row],[Order Date]])</f>
        <v>5</v>
      </c>
      <c r="Q618" t="str" cm="1">
        <f t="array" ref="Q618">_xlfn.IFS(orders[[#This Row],[Customer Gender]]="M","Male", orders[[#This Row],[Customer Gender]]="F","Female", orders[[#This Row],[Customer Gender]]="O","Other", TRUE,"Unknown")</f>
        <v>Male</v>
      </c>
      <c r="R618" s="31" t="str">
        <f t="shared" si="29"/>
        <v>January</v>
      </c>
    </row>
    <row r="619" spans="1:18">
      <c r="A619" t="s">
        <v>711</v>
      </c>
      <c r="B619" t="s">
        <v>42</v>
      </c>
      <c r="C619">
        <v>1</v>
      </c>
      <c r="D619">
        <f t="shared" si="27"/>
        <v>1</v>
      </c>
      <c r="E619">
        <v>30.2</v>
      </c>
      <c r="F619">
        <v>30.2</v>
      </c>
      <c r="G619">
        <f t="shared" si="28"/>
        <v>30.2</v>
      </c>
      <c r="H619" s="1">
        <v>45684</v>
      </c>
      <c r="I619" s="1">
        <v>45685</v>
      </c>
      <c r="J619" t="s">
        <v>27</v>
      </c>
      <c r="K619" t="s">
        <v>40</v>
      </c>
      <c r="L619">
        <v>3</v>
      </c>
      <c r="M619" t="s">
        <v>19</v>
      </c>
      <c r="N619" t="s">
        <v>33</v>
      </c>
      <c r="O619">
        <f>orders[[#This Row],[Ship Date]]-orders[[#This Row],[Order Date]]</f>
        <v>1</v>
      </c>
      <c r="P619">
        <f>WEEKNUM(orders[[#This Row],[Order Date]])</f>
        <v>5</v>
      </c>
      <c r="Q619" t="str" cm="1">
        <f t="array" ref="Q619">_xlfn.IFS(orders[[#This Row],[Customer Gender]]="M","Male", orders[[#This Row],[Customer Gender]]="F","Female", orders[[#This Row],[Customer Gender]]="O","Other", TRUE,"Unknown")</f>
        <v>Female</v>
      </c>
      <c r="R619" s="31" t="str">
        <f t="shared" si="29"/>
        <v>January</v>
      </c>
    </row>
    <row r="620" spans="1:18">
      <c r="A620" t="s">
        <v>712</v>
      </c>
      <c r="B620" t="s">
        <v>22</v>
      </c>
      <c r="C620">
        <v>10</v>
      </c>
      <c r="D620">
        <f t="shared" si="27"/>
        <v>10</v>
      </c>
      <c r="E620">
        <v>53.2</v>
      </c>
      <c r="F620">
        <v>532</v>
      </c>
      <c r="G620">
        <f t="shared" si="28"/>
        <v>532</v>
      </c>
      <c r="H620" s="1">
        <v>45684</v>
      </c>
      <c r="I620" s="1">
        <v>45685</v>
      </c>
      <c r="J620" t="s">
        <v>23</v>
      </c>
      <c r="K620" t="s">
        <v>18</v>
      </c>
      <c r="L620">
        <v>5</v>
      </c>
      <c r="M620" t="s">
        <v>19</v>
      </c>
      <c r="N620" t="s">
        <v>52</v>
      </c>
      <c r="O620">
        <f>orders[[#This Row],[Ship Date]]-orders[[#This Row],[Order Date]]</f>
        <v>1</v>
      </c>
      <c r="P620">
        <f>WEEKNUM(orders[[#This Row],[Order Date]])</f>
        <v>5</v>
      </c>
      <c r="Q620" t="str" cm="1">
        <f t="array" ref="Q620">_xlfn.IFS(orders[[#This Row],[Customer Gender]]="M","Male", orders[[#This Row],[Customer Gender]]="F","Female", orders[[#This Row],[Customer Gender]]="O","Other", TRUE,"Unknown")</f>
        <v>Male</v>
      </c>
      <c r="R620" s="31" t="str">
        <f t="shared" si="29"/>
        <v>January</v>
      </c>
    </row>
    <row r="621" spans="1:18">
      <c r="A621" t="s">
        <v>713</v>
      </c>
      <c r="B621" t="s">
        <v>69</v>
      </c>
      <c r="C621">
        <v>6</v>
      </c>
      <c r="D621">
        <f t="shared" si="27"/>
        <v>6</v>
      </c>
      <c r="E621">
        <v>51.1</v>
      </c>
      <c r="F621">
        <v>306.60000000000002</v>
      </c>
      <c r="G621">
        <f t="shared" si="28"/>
        <v>306.60000000000002</v>
      </c>
      <c r="H621" s="1">
        <v>45684</v>
      </c>
      <c r="I621" s="1">
        <v>45684</v>
      </c>
      <c r="J621" t="s">
        <v>23</v>
      </c>
      <c r="K621" t="s">
        <v>35</v>
      </c>
      <c r="L621">
        <v>5</v>
      </c>
      <c r="M621" t="s">
        <v>19</v>
      </c>
      <c r="N621" t="s">
        <v>52</v>
      </c>
      <c r="O621">
        <f>orders[[#This Row],[Ship Date]]-orders[[#This Row],[Order Date]]</f>
        <v>0</v>
      </c>
      <c r="P621">
        <f>WEEKNUM(orders[[#This Row],[Order Date]])</f>
        <v>5</v>
      </c>
      <c r="Q621" t="str" cm="1">
        <f t="array" ref="Q621">_xlfn.IFS(orders[[#This Row],[Customer Gender]]="M","Male", orders[[#This Row],[Customer Gender]]="F","Female", orders[[#This Row],[Customer Gender]]="O","Other", TRUE,"Unknown")</f>
        <v>Male</v>
      </c>
      <c r="R621" s="31" t="str">
        <f t="shared" si="29"/>
        <v>January</v>
      </c>
    </row>
    <row r="622" spans="1:18">
      <c r="A622" t="s">
        <v>714</v>
      </c>
      <c r="B622" t="s">
        <v>22</v>
      </c>
      <c r="C622">
        <v>1</v>
      </c>
      <c r="D622">
        <f t="shared" si="27"/>
        <v>1</v>
      </c>
      <c r="E622">
        <v>105.4</v>
      </c>
      <c r="F622">
        <v>105.4</v>
      </c>
      <c r="G622">
        <f t="shared" si="28"/>
        <v>105.4</v>
      </c>
      <c r="H622" s="1">
        <v>45684</v>
      </c>
      <c r="I622" s="1">
        <v>45688</v>
      </c>
      <c r="J622" t="s">
        <v>27</v>
      </c>
      <c r="K622" t="s">
        <v>35</v>
      </c>
      <c r="L622">
        <v>5</v>
      </c>
      <c r="M622" t="s">
        <v>19</v>
      </c>
      <c r="N622" t="s">
        <v>158</v>
      </c>
      <c r="O622">
        <f>orders[[#This Row],[Ship Date]]-orders[[#This Row],[Order Date]]</f>
        <v>4</v>
      </c>
      <c r="P622">
        <f>WEEKNUM(orders[[#This Row],[Order Date]])</f>
        <v>5</v>
      </c>
      <c r="Q622" t="str" cm="1">
        <f t="array" ref="Q622">_xlfn.IFS(orders[[#This Row],[Customer Gender]]="M","Male", orders[[#This Row],[Customer Gender]]="F","Female", orders[[#This Row],[Customer Gender]]="O","Other", TRUE,"Unknown")</f>
        <v>Female</v>
      </c>
      <c r="R622" s="31" t="str">
        <f t="shared" si="29"/>
        <v>January</v>
      </c>
    </row>
    <row r="623" spans="1:18">
      <c r="A623" t="s">
        <v>715</v>
      </c>
      <c r="B623" t="s">
        <v>42</v>
      </c>
      <c r="C623">
        <v>1</v>
      </c>
      <c r="D623">
        <f t="shared" si="27"/>
        <v>1</v>
      </c>
      <c r="E623">
        <v>57.7</v>
      </c>
      <c r="F623">
        <v>57.7</v>
      </c>
      <c r="G623">
        <f t="shared" si="28"/>
        <v>57.7</v>
      </c>
      <c r="H623" s="1">
        <v>45684</v>
      </c>
      <c r="I623" s="1">
        <v>45684</v>
      </c>
      <c r="J623" t="s">
        <v>23</v>
      </c>
      <c r="K623" t="s">
        <v>18</v>
      </c>
      <c r="L623">
        <v>2</v>
      </c>
      <c r="M623" t="s">
        <v>19</v>
      </c>
      <c r="N623" t="s">
        <v>62</v>
      </c>
      <c r="O623">
        <f>orders[[#This Row],[Ship Date]]-orders[[#This Row],[Order Date]]</f>
        <v>0</v>
      </c>
      <c r="P623">
        <f>WEEKNUM(orders[[#This Row],[Order Date]])</f>
        <v>5</v>
      </c>
      <c r="Q623" t="str" cm="1">
        <f t="array" ref="Q623">_xlfn.IFS(orders[[#This Row],[Customer Gender]]="M","Male", orders[[#This Row],[Customer Gender]]="F","Female", orders[[#This Row],[Customer Gender]]="O","Other", TRUE,"Unknown")</f>
        <v>Male</v>
      </c>
      <c r="R623" s="31" t="str">
        <f t="shared" si="29"/>
        <v>January</v>
      </c>
    </row>
    <row r="624" spans="1:18">
      <c r="A624" t="s">
        <v>716</v>
      </c>
      <c r="B624" t="s">
        <v>123</v>
      </c>
      <c r="C624">
        <v>2</v>
      </c>
      <c r="D624">
        <f t="shared" si="27"/>
        <v>2</v>
      </c>
      <c r="E624">
        <v>72.400000000000006</v>
      </c>
      <c r="F624">
        <v>144.80000000000001</v>
      </c>
      <c r="G624">
        <f t="shared" si="28"/>
        <v>144.80000000000001</v>
      </c>
      <c r="H624" s="1">
        <v>45684</v>
      </c>
      <c r="I624" s="1">
        <v>45689</v>
      </c>
      <c r="J624" t="s">
        <v>27</v>
      </c>
      <c r="K624" t="s">
        <v>18</v>
      </c>
      <c r="L624">
        <v>4</v>
      </c>
      <c r="M624" t="s">
        <v>19</v>
      </c>
      <c r="N624" t="s">
        <v>103</v>
      </c>
      <c r="O624">
        <f>orders[[#This Row],[Ship Date]]-orders[[#This Row],[Order Date]]</f>
        <v>5</v>
      </c>
      <c r="P624">
        <f>WEEKNUM(orders[[#This Row],[Order Date]])</f>
        <v>5</v>
      </c>
      <c r="Q624" t="str" cm="1">
        <f t="array" ref="Q624">_xlfn.IFS(orders[[#This Row],[Customer Gender]]="M","Male", orders[[#This Row],[Customer Gender]]="F","Female", orders[[#This Row],[Customer Gender]]="O","Other", TRUE,"Unknown")</f>
        <v>Female</v>
      </c>
      <c r="R624" s="31" t="str">
        <f t="shared" si="29"/>
        <v>January</v>
      </c>
    </row>
    <row r="625" spans="1:18">
      <c r="A625" t="s">
        <v>717</v>
      </c>
      <c r="B625" t="s">
        <v>39</v>
      </c>
      <c r="C625">
        <v>2</v>
      </c>
      <c r="D625">
        <f t="shared" si="27"/>
        <v>2</v>
      </c>
      <c r="E625">
        <v>62.5</v>
      </c>
      <c r="F625">
        <v>125</v>
      </c>
      <c r="G625">
        <f t="shared" si="28"/>
        <v>125</v>
      </c>
      <c r="H625" s="1">
        <v>45684</v>
      </c>
      <c r="I625" s="1">
        <v>45685</v>
      </c>
      <c r="J625" t="s">
        <v>17</v>
      </c>
      <c r="K625" t="s">
        <v>18</v>
      </c>
      <c r="L625">
        <v>5</v>
      </c>
      <c r="M625" t="s">
        <v>19</v>
      </c>
      <c r="N625" t="s">
        <v>77</v>
      </c>
      <c r="O625">
        <f>orders[[#This Row],[Ship Date]]-orders[[#This Row],[Order Date]]</f>
        <v>1</v>
      </c>
      <c r="P625">
        <f>WEEKNUM(orders[[#This Row],[Order Date]])</f>
        <v>5</v>
      </c>
      <c r="Q625" t="str" cm="1">
        <f t="array" ref="Q625">_xlfn.IFS(orders[[#This Row],[Customer Gender]]="M","Male", orders[[#This Row],[Customer Gender]]="F","Female", orders[[#This Row],[Customer Gender]]="O","Other", TRUE,"Unknown")</f>
        <v>Unknown</v>
      </c>
      <c r="R625" s="31" t="str">
        <f t="shared" si="29"/>
        <v>January</v>
      </c>
    </row>
    <row r="626" spans="1:18">
      <c r="A626" t="s">
        <v>718</v>
      </c>
      <c r="B626" t="s">
        <v>16</v>
      </c>
      <c r="C626">
        <v>22</v>
      </c>
      <c r="D626">
        <f t="shared" si="27"/>
        <v>22</v>
      </c>
      <c r="E626">
        <v>11.6</v>
      </c>
      <c r="F626">
        <v>255.2</v>
      </c>
      <c r="G626">
        <f t="shared" si="28"/>
        <v>255.2</v>
      </c>
      <c r="H626" s="1">
        <v>45684</v>
      </c>
      <c r="I626" s="1">
        <v>45686</v>
      </c>
      <c r="J626" t="s">
        <v>27</v>
      </c>
      <c r="K626" t="s">
        <v>51</v>
      </c>
      <c r="L626">
        <v>5</v>
      </c>
      <c r="M626" t="s">
        <v>19</v>
      </c>
      <c r="N626" t="s">
        <v>108</v>
      </c>
      <c r="O626">
        <f>orders[[#This Row],[Ship Date]]-orders[[#This Row],[Order Date]]</f>
        <v>2</v>
      </c>
      <c r="P626">
        <f>WEEKNUM(orders[[#This Row],[Order Date]])</f>
        <v>5</v>
      </c>
      <c r="Q626" t="str" cm="1">
        <f t="array" ref="Q626">_xlfn.IFS(orders[[#This Row],[Customer Gender]]="M","Male", orders[[#This Row],[Customer Gender]]="F","Female", orders[[#This Row],[Customer Gender]]="O","Other", TRUE,"Unknown")</f>
        <v>Female</v>
      </c>
      <c r="R626" s="31" t="str">
        <f t="shared" si="29"/>
        <v>January</v>
      </c>
    </row>
    <row r="627" spans="1:18">
      <c r="A627" t="s">
        <v>719</v>
      </c>
      <c r="B627" t="s">
        <v>54</v>
      </c>
      <c r="C627">
        <v>10</v>
      </c>
      <c r="D627">
        <f t="shared" si="27"/>
        <v>10</v>
      </c>
      <c r="E627">
        <v>39.6</v>
      </c>
      <c r="F627">
        <v>396</v>
      </c>
      <c r="G627">
        <f t="shared" si="28"/>
        <v>396</v>
      </c>
      <c r="H627" s="1">
        <v>45684</v>
      </c>
      <c r="I627" s="1">
        <v>45686</v>
      </c>
      <c r="J627" t="s">
        <v>27</v>
      </c>
      <c r="K627" t="s">
        <v>40</v>
      </c>
      <c r="L627">
        <v>5</v>
      </c>
      <c r="M627" t="s">
        <v>19</v>
      </c>
      <c r="N627" t="s">
        <v>108</v>
      </c>
      <c r="O627">
        <f>orders[[#This Row],[Ship Date]]-orders[[#This Row],[Order Date]]</f>
        <v>2</v>
      </c>
      <c r="P627">
        <f>WEEKNUM(orders[[#This Row],[Order Date]])</f>
        <v>5</v>
      </c>
      <c r="Q627" t="str" cm="1">
        <f t="array" ref="Q627">_xlfn.IFS(orders[[#This Row],[Customer Gender]]="M","Male", orders[[#This Row],[Customer Gender]]="F","Female", orders[[#This Row],[Customer Gender]]="O","Other", TRUE,"Unknown")</f>
        <v>Female</v>
      </c>
      <c r="R627" s="31" t="str">
        <f t="shared" si="29"/>
        <v>January</v>
      </c>
    </row>
    <row r="628" spans="1:18">
      <c r="A628" t="s">
        <v>720</v>
      </c>
      <c r="B628" t="s">
        <v>44</v>
      </c>
      <c r="C628">
        <v>2</v>
      </c>
      <c r="D628">
        <f t="shared" si="27"/>
        <v>2</v>
      </c>
      <c r="E628">
        <v>40.1</v>
      </c>
      <c r="F628">
        <v>80.2</v>
      </c>
      <c r="G628">
        <f t="shared" si="28"/>
        <v>80.2</v>
      </c>
      <c r="H628" s="1">
        <v>45684</v>
      </c>
      <c r="I628" s="1">
        <v>45685</v>
      </c>
      <c r="J628" t="s">
        <v>27</v>
      </c>
      <c r="K628" t="s">
        <v>40</v>
      </c>
      <c r="L628">
        <v>4</v>
      </c>
      <c r="M628" t="s">
        <v>19</v>
      </c>
      <c r="N628" t="s">
        <v>108</v>
      </c>
      <c r="O628">
        <f>orders[[#This Row],[Ship Date]]-orders[[#This Row],[Order Date]]</f>
        <v>1</v>
      </c>
      <c r="P628">
        <f>WEEKNUM(orders[[#This Row],[Order Date]])</f>
        <v>5</v>
      </c>
      <c r="Q628" t="str" cm="1">
        <f t="array" ref="Q628">_xlfn.IFS(orders[[#This Row],[Customer Gender]]="M","Male", orders[[#This Row],[Customer Gender]]="F","Female", orders[[#This Row],[Customer Gender]]="O","Other", TRUE,"Unknown")</f>
        <v>Female</v>
      </c>
      <c r="R628" s="31" t="str">
        <f t="shared" si="29"/>
        <v>January</v>
      </c>
    </row>
    <row r="629" spans="1:18">
      <c r="A629" t="s">
        <v>721</v>
      </c>
      <c r="B629" t="s">
        <v>44</v>
      </c>
      <c r="C629">
        <v>3</v>
      </c>
      <c r="D629">
        <f t="shared" si="27"/>
        <v>3</v>
      </c>
      <c r="E629">
        <v>18.600000000000001</v>
      </c>
      <c r="F629">
        <v>55.800000000000004</v>
      </c>
      <c r="G629">
        <f t="shared" si="28"/>
        <v>55.800000000000004</v>
      </c>
      <c r="H629" s="1">
        <v>45684</v>
      </c>
      <c r="I629" s="1">
        <v>45685</v>
      </c>
      <c r="J629" t="s">
        <v>27</v>
      </c>
      <c r="K629" t="s">
        <v>40</v>
      </c>
      <c r="L629">
        <v>4</v>
      </c>
      <c r="M629" t="s">
        <v>19</v>
      </c>
      <c r="N629" t="s">
        <v>115</v>
      </c>
      <c r="O629">
        <f>orders[[#This Row],[Ship Date]]-orders[[#This Row],[Order Date]]</f>
        <v>1</v>
      </c>
      <c r="P629">
        <f>WEEKNUM(orders[[#This Row],[Order Date]])</f>
        <v>5</v>
      </c>
      <c r="Q629" t="str" cm="1">
        <f t="array" ref="Q629">_xlfn.IFS(orders[[#This Row],[Customer Gender]]="M","Male", orders[[#This Row],[Customer Gender]]="F","Female", orders[[#This Row],[Customer Gender]]="O","Other", TRUE,"Unknown")</f>
        <v>Female</v>
      </c>
      <c r="R629" s="31" t="str">
        <f t="shared" si="29"/>
        <v>January</v>
      </c>
    </row>
    <row r="630" spans="1:18">
      <c r="A630" t="s">
        <v>722</v>
      </c>
      <c r="B630" t="s">
        <v>32</v>
      </c>
      <c r="C630">
        <v>1</v>
      </c>
      <c r="D630">
        <f t="shared" si="27"/>
        <v>1</v>
      </c>
      <c r="E630">
        <v>58.8</v>
      </c>
      <c r="F630">
        <v>58.8</v>
      </c>
      <c r="G630">
        <f t="shared" si="28"/>
        <v>58.8</v>
      </c>
      <c r="H630" s="1">
        <v>45684</v>
      </c>
      <c r="I630" s="1">
        <v>45686</v>
      </c>
      <c r="J630" t="s">
        <v>27</v>
      </c>
      <c r="K630" t="s">
        <v>18</v>
      </c>
      <c r="L630">
        <v>3</v>
      </c>
      <c r="M630" t="s">
        <v>19</v>
      </c>
      <c r="N630" t="s">
        <v>115</v>
      </c>
      <c r="O630">
        <f>orders[[#This Row],[Ship Date]]-orders[[#This Row],[Order Date]]</f>
        <v>2</v>
      </c>
      <c r="P630">
        <f>WEEKNUM(orders[[#This Row],[Order Date]])</f>
        <v>5</v>
      </c>
      <c r="Q630" t="str" cm="1">
        <f t="array" ref="Q630">_xlfn.IFS(orders[[#This Row],[Customer Gender]]="M","Male", orders[[#This Row],[Customer Gender]]="F","Female", orders[[#This Row],[Customer Gender]]="O","Other", TRUE,"Unknown")</f>
        <v>Female</v>
      </c>
      <c r="R630" s="31" t="str">
        <f t="shared" si="29"/>
        <v>January</v>
      </c>
    </row>
    <row r="631" spans="1:18">
      <c r="A631" t="s">
        <v>723</v>
      </c>
      <c r="B631" t="s">
        <v>44</v>
      </c>
      <c r="C631">
        <v>2</v>
      </c>
      <c r="D631">
        <f t="shared" si="27"/>
        <v>2</v>
      </c>
      <c r="E631">
        <v>22.1</v>
      </c>
      <c r="F631">
        <v>44.2</v>
      </c>
      <c r="G631">
        <f t="shared" si="28"/>
        <v>44.2</v>
      </c>
      <c r="H631" s="1">
        <v>45684</v>
      </c>
      <c r="I631" s="1">
        <v>45687</v>
      </c>
      <c r="J631" t="s">
        <v>23</v>
      </c>
      <c r="K631" t="s">
        <v>35</v>
      </c>
      <c r="L631">
        <v>5</v>
      </c>
      <c r="M631" t="s">
        <v>19</v>
      </c>
      <c r="N631" t="s">
        <v>115</v>
      </c>
      <c r="O631">
        <f>orders[[#This Row],[Ship Date]]-orders[[#This Row],[Order Date]]</f>
        <v>3</v>
      </c>
      <c r="P631">
        <f>WEEKNUM(orders[[#This Row],[Order Date]])</f>
        <v>5</v>
      </c>
      <c r="Q631" t="str" cm="1">
        <f t="array" ref="Q631">_xlfn.IFS(orders[[#This Row],[Customer Gender]]="M","Male", orders[[#This Row],[Customer Gender]]="F","Female", orders[[#This Row],[Customer Gender]]="O","Other", TRUE,"Unknown")</f>
        <v>Male</v>
      </c>
      <c r="R631" s="31" t="str">
        <f t="shared" si="29"/>
        <v>January</v>
      </c>
    </row>
    <row r="632" spans="1:18">
      <c r="A632" t="s">
        <v>724</v>
      </c>
      <c r="B632" t="s">
        <v>26</v>
      </c>
      <c r="C632">
        <v>1</v>
      </c>
      <c r="D632">
        <f t="shared" si="27"/>
        <v>1</v>
      </c>
      <c r="E632">
        <v>114.9</v>
      </c>
      <c r="F632">
        <v>114.9</v>
      </c>
      <c r="G632">
        <f t="shared" si="28"/>
        <v>114.9</v>
      </c>
      <c r="H632" s="1">
        <v>45685</v>
      </c>
      <c r="I632" s="1">
        <v>45686</v>
      </c>
      <c r="J632" t="s">
        <v>27</v>
      </c>
      <c r="K632" t="s">
        <v>35</v>
      </c>
      <c r="L632">
        <v>3</v>
      </c>
      <c r="M632" t="s">
        <v>19</v>
      </c>
      <c r="N632" t="s">
        <v>147</v>
      </c>
      <c r="O632">
        <f>orders[[#This Row],[Ship Date]]-orders[[#This Row],[Order Date]]</f>
        <v>1</v>
      </c>
      <c r="P632">
        <f>WEEKNUM(orders[[#This Row],[Order Date]])</f>
        <v>5</v>
      </c>
      <c r="Q632" t="str" cm="1">
        <f t="array" ref="Q632">_xlfn.IFS(orders[[#This Row],[Customer Gender]]="M","Male", orders[[#This Row],[Customer Gender]]="F","Female", orders[[#This Row],[Customer Gender]]="O","Other", TRUE,"Unknown")</f>
        <v>Female</v>
      </c>
      <c r="R632" s="31" t="str">
        <f t="shared" si="29"/>
        <v>January</v>
      </c>
    </row>
    <row r="633" spans="1:18">
      <c r="A633" t="s">
        <v>725</v>
      </c>
      <c r="B633" t="s">
        <v>46</v>
      </c>
      <c r="C633">
        <v>5</v>
      </c>
      <c r="D633">
        <f t="shared" si="27"/>
        <v>5</v>
      </c>
      <c r="E633">
        <v>75.8</v>
      </c>
      <c r="F633">
        <v>379</v>
      </c>
      <c r="G633">
        <f t="shared" si="28"/>
        <v>379</v>
      </c>
      <c r="H633" s="1">
        <v>45685</v>
      </c>
      <c r="I633" s="1">
        <v>45686</v>
      </c>
      <c r="J633" t="s">
        <v>23</v>
      </c>
      <c r="K633" t="s">
        <v>18</v>
      </c>
      <c r="L633">
        <v>5</v>
      </c>
      <c r="M633" t="s">
        <v>19</v>
      </c>
      <c r="N633" t="s">
        <v>33</v>
      </c>
      <c r="O633">
        <f>orders[[#This Row],[Ship Date]]-orders[[#This Row],[Order Date]]</f>
        <v>1</v>
      </c>
      <c r="P633">
        <f>WEEKNUM(orders[[#This Row],[Order Date]])</f>
        <v>5</v>
      </c>
      <c r="Q633" t="str" cm="1">
        <f t="array" ref="Q633">_xlfn.IFS(orders[[#This Row],[Customer Gender]]="M","Male", orders[[#This Row],[Customer Gender]]="F","Female", orders[[#This Row],[Customer Gender]]="O","Other", TRUE,"Unknown")</f>
        <v>Male</v>
      </c>
      <c r="R633" s="31" t="str">
        <f t="shared" si="29"/>
        <v>January</v>
      </c>
    </row>
    <row r="634" spans="1:18">
      <c r="A634" t="s">
        <v>726</v>
      </c>
      <c r="B634" t="s">
        <v>81</v>
      </c>
      <c r="C634">
        <v>5</v>
      </c>
      <c r="D634">
        <f t="shared" si="27"/>
        <v>5</v>
      </c>
      <c r="E634">
        <v>20.6</v>
      </c>
      <c r="F634">
        <v>103</v>
      </c>
      <c r="G634">
        <f t="shared" si="28"/>
        <v>103</v>
      </c>
      <c r="H634" s="1">
        <v>45685</v>
      </c>
      <c r="I634" s="1">
        <v>45686</v>
      </c>
      <c r="J634" t="s">
        <v>23</v>
      </c>
      <c r="K634" t="s">
        <v>40</v>
      </c>
      <c r="L634">
        <v>5</v>
      </c>
      <c r="M634" t="s">
        <v>19</v>
      </c>
      <c r="N634" t="s">
        <v>33</v>
      </c>
      <c r="O634">
        <f>orders[[#This Row],[Ship Date]]-orders[[#This Row],[Order Date]]</f>
        <v>1</v>
      </c>
      <c r="P634">
        <f>WEEKNUM(orders[[#This Row],[Order Date]])</f>
        <v>5</v>
      </c>
      <c r="Q634" t="str" cm="1">
        <f t="array" ref="Q634">_xlfn.IFS(orders[[#This Row],[Customer Gender]]="M","Male", orders[[#This Row],[Customer Gender]]="F","Female", orders[[#This Row],[Customer Gender]]="O","Other", TRUE,"Unknown")</f>
        <v>Male</v>
      </c>
      <c r="R634" s="31" t="str">
        <f t="shared" si="29"/>
        <v>January</v>
      </c>
    </row>
    <row r="635" spans="1:18">
      <c r="A635" t="s">
        <v>727</v>
      </c>
      <c r="B635" t="s">
        <v>135</v>
      </c>
      <c r="C635">
        <v>3</v>
      </c>
      <c r="D635">
        <f t="shared" si="27"/>
        <v>3</v>
      </c>
      <c r="E635">
        <v>67.900000000000006</v>
      </c>
      <c r="F635">
        <v>203.70000000000002</v>
      </c>
      <c r="G635">
        <f t="shared" si="28"/>
        <v>203.70000000000002</v>
      </c>
      <c r="H635" s="1">
        <v>45685</v>
      </c>
      <c r="I635" s="1">
        <v>45686</v>
      </c>
      <c r="J635" t="s">
        <v>27</v>
      </c>
      <c r="K635" t="s">
        <v>35</v>
      </c>
      <c r="L635">
        <v>3</v>
      </c>
      <c r="M635" t="s">
        <v>19</v>
      </c>
      <c r="N635" t="s">
        <v>33</v>
      </c>
      <c r="O635">
        <f>orders[[#This Row],[Ship Date]]-orders[[#This Row],[Order Date]]</f>
        <v>1</v>
      </c>
      <c r="P635">
        <f>WEEKNUM(orders[[#This Row],[Order Date]])</f>
        <v>5</v>
      </c>
      <c r="Q635" t="str" cm="1">
        <f t="array" ref="Q635">_xlfn.IFS(orders[[#This Row],[Customer Gender]]="M","Male", orders[[#This Row],[Customer Gender]]="F","Female", orders[[#This Row],[Customer Gender]]="O","Other", TRUE,"Unknown")</f>
        <v>Female</v>
      </c>
      <c r="R635" s="31" t="str">
        <f t="shared" si="29"/>
        <v>January</v>
      </c>
    </row>
    <row r="636" spans="1:18">
      <c r="A636" t="s">
        <v>728</v>
      </c>
      <c r="B636" t="s">
        <v>16</v>
      </c>
      <c r="C636">
        <v>5</v>
      </c>
      <c r="D636">
        <f t="shared" si="27"/>
        <v>5</v>
      </c>
      <c r="E636">
        <v>27</v>
      </c>
      <c r="F636">
        <v>135</v>
      </c>
      <c r="G636">
        <f t="shared" si="28"/>
        <v>135</v>
      </c>
      <c r="H636" s="1">
        <v>45685</v>
      </c>
      <c r="I636" s="1">
        <v>45692</v>
      </c>
      <c r="J636" t="s">
        <v>27</v>
      </c>
      <c r="K636" t="s">
        <v>18</v>
      </c>
      <c r="L636">
        <v>5</v>
      </c>
      <c r="M636" t="s">
        <v>19</v>
      </c>
      <c r="N636" t="s">
        <v>33</v>
      </c>
      <c r="O636">
        <f>orders[[#This Row],[Ship Date]]-orders[[#This Row],[Order Date]]</f>
        <v>7</v>
      </c>
      <c r="P636">
        <f>WEEKNUM(orders[[#This Row],[Order Date]])</f>
        <v>5</v>
      </c>
      <c r="Q636" t="str" cm="1">
        <f t="array" ref="Q636">_xlfn.IFS(orders[[#This Row],[Customer Gender]]="M","Male", orders[[#This Row],[Customer Gender]]="F","Female", orders[[#This Row],[Customer Gender]]="O","Other", TRUE,"Unknown")</f>
        <v>Female</v>
      </c>
      <c r="R636" s="31" t="str">
        <f t="shared" si="29"/>
        <v>January</v>
      </c>
    </row>
    <row r="637" spans="1:18">
      <c r="A637" t="s">
        <v>729</v>
      </c>
      <c r="B637" t="s">
        <v>76</v>
      </c>
      <c r="C637">
        <v>1</v>
      </c>
      <c r="D637">
        <f t="shared" si="27"/>
        <v>1</v>
      </c>
      <c r="E637">
        <v>50.6</v>
      </c>
      <c r="F637">
        <v>50.6</v>
      </c>
      <c r="G637">
        <f t="shared" si="28"/>
        <v>50.6</v>
      </c>
      <c r="H637" s="1">
        <v>45685</v>
      </c>
      <c r="I637" s="1">
        <v>45685</v>
      </c>
      <c r="J637" t="s">
        <v>23</v>
      </c>
      <c r="K637" t="s">
        <v>18</v>
      </c>
      <c r="L637">
        <v>3</v>
      </c>
      <c r="M637" t="s">
        <v>19</v>
      </c>
      <c r="N637" t="s">
        <v>33</v>
      </c>
      <c r="O637">
        <f>orders[[#This Row],[Ship Date]]-orders[[#This Row],[Order Date]]</f>
        <v>0</v>
      </c>
      <c r="P637">
        <f>WEEKNUM(orders[[#This Row],[Order Date]])</f>
        <v>5</v>
      </c>
      <c r="Q637" t="str" cm="1">
        <f t="array" ref="Q637">_xlfn.IFS(orders[[#This Row],[Customer Gender]]="M","Male", orders[[#This Row],[Customer Gender]]="F","Female", orders[[#This Row],[Customer Gender]]="O","Other", TRUE,"Unknown")</f>
        <v>Male</v>
      </c>
      <c r="R637" s="31" t="str">
        <f t="shared" si="29"/>
        <v>January</v>
      </c>
    </row>
    <row r="638" spans="1:18">
      <c r="A638" t="s">
        <v>730</v>
      </c>
      <c r="B638" t="s">
        <v>32</v>
      </c>
      <c r="C638">
        <v>5</v>
      </c>
      <c r="D638">
        <f t="shared" si="27"/>
        <v>5</v>
      </c>
      <c r="E638">
        <v>22.1</v>
      </c>
      <c r="F638">
        <v>110.5</v>
      </c>
      <c r="G638">
        <f t="shared" si="28"/>
        <v>110.5</v>
      </c>
      <c r="H638" s="1">
        <v>45685</v>
      </c>
      <c r="I638" s="1">
        <v>45690</v>
      </c>
      <c r="J638" t="s">
        <v>23</v>
      </c>
      <c r="K638" t="s">
        <v>18</v>
      </c>
      <c r="L638">
        <v>4</v>
      </c>
      <c r="M638" t="s">
        <v>19</v>
      </c>
      <c r="N638" t="s">
        <v>33</v>
      </c>
      <c r="O638">
        <f>orders[[#This Row],[Ship Date]]-orders[[#This Row],[Order Date]]</f>
        <v>5</v>
      </c>
      <c r="P638">
        <f>WEEKNUM(orders[[#This Row],[Order Date]])</f>
        <v>5</v>
      </c>
      <c r="Q638" t="str" cm="1">
        <f t="array" ref="Q638">_xlfn.IFS(orders[[#This Row],[Customer Gender]]="M","Male", orders[[#This Row],[Customer Gender]]="F","Female", orders[[#This Row],[Customer Gender]]="O","Other", TRUE,"Unknown")</f>
        <v>Male</v>
      </c>
      <c r="R638" s="31" t="str">
        <f t="shared" si="29"/>
        <v>January</v>
      </c>
    </row>
    <row r="639" spans="1:18">
      <c r="A639" t="s">
        <v>731</v>
      </c>
      <c r="B639" t="s">
        <v>44</v>
      </c>
      <c r="C639">
        <v>3</v>
      </c>
      <c r="D639">
        <f t="shared" si="27"/>
        <v>3</v>
      </c>
      <c r="E639">
        <v>42.9</v>
      </c>
      <c r="F639">
        <v>128.69999999999999</v>
      </c>
      <c r="G639">
        <f t="shared" si="28"/>
        <v>128.69999999999999</v>
      </c>
      <c r="H639" s="1">
        <v>45685</v>
      </c>
      <c r="I639" s="1">
        <v>45687</v>
      </c>
      <c r="J639" t="s">
        <v>27</v>
      </c>
      <c r="K639" t="s">
        <v>18</v>
      </c>
      <c r="L639">
        <v>4</v>
      </c>
      <c r="M639" t="s">
        <v>19</v>
      </c>
      <c r="N639" t="s">
        <v>33</v>
      </c>
      <c r="O639">
        <f>orders[[#This Row],[Ship Date]]-orders[[#This Row],[Order Date]]</f>
        <v>2</v>
      </c>
      <c r="P639">
        <f>WEEKNUM(orders[[#This Row],[Order Date]])</f>
        <v>5</v>
      </c>
      <c r="Q639" t="str" cm="1">
        <f t="array" ref="Q639">_xlfn.IFS(orders[[#This Row],[Customer Gender]]="M","Male", orders[[#This Row],[Customer Gender]]="F","Female", orders[[#This Row],[Customer Gender]]="O","Other", TRUE,"Unknown")</f>
        <v>Female</v>
      </c>
      <c r="R639" s="31" t="str">
        <f t="shared" si="29"/>
        <v>January</v>
      </c>
    </row>
    <row r="640" spans="1:18">
      <c r="A640" t="s">
        <v>732</v>
      </c>
      <c r="B640" t="s">
        <v>22</v>
      </c>
      <c r="C640">
        <v>11</v>
      </c>
      <c r="D640">
        <f t="shared" si="27"/>
        <v>11</v>
      </c>
      <c r="E640">
        <v>62.4</v>
      </c>
      <c r="F640">
        <v>686.4</v>
      </c>
      <c r="G640">
        <f t="shared" si="28"/>
        <v>686.4</v>
      </c>
      <c r="H640" s="1">
        <v>45685</v>
      </c>
      <c r="I640" s="1">
        <v>45687</v>
      </c>
      <c r="J640" t="s">
        <v>27</v>
      </c>
      <c r="K640" t="s">
        <v>40</v>
      </c>
      <c r="L640">
        <v>4</v>
      </c>
      <c r="M640" t="s">
        <v>19</v>
      </c>
      <c r="N640" t="s">
        <v>33</v>
      </c>
      <c r="O640">
        <f>orders[[#This Row],[Ship Date]]-orders[[#This Row],[Order Date]]</f>
        <v>2</v>
      </c>
      <c r="P640">
        <f>WEEKNUM(orders[[#This Row],[Order Date]])</f>
        <v>5</v>
      </c>
      <c r="Q640" t="str" cm="1">
        <f t="array" ref="Q640">_xlfn.IFS(orders[[#This Row],[Customer Gender]]="M","Male", orders[[#This Row],[Customer Gender]]="F","Female", orders[[#This Row],[Customer Gender]]="O","Other", TRUE,"Unknown")</f>
        <v>Female</v>
      </c>
      <c r="R640" s="31" t="str">
        <f t="shared" si="29"/>
        <v>January</v>
      </c>
    </row>
    <row r="641" spans="1:18">
      <c r="A641" t="s">
        <v>733</v>
      </c>
      <c r="B641" t="s">
        <v>76</v>
      </c>
      <c r="C641">
        <v>9</v>
      </c>
      <c r="D641">
        <f t="shared" si="27"/>
        <v>9</v>
      </c>
      <c r="E641">
        <v>36.4</v>
      </c>
      <c r="F641">
        <v>327.59999999999997</v>
      </c>
      <c r="G641">
        <f t="shared" si="28"/>
        <v>327.59999999999997</v>
      </c>
      <c r="H641" s="1">
        <v>45685</v>
      </c>
      <c r="I641" s="1">
        <v>45687</v>
      </c>
      <c r="J641" t="s">
        <v>27</v>
      </c>
      <c r="K641" t="s">
        <v>18</v>
      </c>
      <c r="L641">
        <v>5</v>
      </c>
      <c r="M641" t="s">
        <v>19</v>
      </c>
      <c r="N641" t="s">
        <v>33</v>
      </c>
      <c r="O641">
        <f>orders[[#This Row],[Ship Date]]-orders[[#This Row],[Order Date]]</f>
        <v>2</v>
      </c>
      <c r="P641">
        <f>WEEKNUM(orders[[#This Row],[Order Date]])</f>
        <v>5</v>
      </c>
      <c r="Q641" t="str" cm="1">
        <f t="array" ref="Q641">_xlfn.IFS(orders[[#This Row],[Customer Gender]]="M","Male", orders[[#This Row],[Customer Gender]]="F","Female", orders[[#This Row],[Customer Gender]]="O","Other", TRUE,"Unknown")</f>
        <v>Female</v>
      </c>
      <c r="R641" s="31" t="str">
        <f t="shared" si="29"/>
        <v>January</v>
      </c>
    </row>
    <row r="642" spans="1:18">
      <c r="A642" t="s">
        <v>734</v>
      </c>
      <c r="B642" t="s">
        <v>16</v>
      </c>
      <c r="C642">
        <v>2</v>
      </c>
      <c r="D642">
        <f t="shared" ref="D642:D705" si="30">IF(OR(C642="",C642=0),0.0001,C642)</f>
        <v>2</v>
      </c>
      <c r="E642">
        <v>22.5</v>
      </c>
      <c r="F642">
        <v>45</v>
      </c>
      <c r="G642">
        <f t="shared" ref="G642:G705" si="31">IF(OR(F642="",F642=0),0.0001,F642)</f>
        <v>45</v>
      </c>
      <c r="H642" s="1">
        <v>45685</v>
      </c>
      <c r="I642" s="1">
        <v>45688</v>
      </c>
      <c r="J642" t="s">
        <v>23</v>
      </c>
      <c r="K642" t="s">
        <v>18</v>
      </c>
      <c r="L642">
        <v>4</v>
      </c>
      <c r="M642" t="s">
        <v>19</v>
      </c>
      <c r="N642" t="s">
        <v>33</v>
      </c>
      <c r="O642">
        <f>orders[[#This Row],[Ship Date]]-orders[[#This Row],[Order Date]]</f>
        <v>3</v>
      </c>
      <c r="P642">
        <f>WEEKNUM(orders[[#This Row],[Order Date]])</f>
        <v>5</v>
      </c>
      <c r="Q642" t="str" cm="1">
        <f t="array" ref="Q642">_xlfn.IFS(orders[[#This Row],[Customer Gender]]="M","Male", orders[[#This Row],[Customer Gender]]="F","Female", orders[[#This Row],[Customer Gender]]="O","Other", TRUE,"Unknown")</f>
        <v>Male</v>
      </c>
      <c r="R642" s="31" t="str">
        <f t="shared" ref="R642:R705" si="32">TEXT(H642,"mmmm")</f>
        <v>January</v>
      </c>
    </row>
    <row r="643" spans="1:18">
      <c r="A643" t="s">
        <v>735</v>
      </c>
      <c r="B643" t="s">
        <v>39</v>
      </c>
      <c r="C643">
        <v>4</v>
      </c>
      <c r="D643">
        <f t="shared" si="30"/>
        <v>4</v>
      </c>
      <c r="E643">
        <v>70.8</v>
      </c>
      <c r="F643">
        <v>283.2</v>
      </c>
      <c r="G643">
        <f t="shared" si="31"/>
        <v>283.2</v>
      </c>
      <c r="H643" s="1">
        <v>45685</v>
      </c>
      <c r="I643" s="1">
        <v>45687</v>
      </c>
      <c r="J643" t="s">
        <v>27</v>
      </c>
      <c r="K643" t="s">
        <v>70</v>
      </c>
      <c r="L643">
        <v>4</v>
      </c>
      <c r="M643" t="s">
        <v>19</v>
      </c>
      <c r="N643" t="s">
        <v>33</v>
      </c>
      <c r="O643">
        <f>orders[[#This Row],[Ship Date]]-orders[[#This Row],[Order Date]]</f>
        <v>2</v>
      </c>
      <c r="P643">
        <f>WEEKNUM(orders[[#This Row],[Order Date]])</f>
        <v>5</v>
      </c>
      <c r="Q643" t="str" cm="1">
        <f t="array" ref="Q643">_xlfn.IFS(orders[[#This Row],[Customer Gender]]="M","Male", orders[[#This Row],[Customer Gender]]="F","Female", orders[[#This Row],[Customer Gender]]="O","Other", TRUE,"Unknown")</f>
        <v>Female</v>
      </c>
      <c r="R643" s="31" t="str">
        <f t="shared" si="32"/>
        <v>January</v>
      </c>
    </row>
    <row r="644" spans="1:18">
      <c r="A644" t="s">
        <v>736</v>
      </c>
      <c r="B644" t="s">
        <v>39</v>
      </c>
      <c r="C644">
        <v>5</v>
      </c>
      <c r="D644">
        <f t="shared" si="30"/>
        <v>5</v>
      </c>
      <c r="E644">
        <v>56.6</v>
      </c>
      <c r="F644">
        <v>283</v>
      </c>
      <c r="G644">
        <f t="shared" si="31"/>
        <v>283</v>
      </c>
      <c r="H644" s="1">
        <v>45685</v>
      </c>
      <c r="I644" s="1">
        <v>45687</v>
      </c>
      <c r="J644" t="s">
        <v>23</v>
      </c>
      <c r="K644" t="s">
        <v>18</v>
      </c>
      <c r="L644">
        <v>3</v>
      </c>
      <c r="M644" t="s">
        <v>19</v>
      </c>
      <c r="N644" t="s">
        <v>49</v>
      </c>
      <c r="O644">
        <f>orders[[#This Row],[Ship Date]]-orders[[#This Row],[Order Date]]</f>
        <v>2</v>
      </c>
      <c r="P644">
        <f>WEEKNUM(orders[[#This Row],[Order Date]])</f>
        <v>5</v>
      </c>
      <c r="Q644" t="str" cm="1">
        <f t="array" ref="Q644">_xlfn.IFS(orders[[#This Row],[Customer Gender]]="M","Male", orders[[#This Row],[Customer Gender]]="F","Female", orders[[#This Row],[Customer Gender]]="O","Other", TRUE,"Unknown")</f>
        <v>Male</v>
      </c>
      <c r="R644" s="31" t="str">
        <f t="shared" si="32"/>
        <v>January</v>
      </c>
    </row>
    <row r="645" spans="1:18">
      <c r="A645" t="s">
        <v>737</v>
      </c>
      <c r="B645" t="s">
        <v>39</v>
      </c>
      <c r="C645">
        <v>2</v>
      </c>
      <c r="D645">
        <f t="shared" si="30"/>
        <v>2</v>
      </c>
      <c r="E645">
        <v>47.9</v>
      </c>
      <c r="F645">
        <v>95.8</v>
      </c>
      <c r="G645">
        <f t="shared" si="31"/>
        <v>95.8</v>
      </c>
      <c r="H645" s="1">
        <v>45685</v>
      </c>
      <c r="I645" s="1">
        <v>45686</v>
      </c>
      <c r="J645" t="s">
        <v>27</v>
      </c>
      <c r="K645" t="s">
        <v>18</v>
      </c>
      <c r="L645">
        <v>4</v>
      </c>
      <c r="M645" t="s">
        <v>19</v>
      </c>
      <c r="N645" t="s">
        <v>55</v>
      </c>
      <c r="O645">
        <f>orders[[#This Row],[Ship Date]]-orders[[#This Row],[Order Date]]</f>
        <v>1</v>
      </c>
      <c r="P645">
        <f>WEEKNUM(orders[[#This Row],[Order Date]])</f>
        <v>5</v>
      </c>
      <c r="Q645" t="str" cm="1">
        <f t="array" ref="Q645">_xlfn.IFS(orders[[#This Row],[Customer Gender]]="M","Male", orders[[#This Row],[Customer Gender]]="F","Female", orders[[#This Row],[Customer Gender]]="O","Other", TRUE,"Unknown")</f>
        <v>Female</v>
      </c>
      <c r="R645" s="31" t="str">
        <f t="shared" si="32"/>
        <v>January</v>
      </c>
    </row>
    <row r="646" spans="1:18">
      <c r="A646" t="s">
        <v>738</v>
      </c>
      <c r="B646" t="s">
        <v>39</v>
      </c>
      <c r="C646">
        <v>8</v>
      </c>
      <c r="D646">
        <f t="shared" si="30"/>
        <v>8</v>
      </c>
      <c r="E646">
        <v>78.400000000000006</v>
      </c>
      <c r="F646">
        <v>627.20000000000005</v>
      </c>
      <c r="G646">
        <f t="shared" si="31"/>
        <v>627.20000000000005</v>
      </c>
      <c r="H646" s="1">
        <v>45685</v>
      </c>
      <c r="I646" s="1">
        <v>45687</v>
      </c>
      <c r="J646" t="s">
        <v>27</v>
      </c>
      <c r="K646" t="s">
        <v>35</v>
      </c>
      <c r="L646">
        <v>4</v>
      </c>
      <c r="M646" t="s">
        <v>19</v>
      </c>
      <c r="N646" t="s">
        <v>55</v>
      </c>
      <c r="O646">
        <f>orders[[#This Row],[Ship Date]]-orders[[#This Row],[Order Date]]</f>
        <v>2</v>
      </c>
      <c r="P646">
        <f>WEEKNUM(orders[[#This Row],[Order Date]])</f>
        <v>5</v>
      </c>
      <c r="Q646" t="str" cm="1">
        <f t="array" ref="Q646">_xlfn.IFS(orders[[#This Row],[Customer Gender]]="M","Male", orders[[#This Row],[Customer Gender]]="F","Female", orders[[#This Row],[Customer Gender]]="O","Other", TRUE,"Unknown")</f>
        <v>Female</v>
      </c>
      <c r="R646" s="31" t="str">
        <f t="shared" si="32"/>
        <v>January</v>
      </c>
    </row>
    <row r="647" spans="1:18">
      <c r="A647" t="s">
        <v>739</v>
      </c>
      <c r="B647" t="s">
        <v>26</v>
      </c>
      <c r="C647">
        <v>14</v>
      </c>
      <c r="D647">
        <f t="shared" si="30"/>
        <v>14</v>
      </c>
      <c r="E647">
        <v>122.1</v>
      </c>
      <c r="F647">
        <v>1709.3999999999999</v>
      </c>
      <c r="G647">
        <f t="shared" si="31"/>
        <v>1709.3999999999999</v>
      </c>
      <c r="H647" s="1">
        <v>45685</v>
      </c>
      <c r="I647" s="1">
        <v>45690</v>
      </c>
      <c r="J647" t="s">
        <v>27</v>
      </c>
      <c r="K647" t="s">
        <v>18</v>
      </c>
      <c r="L647">
        <v>5</v>
      </c>
      <c r="M647" t="s">
        <v>19</v>
      </c>
      <c r="N647" t="s">
        <v>55</v>
      </c>
      <c r="O647">
        <f>orders[[#This Row],[Ship Date]]-orders[[#This Row],[Order Date]]</f>
        <v>5</v>
      </c>
      <c r="P647">
        <f>WEEKNUM(orders[[#This Row],[Order Date]])</f>
        <v>5</v>
      </c>
      <c r="Q647" t="str" cm="1">
        <f t="array" ref="Q647">_xlfn.IFS(orders[[#This Row],[Customer Gender]]="M","Male", orders[[#This Row],[Customer Gender]]="F","Female", orders[[#This Row],[Customer Gender]]="O","Other", TRUE,"Unknown")</f>
        <v>Female</v>
      </c>
      <c r="R647" s="31" t="str">
        <f t="shared" si="32"/>
        <v>January</v>
      </c>
    </row>
    <row r="648" spans="1:18">
      <c r="A648" t="s">
        <v>740</v>
      </c>
      <c r="B648" t="s">
        <v>26</v>
      </c>
      <c r="C648">
        <v>2</v>
      </c>
      <c r="D648">
        <f t="shared" si="30"/>
        <v>2</v>
      </c>
      <c r="E648">
        <v>83.7</v>
      </c>
      <c r="F648">
        <v>167.4</v>
      </c>
      <c r="G648">
        <f t="shared" si="31"/>
        <v>167.4</v>
      </c>
      <c r="H648" s="1">
        <v>45686</v>
      </c>
      <c r="I648" s="1">
        <v>45686</v>
      </c>
      <c r="J648" t="s">
        <v>17</v>
      </c>
      <c r="K648" t="s">
        <v>35</v>
      </c>
      <c r="L648">
        <v>5</v>
      </c>
      <c r="M648" t="s">
        <v>19</v>
      </c>
      <c r="N648" t="s">
        <v>59</v>
      </c>
      <c r="O648">
        <f>orders[[#This Row],[Ship Date]]-orders[[#This Row],[Order Date]]</f>
        <v>0</v>
      </c>
      <c r="P648">
        <f>WEEKNUM(orders[[#This Row],[Order Date]])</f>
        <v>5</v>
      </c>
      <c r="Q648" t="str" cm="1">
        <f t="array" ref="Q648">_xlfn.IFS(orders[[#This Row],[Customer Gender]]="M","Male", orders[[#This Row],[Customer Gender]]="F","Female", orders[[#This Row],[Customer Gender]]="O","Other", TRUE,"Unknown")</f>
        <v>Unknown</v>
      </c>
      <c r="R648" s="31" t="str">
        <f t="shared" si="32"/>
        <v>January</v>
      </c>
    </row>
    <row r="649" spans="1:18">
      <c r="A649" t="s">
        <v>741</v>
      </c>
      <c r="B649" t="s">
        <v>30</v>
      </c>
      <c r="C649">
        <v>4</v>
      </c>
      <c r="D649">
        <f t="shared" si="30"/>
        <v>4</v>
      </c>
      <c r="E649">
        <v>97.9</v>
      </c>
      <c r="F649">
        <v>391.6</v>
      </c>
      <c r="G649">
        <f t="shared" si="31"/>
        <v>391.6</v>
      </c>
      <c r="H649" s="1">
        <v>45686</v>
      </c>
      <c r="I649" s="1">
        <v>45690</v>
      </c>
      <c r="J649" t="s">
        <v>27</v>
      </c>
      <c r="K649" t="s">
        <v>51</v>
      </c>
      <c r="L649">
        <v>5</v>
      </c>
      <c r="M649" t="s">
        <v>19</v>
      </c>
      <c r="N649" t="s">
        <v>59</v>
      </c>
      <c r="O649">
        <f>orders[[#This Row],[Ship Date]]-orders[[#This Row],[Order Date]]</f>
        <v>4</v>
      </c>
      <c r="P649">
        <f>WEEKNUM(orders[[#This Row],[Order Date]])</f>
        <v>5</v>
      </c>
      <c r="Q649" t="str" cm="1">
        <f t="array" ref="Q649">_xlfn.IFS(orders[[#This Row],[Customer Gender]]="M","Male", orders[[#This Row],[Customer Gender]]="F","Female", orders[[#This Row],[Customer Gender]]="O","Other", TRUE,"Unknown")</f>
        <v>Female</v>
      </c>
      <c r="R649" s="31" t="str">
        <f t="shared" si="32"/>
        <v>January</v>
      </c>
    </row>
    <row r="650" spans="1:18">
      <c r="A650" t="s">
        <v>742</v>
      </c>
      <c r="B650" t="s">
        <v>81</v>
      </c>
      <c r="C650">
        <v>1</v>
      </c>
      <c r="D650">
        <f t="shared" si="30"/>
        <v>1</v>
      </c>
      <c r="E650">
        <v>15</v>
      </c>
      <c r="F650">
        <v>15</v>
      </c>
      <c r="G650">
        <f t="shared" si="31"/>
        <v>15</v>
      </c>
      <c r="H650" s="1">
        <v>45686</v>
      </c>
      <c r="I650" s="1">
        <v>45691</v>
      </c>
      <c r="J650" t="s">
        <v>27</v>
      </c>
      <c r="K650" t="s">
        <v>51</v>
      </c>
      <c r="L650">
        <v>4</v>
      </c>
      <c r="M650" t="s">
        <v>19</v>
      </c>
      <c r="N650" t="s">
        <v>62</v>
      </c>
      <c r="O650">
        <f>orders[[#This Row],[Ship Date]]-orders[[#This Row],[Order Date]]</f>
        <v>5</v>
      </c>
      <c r="P650">
        <f>WEEKNUM(orders[[#This Row],[Order Date]])</f>
        <v>5</v>
      </c>
      <c r="Q650" t="str" cm="1">
        <f t="array" ref="Q650">_xlfn.IFS(orders[[#This Row],[Customer Gender]]="M","Male", orders[[#This Row],[Customer Gender]]="F","Female", orders[[#This Row],[Customer Gender]]="O","Other", TRUE,"Unknown")</f>
        <v>Female</v>
      </c>
      <c r="R650" s="31" t="str">
        <f t="shared" si="32"/>
        <v>January</v>
      </c>
    </row>
    <row r="651" spans="1:18">
      <c r="A651" t="s">
        <v>743</v>
      </c>
      <c r="B651" t="s">
        <v>69</v>
      </c>
      <c r="C651">
        <v>3</v>
      </c>
      <c r="D651">
        <f t="shared" si="30"/>
        <v>3</v>
      </c>
      <c r="E651">
        <v>94.6</v>
      </c>
      <c r="F651">
        <v>283.79999999999995</v>
      </c>
      <c r="G651">
        <f t="shared" si="31"/>
        <v>283.79999999999995</v>
      </c>
      <c r="H651" s="1">
        <v>45686</v>
      </c>
      <c r="I651" s="1">
        <v>45687</v>
      </c>
      <c r="J651" t="s">
        <v>23</v>
      </c>
      <c r="K651" t="s">
        <v>40</v>
      </c>
      <c r="L651">
        <v>3</v>
      </c>
      <c r="M651" t="s">
        <v>19</v>
      </c>
      <c r="N651" t="s">
        <v>62</v>
      </c>
      <c r="O651">
        <f>orders[[#This Row],[Ship Date]]-orders[[#This Row],[Order Date]]</f>
        <v>1</v>
      </c>
      <c r="P651">
        <f>WEEKNUM(orders[[#This Row],[Order Date]])</f>
        <v>5</v>
      </c>
      <c r="Q651" t="str" cm="1">
        <f t="array" ref="Q651">_xlfn.IFS(orders[[#This Row],[Customer Gender]]="M","Male", orders[[#This Row],[Customer Gender]]="F","Female", orders[[#This Row],[Customer Gender]]="O","Other", TRUE,"Unknown")</f>
        <v>Male</v>
      </c>
      <c r="R651" s="31" t="str">
        <f t="shared" si="32"/>
        <v>January</v>
      </c>
    </row>
    <row r="652" spans="1:18">
      <c r="A652" t="s">
        <v>744</v>
      </c>
      <c r="B652" t="s">
        <v>16</v>
      </c>
      <c r="C652">
        <v>6</v>
      </c>
      <c r="D652">
        <f t="shared" si="30"/>
        <v>6</v>
      </c>
      <c r="E652">
        <v>19.7</v>
      </c>
      <c r="F652">
        <v>118.19999999999999</v>
      </c>
      <c r="G652">
        <f t="shared" si="31"/>
        <v>118.19999999999999</v>
      </c>
      <c r="H652" s="1">
        <v>45686</v>
      </c>
      <c r="I652" s="1">
        <v>45697</v>
      </c>
      <c r="J652" t="s">
        <v>27</v>
      </c>
      <c r="K652" t="s">
        <v>18</v>
      </c>
      <c r="L652">
        <v>5</v>
      </c>
      <c r="M652" t="s">
        <v>19</v>
      </c>
      <c r="N652" t="s">
        <v>62</v>
      </c>
      <c r="O652">
        <f>orders[[#This Row],[Ship Date]]-orders[[#This Row],[Order Date]]</f>
        <v>11</v>
      </c>
      <c r="P652">
        <f>WEEKNUM(orders[[#This Row],[Order Date]])</f>
        <v>5</v>
      </c>
      <c r="Q652" t="str" cm="1">
        <f t="array" ref="Q652">_xlfn.IFS(orders[[#This Row],[Customer Gender]]="M","Male", orders[[#This Row],[Customer Gender]]="F","Female", orders[[#This Row],[Customer Gender]]="O","Other", TRUE,"Unknown")</f>
        <v>Female</v>
      </c>
      <c r="R652" s="31" t="str">
        <f t="shared" si="32"/>
        <v>January</v>
      </c>
    </row>
    <row r="653" spans="1:18">
      <c r="A653" t="s">
        <v>745</v>
      </c>
      <c r="B653" t="s">
        <v>42</v>
      </c>
      <c r="C653">
        <v>1</v>
      </c>
      <c r="D653">
        <f t="shared" si="30"/>
        <v>1</v>
      </c>
      <c r="E653">
        <v>46.7</v>
      </c>
      <c r="F653">
        <v>46.7</v>
      </c>
      <c r="G653">
        <f t="shared" si="31"/>
        <v>46.7</v>
      </c>
      <c r="H653" s="1">
        <v>45686</v>
      </c>
      <c r="I653" s="1">
        <v>45689</v>
      </c>
      <c r="J653" t="s">
        <v>27</v>
      </c>
      <c r="K653" t="s">
        <v>40</v>
      </c>
      <c r="L653">
        <v>4</v>
      </c>
      <c r="M653" t="s">
        <v>19</v>
      </c>
      <c r="N653" t="s">
        <v>103</v>
      </c>
      <c r="O653">
        <f>orders[[#This Row],[Ship Date]]-orders[[#This Row],[Order Date]]</f>
        <v>3</v>
      </c>
      <c r="P653">
        <f>WEEKNUM(orders[[#This Row],[Order Date]])</f>
        <v>5</v>
      </c>
      <c r="Q653" t="str" cm="1">
        <f t="array" ref="Q653">_xlfn.IFS(orders[[#This Row],[Customer Gender]]="M","Male", orders[[#This Row],[Customer Gender]]="F","Female", orders[[#This Row],[Customer Gender]]="O","Other", TRUE,"Unknown")</f>
        <v>Female</v>
      </c>
      <c r="R653" s="31" t="str">
        <f t="shared" si="32"/>
        <v>January</v>
      </c>
    </row>
    <row r="654" spans="1:18">
      <c r="A654" t="s">
        <v>746</v>
      </c>
      <c r="B654" t="s">
        <v>22</v>
      </c>
      <c r="C654">
        <v>4</v>
      </c>
      <c r="D654">
        <f t="shared" si="30"/>
        <v>4</v>
      </c>
      <c r="E654">
        <v>43</v>
      </c>
      <c r="F654">
        <v>172</v>
      </c>
      <c r="G654">
        <f t="shared" si="31"/>
        <v>172</v>
      </c>
      <c r="H654" s="1">
        <v>45686</v>
      </c>
      <c r="I654" s="1">
        <v>45687</v>
      </c>
      <c r="J654" t="s">
        <v>23</v>
      </c>
      <c r="K654" t="s">
        <v>40</v>
      </c>
      <c r="L654">
        <v>5</v>
      </c>
      <c r="M654" t="s">
        <v>19</v>
      </c>
      <c r="N654" t="s">
        <v>103</v>
      </c>
      <c r="O654">
        <f>orders[[#This Row],[Ship Date]]-orders[[#This Row],[Order Date]]</f>
        <v>1</v>
      </c>
      <c r="P654">
        <f>WEEKNUM(orders[[#This Row],[Order Date]])</f>
        <v>5</v>
      </c>
      <c r="Q654" t="str" cm="1">
        <f t="array" ref="Q654">_xlfn.IFS(orders[[#This Row],[Customer Gender]]="M","Male", orders[[#This Row],[Customer Gender]]="F","Female", orders[[#This Row],[Customer Gender]]="O","Other", TRUE,"Unknown")</f>
        <v>Male</v>
      </c>
      <c r="R654" s="31" t="str">
        <f t="shared" si="32"/>
        <v>January</v>
      </c>
    </row>
    <row r="655" spans="1:18">
      <c r="A655" t="s">
        <v>747</v>
      </c>
      <c r="B655" t="s">
        <v>39</v>
      </c>
      <c r="C655">
        <v>3</v>
      </c>
      <c r="D655">
        <f t="shared" si="30"/>
        <v>3</v>
      </c>
      <c r="E655">
        <v>68.2</v>
      </c>
      <c r="F655">
        <v>204.60000000000002</v>
      </c>
      <c r="G655">
        <f t="shared" si="31"/>
        <v>204.60000000000002</v>
      </c>
      <c r="H655" s="1">
        <v>45686</v>
      </c>
      <c r="I655" s="1">
        <v>45692</v>
      </c>
      <c r="J655" t="s">
        <v>27</v>
      </c>
      <c r="K655" t="s">
        <v>18</v>
      </c>
      <c r="L655">
        <v>4</v>
      </c>
      <c r="M655" t="s">
        <v>19</v>
      </c>
      <c r="N655" t="s">
        <v>72</v>
      </c>
      <c r="O655">
        <f>orders[[#This Row],[Ship Date]]-orders[[#This Row],[Order Date]]</f>
        <v>6</v>
      </c>
      <c r="P655">
        <f>WEEKNUM(orders[[#This Row],[Order Date]])</f>
        <v>5</v>
      </c>
      <c r="Q655" t="str" cm="1">
        <f t="array" ref="Q655">_xlfn.IFS(orders[[#This Row],[Customer Gender]]="M","Male", orders[[#This Row],[Customer Gender]]="F","Female", orders[[#This Row],[Customer Gender]]="O","Other", TRUE,"Unknown")</f>
        <v>Female</v>
      </c>
      <c r="R655" s="31" t="str">
        <f t="shared" si="32"/>
        <v>January</v>
      </c>
    </row>
    <row r="656" spans="1:18">
      <c r="A656" t="s">
        <v>748</v>
      </c>
      <c r="B656" t="s">
        <v>54</v>
      </c>
      <c r="C656">
        <v>10</v>
      </c>
      <c r="D656">
        <f t="shared" si="30"/>
        <v>10</v>
      </c>
      <c r="E656">
        <v>24.3</v>
      </c>
      <c r="F656">
        <v>243</v>
      </c>
      <c r="G656">
        <f t="shared" si="31"/>
        <v>243</v>
      </c>
      <c r="H656" s="1">
        <v>45686</v>
      </c>
      <c r="I656" s="1">
        <v>45687</v>
      </c>
      <c r="J656" t="s">
        <v>23</v>
      </c>
      <c r="K656" t="s">
        <v>18</v>
      </c>
      <c r="L656">
        <v>5</v>
      </c>
      <c r="M656" t="s">
        <v>19</v>
      </c>
      <c r="N656" t="s">
        <v>74</v>
      </c>
      <c r="O656">
        <f>orders[[#This Row],[Ship Date]]-orders[[#This Row],[Order Date]]</f>
        <v>1</v>
      </c>
      <c r="P656">
        <f>WEEKNUM(orders[[#This Row],[Order Date]])</f>
        <v>5</v>
      </c>
      <c r="Q656" t="str" cm="1">
        <f t="array" ref="Q656">_xlfn.IFS(orders[[#This Row],[Customer Gender]]="M","Male", orders[[#This Row],[Customer Gender]]="F","Female", orders[[#This Row],[Customer Gender]]="O","Other", TRUE,"Unknown")</f>
        <v>Male</v>
      </c>
      <c r="R656" s="31" t="str">
        <f t="shared" si="32"/>
        <v>January</v>
      </c>
    </row>
    <row r="657" spans="1:18">
      <c r="A657" t="s">
        <v>749</v>
      </c>
      <c r="B657" t="s">
        <v>42</v>
      </c>
      <c r="C657">
        <v>2</v>
      </c>
      <c r="D657">
        <f t="shared" si="30"/>
        <v>2</v>
      </c>
      <c r="E657">
        <v>86.8</v>
      </c>
      <c r="F657">
        <v>173.6</v>
      </c>
      <c r="G657">
        <f t="shared" si="31"/>
        <v>173.6</v>
      </c>
      <c r="H657" s="1">
        <v>45686</v>
      </c>
      <c r="I657" s="1">
        <v>45690</v>
      </c>
      <c r="J657" t="s">
        <v>27</v>
      </c>
      <c r="K657" t="s">
        <v>70</v>
      </c>
      <c r="L657">
        <v>5</v>
      </c>
      <c r="M657" t="s">
        <v>19</v>
      </c>
      <c r="N657" t="s">
        <v>77</v>
      </c>
      <c r="O657">
        <f>orders[[#This Row],[Ship Date]]-orders[[#This Row],[Order Date]]</f>
        <v>4</v>
      </c>
      <c r="P657">
        <f>WEEKNUM(orders[[#This Row],[Order Date]])</f>
        <v>5</v>
      </c>
      <c r="Q657" t="str" cm="1">
        <f t="array" ref="Q657">_xlfn.IFS(orders[[#This Row],[Customer Gender]]="M","Male", orders[[#This Row],[Customer Gender]]="F","Female", orders[[#This Row],[Customer Gender]]="O","Other", TRUE,"Unknown")</f>
        <v>Female</v>
      </c>
      <c r="R657" s="31" t="str">
        <f t="shared" si="32"/>
        <v>January</v>
      </c>
    </row>
    <row r="658" spans="1:18">
      <c r="A658" t="s">
        <v>750</v>
      </c>
      <c r="B658" t="s">
        <v>16</v>
      </c>
      <c r="C658">
        <v>2</v>
      </c>
      <c r="D658">
        <f t="shared" si="30"/>
        <v>2</v>
      </c>
      <c r="E658">
        <v>15.8</v>
      </c>
      <c r="F658">
        <v>31.6</v>
      </c>
      <c r="G658">
        <f t="shared" si="31"/>
        <v>31.6</v>
      </c>
      <c r="H658" s="1">
        <v>45686</v>
      </c>
      <c r="I658" s="1">
        <v>45688</v>
      </c>
      <c r="J658" t="s">
        <v>23</v>
      </c>
      <c r="K658" t="s">
        <v>35</v>
      </c>
      <c r="L658">
        <v>4</v>
      </c>
      <c r="M658" t="s">
        <v>19</v>
      </c>
      <c r="N658" t="s">
        <v>77</v>
      </c>
      <c r="O658">
        <f>orders[[#This Row],[Ship Date]]-orders[[#This Row],[Order Date]]</f>
        <v>2</v>
      </c>
      <c r="P658">
        <f>WEEKNUM(orders[[#This Row],[Order Date]])</f>
        <v>5</v>
      </c>
      <c r="Q658" t="str" cm="1">
        <f t="array" ref="Q658">_xlfn.IFS(orders[[#This Row],[Customer Gender]]="M","Male", orders[[#This Row],[Customer Gender]]="F","Female", orders[[#This Row],[Customer Gender]]="O","Other", TRUE,"Unknown")</f>
        <v>Male</v>
      </c>
      <c r="R658" s="31" t="str">
        <f t="shared" si="32"/>
        <v>January</v>
      </c>
    </row>
    <row r="659" spans="1:18">
      <c r="A659" t="s">
        <v>751</v>
      </c>
      <c r="B659" t="s">
        <v>26</v>
      </c>
      <c r="C659">
        <v>4</v>
      </c>
      <c r="D659">
        <f t="shared" si="30"/>
        <v>4</v>
      </c>
      <c r="E659">
        <v>61.6</v>
      </c>
      <c r="F659">
        <v>246.4</v>
      </c>
      <c r="G659">
        <f t="shared" si="31"/>
        <v>246.4</v>
      </c>
      <c r="H659" s="1">
        <v>45686</v>
      </c>
      <c r="I659" s="1">
        <v>45687</v>
      </c>
      <c r="J659" t="s">
        <v>23</v>
      </c>
      <c r="K659" t="s">
        <v>40</v>
      </c>
      <c r="L659">
        <v>4</v>
      </c>
      <c r="M659" t="s">
        <v>19</v>
      </c>
      <c r="N659" t="s">
        <v>77</v>
      </c>
      <c r="O659">
        <f>orders[[#This Row],[Ship Date]]-orders[[#This Row],[Order Date]]</f>
        <v>1</v>
      </c>
      <c r="P659">
        <f>WEEKNUM(orders[[#This Row],[Order Date]])</f>
        <v>5</v>
      </c>
      <c r="Q659" t="str" cm="1">
        <f t="array" ref="Q659">_xlfn.IFS(orders[[#This Row],[Customer Gender]]="M","Male", orders[[#This Row],[Customer Gender]]="F","Female", orders[[#This Row],[Customer Gender]]="O","Other", TRUE,"Unknown")</f>
        <v>Male</v>
      </c>
      <c r="R659" s="31" t="str">
        <f t="shared" si="32"/>
        <v>January</v>
      </c>
    </row>
    <row r="660" spans="1:18">
      <c r="A660" t="s">
        <v>752</v>
      </c>
      <c r="B660" t="s">
        <v>39</v>
      </c>
      <c r="C660">
        <v>3</v>
      </c>
      <c r="D660">
        <f t="shared" si="30"/>
        <v>3</v>
      </c>
      <c r="E660">
        <v>48.7</v>
      </c>
      <c r="F660">
        <v>146.10000000000002</v>
      </c>
      <c r="G660">
        <f t="shared" si="31"/>
        <v>146.10000000000002</v>
      </c>
      <c r="H660" s="1">
        <v>45686</v>
      </c>
      <c r="I660" s="1">
        <v>45692</v>
      </c>
      <c r="J660" t="s">
        <v>27</v>
      </c>
      <c r="K660" t="s">
        <v>35</v>
      </c>
      <c r="L660">
        <v>5</v>
      </c>
      <c r="M660" t="s">
        <v>19</v>
      </c>
      <c r="N660" t="s">
        <v>608</v>
      </c>
      <c r="O660">
        <f>orders[[#This Row],[Ship Date]]-orders[[#This Row],[Order Date]]</f>
        <v>6</v>
      </c>
      <c r="P660">
        <f>WEEKNUM(orders[[#This Row],[Order Date]])</f>
        <v>5</v>
      </c>
      <c r="Q660" t="str" cm="1">
        <f t="array" ref="Q660">_xlfn.IFS(orders[[#This Row],[Customer Gender]]="M","Male", orders[[#This Row],[Customer Gender]]="F","Female", orders[[#This Row],[Customer Gender]]="O","Other", TRUE,"Unknown")</f>
        <v>Female</v>
      </c>
      <c r="R660" s="31" t="str">
        <f t="shared" si="32"/>
        <v>January</v>
      </c>
    </row>
    <row r="661" spans="1:18">
      <c r="A661" t="s">
        <v>753</v>
      </c>
      <c r="B661" t="s">
        <v>44</v>
      </c>
      <c r="C661">
        <v>4</v>
      </c>
      <c r="D661">
        <f t="shared" si="30"/>
        <v>4</v>
      </c>
      <c r="E661">
        <v>24.3</v>
      </c>
      <c r="F661">
        <v>97.2</v>
      </c>
      <c r="G661">
        <f t="shared" si="31"/>
        <v>97.2</v>
      </c>
      <c r="H661" s="1">
        <v>45686</v>
      </c>
      <c r="I661" s="1">
        <v>45688</v>
      </c>
      <c r="J661" t="s">
        <v>27</v>
      </c>
      <c r="K661" t="s">
        <v>35</v>
      </c>
      <c r="L661">
        <v>5</v>
      </c>
      <c r="M661" t="s">
        <v>19</v>
      </c>
      <c r="N661" t="s">
        <v>115</v>
      </c>
      <c r="O661">
        <f>orders[[#This Row],[Ship Date]]-orders[[#This Row],[Order Date]]</f>
        <v>2</v>
      </c>
      <c r="P661">
        <f>WEEKNUM(orders[[#This Row],[Order Date]])</f>
        <v>5</v>
      </c>
      <c r="Q661" t="str" cm="1">
        <f t="array" ref="Q661">_xlfn.IFS(orders[[#This Row],[Customer Gender]]="M","Male", orders[[#This Row],[Customer Gender]]="F","Female", orders[[#This Row],[Customer Gender]]="O","Other", TRUE,"Unknown")</f>
        <v>Female</v>
      </c>
      <c r="R661" s="31" t="str">
        <f t="shared" si="32"/>
        <v>January</v>
      </c>
    </row>
    <row r="662" spans="1:18">
      <c r="A662" t="s">
        <v>754</v>
      </c>
      <c r="B662" t="s">
        <v>26</v>
      </c>
      <c r="C662">
        <v>2</v>
      </c>
      <c r="D662">
        <f t="shared" si="30"/>
        <v>2</v>
      </c>
      <c r="E662">
        <v>130.69999999999999</v>
      </c>
      <c r="F662">
        <v>261.39999999999998</v>
      </c>
      <c r="G662">
        <f t="shared" si="31"/>
        <v>261.39999999999998</v>
      </c>
      <c r="H662" s="1">
        <v>45686</v>
      </c>
      <c r="I662" s="1">
        <v>45687</v>
      </c>
      <c r="J662" t="s">
        <v>27</v>
      </c>
      <c r="K662" t="s">
        <v>40</v>
      </c>
      <c r="L662">
        <v>4</v>
      </c>
      <c r="M662" t="s">
        <v>19</v>
      </c>
      <c r="N662" t="s">
        <v>587</v>
      </c>
      <c r="O662">
        <f>orders[[#This Row],[Ship Date]]-orders[[#This Row],[Order Date]]</f>
        <v>1</v>
      </c>
      <c r="P662">
        <f>WEEKNUM(orders[[#This Row],[Order Date]])</f>
        <v>5</v>
      </c>
      <c r="Q662" t="str" cm="1">
        <f t="array" ref="Q662">_xlfn.IFS(orders[[#This Row],[Customer Gender]]="M","Male", orders[[#This Row],[Customer Gender]]="F","Female", orders[[#This Row],[Customer Gender]]="O","Other", TRUE,"Unknown")</f>
        <v>Female</v>
      </c>
      <c r="R662" s="31" t="str">
        <f t="shared" si="32"/>
        <v>January</v>
      </c>
    </row>
    <row r="663" spans="1:18">
      <c r="A663" t="s">
        <v>755</v>
      </c>
      <c r="B663" t="s">
        <v>54</v>
      </c>
      <c r="C663">
        <v>1</v>
      </c>
      <c r="D663">
        <f t="shared" si="30"/>
        <v>1</v>
      </c>
      <c r="E663">
        <v>26</v>
      </c>
      <c r="F663">
        <v>26</v>
      </c>
      <c r="G663">
        <f t="shared" si="31"/>
        <v>26</v>
      </c>
      <c r="H663" s="1">
        <v>45686</v>
      </c>
      <c r="I663" s="1">
        <v>45688</v>
      </c>
      <c r="J663" t="s">
        <v>23</v>
      </c>
      <c r="K663" t="s">
        <v>18</v>
      </c>
      <c r="L663">
        <v>4</v>
      </c>
      <c r="M663" t="s">
        <v>19</v>
      </c>
      <c r="N663" t="s">
        <v>33</v>
      </c>
      <c r="O663">
        <f>orders[[#This Row],[Ship Date]]-orders[[#This Row],[Order Date]]</f>
        <v>2</v>
      </c>
      <c r="P663">
        <f>WEEKNUM(orders[[#This Row],[Order Date]])</f>
        <v>5</v>
      </c>
      <c r="Q663" t="str" cm="1">
        <f t="array" ref="Q663">_xlfn.IFS(orders[[#This Row],[Customer Gender]]="M","Male", orders[[#This Row],[Customer Gender]]="F","Female", orders[[#This Row],[Customer Gender]]="O","Other", TRUE,"Unknown")</f>
        <v>Male</v>
      </c>
      <c r="R663" s="31" t="str">
        <f t="shared" si="32"/>
        <v>January</v>
      </c>
    </row>
    <row r="664" spans="1:18">
      <c r="A664" t="s">
        <v>756</v>
      </c>
      <c r="B664" t="s">
        <v>26</v>
      </c>
      <c r="C664">
        <v>5</v>
      </c>
      <c r="D664">
        <f t="shared" si="30"/>
        <v>5</v>
      </c>
      <c r="E664">
        <v>94.4</v>
      </c>
      <c r="F664">
        <v>472</v>
      </c>
      <c r="G664">
        <f t="shared" si="31"/>
        <v>472</v>
      </c>
      <c r="H664" s="1">
        <v>45686</v>
      </c>
      <c r="I664" s="1">
        <v>45687</v>
      </c>
      <c r="J664" t="s">
        <v>27</v>
      </c>
      <c r="K664" t="s">
        <v>18</v>
      </c>
      <c r="L664">
        <v>4</v>
      </c>
      <c r="M664" t="s">
        <v>19</v>
      </c>
      <c r="N664" t="s">
        <v>33</v>
      </c>
      <c r="O664">
        <f>orders[[#This Row],[Ship Date]]-orders[[#This Row],[Order Date]]</f>
        <v>1</v>
      </c>
      <c r="P664">
        <f>WEEKNUM(orders[[#This Row],[Order Date]])</f>
        <v>5</v>
      </c>
      <c r="Q664" t="str" cm="1">
        <f t="array" ref="Q664">_xlfn.IFS(orders[[#This Row],[Customer Gender]]="M","Male", orders[[#This Row],[Customer Gender]]="F","Female", orders[[#This Row],[Customer Gender]]="O","Other", TRUE,"Unknown")</f>
        <v>Female</v>
      </c>
      <c r="R664" s="31" t="str">
        <f t="shared" si="32"/>
        <v>January</v>
      </c>
    </row>
    <row r="665" spans="1:18">
      <c r="A665" t="s">
        <v>757</v>
      </c>
      <c r="B665" t="s">
        <v>16</v>
      </c>
      <c r="C665">
        <v>6</v>
      </c>
      <c r="D665">
        <f t="shared" si="30"/>
        <v>6</v>
      </c>
      <c r="E665">
        <v>23.7</v>
      </c>
      <c r="F665">
        <v>142.19999999999999</v>
      </c>
      <c r="G665">
        <f t="shared" si="31"/>
        <v>142.19999999999999</v>
      </c>
      <c r="H665" s="1">
        <v>45686</v>
      </c>
      <c r="I665" s="1">
        <v>45688</v>
      </c>
      <c r="J665" t="s">
        <v>23</v>
      </c>
      <c r="K665" t="s">
        <v>40</v>
      </c>
      <c r="L665">
        <v>5</v>
      </c>
      <c r="M665" t="s">
        <v>19</v>
      </c>
      <c r="N665" t="s">
        <v>33</v>
      </c>
      <c r="O665">
        <f>orders[[#This Row],[Ship Date]]-orders[[#This Row],[Order Date]]</f>
        <v>2</v>
      </c>
      <c r="P665">
        <f>WEEKNUM(orders[[#This Row],[Order Date]])</f>
        <v>5</v>
      </c>
      <c r="Q665" t="str" cm="1">
        <f t="array" ref="Q665">_xlfn.IFS(orders[[#This Row],[Customer Gender]]="M","Male", orders[[#This Row],[Customer Gender]]="F","Female", orders[[#This Row],[Customer Gender]]="O","Other", TRUE,"Unknown")</f>
        <v>Male</v>
      </c>
      <c r="R665" s="31" t="str">
        <f t="shared" si="32"/>
        <v>January</v>
      </c>
    </row>
    <row r="666" spans="1:18">
      <c r="A666" t="s">
        <v>758</v>
      </c>
      <c r="B666" t="s">
        <v>46</v>
      </c>
      <c r="C666">
        <v>12</v>
      </c>
      <c r="D666">
        <f t="shared" si="30"/>
        <v>12</v>
      </c>
      <c r="E666">
        <v>37.4</v>
      </c>
      <c r="F666">
        <v>448.79999999999995</v>
      </c>
      <c r="G666">
        <f t="shared" si="31"/>
        <v>448.79999999999995</v>
      </c>
      <c r="H666" s="1">
        <v>45686</v>
      </c>
      <c r="I666" s="1">
        <v>45688</v>
      </c>
      <c r="J666" t="s">
        <v>23</v>
      </c>
      <c r="K666" t="s">
        <v>40</v>
      </c>
      <c r="L666">
        <v>4</v>
      </c>
      <c r="M666" t="s">
        <v>19</v>
      </c>
      <c r="N666" t="s">
        <v>33</v>
      </c>
      <c r="O666">
        <f>orders[[#This Row],[Ship Date]]-orders[[#This Row],[Order Date]]</f>
        <v>2</v>
      </c>
      <c r="P666">
        <f>WEEKNUM(orders[[#This Row],[Order Date]])</f>
        <v>5</v>
      </c>
      <c r="Q666" t="str" cm="1">
        <f t="array" ref="Q666">_xlfn.IFS(orders[[#This Row],[Customer Gender]]="M","Male", orders[[#This Row],[Customer Gender]]="F","Female", orders[[#This Row],[Customer Gender]]="O","Other", TRUE,"Unknown")</f>
        <v>Male</v>
      </c>
      <c r="R666" s="31" t="str">
        <f t="shared" si="32"/>
        <v>January</v>
      </c>
    </row>
    <row r="667" spans="1:18">
      <c r="A667" t="s">
        <v>759</v>
      </c>
      <c r="B667" t="s">
        <v>22</v>
      </c>
      <c r="C667">
        <v>36</v>
      </c>
      <c r="D667">
        <f t="shared" si="30"/>
        <v>36</v>
      </c>
      <c r="E667">
        <v>55.2</v>
      </c>
      <c r="F667">
        <v>1987.2</v>
      </c>
      <c r="G667">
        <f t="shared" si="31"/>
        <v>1987.2</v>
      </c>
      <c r="H667" s="1">
        <v>45686</v>
      </c>
      <c r="I667" s="1">
        <v>45686</v>
      </c>
      <c r="J667" t="s">
        <v>27</v>
      </c>
      <c r="K667" t="s">
        <v>51</v>
      </c>
      <c r="L667">
        <v>3</v>
      </c>
      <c r="M667" t="s">
        <v>19</v>
      </c>
      <c r="N667" t="s">
        <v>33</v>
      </c>
      <c r="O667">
        <f>orders[[#This Row],[Ship Date]]-orders[[#This Row],[Order Date]]</f>
        <v>0</v>
      </c>
      <c r="P667">
        <f>WEEKNUM(orders[[#This Row],[Order Date]])</f>
        <v>5</v>
      </c>
      <c r="Q667" t="str" cm="1">
        <f t="array" ref="Q667">_xlfn.IFS(orders[[#This Row],[Customer Gender]]="M","Male", orders[[#This Row],[Customer Gender]]="F","Female", orders[[#This Row],[Customer Gender]]="O","Other", TRUE,"Unknown")</f>
        <v>Female</v>
      </c>
      <c r="R667" s="31" t="str">
        <f t="shared" si="32"/>
        <v>January</v>
      </c>
    </row>
    <row r="668" spans="1:18">
      <c r="A668" t="s">
        <v>760</v>
      </c>
      <c r="B668" t="s">
        <v>26</v>
      </c>
      <c r="C668">
        <v>9</v>
      </c>
      <c r="D668">
        <f t="shared" si="30"/>
        <v>9</v>
      </c>
      <c r="E668">
        <v>57.1</v>
      </c>
      <c r="F668">
        <v>513.9</v>
      </c>
      <c r="G668">
        <f t="shared" si="31"/>
        <v>513.9</v>
      </c>
      <c r="H668" s="1">
        <v>45686</v>
      </c>
      <c r="I668" s="1">
        <v>45688</v>
      </c>
      <c r="J668" t="s">
        <v>23</v>
      </c>
      <c r="K668" t="s">
        <v>18</v>
      </c>
      <c r="L668">
        <v>5</v>
      </c>
      <c r="M668" t="s">
        <v>19</v>
      </c>
      <c r="N668" t="s">
        <v>33</v>
      </c>
      <c r="O668">
        <f>orders[[#This Row],[Ship Date]]-orders[[#This Row],[Order Date]]</f>
        <v>2</v>
      </c>
      <c r="P668">
        <f>WEEKNUM(orders[[#This Row],[Order Date]])</f>
        <v>5</v>
      </c>
      <c r="Q668" t="str" cm="1">
        <f t="array" ref="Q668">_xlfn.IFS(orders[[#This Row],[Customer Gender]]="M","Male", orders[[#This Row],[Customer Gender]]="F","Female", orders[[#This Row],[Customer Gender]]="O","Other", TRUE,"Unknown")</f>
        <v>Male</v>
      </c>
      <c r="R668" s="31" t="str">
        <f t="shared" si="32"/>
        <v>January</v>
      </c>
    </row>
    <row r="669" spans="1:18">
      <c r="A669" t="s">
        <v>761</v>
      </c>
      <c r="B669" t="s">
        <v>69</v>
      </c>
      <c r="C669">
        <v>1</v>
      </c>
      <c r="D669">
        <f t="shared" si="30"/>
        <v>1</v>
      </c>
      <c r="E669">
        <v>55.3</v>
      </c>
      <c r="F669">
        <v>55.3</v>
      </c>
      <c r="G669">
        <f t="shared" si="31"/>
        <v>55.3</v>
      </c>
      <c r="H669" s="1">
        <v>45686</v>
      </c>
      <c r="I669" s="1">
        <v>45687</v>
      </c>
      <c r="J669" t="s">
        <v>27</v>
      </c>
      <c r="K669" t="s">
        <v>40</v>
      </c>
      <c r="L669">
        <v>5</v>
      </c>
      <c r="M669" t="s">
        <v>19</v>
      </c>
      <c r="N669" t="s">
        <v>33</v>
      </c>
      <c r="O669">
        <f>orders[[#This Row],[Ship Date]]-orders[[#This Row],[Order Date]]</f>
        <v>1</v>
      </c>
      <c r="P669">
        <f>WEEKNUM(orders[[#This Row],[Order Date]])</f>
        <v>5</v>
      </c>
      <c r="Q669" t="str" cm="1">
        <f t="array" ref="Q669">_xlfn.IFS(orders[[#This Row],[Customer Gender]]="M","Male", orders[[#This Row],[Customer Gender]]="F","Female", orders[[#This Row],[Customer Gender]]="O","Other", TRUE,"Unknown")</f>
        <v>Female</v>
      </c>
      <c r="R669" s="31" t="str">
        <f t="shared" si="32"/>
        <v>January</v>
      </c>
    </row>
    <row r="670" spans="1:18">
      <c r="A670" t="s">
        <v>762</v>
      </c>
      <c r="B670" t="s">
        <v>123</v>
      </c>
      <c r="C670">
        <v>7</v>
      </c>
      <c r="D670">
        <f t="shared" si="30"/>
        <v>7</v>
      </c>
      <c r="E670">
        <v>23.9</v>
      </c>
      <c r="F670">
        <v>167.29999999999998</v>
      </c>
      <c r="G670">
        <f t="shared" si="31"/>
        <v>167.29999999999998</v>
      </c>
      <c r="H670" s="1">
        <v>45686</v>
      </c>
      <c r="I670" s="1">
        <v>45687</v>
      </c>
      <c r="J670" t="s">
        <v>27</v>
      </c>
      <c r="K670" t="s">
        <v>70</v>
      </c>
      <c r="L670">
        <v>3</v>
      </c>
      <c r="M670" t="s">
        <v>19</v>
      </c>
      <c r="N670" t="s">
        <v>33</v>
      </c>
      <c r="O670">
        <f>orders[[#This Row],[Ship Date]]-orders[[#This Row],[Order Date]]</f>
        <v>1</v>
      </c>
      <c r="P670">
        <f>WEEKNUM(orders[[#This Row],[Order Date]])</f>
        <v>5</v>
      </c>
      <c r="Q670" t="str" cm="1">
        <f t="array" ref="Q670">_xlfn.IFS(orders[[#This Row],[Customer Gender]]="M","Male", orders[[#This Row],[Customer Gender]]="F","Female", orders[[#This Row],[Customer Gender]]="O","Other", TRUE,"Unknown")</f>
        <v>Female</v>
      </c>
      <c r="R670" s="31" t="str">
        <f t="shared" si="32"/>
        <v>January</v>
      </c>
    </row>
    <row r="671" spans="1:18">
      <c r="A671" t="s">
        <v>763</v>
      </c>
      <c r="B671" t="s">
        <v>16</v>
      </c>
      <c r="C671">
        <v>1</v>
      </c>
      <c r="D671">
        <f t="shared" si="30"/>
        <v>1</v>
      </c>
      <c r="E671">
        <v>34.1</v>
      </c>
      <c r="F671">
        <v>34.1</v>
      </c>
      <c r="G671">
        <f t="shared" si="31"/>
        <v>34.1</v>
      </c>
      <c r="H671" s="1">
        <v>45686</v>
      </c>
      <c r="I671" s="1">
        <v>45693</v>
      </c>
      <c r="J671" t="s">
        <v>27</v>
      </c>
      <c r="K671" t="s">
        <v>40</v>
      </c>
      <c r="L671">
        <v>4</v>
      </c>
      <c r="M671" t="s">
        <v>19</v>
      </c>
      <c r="N671" t="s">
        <v>33</v>
      </c>
      <c r="O671">
        <f>orders[[#This Row],[Ship Date]]-orders[[#This Row],[Order Date]]</f>
        <v>7</v>
      </c>
      <c r="P671">
        <f>WEEKNUM(orders[[#This Row],[Order Date]])</f>
        <v>5</v>
      </c>
      <c r="Q671" t="str" cm="1">
        <f t="array" ref="Q671">_xlfn.IFS(orders[[#This Row],[Customer Gender]]="M","Male", orders[[#This Row],[Customer Gender]]="F","Female", orders[[#This Row],[Customer Gender]]="O","Other", TRUE,"Unknown")</f>
        <v>Female</v>
      </c>
      <c r="R671" s="31" t="str">
        <f t="shared" si="32"/>
        <v>January</v>
      </c>
    </row>
    <row r="672" spans="1:18">
      <c r="A672" t="s">
        <v>764</v>
      </c>
      <c r="B672" t="s">
        <v>69</v>
      </c>
      <c r="C672">
        <v>4</v>
      </c>
      <c r="D672">
        <f t="shared" si="30"/>
        <v>4</v>
      </c>
      <c r="E672">
        <v>38.5</v>
      </c>
      <c r="F672">
        <v>154</v>
      </c>
      <c r="G672">
        <f t="shared" si="31"/>
        <v>154</v>
      </c>
      <c r="H672" s="1">
        <v>45686</v>
      </c>
      <c r="I672" s="1">
        <v>45697</v>
      </c>
      <c r="J672" t="s">
        <v>27</v>
      </c>
      <c r="K672" t="s">
        <v>18</v>
      </c>
      <c r="L672">
        <v>4</v>
      </c>
      <c r="M672" t="s">
        <v>19</v>
      </c>
      <c r="N672" t="s">
        <v>33</v>
      </c>
      <c r="O672">
        <f>orders[[#This Row],[Ship Date]]-orders[[#This Row],[Order Date]]</f>
        <v>11</v>
      </c>
      <c r="P672">
        <f>WEEKNUM(orders[[#This Row],[Order Date]])</f>
        <v>5</v>
      </c>
      <c r="Q672" t="str" cm="1">
        <f t="array" ref="Q672">_xlfn.IFS(orders[[#This Row],[Customer Gender]]="M","Male", orders[[#This Row],[Customer Gender]]="F","Female", orders[[#This Row],[Customer Gender]]="O","Other", TRUE,"Unknown")</f>
        <v>Female</v>
      </c>
      <c r="R672" s="31" t="str">
        <f t="shared" si="32"/>
        <v>January</v>
      </c>
    </row>
    <row r="673" spans="1:18">
      <c r="A673" t="s">
        <v>765</v>
      </c>
      <c r="B673" t="s">
        <v>42</v>
      </c>
      <c r="C673">
        <v>2</v>
      </c>
      <c r="D673">
        <f t="shared" si="30"/>
        <v>2</v>
      </c>
      <c r="E673">
        <v>105</v>
      </c>
      <c r="F673">
        <v>210</v>
      </c>
      <c r="G673">
        <f t="shared" si="31"/>
        <v>210</v>
      </c>
      <c r="H673" s="1">
        <v>45686</v>
      </c>
      <c r="I673" s="1">
        <v>45692</v>
      </c>
      <c r="J673" t="s">
        <v>27</v>
      </c>
      <c r="K673" t="s">
        <v>18</v>
      </c>
      <c r="L673">
        <v>5</v>
      </c>
      <c r="M673" t="s">
        <v>19</v>
      </c>
      <c r="N673" t="s">
        <v>33</v>
      </c>
      <c r="O673">
        <f>orders[[#This Row],[Ship Date]]-orders[[#This Row],[Order Date]]</f>
        <v>6</v>
      </c>
      <c r="P673">
        <f>WEEKNUM(orders[[#This Row],[Order Date]])</f>
        <v>5</v>
      </c>
      <c r="Q673" t="str" cm="1">
        <f t="array" ref="Q673">_xlfn.IFS(orders[[#This Row],[Customer Gender]]="M","Male", orders[[#This Row],[Customer Gender]]="F","Female", orders[[#This Row],[Customer Gender]]="O","Other", TRUE,"Unknown")</f>
        <v>Female</v>
      </c>
      <c r="R673" s="31" t="str">
        <f t="shared" si="32"/>
        <v>January</v>
      </c>
    </row>
    <row r="674" spans="1:18">
      <c r="A674" t="s">
        <v>766</v>
      </c>
      <c r="B674" t="s">
        <v>44</v>
      </c>
      <c r="C674">
        <v>5</v>
      </c>
      <c r="D674">
        <f t="shared" si="30"/>
        <v>5</v>
      </c>
      <c r="E674">
        <v>45.2</v>
      </c>
      <c r="F674">
        <v>226</v>
      </c>
      <c r="G674">
        <f t="shared" si="31"/>
        <v>226</v>
      </c>
      <c r="H674" s="1">
        <v>45686</v>
      </c>
      <c r="I674" s="1">
        <v>45688</v>
      </c>
      <c r="J674" t="s">
        <v>27</v>
      </c>
      <c r="K674" t="s">
        <v>18</v>
      </c>
      <c r="L674">
        <v>5</v>
      </c>
      <c r="M674" t="s">
        <v>19</v>
      </c>
      <c r="N674" t="s">
        <v>33</v>
      </c>
      <c r="O674">
        <f>orders[[#This Row],[Ship Date]]-orders[[#This Row],[Order Date]]</f>
        <v>2</v>
      </c>
      <c r="P674">
        <f>WEEKNUM(orders[[#This Row],[Order Date]])</f>
        <v>5</v>
      </c>
      <c r="Q674" t="str" cm="1">
        <f t="array" ref="Q674">_xlfn.IFS(orders[[#This Row],[Customer Gender]]="M","Male", orders[[#This Row],[Customer Gender]]="F","Female", orders[[#This Row],[Customer Gender]]="O","Other", TRUE,"Unknown")</f>
        <v>Female</v>
      </c>
      <c r="R674" s="31" t="str">
        <f t="shared" si="32"/>
        <v>January</v>
      </c>
    </row>
    <row r="675" spans="1:18">
      <c r="A675" t="s">
        <v>767</v>
      </c>
      <c r="B675" t="s">
        <v>135</v>
      </c>
      <c r="C675">
        <v>3</v>
      </c>
      <c r="D675">
        <f t="shared" si="30"/>
        <v>3</v>
      </c>
      <c r="E675">
        <v>24.8</v>
      </c>
      <c r="F675">
        <v>74.400000000000006</v>
      </c>
      <c r="G675">
        <f t="shared" si="31"/>
        <v>74.400000000000006</v>
      </c>
      <c r="H675" s="1">
        <v>45686</v>
      </c>
      <c r="I675" s="1">
        <v>45686</v>
      </c>
      <c r="J675" t="s">
        <v>17</v>
      </c>
      <c r="K675" t="s">
        <v>18</v>
      </c>
      <c r="L675">
        <v>3</v>
      </c>
      <c r="M675" t="s">
        <v>19</v>
      </c>
      <c r="N675" t="s">
        <v>33</v>
      </c>
      <c r="O675">
        <f>orders[[#This Row],[Ship Date]]-orders[[#This Row],[Order Date]]</f>
        <v>0</v>
      </c>
      <c r="P675">
        <f>WEEKNUM(orders[[#This Row],[Order Date]])</f>
        <v>5</v>
      </c>
      <c r="Q675" t="str" cm="1">
        <f t="array" ref="Q675">_xlfn.IFS(orders[[#This Row],[Customer Gender]]="M","Male", orders[[#This Row],[Customer Gender]]="F","Female", orders[[#This Row],[Customer Gender]]="O","Other", TRUE,"Unknown")</f>
        <v>Unknown</v>
      </c>
      <c r="R675" s="31" t="str">
        <f t="shared" si="32"/>
        <v>January</v>
      </c>
    </row>
    <row r="676" spans="1:18">
      <c r="A676" t="s">
        <v>768</v>
      </c>
      <c r="B676" t="s">
        <v>67</v>
      </c>
      <c r="C676">
        <v>4</v>
      </c>
      <c r="D676">
        <f t="shared" si="30"/>
        <v>4</v>
      </c>
      <c r="E676">
        <v>43.8</v>
      </c>
      <c r="F676">
        <v>175.2</v>
      </c>
      <c r="G676">
        <f t="shared" si="31"/>
        <v>175.2</v>
      </c>
      <c r="H676" s="1">
        <v>45686</v>
      </c>
      <c r="I676" s="1">
        <v>45693</v>
      </c>
      <c r="J676" t="s">
        <v>27</v>
      </c>
      <c r="K676" t="s">
        <v>35</v>
      </c>
      <c r="L676">
        <v>5</v>
      </c>
      <c r="M676" t="s">
        <v>19</v>
      </c>
      <c r="N676" t="s">
        <v>55</v>
      </c>
      <c r="O676">
        <f>orders[[#This Row],[Ship Date]]-orders[[#This Row],[Order Date]]</f>
        <v>7</v>
      </c>
      <c r="P676">
        <f>WEEKNUM(orders[[#This Row],[Order Date]])</f>
        <v>5</v>
      </c>
      <c r="Q676" t="str" cm="1">
        <f t="array" ref="Q676">_xlfn.IFS(orders[[#This Row],[Customer Gender]]="M","Male", orders[[#This Row],[Customer Gender]]="F","Female", orders[[#This Row],[Customer Gender]]="O","Other", TRUE,"Unknown")</f>
        <v>Female</v>
      </c>
      <c r="R676" s="31" t="str">
        <f t="shared" si="32"/>
        <v>January</v>
      </c>
    </row>
    <row r="677" spans="1:18">
      <c r="A677" t="s">
        <v>769</v>
      </c>
      <c r="B677" t="s">
        <v>22</v>
      </c>
      <c r="C677">
        <v>1</v>
      </c>
      <c r="D677">
        <f t="shared" si="30"/>
        <v>1</v>
      </c>
      <c r="E677">
        <v>75</v>
      </c>
      <c r="F677">
        <v>75</v>
      </c>
      <c r="G677">
        <f t="shared" si="31"/>
        <v>75</v>
      </c>
      <c r="H677" s="1">
        <v>45686</v>
      </c>
      <c r="I677" s="1">
        <v>45688</v>
      </c>
      <c r="J677" t="s">
        <v>27</v>
      </c>
      <c r="K677" t="s">
        <v>70</v>
      </c>
      <c r="L677">
        <v>3</v>
      </c>
      <c r="M677" t="s">
        <v>19</v>
      </c>
      <c r="N677" t="s">
        <v>55</v>
      </c>
      <c r="O677">
        <f>orders[[#This Row],[Ship Date]]-orders[[#This Row],[Order Date]]</f>
        <v>2</v>
      </c>
      <c r="P677">
        <f>WEEKNUM(orders[[#This Row],[Order Date]])</f>
        <v>5</v>
      </c>
      <c r="Q677" t="str" cm="1">
        <f t="array" ref="Q677">_xlfn.IFS(orders[[#This Row],[Customer Gender]]="M","Male", orders[[#This Row],[Customer Gender]]="F","Female", orders[[#This Row],[Customer Gender]]="O","Other", TRUE,"Unknown")</f>
        <v>Female</v>
      </c>
      <c r="R677" s="31" t="str">
        <f t="shared" si="32"/>
        <v>January</v>
      </c>
    </row>
    <row r="678" spans="1:18">
      <c r="A678" t="s">
        <v>770</v>
      </c>
      <c r="B678" t="s">
        <v>26</v>
      </c>
      <c r="C678">
        <v>1</v>
      </c>
      <c r="D678">
        <f t="shared" si="30"/>
        <v>1</v>
      </c>
      <c r="E678">
        <v>169.9</v>
      </c>
      <c r="F678">
        <v>169.9</v>
      </c>
      <c r="G678">
        <f t="shared" si="31"/>
        <v>169.9</v>
      </c>
      <c r="H678" s="1">
        <v>45686</v>
      </c>
      <c r="I678" s="1">
        <v>45687</v>
      </c>
      <c r="J678" t="s">
        <v>23</v>
      </c>
      <c r="K678" t="s">
        <v>40</v>
      </c>
      <c r="L678">
        <v>4</v>
      </c>
      <c r="M678" t="s">
        <v>19</v>
      </c>
      <c r="N678" t="s">
        <v>55</v>
      </c>
      <c r="O678">
        <f>orders[[#This Row],[Ship Date]]-orders[[#This Row],[Order Date]]</f>
        <v>1</v>
      </c>
      <c r="P678">
        <f>WEEKNUM(orders[[#This Row],[Order Date]])</f>
        <v>5</v>
      </c>
      <c r="Q678" t="str" cm="1">
        <f t="array" ref="Q678">_xlfn.IFS(orders[[#This Row],[Customer Gender]]="M","Male", orders[[#This Row],[Customer Gender]]="F","Female", orders[[#This Row],[Customer Gender]]="O","Other", TRUE,"Unknown")</f>
        <v>Male</v>
      </c>
      <c r="R678" s="31" t="str">
        <f t="shared" si="32"/>
        <v>January</v>
      </c>
    </row>
    <row r="679" spans="1:18">
      <c r="A679" t="s">
        <v>771</v>
      </c>
      <c r="B679" t="s">
        <v>46</v>
      </c>
      <c r="C679">
        <v>2</v>
      </c>
      <c r="D679">
        <f t="shared" si="30"/>
        <v>2</v>
      </c>
      <c r="E679">
        <v>72.2</v>
      </c>
      <c r="F679">
        <v>144.4</v>
      </c>
      <c r="G679">
        <f t="shared" si="31"/>
        <v>144.4</v>
      </c>
      <c r="H679" s="1">
        <v>45686</v>
      </c>
      <c r="I679" s="1">
        <v>45688</v>
      </c>
      <c r="J679" t="s">
        <v>27</v>
      </c>
      <c r="K679" t="s">
        <v>70</v>
      </c>
      <c r="L679">
        <v>3</v>
      </c>
      <c r="M679" t="s">
        <v>19</v>
      </c>
      <c r="N679" t="s">
        <v>55</v>
      </c>
      <c r="O679">
        <f>orders[[#This Row],[Ship Date]]-orders[[#This Row],[Order Date]]</f>
        <v>2</v>
      </c>
      <c r="P679">
        <f>WEEKNUM(orders[[#This Row],[Order Date]])</f>
        <v>5</v>
      </c>
      <c r="Q679" t="str" cm="1">
        <f t="array" ref="Q679">_xlfn.IFS(orders[[#This Row],[Customer Gender]]="M","Male", orders[[#This Row],[Customer Gender]]="F","Female", orders[[#This Row],[Customer Gender]]="O","Other", TRUE,"Unknown")</f>
        <v>Female</v>
      </c>
      <c r="R679" s="31" t="str">
        <f t="shared" si="32"/>
        <v>January</v>
      </c>
    </row>
    <row r="680" spans="1:18">
      <c r="A680" t="s">
        <v>772</v>
      </c>
      <c r="B680" t="s">
        <v>16</v>
      </c>
      <c r="C680">
        <v>1</v>
      </c>
      <c r="D680">
        <f t="shared" si="30"/>
        <v>1</v>
      </c>
      <c r="E680">
        <v>20</v>
      </c>
      <c r="F680">
        <v>20</v>
      </c>
      <c r="G680">
        <f t="shared" si="31"/>
        <v>20</v>
      </c>
      <c r="H680" s="1">
        <v>45687</v>
      </c>
      <c r="I680" s="1">
        <v>45690</v>
      </c>
      <c r="J680" t="s">
        <v>27</v>
      </c>
      <c r="K680" t="s">
        <v>40</v>
      </c>
      <c r="L680">
        <v>3</v>
      </c>
      <c r="M680" t="s">
        <v>19</v>
      </c>
      <c r="N680" t="s">
        <v>59</v>
      </c>
      <c r="O680">
        <f>orders[[#This Row],[Ship Date]]-orders[[#This Row],[Order Date]]</f>
        <v>3</v>
      </c>
      <c r="P680">
        <f>WEEKNUM(orders[[#This Row],[Order Date]])</f>
        <v>5</v>
      </c>
      <c r="Q680" t="str" cm="1">
        <f t="array" ref="Q680">_xlfn.IFS(orders[[#This Row],[Customer Gender]]="M","Male", orders[[#This Row],[Customer Gender]]="F","Female", orders[[#This Row],[Customer Gender]]="O","Other", TRUE,"Unknown")</f>
        <v>Female</v>
      </c>
      <c r="R680" s="31" t="str">
        <f t="shared" si="32"/>
        <v>January</v>
      </c>
    </row>
    <row r="681" spans="1:18">
      <c r="A681" t="s">
        <v>773</v>
      </c>
      <c r="B681" t="s">
        <v>46</v>
      </c>
      <c r="C681">
        <v>2</v>
      </c>
      <c r="D681">
        <f t="shared" si="30"/>
        <v>2</v>
      </c>
      <c r="E681">
        <v>40.799999999999997</v>
      </c>
      <c r="F681">
        <v>81.599999999999994</v>
      </c>
      <c r="G681">
        <f t="shared" si="31"/>
        <v>81.599999999999994</v>
      </c>
      <c r="H681" s="1">
        <v>45687</v>
      </c>
      <c r="I681" s="1">
        <v>45689</v>
      </c>
      <c r="J681" t="s">
        <v>27</v>
      </c>
      <c r="K681" t="s">
        <v>51</v>
      </c>
      <c r="L681">
        <v>5</v>
      </c>
      <c r="M681" t="s">
        <v>19</v>
      </c>
      <c r="N681" t="s">
        <v>62</v>
      </c>
      <c r="O681">
        <f>orders[[#This Row],[Ship Date]]-orders[[#This Row],[Order Date]]</f>
        <v>2</v>
      </c>
      <c r="P681">
        <f>WEEKNUM(orders[[#This Row],[Order Date]])</f>
        <v>5</v>
      </c>
      <c r="Q681" t="str" cm="1">
        <f t="array" ref="Q681">_xlfn.IFS(orders[[#This Row],[Customer Gender]]="M","Male", orders[[#This Row],[Customer Gender]]="F","Female", orders[[#This Row],[Customer Gender]]="O","Other", TRUE,"Unknown")</f>
        <v>Female</v>
      </c>
      <c r="R681" s="31" t="str">
        <f t="shared" si="32"/>
        <v>January</v>
      </c>
    </row>
    <row r="682" spans="1:18">
      <c r="A682" t="s">
        <v>774</v>
      </c>
      <c r="B682" t="s">
        <v>54</v>
      </c>
      <c r="C682">
        <v>4</v>
      </c>
      <c r="D682">
        <f t="shared" si="30"/>
        <v>4</v>
      </c>
      <c r="E682">
        <v>58</v>
      </c>
      <c r="F682">
        <v>232</v>
      </c>
      <c r="G682">
        <f t="shared" si="31"/>
        <v>232</v>
      </c>
      <c r="H682" s="1">
        <v>45687</v>
      </c>
      <c r="I682" s="1">
        <v>45691</v>
      </c>
      <c r="J682" t="s">
        <v>27</v>
      </c>
      <c r="K682" t="s">
        <v>18</v>
      </c>
      <c r="L682">
        <v>4</v>
      </c>
      <c r="M682" t="s">
        <v>19</v>
      </c>
      <c r="N682" t="s">
        <v>62</v>
      </c>
      <c r="O682">
        <f>orders[[#This Row],[Ship Date]]-orders[[#This Row],[Order Date]]</f>
        <v>4</v>
      </c>
      <c r="P682">
        <f>WEEKNUM(orders[[#This Row],[Order Date]])</f>
        <v>5</v>
      </c>
      <c r="Q682" t="str" cm="1">
        <f t="array" ref="Q682">_xlfn.IFS(orders[[#This Row],[Customer Gender]]="M","Male", orders[[#This Row],[Customer Gender]]="F","Female", orders[[#This Row],[Customer Gender]]="O","Other", TRUE,"Unknown")</f>
        <v>Female</v>
      </c>
      <c r="R682" s="31" t="str">
        <f t="shared" si="32"/>
        <v>January</v>
      </c>
    </row>
    <row r="683" spans="1:18">
      <c r="A683" t="s">
        <v>775</v>
      </c>
      <c r="B683" t="s">
        <v>69</v>
      </c>
      <c r="C683">
        <v>2</v>
      </c>
      <c r="D683">
        <f t="shared" si="30"/>
        <v>2</v>
      </c>
      <c r="E683">
        <v>43.1</v>
      </c>
      <c r="F683">
        <v>86.2</v>
      </c>
      <c r="G683">
        <f t="shared" si="31"/>
        <v>86.2</v>
      </c>
      <c r="H683" s="1">
        <v>45687</v>
      </c>
      <c r="I683" s="1">
        <v>45688</v>
      </c>
      <c r="J683" t="s">
        <v>27</v>
      </c>
      <c r="K683" t="s">
        <v>35</v>
      </c>
      <c r="L683">
        <v>5</v>
      </c>
      <c r="M683" t="s">
        <v>19</v>
      </c>
      <c r="N683" t="s">
        <v>62</v>
      </c>
      <c r="O683">
        <f>orders[[#This Row],[Ship Date]]-orders[[#This Row],[Order Date]]</f>
        <v>1</v>
      </c>
      <c r="P683">
        <f>WEEKNUM(orders[[#This Row],[Order Date]])</f>
        <v>5</v>
      </c>
      <c r="Q683" t="str" cm="1">
        <f t="array" ref="Q683">_xlfn.IFS(orders[[#This Row],[Customer Gender]]="M","Male", orders[[#This Row],[Customer Gender]]="F","Female", orders[[#This Row],[Customer Gender]]="O","Other", TRUE,"Unknown")</f>
        <v>Female</v>
      </c>
      <c r="R683" s="31" t="str">
        <f t="shared" si="32"/>
        <v>January</v>
      </c>
    </row>
    <row r="684" spans="1:18">
      <c r="A684" t="s">
        <v>776</v>
      </c>
      <c r="B684" t="s">
        <v>39</v>
      </c>
      <c r="C684">
        <v>9</v>
      </c>
      <c r="D684">
        <f t="shared" si="30"/>
        <v>9</v>
      </c>
      <c r="E684">
        <v>74.7</v>
      </c>
      <c r="F684">
        <v>672.30000000000007</v>
      </c>
      <c r="G684">
        <f t="shared" si="31"/>
        <v>672.30000000000007</v>
      </c>
      <c r="H684" s="1">
        <v>45687</v>
      </c>
      <c r="I684" s="1">
        <v>45689</v>
      </c>
      <c r="J684" t="s">
        <v>23</v>
      </c>
      <c r="K684" t="s">
        <v>18</v>
      </c>
      <c r="L684">
        <v>5</v>
      </c>
      <c r="M684" t="s">
        <v>19</v>
      </c>
      <c r="N684" t="s">
        <v>62</v>
      </c>
      <c r="O684">
        <f>orders[[#This Row],[Ship Date]]-orders[[#This Row],[Order Date]]</f>
        <v>2</v>
      </c>
      <c r="P684">
        <f>WEEKNUM(orders[[#This Row],[Order Date]])</f>
        <v>5</v>
      </c>
      <c r="Q684" t="str" cm="1">
        <f t="array" ref="Q684">_xlfn.IFS(orders[[#This Row],[Customer Gender]]="M","Male", orders[[#This Row],[Customer Gender]]="F","Female", orders[[#This Row],[Customer Gender]]="O","Other", TRUE,"Unknown")</f>
        <v>Male</v>
      </c>
      <c r="R684" s="31" t="str">
        <f t="shared" si="32"/>
        <v>January</v>
      </c>
    </row>
    <row r="685" spans="1:18">
      <c r="A685" t="s">
        <v>777</v>
      </c>
      <c r="B685" t="s">
        <v>39</v>
      </c>
      <c r="C685">
        <v>1</v>
      </c>
      <c r="D685">
        <f t="shared" si="30"/>
        <v>1</v>
      </c>
      <c r="E685">
        <v>128.19999999999999</v>
      </c>
      <c r="F685">
        <v>128.19999999999999</v>
      </c>
      <c r="G685">
        <f t="shared" si="31"/>
        <v>128.19999999999999</v>
      </c>
      <c r="H685" s="1">
        <v>45687</v>
      </c>
      <c r="I685" s="1">
        <v>45687</v>
      </c>
      <c r="J685" t="s">
        <v>23</v>
      </c>
      <c r="K685" t="s">
        <v>35</v>
      </c>
      <c r="L685">
        <v>4</v>
      </c>
      <c r="M685" t="s">
        <v>19</v>
      </c>
      <c r="N685" t="s">
        <v>62</v>
      </c>
      <c r="O685">
        <f>orders[[#This Row],[Ship Date]]-orders[[#This Row],[Order Date]]</f>
        <v>0</v>
      </c>
      <c r="P685">
        <f>WEEKNUM(orders[[#This Row],[Order Date]])</f>
        <v>5</v>
      </c>
      <c r="Q685" t="str" cm="1">
        <f t="array" ref="Q685">_xlfn.IFS(orders[[#This Row],[Customer Gender]]="M","Male", orders[[#This Row],[Customer Gender]]="F","Female", orders[[#This Row],[Customer Gender]]="O","Other", TRUE,"Unknown")</f>
        <v>Male</v>
      </c>
      <c r="R685" s="31" t="str">
        <f t="shared" si="32"/>
        <v>January</v>
      </c>
    </row>
    <row r="686" spans="1:18">
      <c r="A686" t="s">
        <v>778</v>
      </c>
      <c r="B686" t="s">
        <v>81</v>
      </c>
      <c r="C686">
        <v>4</v>
      </c>
      <c r="D686">
        <f t="shared" si="30"/>
        <v>4</v>
      </c>
      <c r="E686">
        <v>26.7</v>
      </c>
      <c r="F686">
        <v>106.8</v>
      </c>
      <c r="G686">
        <f t="shared" si="31"/>
        <v>106.8</v>
      </c>
      <c r="H686" s="1">
        <v>45687</v>
      </c>
      <c r="I686" s="1">
        <v>45688</v>
      </c>
      <c r="J686" t="s">
        <v>23</v>
      </c>
      <c r="K686" t="s">
        <v>35</v>
      </c>
      <c r="L686">
        <v>4</v>
      </c>
      <c r="M686" t="s">
        <v>19</v>
      </c>
      <c r="N686" t="s">
        <v>62</v>
      </c>
      <c r="O686">
        <f>orders[[#This Row],[Ship Date]]-orders[[#This Row],[Order Date]]</f>
        <v>1</v>
      </c>
      <c r="P686">
        <f>WEEKNUM(orders[[#This Row],[Order Date]])</f>
        <v>5</v>
      </c>
      <c r="Q686" t="str" cm="1">
        <f t="array" ref="Q686">_xlfn.IFS(orders[[#This Row],[Customer Gender]]="M","Male", orders[[#This Row],[Customer Gender]]="F","Female", orders[[#This Row],[Customer Gender]]="O","Other", TRUE,"Unknown")</f>
        <v>Male</v>
      </c>
      <c r="R686" s="31" t="str">
        <f t="shared" si="32"/>
        <v>January</v>
      </c>
    </row>
    <row r="687" spans="1:18">
      <c r="A687" t="s">
        <v>779</v>
      </c>
      <c r="B687" t="s">
        <v>135</v>
      </c>
      <c r="C687">
        <v>6</v>
      </c>
      <c r="D687">
        <f t="shared" si="30"/>
        <v>6</v>
      </c>
      <c r="E687">
        <v>31.5</v>
      </c>
      <c r="F687">
        <v>189</v>
      </c>
      <c r="G687">
        <f t="shared" si="31"/>
        <v>189</v>
      </c>
      <c r="H687" s="1">
        <v>45687</v>
      </c>
      <c r="I687" s="1">
        <v>45688</v>
      </c>
      <c r="J687" t="s">
        <v>27</v>
      </c>
      <c r="K687" t="s">
        <v>40</v>
      </c>
      <c r="L687">
        <v>4</v>
      </c>
      <c r="M687" t="s">
        <v>19</v>
      </c>
      <c r="N687" t="s">
        <v>103</v>
      </c>
      <c r="O687">
        <f>orders[[#This Row],[Ship Date]]-orders[[#This Row],[Order Date]]</f>
        <v>1</v>
      </c>
      <c r="P687">
        <f>WEEKNUM(orders[[#This Row],[Order Date]])</f>
        <v>5</v>
      </c>
      <c r="Q687" t="str" cm="1">
        <f t="array" ref="Q687">_xlfn.IFS(orders[[#This Row],[Customer Gender]]="M","Male", orders[[#This Row],[Customer Gender]]="F","Female", orders[[#This Row],[Customer Gender]]="O","Other", TRUE,"Unknown")</f>
        <v>Female</v>
      </c>
      <c r="R687" s="31" t="str">
        <f t="shared" si="32"/>
        <v>January</v>
      </c>
    </row>
    <row r="688" spans="1:18">
      <c r="A688" t="s">
        <v>780</v>
      </c>
      <c r="B688" t="s">
        <v>30</v>
      </c>
      <c r="C688">
        <v>7</v>
      </c>
      <c r="D688">
        <f t="shared" si="30"/>
        <v>7</v>
      </c>
      <c r="E688">
        <v>64.7</v>
      </c>
      <c r="F688">
        <v>452.90000000000003</v>
      </c>
      <c r="G688">
        <f t="shared" si="31"/>
        <v>452.90000000000003</v>
      </c>
      <c r="H688" s="1">
        <v>45687</v>
      </c>
      <c r="I688" s="1">
        <v>45688</v>
      </c>
      <c r="J688" t="s">
        <v>27</v>
      </c>
      <c r="K688" t="s">
        <v>18</v>
      </c>
      <c r="L688">
        <v>5</v>
      </c>
      <c r="M688" t="s">
        <v>19</v>
      </c>
      <c r="N688" t="s">
        <v>72</v>
      </c>
      <c r="O688">
        <f>orders[[#This Row],[Ship Date]]-orders[[#This Row],[Order Date]]</f>
        <v>1</v>
      </c>
      <c r="P688">
        <f>WEEKNUM(orders[[#This Row],[Order Date]])</f>
        <v>5</v>
      </c>
      <c r="Q688" t="str" cm="1">
        <f t="array" ref="Q688">_xlfn.IFS(orders[[#This Row],[Customer Gender]]="M","Male", orders[[#This Row],[Customer Gender]]="F","Female", orders[[#This Row],[Customer Gender]]="O","Other", TRUE,"Unknown")</f>
        <v>Female</v>
      </c>
      <c r="R688" s="31" t="str">
        <f t="shared" si="32"/>
        <v>January</v>
      </c>
    </row>
    <row r="689" spans="1:18">
      <c r="A689" t="s">
        <v>781</v>
      </c>
      <c r="B689" t="s">
        <v>37</v>
      </c>
      <c r="C689">
        <v>2</v>
      </c>
      <c r="D689">
        <f t="shared" si="30"/>
        <v>2</v>
      </c>
      <c r="E689">
        <v>55.6</v>
      </c>
      <c r="F689">
        <v>111.2</v>
      </c>
      <c r="G689">
        <f t="shared" si="31"/>
        <v>111.2</v>
      </c>
      <c r="H689" s="1">
        <v>45687</v>
      </c>
      <c r="I689" s="1">
        <v>45690</v>
      </c>
      <c r="J689" t="s">
        <v>27</v>
      </c>
      <c r="K689" t="s">
        <v>51</v>
      </c>
      <c r="L689">
        <v>4</v>
      </c>
      <c r="M689" t="s">
        <v>19</v>
      </c>
      <c r="N689" t="s">
        <v>77</v>
      </c>
      <c r="O689">
        <f>orders[[#This Row],[Ship Date]]-orders[[#This Row],[Order Date]]</f>
        <v>3</v>
      </c>
      <c r="P689">
        <f>WEEKNUM(orders[[#This Row],[Order Date]])</f>
        <v>5</v>
      </c>
      <c r="Q689" t="str" cm="1">
        <f t="array" ref="Q689">_xlfn.IFS(orders[[#This Row],[Customer Gender]]="M","Male", orders[[#This Row],[Customer Gender]]="F","Female", orders[[#This Row],[Customer Gender]]="O","Other", TRUE,"Unknown")</f>
        <v>Female</v>
      </c>
      <c r="R689" s="31" t="str">
        <f t="shared" si="32"/>
        <v>January</v>
      </c>
    </row>
    <row r="690" spans="1:18">
      <c r="A690" t="s">
        <v>782</v>
      </c>
      <c r="B690" t="s">
        <v>30</v>
      </c>
      <c r="C690">
        <v>2</v>
      </c>
      <c r="D690">
        <f t="shared" si="30"/>
        <v>2</v>
      </c>
      <c r="E690">
        <v>36.200000000000003</v>
      </c>
      <c r="F690">
        <v>72.400000000000006</v>
      </c>
      <c r="G690">
        <f t="shared" si="31"/>
        <v>72.400000000000006</v>
      </c>
      <c r="H690" s="1">
        <v>45687</v>
      </c>
      <c r="I690" s="1">
        <v>45688</v>
      </c>
      <c r="J690" t="s">
        <v>27</v>
      </c>
      <c r="K690" t="s">
        <v>51</v>
      </c>
      <c r="L690">
        <v>4</v>
      </c>
      <c r="M690" t="s">
        <v>19</v>
      </c>
      <c r="N690" t="s">
        <v>77</v>
      </c>
      <c r="O690">
        <f>orders[[#This Row],[Ship Date]]-orders[[#This Row],[Order Date]]</f>
        <v>1</v>
      </c>
      <c r="P690">
        <f>WEEKNUM(orders[[#This Row],[Order Date]])</f>
        <v>5</v>
      </c>
      <c r="Q690" t="str" cm="1">
        <f t="array" ref="Q690">_xlfn.IFS(orders[[#This Row],[Customer Gender]]="M","Male", orders[[#This Row],[Customer Gender]]="F","Female", orders[[#This Row],[Customer Gender]]="O","Other", TRUE,"Unknown")</f>
        <v>Female</v>
      </c>
      <c r="R690" s="31" t="str">
        <f t="shared" si="32"/>
        <v>January</v>
      </c>
    </row>
    <row r="691" spans="1:18">
      <c r="A691" t="s">
        <v>783</v>
      </c>
      <c r="B691" t="s">
        <v>16</v>
      </c>
      <c r="C691">
        <v>1</v>
      </c>
      <c r="D691">
        <f t="shared" si="30"/>
        <v>1</v>
      </c>
      <c r="E691">
        <v>26.6</v>
      </c>
      <c r="F691">
        <v>26.6</v>
      </c>
      <c r="G691">
        <f t="shared" si="31"/>
        <v>26.6</v>
      </c>
      <c r="H691" s="1">
        <v>45687</v>
      </c>
      <c r="I691" s="1">
        <v>45688</v>
      </c>
      <c r="J691" t="s">
        <v>17</v>
      </c>
      <c r="K691" t="s">
        <v>35</v>
      </c>
      <c r="L691">
        <v>3</v>
      </c>
      <c r="M691" t="s">
        <v>19</v>
      </c>
      <c r="N691" t="s">
        <v>110</v>
      </c>
      <c r="O691">
        <f>orders[[#This Row],[Ship Date]]-orders[[#This Row],[Order Date]]</f>
        <v>1</v>
      </c>
      <c r="P691">
        <f>WEEKNUM(orders[[#This Row],[Order Date]])</f>
        <v>5</v>
      </c>
      <c r="Q691" t="str" cm="1">
        <f t="array" ref="Q691">_xlfn.IFS(orders[[#This Row],[Customer Gender]]="M","Male", orders[[#This Row],[Customer Gender]]="F","Female", orders[[#This Row],[Customer Gender]]="O","Other", TRUE,"Unknown")</f>
        <v>Unknown</v>
      </c>
      <c r="R691" s="31" t="str">
        <f t="shared" si="32"/>
        <v>January</v>
      </c>
    </row>
    <row r="692" spans="1:18">
      <c r="A692" t="s">
        <v>784</v>
      </c>
      <c r="B692" t="s">
        <v>54</v>
      </c>
      <c r="C692">
        <v>4</v>
      </c>
      <c r="D692">
        <f t="shared" si="30"/>
        <v>4</v>
      </c>
      <c r="E692">
        <v>31.5</v>
      </c>
      <c r="F692">
        <v>126</v>
      </c>
      <c r="G692">
        <f t="shared" si="31"/>
        <v>126</v>
      </c>
      <c r="H692" s="1">
        <v>45687</v>
      </c>
      <c r="I692" s="1">
        <v>45689</v>
      </c>
      <c r="J692" t="s">
        <v>23</v>
      </c>
      <c r="K692" t="s">
        <v>18</v>
      </c>
      <c r="L692">
        <v>4</v>
      </c>
      <c r="M692" t="s">
        <v>19</v>
      </c>
      <c r="N692" t="s">
        <v>292</v>
      </c>
      <c r="O692">
        <f>orders[[#This Row],[Ship Date]]-orders[[#This Row],[Order Date]]</f>
        <v>2</v>
      </c>
      <c r="P692">
        <f>WEEKNUM(orders[[#This Row],[Order Date]])</f>
        <v>5</v>
      </c>
      <c r="Q692" t="str" cm="1">
        <f t="array" ref="Q692">_xlfn.IFS(orders[[#This Row],[Customer Gender]]="M","Male", orders[[#This Row],[Customer Gender]]="F","Female", orders[[#This Row],[Customer Gender]]="O","Other", TRUE,"Unknown")</f>
        <v>Male</v>
      </c>
      <c r="R692" s="31" t="str">
        <f t="shared" si="32"/>
        <v>January</v>
      </c>
    </row>
    <row r="693" spans="1:18">
      <c r="A693" t="s">
        <v>785</v>
      </c>
      <c r="B693" t="s">
        <v>54</v>
      </c>
      <c r="C693">
        <v>1</v>
      </c>
      <c r="D693">
        <f t="shared" si="30"/>
        <v>1</v>
      </c>
      <c r="E693">
        <v>27</v>
      </c>
      <c r="F693">
        <v>27</v>
      </c>
      <c r="G693">
        <f t="shared" si="31"/>
        <v>27</v>
      </c>
      <c r="H693" s="1">
        <v>45687</v>
      </c>
      <c r="I693" s="1">
        <v>45689</v>
      </c>
      <c r="J693" t="s">
        <v>27</v>
      </c>
      <c r="K693" t="s">
        <v>35</v>
      </c>
      <c r="L693">
        <v>5</v>
      </c>
      <c r="M693" t="s">
        <v>19</v>
      </c>
      <c r="N693" t="s">
        <v>82</v>
      </c>
      <c r="O693">
        <f>orders[[#This Row],[Ship Date]]-orders[[#This Row],[Order Date]]</f>
        <v>2</v>
      </c>
      <c r="P693">
        <f>WEEKNUM(orders[[#This Row],[Order Date]])</f>
        <v>5</v>
      </c>
      <c r="Q693" t="str" cm="1">
        <f t="array" ref="Q693">_xlfn.IFS(orders[[#This Row],[Customer Gender]]="M","Male", orders[[#This Row],[Customer Gender]]="F","Female", orders[[#This Row],[Customer Gender]]="O","Other", TRUE,"Unknown")</f>
        <v>Female</v>
      </c>
      <c r="R693" s="31" t="str">
        <f t="shared" si="32"/>
        <v>January</v>
      </c>
    </row>
    <row r="694" spans="1:18">
      <c r="A694" t="s">
        <v>786</v>
      </c>
      <c r="B694" t="s">
        <v>32</v>
      </c>
      <c r="C694">
        <v>1</v>
      </c>
      <c r="D694">
        <f t="shared" si="30"/>
        <v>1</v>
      </c>
      <c r="E694">
        <v>32</v>
      </c>
      <c r="F694">
        <v>32</v>
      </c>
      <c r="G694">
        <f t="shared" si="31"/>
        <v>32</v>
      </c>
      <c r="H694" s="1">
        <v>45687</v>
      </c>
      <c r="I694" s="1">
        <v>45690</v>
      </c>
      <c r="J694" t="s">
        <v>23</v>
      </c>
      <c r="K694" t="s">
        <v>51</v>
      </c>
      <c r="L694">
        <v>4</v>
      </c>
      <c r="M694" t="s">
        <v>19</v>
      </c>
      <c r="N694" t="s">
        <v>115</v>
      </c>
      <c r="O694">
        <f>orders[[#This Row],[Ship Date]]-orders[[#This Row],[Order Date]]</f>
        <v>3</v>
      </c>
      <c r="P694">
        <f>WEEKNUM(orders[[#This Row],[Order Date]])</f>
        <v>5</v>
      </c>
      <c r="Q694" t="str" cm="1">
        <f t="array" ref="Q694">_xlfn.IFS(orders[[#This Row],[Customer Gender]]="M","Male", orders[[#This Row],[Customer Gender]]="F","Female", orders[[#This Row],[Customer Gender]]="O","Other", TRUE,"Unknown")</f>
        <v>Male</v>
      </c>
      <c r="R694" s="31" t="str">
        <f t="shared" si="32"/>
        <v>January</v>
      </c>
    </row>
    <row r="695" spans="1:18">
      <c r="A695" t="s">
        <v>787</v>
      </c>
      <c r="B695" t="s">
        <v>22</v>
      </c>
      <c r="C695">
        <v>3</v>
      </c>
      <c r="D695">
        <f t="shared" si="30"/>
        <v>3</v>
      </c>
      <c r="E695">
        <v>48.1</v>
      </c>
      <c r="F695">
        <v>144.30000000000001</v>
      </c>
      <c r="G695">
        <f t="shared" si="31"/>
        <v>144.30000000000001</v>
      </c>
      <c r="H695" s="1">
        <v>45687</v>
      </c>
      <c r="I695" s="1">
        <v>45689</v>
      </c>
      <c r="J695" t="s">
        <v>23</v>
      </c>
      <c r="K695" t="s">
        <v>40</v>
      </c>
      <c r="L695">
        <v>3</v>
      </c>
      <c r="M695" t="s">
        <v>19</v>
      </c>
      <c r="N695" t="s">
        <v>24</v>
      </c>
      <c r="O695">
        <f>orders[[#This Row],[Ship Date]]-orders[[#This Row],[Order Date]]</f>
        <v>2</v>
      </c>
      <c r="P695">
        <f>WEEKNUM(orders[[#This Row],[Order Date]])</f>
        <v>5</v>
      </c>
      <c r="Q695" t="str" cm="1">
        <f t="array" ref="Q695">_xlfn.IFS(orders[[#This Row],[Customer Gender]]="M","Male", orders[[#This Row],[Customer Gender]]="F","Female", orders[[#This Row],[Customer Gender]]="O","Other", TRUE,"Unknown")</f>
        <v>Male</v>
      </c>
      <c r="R695" s="31" t="str">
        <f t="shared" si="32"/>
        <v>January</v>
      </c>
    </row>
    <row r="696" spans="1:18">
      <c r="A696" t="s">
        <v>788</v>
      </c>
      <c r="B696" t="s">
        <v>46</v>
      </c>
      <c r="C696">
        <v>2</v>
      </c>
      <c r="D696">
        <f t="shared" si="30"/>
        <v>2</v>
      </c>
      <c r="E696">
        <v>43.4</v>
      </c>
      <c r="F696">
        <v>86.8</v>
      </c>
      <c r="G696">
        <f t="shared" si="31"/>
        <v>86.8</v>
      </c>
      <c r="H696" s="1">
        <v>45687</v>
      </c>
      <c r="I696" s="1">
        <v>45688</v>
      </c>
      <c r="J696" t="s">
        <v>23</v>
      </c>
      <c r="K696" t="s">
        <v>35</v>
      </c>
      <c r="L696">
        <v>3</v>
      </c>
      <c r="M696" t="s">
        <v>19</v>
      </c>
      <c r="N696" t="s">
        <v>147</v>
      </c>
      <c r="O696">
        <f>orders[[#This Row],[Ship Date]]-orders[[#This Row],[Order Date]]</f>
        <v>1</v>
      </c>
      <c r="P696">
        <f>WEEKNUM(orders[[#This Row],[Order Date]])</f>
        <v>5</v>
      </c>
      <c r="Q696" t="str" cm="1">
        <f t="array" ref="Q696">_xlfn.IFS(orders[[#This Row],[Customer Gender]]="M","Male", orders[[#This Row],[Customer Gender]]="F","Female", orders[[#This Row],[Customer Gender]]="O","Other", TRUE,"Unknown")</f>
        <v>Male</v>
      </c>
      <c r="R696" s="31" t="str">
        <f t="shared" si="32"/>
        <v>January</v>
      </c>
    </row>
    <row r="697" spans="1:18">
      <c r="A697" t="s">
        <v>789</v>
      </c>
      <c r="B697" t="s">
        <v>39</v>
      </c>
      <c r="C697">
        <v>2</v>
      </c>
      <c r="D697">
        <f t="shared" si="30"/>
        <v>2</v>
      </c>
      <c r="E697">
        <v>42.6</v>
      </c>
      <c r="F697">
        <v>85.2</v>
      </c>
      <c r="G697">
        <f t="shared" si="31"/>
        <v>85.2</v>
      </c>
      <c r="H697" s="1">
        <v>45687</v>
      </c>
      <c r="I697" s="1">
        <v>45690</v>
      </c>
      <c r="J697" t="s">
        <v>27</v>
      </c>
      <c r="K697" t="s">
        <v>51</v>
      </c>
      <c r="L697">
        <v>4</v>
      </c>
      <c r="M697" t="s">
        <v>19</v>
      </c>
      <c r="N697" t="s">
        <v>147</v>
      </c>
      <c r="O697">
        <f>orders[[#This Row],[Ship Date]]-orders[[#This Row],[Order Date]]</f>
        <v>3</v>
      </c>
      <c r="P697">
        <f>WEEKNUM(orders[[#This Row],[Order Date]])</f>
        <v>5</v>
      </c>
      <c r="Q697" t="str" cm="1">
        <f t="array" ref="Q697">_xlfn.IFS(orders[[#This Row],[Customer Gender]]="M","Male", orders[[#This Row],[Customer Gender]]="F","Female", orders[[#This Row],[Customer Gender]]="O","Other", TRUE,"Unknown")</f>
        <v>Female</v>
      </c>
      <c r="R697" s="31" t="str">
        <f t="shared" si="32"/>
        <v>January</v>
      </c>
    </row>
    <row r="698" spans="1:18">
      <c r="A698" t="s">
        <v>790</v>
      </c>
      <c r="B698" t="s">
        <v>44</v>
      </c>
      <c r="C698">
        <v>2</v>
      </c>
      <c r="D698">
        <f t="shared" si="30"/>
        <v>2</v>
      </c>
      <c r="E698">
        <v>15.9</v>
      </c>
      <c r="F698">
        <v>31.8</v>
      </c>
      <c r="G698">
        <f t="shared" si="31"/>
        <v>31.8</v>
      </c>
      <c r="H698" s="1">
        <v>45687</v>
      </c>
      <c r="I698" s="1">
        <v>45688</v>
      </c>
      <c r="J698" t="s">
        <v>27</v>
      </c>
      <c r="K698" t="s">
        <v>18</v>
      </c>
      <c r="L698">
        <v>4</v>
      </c>
      <c r="M698" t="s">
        <v>19</v>
      </c>
      <c r="N698" t="s">
        <v>334</v>
      </c>
      <c r="O698">
        <f>orders[[#This Row],[Ship Date]]-orders[[#This Row],[Order Date]]</f>
        <v>1</v>
      </c>
      <c r="P698">
        <f>WEEKNUM(orders[[#This Row],[Order Date]])</f>
        <v>5</v>
      </c>
      <c r="Q698" t="str" cm="1">
        <f t="array" ref="Q698">_xlfn.IFS(orders[[#This Row],[Customer Gender]]="M","Male", orders[[#This Row],[Customer Gender]]="F","Female", orders[[#This Row],[Customer Gender]]="O","Other", TRUE,"Unknown")</f>
        <v>Female</v>
      </c>
      <c r="R698" s="31" t="str">
        <f t="shared" si="32"/>
        <v>January</v>
      </c>
    </row>
    <row r="699" spans="1:18">
      <c r="A699" t="s">
        <v>791</v>
      </c>
      <c r="B699" t="s">
        <v>46</v>
      </c>
      <c r="C699">
        <v>2</v>
      </c>
      <c r="D699">
        <f t="shared" si="30"/>
        <v>2</v>
      </c>
      <c r="E699">
        <v>63.2</v>
      </c>
      <c r="F699">
        <v>126.4</v>
      </c>
      <c r="G699">
        <f t="shared" si="31"/>
        <v>126.4</v>
      </c>
      <c r="H699" s="1">
        <v>45687</v>
      </c>
      <c r="I699" s="1">
        <v>45688</v>
      </c>
      <c r="J699" t="s">
        <v>23</v>
      </c>
      <c r="K699" t="s">
        <v>35</v>
      </c>
      <c r="L699">
        <v>4</v>
      </c>
      <c r="M699" t="s">
        <v>19</v>
      </c>
      <c r="N699" t="s">
        <v>33</v>
      </c>
      <c r="O699">
        <f>orders[[#This Row],[Ship Date]]-orders[[#This Row],[Order Date]]</f>
        <v>1</v>
      </c>
      <c r="P699">
        <f>WEEKNUM(orders[[#This Row],[Order Date]])</f>
        <v>5</v>
      </c>
      <c r="Q699" t="str" cm="1">
        <f t="array" ref="Q699">_xlfn.IFS(orders[[#This Row],[Customer Gender]]="M","Male", orders[[#This Row],[Customer Gender]]="F","Female", orders[[#This Row],[Customer Gender]]="O","Other", TRUE,"Unknown")</f>
        <v>Male</v>
      </c>
      <c r="R699" s="31" t="str">
        <f t="shared" si="32"/>
        <v>January</v>
      </c>
    </row>
    <row r="700" spans="1:18">
      <c r="A700" t="s">
        <v>792</v>
      </c>
      <c r="B700" t="s">
        <v>42</v>
      </c>
      <c r="C700">
        <v>4</v>
      </c>
      <c r="D700">
        <f t="shared" si="30"/>
        <v>4</v>
      </c>
      <c r="E700">
        <v>64.8</v>
      </c>
      <c r="F700">
        <v>259.2</v>
      </c>
      <c r="G700">
        <f t="shared" si="31"/>
        <v>259.2</v>
      </c>
      <c r="H700" s="1">
        <v>45687</v>
      </c>
      <c r="I700" s="1">
        <v>45689</v>
      </c>
      <c r="J700" t="s">
        <v>17</v>
      </c>
      <c r="K700" t="s">
        <v>70</v>
      </c>
      <c r="L700">
        <v>3</v>
      </c>
      <c r="M700" t="s">
        <v>19</v>
      </c>
      <c r="N700" t="s">
        <v>33</v>
      </c>
      <c r="O700">
        <f>orders[[#This Row],[Ship Date]]-orders[[#This Row],[Order Date]]</f>
        <v>2</v>
      </c>
      <c r="P700">
        <f>WEEKNUM(orders[[#This Row],[Order Date]])</f>
        <v>5</v>
      </c>
      <c r="Q700" t="str" cm="1">
        <f t="array" ref="Q700">_xlfn.IFS(orders[[#This Row],[Customer Gender]]="M","Male", orders[[#This Row],[Customer Gender]]="F","Female", orders[[#This Row],[Customer Gender]]="O","Other", TRUE,"Unknown")</f>
        <v>Unknown</v>
      </c>
      <c r="R700" s="31" t="str">
        <f t="shared" si="32"/>
        <v>January</v>
      </c>
    </row>
    <row r="701" spans="1:18">
      <c r="A701" t="s">
        <v>793</v>
      </c>
      <c r="B701" t="s">
        <v>42</v>
      </c>
      <c r="C701">
        <v>3</v>
      </c>
      <c r="D701">
        <f t="shared" si="30"/>
        <v>3</v>
      </c>
      <c r="E701">
        <v>79.8</v>
      </c>
      <c r="F701">
        <v>239.39999999999998</v>
      </c>
      <c r="G701">
        <f t="shared" si="31"/>
        <v>239.39999999999998</v>
      </c>
      <c r="H701" s="1">
        <v>45687</v>
      </c>
      <c r="I701" s="1">
        <v>45688</v>
      </c>
      <c r="J701" t="s">
        <v>23</v>
      </c>
      <c r="K701" t="s">
        <v>18</v>
      </c>
      <c r="L701">
        <v>4</v>
      </c>
      <c r="M701" t="s">
        <v>19</v>
      </c>
      <c r="N701" t="s">
        <v>33</v>
      </c>
      <c r="O701">
        <f>orders[[#This Row],[Ship Date]]-orders[[#This Row],[Order Date]]</f>
        <v>1</v>
      </c>
      <c r="P701">
        <f>WEEKNUM(orders[[#This Row],[Order Date]])</f>
        <v>5</v>
      </c>
      <c r="Q701" t="str" cm="1">
        <f t="array" ref="Q701">_xlfn.IFS(orders[[#This Row],[Customer Gender]]="M","Male", orders[[#This Row],[Customer Gender]]="F","Female", orders[[#This Row],[Customer Gender]]="O","Other", TRUE,"Unknown")</f>
        <v>Male</v>
      </c>
      <c r="R701" s="31" t="str">
        <f t="shared" si="32"/>
        <v>January</v>
      </c>
    </row>
    <row r="702" spans="1:18">
      <c r="A702" t="s">
        <v>794</v>
      </c>
      <c r="B702" t="s">
        <v>46</v>
      </c>
      <c r="C702">
        <v>1</v>
      </c>
      <c r="D702">
        <f t="shared" si="30"/>
        <v>1</v>
      </c>
      <c r="E702">
        <v>54.4</v>
      </c>
      <c r="F702">
        <v>54.4</v>
      </c>
      <c r="G702">
        <f t="shared" si="31"/>
        <v>54.4</v>
      </c>
      <c r="H702" s="1">
        <v>45687</v>
      </c>
      <c r="I702" s="1">
        <v>45689</v>
      </c>
      <c r="J702" t="s">
        <v>27</v>
      </c>
      <c r="K702" t="s">
        <v>70</v>
      </c>
      <c r="L702">
        <v>5</v>
      </c>
      <c r="M702" t="s">
        <v>19</v>
      </c>
      <c r="N702" t="s">
        <v>33</v>
      </c>
      <c r="O702">
        <f>orders[[#This Row],[Ship Date]]-orders[[#This Row],[Order Date]]</f>
        <v>2</v>
      </c>
      <c r="P702">
        <f>WEEKNUM(orders[[#This Row],[Order Date]])</f>
        <v>5</v>
      </c>
      <c r="Q702" t="str" cm="1">
        <f t="array" ref="Q702">_xlfn.IFS(orders[[#This Row],[Customer Gender]]="M","Male", orders[[#This Row],[Customer Gender]]="F","Female", orders[[#This Row],[Customer Gender]]="O","Other", TRUE,"Unknown")</f>
        <v>Female</v>
      </c>
      <c r="R702" s="31" t="str">
        <f t="shared" si="32"/>
        <v>January</v>
      </c>
    </row>
    <row r="703" spans="1:18">
      <c r="A703" t="s">
        <v>795</v>
      </c>
      <c r="B703" t="s">
        <v>39</v>
      </c>
      <c r="C703">
        <v>1</v>
      </c>
      <c r="D703">
        <f t="shared" si="30"/>
        <v>1</v>
      </c>
      <c r="E703">
        <v>87.3</v>
      </c>
      <c r="F703">
        <v>87.3</v>
      </c>
      <c r="G703">
        <f t="shared" si="31"/>
        <v>87.3</v>
      </c>
      <c r="H703" s="1">
        <v>45687</v>
      </c>
      <c r="I703" s="1">
        <v>45688</v>
      </c>
      <c r="J703" t="s">
        <v>23</v>
      </c>
      <c r="K703" t="s">
        <v>35</v>
      </c>
      <c r="L703">
        <v>4</v>
      </c>
      <c r="M703" t="s">
        <v>19</v>
      </c>
      <c r="N703" t="s">
        <v>33</v>
      </c>
      <c r="O703">
        <f>orders[[#This Row],[Ship Date]]-orders[[#This Row],[Order Date]]</f>
        <v>1</v>
      </c>
      <c r="P703">
        <f>WEEKNUM(orders[[#This Row],[Order Date]])</f>
        <v>5</v>
      </c>
      <c r="Q703" t="str" cm="1">
        <f t="array" ref="Q703">_xlfn.IFS(orders[[#This Row],[Customer Gender]]="M","Male", orders[[#This Row],[Customer Gender]]="F","Female", orders[[#This Row],[Customer Gender]]="O","Other", TRUE,"Unknown")</f>
        <v>Male</v>
      </c>
      <c r="R703" s="31" t="str">
        <f t="shared" si="32"/>
        <v>January</v>
      </c>
    </row>
    <row r="704" spans="1:18">
      <c r="A704" t="s">
        <v>796</v>
      </c>
      <c r="B704" t="s">
        <v>44</v>
      </c>
      <c r="C704">
        <v>4</v>
      </c>
      <c r="D704">
        <f t="shared" si="30"/>
        <v>4</v>
      </c>
      <c r="E704">
        <v>32.4</v>
      </c>
      <c r="F704">
        <v>129.6</v>
      </c>
      <c r="G704">
        <f t="shared" si="31"/>
        <v>129.6</v>
      </c>
      <c r="H704" s="1">
        <v>45687</v>
      </c>
      <c r="I704" s="1">
        <v>45687</v>
      </c>
      <c r="J704" t="s">
        <v>23</v>
      </c>
      <c r="K704" t="s">
        <v>35</v>
      </c>
      <c r="L704">
        <v>4</v>
      </c>
      <c r="M704" t="s">
        <v>19</v>
      </c>
      <c r="N704" t="s">
        <v>33</v>
      </c>
      <c r="O704">
        <f>orders[[#This Row],[Ship Date]]-orders[[#This Row],[Order Date]]</f>
        <v>0</v>
      </c>
      <c r="P704">
        <f>WEEKNUM(orders[[#This Row],[Order Date]])</f>
        <v>5</v>
      </c>
      <c r="Q704" t="str" cm="1">
        <f t="array" ref="Q704">_xlfn.IFS(orders[[#This Row],[Customer Gender]]="M","Male", orders[[#This Row],[Customer Gender]]="F","Female", orders[[#This Row],[Customer Gender]]="O","Other", TRUE,"Unknown")</f>
        <v>Male</v>
      </c>
      <c r="R704" s="31" t="str">
        <f t="shared" si="32"/>
        <v>January</v>
      </c>
    </row>
    <row r="705" spans="1:18">
      <c r="A705" t="s">
        <v>797</v>
      </c>
      <c r="B705" t="s">
        <v>26</v>
      </c>
      <c r="C705">
        <v>1</v>
      </c>
      <c r="D705">
        <f t="shared" si="30"/>
        <v>1</v>
      </c>
      <c r="E705">
        <v>177.4</v>
      </c>
      <c r="F705">
        <v>177.4</v>
      </c>
      <c r="G705">
        <f t="shared" si="31"/>
        <v>177.4</v>
      </c>
      <c r="H705" s="1">
        <v>45687</v>
      </c>
      <c r="I705" s="1">
        <v>45691</v>
      </c>
      <c r="J705" t="s">
        <v>23</v>
      </c>
      <c r="K705" t="s">
        <v>18</v>
      </c>
      <c r="L705">
        <v>5</v>
      </c>
      <c r="M705" t="s">
        <v>19</v>
      </c>
      <c r="N705" t="s">
        <v>33</v>
      </c>
      <c r="O705">
        <f>orders[[#This Row],[Ship Date]]-orders[[#This Row],[Order Date]]</f>
        <v>4</v>
      </c>
      <c r="P705">
        <f>WEEKNUM(orders[[#This Row],[Order Date]])</f>
        <v>5</v>
      </c>
      <c r="Q705" t="str" cm="1">
        <f t="array" ref="Q705">_xlfn.IFS(orders[[#This Row],[Customer Gender]]="M","Male", orders[[#This Row],[Customer Gender]]="F","Female", orders[[#This Row],[Customer Gender]]="O","Other", TRUE,"Unknown")</f>
        <v>Male</v>
      </c>
      <c r="R705" s="31" t="str">
        <f t="shared" si="32"/>
        <v>January</v>
      </c>
    </row>
    <row r="706" spans="1:18">
      <c r="A706" t="s">
        <v>798</v>
      </c>
      <c r="B706" t="s">
        <v>42</v>
      </c>
      <c r="C706">
        <v>2</v>
      </c>
      <c r="D706">
        <f t="shared" ref="D706:D769" si="33">IF(OR(C706="",C706=0),0.0001,C706)</f>
        <v>2</v>
      </c>
      <c r="E706">
        <v>70.099999999999994</v>
      </c>
      <c r="F706">
        <v>140.19999999999999</v>
      </c>
      <c r="G706">
        <f t="shared" ref="G706:G769" si="34">IF(OR(F706="",F706=0),0.0001,F706)</f>
        <v>140.19999999999999</v>
      </c>
      <c r="H706" s="1">
        <v>45687</v>
      </c>
      <c r="I706" s="1">
        <v>45688</v>
      </c>
      <c r="J706" t="s">
        <v>23</v>
      </c>
      <c r="K706" t="s">
        <v>51</v>
      </c>
      <c r="L706">
        <v>3</v>
      </c>
      <c r="M706" t="s">
        <v>19</v>
      </c>
      <c r="N706" t="s">
        <v>33</v>
      </c>
      <c r="O706">
        <f>orders[[#This Row],[Ship Date]]-orders[[#This Row],[Order Date]]</f>
        <v>1</v>
      </c>
      <c r="P706">
        <f>WEEKNUM(orders[[#This Row],[Order Date]])</f>
        <v>5</v>
      </c>
      <c r="Q706" t="str" cm="1">
        <f t="array" ref="Q706">_xlfn.IFS(orders[[#This Row],[Customer Gender]]="M","Male", orders[[#This Row],[Customer Gender]]="F","Female", orders[[#This Row],[Customer Gender]]="O","Other", TRUE,"Unknown")</f>
        <v>Male</v>
      </c>
      <c r="R706" s="31" t="str">
        <f t="shared" ref="R706:R769" si="35">TEXT(H706,"mmmm")</f>
        <v>January</v>
      </c>
    </row>
    <row r="707" spans="1:18">
      <c r="A707" t="s">
        <v>799</v>
      </c>
      <c r="B707" t="s">
        <v>46</v>
      </c>
      <c r="C707">
        <v>6</v>
      </c>
      <c r="D707">
        <f t="shared" si="33"/>
        <v>6</v>
      </c>
      <c r="E707">
        <v>51.1</v>
      </c>
      <c r="F707">
        <v>306.60000000000002</v>
      </c>
      <c r="G707">
        <f t="shared" si="34"/>
        <v>306.60000000000002</v>
      </c>
      <c r="H707" s="1">
        <v>45687</v>
      </c>
      <c r="I707" s="1">
        <v>45688</v>
      </c>
      <c r="J707" t="s">
        <v>27</v>
      </c>
      <c r="K707" t="s">
        <v>18</v>
      </c>
      <c r="L707">
        <v>4</v>
      </c>
      <c r="M707" t="s">
        <v>19</v>
      </c>
      <c r="N707" t="s">
        <v>33</v>
      </c>
      <c r="O707">
        <f>orders[[#This Row],[Ship Date]]-orders[[#This Row],[Order Date]]</f>
        <v>1</v>
      </c>
      <c r="P707">
        <f>WEEKNUM(orders[[#This Row],[Order Date]])</f>
        <v>5</v>
      </c>
      <c r="Q707" t="str" cm="1">
        <f t="array" ref="Q707">_xlfn.IFS(orders[[#This Row],[Customer Gender]]="M","Male", orders[[#This Row],[Customer Gender]]="F","Female", orders[[#This Row],[Customer Gender]]="O","Other", TRUE,"Unknown")</f>
        <v>Female</v>
      </c>
      <c r="R707" s="31" t="str">
        <f t="shared" si="35"/>
        <v>January</v>
      </c>
    </row>
    <row r="708" spans="1:18">
      <c r="A708" t="s">
        <v>800</v>
      </c>
      <c r="B708" t="s">
        <v>26</v>
      </c>
      <c r="C708">
        <v>5</v>
      </c>
      <c r="D708">
        <f t="shared" si="33"/>
        <v>5</v>
      </c>
      <c r="E708">
        <v>79.900000000000006</v>
      </c>
      <c r="F708">
        <v>399.5</v>
      </c>
      <c r="G708">
        <f t="shared" si="34"/>
        <v>399.5</v>
      </c>
      <c r="H708" s="1">
        <v>45687</v>
      </c>
      <c r="I708" s="1">
        <v>45689</v>
      </c>
      <c r="J708" t="s">
        <v>23</v>
      </c>
      <c r="K708" t="s">
        <v>51</v>
      </c>
      <c r="L708">
        <v>5</v>
      </c>
      <c r="M708" t="s">
        <v>19</v>
      </c>
      <c r="N708" t="s">
        <v>186</v>
      </c>
      <c r="O708">
        <f>orders[[#This Row],[Ship Date]]-orders[[#This Row],[Order Date]]</f>
        <v>2</v>
      </c>
      <c r="P708">
        <f>WEEKNUM(orders[[#This Row],[Order Date]])</f>
        <v>5</v>
      </c>
      <c r="Q708" t="str" cm="1">
        <f t="array" ref="Q708">_xlfn.IFS(orders[[#This Row],[Customer Gender]]="M","Male", orders[[#This Row],[Customer Gender]]="F","Female", orders[[#This Row],[Customer Gender]]="O","Other", TRUE,"Unknown")</f>
        <v>Male</v>
      </c>
      <c r="R708" s="31" t="str">
        <f t="shared" si="35"/>
        <v>January</v>
      </c>
    </row>
    <row r="709" spans="1:18">
      <c r="A709" t="s">
        <v>801</v>
      </c>
      <c r="B709" t="s">
        <v>39</v>
      </c>
      <c r="C709">
        <v>1</v>
      </c>
      <c r="D709">
        <f t="shared" si="33"/>
        <v>1</v>
      </c>
      <c r="E709">
        <v>57.6</v>
      </c>
      <c r="F709">
        <v>57.6</v>
      </c>
      <c r="G709">
        <f t="shared" si="34"/>
        <v>57.6</v>
      </c>
      <c r="H709" s="1">
        <v>45688</v>
      </c>
      <c r="I709" s="1">
        <v>45693</v>
      </c>
      <c r="J709" t="s">
        <v>23</v>
      </c>
      <c r="K709" t="s">
        <v>18</v>
      </c>
      <c r="L709">
        <v>5</v>
      </c>
      <c r="M709" t="s">
        <v>19</v>
      </c>
      <c r="N709" t="s">
        <v>802</v>
      </c>
      <c r="O709">
        <f>orders[[#This Row],[Ship Date]]-orders[[#This Row],[Order Date]]</f>
        <v>5</v>
      </c>
      <c r="P709">
        <f>WEEKNUM(orders[[#This Row],[Order Date]])</f>
        <v>5</v>
      </c>
      <c r="Q709" t="str" cm="1">
        <f t="array" ref="Q709">_xlfn.IFS(orders[[#This Row],[Customer Gender]]="M","Male", orders[[#This Row],[Customer Gender]]="F","Female", orders[[#This Row],[Customer Gender]]="O","Other", TRUE,"Unknown")</f>
        <v>Male</v>
      </c>
      <c r="R709" s="31" t="str">
        <f t="shared" si="35"/>
        <v>January</v>
      </c>
    </row>
    <row r="710" spans="1:18">
      <c r="A710" t="s">
        <v>803</v>
      </c>
      <c r="B710" t="s">
        <v>44</v>
      </c>
      <c r="C710">
        <v>10</v>
      </c>
      <c r="D710">
        <f t="shared" si="33"/>
        <v>10</v>
      </c>
      <c r="E710">
        <v>59.7</v>
      </c>
      <c r="F710">
        <v>597</v>
      </c>
      <c r="G710">
        <f t="shared" si="34"/>
        <v>597</v>
      </c>
      <c r="H710" s="1">
        <v>45688</v>
      </c>
      <c r="I710" s="1">
        <v>45692</v>
      </c>
      <c r="J710" t="s">
        <v>23</v>
      </c>
      <c r="K710" t="s">
        <v>40</v>
      </c>
      <c r="L710">
        <v>4</v>
      </c>
      <c r="M710" t="s">
        <v>19</v>
      </c>
      <c r="N710" t="s">
        <v>188</v>
      </c>
      <c r="O710">
        <f>orders[[#This Row],[Ship Date]]-orders[[#This Row],[Order Date]]</f>
        <v>4</v>
      </c>
      <c r="P710">
        <f>WEEKNUM(orders[[#This Row],[Order Date]])</f>
        <v>5</v>
      </c>
      <c r="Q710" t="str" cm="1">
        <f t="array" ref="Q710">_xlfn.IFS(orders[[#This Row],[Customer Gender]]="M","Male", orders[[#This Row],[Customer Gender]]="F","Female", orders[[#This Row],[Customer Gender]]="O","Other", TRUE,"Unknown")</f>
        <v>Male</v>
      </c>
      <c r="R710" s="31" t="str">
        <f t="shared" si="35"/>
        <v>January</v>
      </c>
    </row>
    <row r="711" spans="1:18">
      <c r="A711" t="s">
        <v>804</v>
      </c>
      <c r="B711" t="s">
        <v>44</v>
      </c>
      <c r="C711">
        <v>5</v>
      </c>
      <c r="D711">
        <f t="shared" si="33"/>
        <v>5</v>
      </c>
      <c r="E711">
        <v>30</v>
      </c>
      <c r="F711">
        <v>150</v>
      </c>
      <c r="G711">
        <f t="shared" si="34"/>
        <v>150</v>
      </c>
      <c r="H711" s="1">
        <v>45688</v>
      </c>
      <c r="I711" s="1">
        <v>45690</v>
      </c>
      <c r="J711" t="s">
        <v>23</v>
      </c>
      <c r="K711" t="s">
        <v>35</v>
      </c>
      <c r="L711">
        <v>4</v>
      </c>
      <c r="M711" t="s">
        <v>19</v>
      </c>
      <c r="N711" t="s">
        <v>55</v>
      </c>
      <c r="O711">
        <f>orders[[#This Row],[Ship Date]]-orders[[#This Row],[Order Date]]</f>
        <v>2</v>
      </c>
      <c r="P711">
        <f>WEEKNUM(orders[[#This Row],[Order Date]])</f>
        <v>5</v>
      </c>
      <c r="Q711" t="str" cm="1">
        <f t="array" ref="Q711">_xlfn.IFS(orders[[#This Row],[Customer Gender]]="M","Male", orders[[#This Row],[Customer Gender]]="F","Female", orders[[#This Row],[Customer Gender]]="O","Other", TRUE,"Unknown")</f>
        <v>Male</v>
      </c>
      <c r="R711" s="31" t="str">
        <f t="shared" si="35"/>
        <v>January</v>
      </c>
    </row>
    <row r="712" spans="1:18">
      <c r="A712" t="s">
        <v>805</v>
      </c>
      <c r="B712" t="s">
        <v>54</v>
      </c>
      <c r="C712">
        <v>2</v>
      </c>
      <c r="D712">
        <f t="shared" si="33"/>
        <v>2</v>
      </c>
      <c r="E712">
        <v>69.2</v>
      </c>
      <c r="F712">
        <v>138.4</v>
      </c>
      <c r="G712">
        <f t="shared" si="34"/>
        <v>138.4</v>
      </c>
      <c r="H712" s="1">
        <v>45688</v>
      </c>
      <c r="I712" s="1">
        <v>45690</v>
      </c>
      <c r="J712" t="s">
        <v>17</v>
      </c>
      <c r="K712" t="s">
        <v>40</v>
      </c>
      <c r="L712">
        <v>3</v>
      </c>
      <c r="M712" t="s">
        <v>19</v>
      </c>
      <c r="N712" t="s">
        <v>55</v>
      </c>
      <c r="O712">
        <f>orders[[#This Row],[Ship Date]]-orders[[#This Row],[Order Date]]</f>
        <v>2</v>
      </c>
      <c r="P712">
        <f>WEEKNUM(orders[[#This Row],[Order Date]])</f>
        <v>5</v>
      </c>
      <c r="Q712" t="str" cm="1">
        <f t="array" ref="Q712">_xlfn.IFS(orders[[#This Row],[Customer Gender]]="M","Male", orders[[#This Row],[Customer Gender]]="F","Female", orders[[#This Row],[Customer Gender]]="O","Other", TRUE,"Unknown")</f>
        <v>Unknown</v>
      </c>
      <c r="R712" s="31" t="str">
        <f t="shared" si="35"/>
        <v>January</v>
      </c>
    </row>
    <row r="713" spans="1:18">
      <c r="A713" t="s">
        <v>806</v>
      </c>
      <c r="B713" t="s">
        <v>16</v>
      </c>
      <c r="C713">
        <v>8</v>
      </c>
      <c r="D713">
        <f t="shared" si="33"/>
        <v>8</v>
      </c>
      <c r="E713">
        <v>10.9</v>
      </c>
      <c r="F713">
        <v>87.2</v>
      </c>
      <c r="G713">
        <f t="shared" si="34"/>
        <v>87.2</v>
      </c>
      <c r="H713" s="1">
        <v>45688</v>
      </c>
      <c r="I713" s="1">
        <v>45689</v>
      </c>
      <c r="J713" t="s">
        <v>27</v>
      </c>
      <c r="K713" t="s">
        <v>18</v>
      </c>
      <c r="L713">
        <v>5</v>
      </c>
      <c r="M713" t="s">
        <v>19</v>
      </c>
      <c r="N713" t="s">
        <v>55</v>
      </c>
      <c r="O713">
        <f>orders[[#This Row],[Ship Date]]-orders[[#This Row],[Order Date]]</f>
        <v>1</v>
      </c>
      <c r="P713">
        <f>WEEKNUM(orders[[#This Row],[Order Date]])</f>
        <v>5</v>
      </c>
      <c r="Q713" t="str" cm="1">
        <f t="array" ref="Q713">_xlfn.IFS(orders[[#This Row],[Customer Gender]]="M","Male", orders[[#This Row],[Customer Gender]]="F","Female", orders[[#This Row],[Customer Gender]]="O","Other", TRUE,"Unknown")</f>
        <v>Female</v>
      </c>
      <c r="R713" s="31" t="str">
        <f t="shared" si="35"/>
        <v>January</v>
      </c>
    </row>
    <row r="714" spans="1:18">
      <c r="A714" t="s">
        <v>807</v>
      </c>
      <c r="B714" t="s">
        <v>128</v>
      </c>
      <c r="C714">
        <v>2</v>
      </c>
      <c r="D714">
        <f t="shared" si="33"/>
        <v>2</v>
      </c>
      <c r="E714">
        <v>48.6</v>
      </c>
      <c r="F714">
        <v>97.2</v>
      </c>
      <c r="G714">
        <f t="shared" si="34"/>
        <v>97.2</v>
      </c>
      <c r="H714" s="1">
        <v>45688</v>
      </c>
      <c r="I714" s="1">
        <v>45692</v>
      </c>
      <c r="J714" t="s">
        <v>23</v>
      </c>
      <c r="K714" t="s">
        <v>35</v>
      </c>
      <c r="L714">
        <v>5</v>
      </c>
      <c r="M714" t="s">
        <v>19</v>
      </c>
      <c r="N714" t="s">
        <v>55</v>
      </c>
      <c r="O714">
        <f>orders[[#This Row],[Ship Date]]-orders[[#This Row],[Order Date]]</f>
        <v>4</v>
      </c>
      <c r="P714">
        <f>WEEKNUM(orders[[#This Row],[Order Date]])</f>
        <v>5</v>
      </c>
      <c r="Q714" t="str" cm="1">
        <f t="array" ref="Q714">_xlfn.IFS(orders[[#This Row],[Customer Gender]]="M","Male", orders[[#This Row],[Customer Gender]]="F","Female", orders[[#This Row],[Customer Gender]]="O","Other", TRUE,"Unknown")</f>
        <v>Male</v>
      </c>
      <c r="R714" s="31" t="str">
        <f t="shared" si="35"/>
        <v>January</v>
      </c>
    </row>
    <row r="715" spans="1:18">
      <c r="A715" t="s">
        <v>808</v>
      </c>
      <c r="B715" t="s">
        <v>26</v>
      </c>
      <c r="C715">
        <v>2</v>
      </c>
      <c r="D715">
        <f t="shared" si="33"/>
        <v>2</v>
      </c>
      <c r="E715">
        <v>61.1</v>
      </c>
      <c r="F715">
        <v>122.2</v>
      </c>
      <c r="G715">
        <f t="shared" si="34"/>
        <v>122.2</v>
      </c>
      <c r="H715" s="1">
        <v>45688</v>
      </c>
      <c r="I715" s="1">
        <v>45691</v>
      </c>
      <c r="J715" t="s">
        <v>27</v>
      </c>
      <c r="K715" t="s">
        <v>35</v>
      </c>
      <c r="L715">
        <v>5</v>
      </c>
      <c r="M715" t="s">
        <v>19</v>
      </c>
      <c r="N715" t="s">
        <v>59</v>
      </c>
      <c r="O715">
        <f>orders[[#This Row],[Ship Date]]-orders[[#This Row],[Order Date]]</f>
        <v>3</v>
      </c>
      <c r="P715">
        <f>WEEKNUM(orders[[#This Row],[Order Date]])</f>
        <v>5</v>
      </c>
      <c r="Q715" t="str" cm="1">
        <f t="array" ref="Q715">_xlfn.IFS(orders[[#This Row],[Customer Gender]]="M","Male", orders[[#This Row],[Customer Gender]]="F","Female", orders[[#This Row],[Customer Gender]]="O","Other", TRUE,"Unknown")</f>
        <v>Female</v>
      </c>
      <c r="R715" s="31" t="str">
        <f t="shared" si="35"/>
        <v>January</v>
      </c>
    </row>
    <row r="716" spans="1:18">
      <c r="A716" t="s">
        <v>809</v>
      </c>
      <c r="B716" t="s">
        <v>44</v>
      </c>
      <c r="C716">
        <v>2</v>
      </c>
      <c r="D716">
        <f t="shared" si="33"/>
        <v>2</v>
      </c>
      <c r="E716">
        <v>23.2</v>
      </c>
      <c r="F716">
        <v>46.4</v>
      </c>
      <c r="G716">
        <f t="shared" si="34"/>
        <v>46.4</v>
      </c>
      <c r="H716" s="1">
        <v>45688</v>
      </c>
      <c r="I716" s="1">
        <v>45689</v>
      </c>
      <c r="J716" t="s">
        <v>23</v>
      </c>
      <c r="K716" t="s">
        <v>51</v>
      </c>
      <c r="L716">
        <v>5</v>
      </c>
      <c r="M716" t="s">
        <v>19</v>
      </c>
      <c r="N716" t="s">
        <v>62</v>
      </c>
      <c r="O716">
        <f>orders[[#This Row],[Ship Date]]-orders[[#This Row],[Order Date]]</f>
        <v>1</v>
      </c>
      <c r="P716">
        <f>WEEKNUM(orders[[#This Row],[Order Date]])</f>
        <v>5</v>
      </c>
      <c r="Q716" t="str" cm="1">
        <f t="array" ref="Q716">_xlfn.IFS(orders[[#This Row],[Customer Gender]]="M","Male", orders[[#This Row],[Customer Gender]]="F","Female", orders[[#This Row],[Customer Gender]]="O","Other", TRUE,"Unknown")</f>
        <v>Male</v>
      </c>
      <c r="R716" s="31" t="str">
        <f t="shared" si="35"/>
        <v>January</v>
      </c>
    </row>
    <row r="717" spans="1:18">
      <c r="A717" t="s">
        <v>810</v>
      </c>
      <c r="B717" t="s">
        <v>69</v>
      </c>
      <c r="C717">
        <v>4</v>
      </c>
      <c r="D717">
        <f t="shared" si="33"/>
        <v>4</v>
      </c>
      <c r="E717">
        <v>55.8</v>
      </c>
      <c r="F717">
        <v>223.2</v>
      </c>
      <c r="G717">
        <f t="shared" si="34"/>
        <v>223.2</v>
      </c>
      <c r="H717" s="1">
        <v>45688</v>
      </c>
      <c r="I717" s="1">
        <v>45689</v>
      </c>
      <c r="J717" t="s">
        <v>23</v>
      </c>
      <c r="K717" t="s">
        <v>18</v>
      </c>
      <c r="L717">
        <v>4</v>
      </c>
      <c r="M717" t="s">
        <v>19</v>
      </c>
      <c r="N717" t="s">
        <v>62</v>
      </c>
      <c r="O717">
        <f>orders[[#This Row],[Ship Date]]-orders[[#This Row],[Order Date]]</f>
        <v>1</v>
      </c>
      <c r="P717">
        <f>WEEKNUM(orders[[#This Row],[Order Date]])</f>
        <v>5</v>
      </c>
      <c r="Q717" t="str" cm="1">
        <f t="array" ref="Q717">_xlfn.IFS(orders[[#This Row],[Customer Gender]]="M","Male", orders[[#This Row],[Customer Gender]]="F","Female", orders[[#This Row],[Customer Gender]]="O","Other", TRUE,"Unknown")</f>
        <v>Male</v>
      </c>
      <c r="R717" s="31" t="str">
        <f t="shared" si="35"/>
        <v>January</v>
      </c>
    </row>
    <row r="718" spans="1:18">
      <c r="A718" t="s">
        <v>811</v>
      </c>
      <c r="B718" t="s">
        <v>46</v>
      </c>
      <c r="C718">
        <v>4</v>
      </c>
      <c r="D718">
        <f t="shared" si="33"/>
        <v>4</v>
      </c>
      <c r="E718">
        <v>24.8</v>
      </c>
      <c r="F718">
        <v>99.2</v>
      </c>
      <c r="G718">
        <f t="shared" si="34"/>
        <v>99.2</v>
      </c>
      <c r="H718" s="1">
        <v>45688</v>
      </c>
      <c r="I718" s="1">
        <v>45689</v>
      </c>
      <c r="J718" t="s">
        <v>27</v>
      </c>
      <c r="K718" t="s">
        <v>18</v>
      </c>
      <c r="L718">
        <v>5</v>
      </c>
      <c r="M718" t="s">
        <v>19</v>
      </c>
      <c r="N718" t="s">
        <v>62</v>
      </c>
      <c r="O718">
        <f>orders[[#This Row],[Ship Date]]-orders[[#This Row],[Order Date]]</f>
        <v>1</v>
      </c>
      <c r="P718">
        <f>WEEKNUM(orders[[#This Row],[Order Date]])</f>
        <v>5</v>
      </c>
      <c r="Q718" t="str" cm="1">
        <f t="array" ref="Q718">_xlfn.IFS(orders[[#This Row],[Customer Gender]]="M","Male", orders[[#This Row],[Customer Gender]]="F","Female", orders[[#This Row],[Customer Gender]]="O","Other", TRUE,"Unknown")</f>
        <v>Female</v>
      </c>
      <c r="R718" s="31" t="str">
        <f t="shared" si="35"/>
        <v>January</v>
      </c>
    </row>
    <row r="719" spans="1:18">
      <c r="A719" t="s">
        <v>812</v>
      </c>
      <c r="B719" t="s">
        <v>54</v>
      </c>
      <c r="C719">
        <v>2</v>
      </c>
      <c r="D719">
        <f t="shared" si="33"/>
        <v>2</v>
      </c>
      <c r="E719">
        <v>27.9</v>
      </c>
      <c r="F719">
        <v>55.8</v>
      </c>
      <c r="G719">
        <f t="shared" si="34"/>
        <v>55.8</v>
      </c>
      <c r="H719" s="1">
        <v>45688</v>
      </c>
      <c r="I719" s="1">
        <v>45688</v>
      </c>
      <c r="J719" t="s">
        <v>23</v>
      </c>
      <c r="K719" t="s">
        <v>40</v>
      </c>
      <c r="L719">
        <v>5</v>
      </c>
      <c r="M719" t="s">
        <v>19</v>
      </c>
      <c r="N719" t="s">
        <v>62</v>
      </c>
      <c r="O719">
        <f>orders[[#This Row],[Ship Date]]-orders[[#This Row],[Order Date]]</f>
        <v>0</v>
      </c>
      <c r="P719">
        <f>WEEKNUM(orders[[#This Row],[Order Date]])</f>
        <v>5</v>
      </c>
      <c r="Q719" t="str" cm="1">
        <f t="array" ref="Q719">_xlfn.IFS(orders[[#This Row],[Customer Gender]]="M","Male", orders[[#This Row],[Customer Gender]]="F","Female", orders[[#This Row],[Customer Gender]]="O","Other", TRUE,"Unknown")</f>
        <v>Male</v>
      </c>
      <c r="R719" s="31" t="str">
        <f t="shared" si="35"/>
        <v>January</v>
      </c>
    </row>
    <row r="720" spans="1:18">
      <c r="A720" t="s">
        <v>813</v>
      </c>
      <c r="B720" t="s">
        <v>54</v>
      </c>
      <c r="C720">
        <v>6</v>
      </c>
      <c r="D720">
        <f t="shared" si="33"/>
        <v>6</v>
      </c>
      <c r="E720">
        <v>51.1</v>
      </c>
      <c r="F720">
        <v>306.60000000000002</v>
      </c>
      <c r="G720">
        <f t="shared" si="34"/>
        <v>306.60000000000002</v>
      </c>
      <c r="H720" s="1">
        <v>45688</v>
      </c>
      <c r="I720" s="1">
        <v>45688</v>
      </c>
      <c r="J720" t="s">
        <v>27</v>
      </c>
      <c r="K720" t="s">
        <v>51</v>
      </c>
      <c r="L720">
        <v>4</v>
      </c>
      <c r="M720" t="s">
        <v>19</v>
      </c>
      <c r="N720" t="s">
        <v>62</v>
      </c>
      <c r="O720">
        <f>orders[[#This Row],[Ship Date]]-orders[[#This Row],[Order Date]]</f>
        <v>0</v>
      </c>
      <c r="P720">
        <f>WEEKNUM(orders[[#This Row],[Order Date]])</f>
        <v>5</v>
      </c>
      <c r="Q720" t="str" cm="1">
        <f t="array" ref="Q720">_xlfn.IFS(orders[[#This Row],[Customer Gender]]="M","Male", orders[[#This Row],[Customer Gender]]="F","Female", orders[[#This Row],[Customer Gender]]="O","Other", TRUE,"Unknown")</f>
        <v>Female</v>
      </c>
      <c r="R720" s="31" t="str">
        <f t="shared" si="35"/>
        <v>January</v>
      </c>
    </row>
    <row r="721" spans="1:18">
      <c r="A721" t="s">
        <v>814</v>
      </c>
      <c r="B721" t="s">
        <v>135</v>
      </c>
      <c r="C721">
        <v>11</v>
      </c>
      <c r="D721">
        <f t="shared" si="33"/>
        <v>11</v>
      </c>
      <c r="E721">
        <v>32.700000000000003</v>
      </c>
      <c r="F721">
        <v>359.70000000000005</v>
      </c>
      <c r="G721">
        <f t="shared" si="34"/>
        <v>359.70000000000005</v>
      </c>
      <c r="H721" s="1">
        <v>45688</v>
      </c>
      <c r="I721" s="1">
        <v>45689</v>
      </c>
      <c r="J721" t="s">
        <v>23</v>
      </c>
      <c r="K721" t="s">
        <v>70</v>
      </c>
      <c r="L721">
        <v>5</v>
      </c>
      <c r="M721" t="s">
        <v>19</v>
      </c>
      <c r="N721" t="s">
        <v>103</v>
      </c>
      <c r="O721">
        <f>orders[[#This Row],[Ship Date]]-orders[[#This Row],[Order Date]]</f>
        <v>1</v>
      </c>
      <c r="P721">
        <f>WEEKNUM(orders[[#This Row],[Order Date]])</f>
        <v>5</v>
      </c>
      <c r="Q721" t="str" cm="1">
        <f t="array" ref="Q721">_xlfn.IFS(orders[[#This Row],[Customer Gender]]="M","Male", orders[[#This Row],[Customer Gender]]="F","Female", orders[[#This Row],[Customer Gender]]="O","Other", TRUE,"Unknown")</f>
        <v>Male</v>
      </c>
      <c r="R721" s="31" t="str">
        <f t="shared" si="35"/>
        <v>January</v>
      </c>
    </row>
    <row r="722" spans="1:18">
      <c r="A722" t="s">
        <v>815</v>
      </c>
      <c r="B722" t="s">
        <v>44</v>
      </c>
      <c r="C722">
        <v>4</v>
      </c>
      <c r="D722">
        <f t="shared" si="33"/>
        <v>4</v>
      </c>
      <c r="E722">
        <v>22.5</v>
      </c>
      <c r="F722">
        <v>90</v>
      </c>
      <c r="G722">
        <f t="shared" si="34"/>
        <v>90</v>
      </c>
      <c r="H722" s="1">
        <v>45688</v>
      </c>
      <c r="I722" s="1">
        <v>45688</v>
      </c>
      <c r="J722" t="s">
        <v>23</v>
      </c>
      <c r="K722" t="s">
        <v>18</v>
      </c>
      <c r="L722">
        <v>5</v>
      </c>
      <c r="M722" t="s">
        <v>19</v>
      </c>
      <c r="N722" t="s">
        <v>201</v>
      </c>
      <c r="O722">
        <f>orders[[#This Row],[Ship Date]]-orders[[#This Row],[Order Date]]</f>
        <v>0</v>
      </c>
      <c r="P722">
        <f>WEEKNUM(orders[[#This Row],[Order Date]])</f>
        <v>5</v>
      </c>
      <c r="Q722" t="str" cm="1">
        <f t="array" ref="Q722">_xlfn.IFS(orders[[#This Row],[Customer Gender]]="M","Male", orders[[#This Row],[Customer Gender]]="F","Female", orders[[#This Row],[Customer Gender]]="O","Other", TRUE,"Unknown")</f>
        <v>Male</v>
      </c>
      <c r="R722" s="31" t="str">
        <f t="shared" si="35"/>
        <v>January</v>
      </c>
    </row>
    <row r="723" spans="1:18">
      <c r="A723" t="s">
        <v>816</v>
      </c>
      <c r="B723" t="s">
        <v>16</v>
      </c>
      <c r="C723">
        <v>7</v>
      </c>
      <c r="D723">
        <f t="shared" si="33"/>
        <v>7</v>
      </c>
      <c r="E723">
        <v>14.6</v>
      </c>
      <c r="F723">
        <v>102.2</v>
      </c>
      <c r="G723">
        <f t="shared" si="34"/>
        <v>102.2</v>
      </c>
      <c r="H723" s="1">
        <v>45688</v>
      </c>
      <c r="I723" s="1">
        <v>45689</v>
      </c>
      <c r="J723" t="s">
        <v>27</v>
      </c>
      <c r="K723" t="s">
        <v>40</v>
      </c>
      <c r="L723">
        <v>4</v>
      </c>
      <c r="M723" t="s">
        <v>19</v>
      </c>
      <c r="N723" t="s">
        <v>429</v>
      </c>
      <c r="O723">
        <f>orders[[#This Row],[Ship Date]]-orders[[#This Row],[Order Date]]</f>
        <v>1</v>
      </c>
      <c r="P723">
        <f>WEEKNUM(orders[[#This Row],[Order Date]])</f>
        <v>5</v>
      </c>
      <c r="Q723" t="str" cm="1">
        <f t="array" ref="Q723">_xlfn.IFS(orders[[#This Row],[Customer Gender]]="M","Male", orders[[#This Row],[Customer Gender]]="F","Female", orders[[#This Row],[Customer Gender]]="O","Other", TRUE,"Unknown")</f>
        <v>Female</v>
      </c>
      <c r="R723" s="31" t="str">
        <f t="shared" si="35"/>
        <v>January</v>
      </c>
    </row>
    <row r="724" spans="1:18">
      <c r="A724" t="s">
        <v>817</v>
      </c>
      <c r="B724" t="s">
        <v>37</v>
      </c>
      <c r="C724">
        <v>3</v>
      </c>
      <c r="D724">
        <f t="shared" si="33"/>
        <v>3</v>
      </c>
      <c r="E724">
        <v>32.5</v>
      </c>
      <c r="F724">
        <v>97.5</v>
      </c>
      <c r="G724">
        <f t="shared" si="34"/>
        <v>97.5</v>
      </c>
      <c r="H724" s="1">
        <v>45688</v>
      </c>
      <c r="I724" s="1">
        <v>45691</v>
      </c>
      <c r="J724" t="s">
        <v>23</v>
      </c>
      <c r="K724" t="s">
        <v>18</v>
      </c>
      <c r="L724">
        <v>4</v>
      </c>
      <c r="M724" t="s">
        <v>19</v>
      </c>
      <c r="N724" t="s">
        <v>74</v>
      </c>
      <c r="O724">
        <f>orders[[#This Row],[Ship Date]]-orders[[#This Row],[Order Date]]</f>
        <v>3</v>
      </c>
      <c r="P724">
        <f>WEEKNUM(orders[[#This Row],[Order Date]])</f>
        <v>5</v>
      </c>
      <c r="Q724" t="str" cm="1">
        <f t="array" ref="Q724">_xlfn.IFS(orders[[#This Row],[Customer Gender]]="M","Male", orders[[#This Row],[Customer Gender]]="F","Female", orders[[#This Row],[Customer Gender]]="O","Other", TRUE,"Unknown")</f>
        <v>Male</v>
      </c>
      <c r="R724" s="31" t="str">
        <f t="shared" si="35"/>
        <v>January</v>
      </c>
    </row>
    <row r="725" spans="1:18">
      <c r="A725" t="s">
        <v>818</v>
      </c>
      <c r="B725" t="s">
        <v>146</v>
      </c>
      <c r="C725">
        <v>1</v>
      </c>
      <c r="D725">
        <f t="shared" si="33"/>
        <v>1</v>
      </c>
      <c r="E725">
        <v>78.099999999999994</v>
      </c>
      <c r="F725">
        <v>78.099999999999994</v>
      </c>
      <c r="G725">
        <f t="shared" si="34"/>
        <v>78.099999999999994</v>
      </c>
      <c r="H725" s="1">
        <v>45688</v>
      </c>
      <c r="I725" s="1">
        <v>45691</v>
      </c>
      <c r="J725" t="s">
        <v>23</v>
      </c>
      <c r="K725" t="s">
        <v>18</v>
      </c>
      <c r="L725">
        <v>5</v>
      </c>
      <c r="M725" t="s">
        <v>19</v>
      </c>
      <c r="N725" t="s">
        <v>77</v>
      </c>
      <c r="O725">
        <f>orders[[#This Row],[Ship Date]]-orders[[#This Row],[Order Date]]</f>
        <v>3</v>
      </c>
      <c r="P725">
        <f>WEEKNUM(orders[[#This Row],[Order Date]])</f>
        <v>5</v>
      </c>
      <c r="Q725" t="str" cm="1">
        <f t="array" ref="Q725">_xlfn.IFS(orders[[#This Row],[Customer Gender]]="M","Male", orders[[#This Row],[Customer Gender]]="F","Female", orders[[#This Row],[Customer Gender]]="O","Other", TRUE,"Unknown")</f>
        <v>Male</v>
      </c>
      <c r="R725" s="31" t="str">
        <f t="shared" si="35"/>
        <v>January</v>
      </c>
    </row>
    <row r="726" spans="1:18">
      <c r="A726" t="s">
        <v>819</v>
      </c>
      <c r="B726" t="s">
        <v>69</v>
      </c>
      <c r="C726">
        <v>6</v>
      </c>
      <c r="D726">
        <f t="shared" si="33"/>
        <v>6</v>
      </c>
      <c r="E726">
        <v>110.2</v>
      </c>
      <c r="F726">
        <v>661.2</v>
      </c>
      <c r="G726">
        <f t="shared" si="34"/>
        <v>661.2</v>
      </c>
      <c r="H726" s="1">
        <v>45688</v>
      </c>
      <c r="I726" s="1">
        <v>45688</v>
      </c>
      <c r="J726" t="s">
        <v>23</v>
      </c>
      <c r="K726" t="s">
        <v>35</v>
      </c>
      <c r="L726">
        <v>2</v>
      </c>
      <c r="M726" t="s">
        <v>19</v>
      </c>
      <c r="N726" t="s">
        <v>82</v>
      </c>
      <c r="O726">
        <f>orders[[#This Row],[Ship Date]]-orders[[#This Row],[Order Date]]</f>
        <v>0</v>
      </c>
      <c r="P726">
        <f>WEEKNUM(orders[[#This Row],[Order Date]])</f>
        <v>5</v>
      </c>
      <c r="Q726" t="str" cm="1">
        <f t="array" ref="Q726">_xlfn.IFS(orders[[#This Row],[Customer Gender]]="M","Male", orders[[#This Row],[Customer Gender]]="F","Female", orders[[#This Row],[Customer Gender]]="O","Other", TRUE,"Unknown")</f>
        <v>Male</v>
      </c>
      <c r="R726" s="31" t="str">
        <f t="shared" si="35"/>
        <v>January</v>
      </c>
    </row>
    <row r="727" spans="1:18">
      <c r="A727" t="s">
        <v>820</v>
      </c>
      <c r="B727" t="s">
        <v>39</v>
      </c>
      <c r="C727">
        <v>3</v>
      </c>
      <c r="D727">
        <f t="shared" si="33"/>
        <v>3</v>
      </c>
      <c r="E727">
        <v>86.3</v>
      </c>
      <c r="F727">
        <v>258.89999999999998</v>
      </c>
      <c r="G727">
        <f t="shared" si="34"/>
        <v>258.89999999999998</v>
      </c>
      <c r="H727" s="1">
        <v>45688</v>
      </c>
      <c r="I727" s="1">
        <v>45690</v>
      </c>
      <c r="J727" t="s">
        <v>27</v>
      </c>
      <c r="K727" t="s">
        <v>51</v>
      </c>
      <c r="L727">
        <v>4</v>
      </c>
      <c r="M727" t="s">
        <v>19</v>
      </c>
      <c r="N727" t="s">
        <v>115</v>
      </c>
      <c r="O727">
        <f>orders[[#This Row],[Ship Date]]-orders[[#This Row],[Order Date]]</f>
        <v>2</v>
      </c>
      <c r="P727">
        <f>WEEKNUM(orders[[#This Row],[Order Date]])</f>
        <v>5</v>
      </c>
      <c r="Q727" t="str" cm="1">
        <f t="array" ref="Q727">_xlfn.IFS(orders[[#This Row],[Customer Gender]]="M","Male", orders[[#This Row],[Customer Gender]]="F","Female", orders[[#This Row],[Customer Gender]]="O","Other", TRUE,"Unknown")</f>
        <v>Female</v>
      </c>
      <c r="R727" s="31" t="str">
        <f t="shared" si="35"/>
        <v>January</v>
      </c>
    </row>
    <row r="728" spans="1:18">
      <c r="A728" t="s">
        <v>821</v>
      </c>
      <c r="B728" t="s">
        <v>22</v>
      </c>
      <c r="C728">
        <v>6</v>
      </c>
      <c r="D728">
        <f t="shared" si="33"/>
        <v>6</v>
      </c>
      <c r="E728">
        <v>73.599999999999994</v>
      </c>
      <c r="F728">
        <v>441.59999999999997</v>
      </c>
      <c r="G728">
        <f t="shared" si="34"/>
        <v>441.59999999999997</v>
      </c>
      <c r="H728" s="1">
        <v>45688</v>
      </c>
      <c r="I728" s="1">
        <v>45690</v>
      </c>
      <c r="J728" t="s">
        <v>89</v>
      </c>
      <c r="K728" t="s">
        <v>51</v>
      </c>
      <c r="L728">
        <v>2</v>
      </c>
      <c r="M728" t="s">
        <v>19</v>
      </c>
      <c r="N728" t="s">
        <v>587</v>
      </c>
      <c r="O728">
        <f>orders[[#This Row],[Ship Date]]-orders[[#This Row],[Order Date]]</f>
        <v>2</v>
      </c>
      <c r="P728">
        <f>WEEKNUM(orders[[#This Row],[Order Date]])</f>
        <v>5</v>
      </c>
      <c r="Q728" t="str" cm="1">
        <f t="array" ref="Q728">_xlfn.IFS(orders[[#This Row],[Customer Gender]]="M","Male", orders[[#This Row],[Customer Gender]]="F","Female", orders[[#This Row],[Customer Gender]]="O","Other", TRUE,"Unknown")</f>
        <v>Other</v>
      </c>
      <c r="R728" s="31" t="str">
        <f t="shared" si="35"/>
        <v>January</v>
      </c>
    </row>
    <row r="729" spans="1:18">
      <c r="A729" t="s">
        <v>822</v>
      </c>
      <c r="B729" t="s">
        <v>39</v>
      </c>
      <c r="C729">
        <v>13</v>
      </c>
      <c r="D729">
        <f t="shared" si="33"/>
        <v>13</v>
      </c>
      <c r="E729">
        <v>67.7</v>
      </c>
      <c r="F729">
        <v>880.1</v>
      </c>
      <c r="G729">
        <f t="shared" si="34"/>
        <v>880.1</v>
      </c>
      <c r="H729" s="1">
        <v>45688</v>
      </c>
      <c r="I729" s="1">
        <v>45690</v>
      </c>
      <c r="J729" t="s">
        <v>27</v>
      </c>
      <c r="K729" t="s">
        <v>18</v>
      </c>
      <c r="L729">
        <v>5</v>
      </c>
      <c r="M729" t="s">
        <v>19</v>
      </c>
      <c r="N729" t="s">
        <v>33</v>
      </c>
      <c r="O729">
        <f>orders[[#This Row],[Ship Date]]-orders[[#This Row],[Order Date]]</f>
        <v>2</v>
      </c>
      <c r="P729">
        <f>WEEKNUM(orders[[#This Row],[Order Date]])</f>
        <v>5</v>
      </c>
      <c r="Q729" t="str" cm="1">
        <f t="array" ref="Q729">_xlfn.IFS(orders[[#This Row],[Customer Gender]]="M","Male", orders[[#This Row],[Customer Gender]]="F","Female", orders[[#This Row],[Customer Gender]]="O","Other", TRUE,"Unknown")</f>
        <v>Female</v>
      </c>
      <c r="R729" s="31" t="str">
        <f t="shared" si="35"/>
        <v>January</v>
      </c>
    </row>
    <row r="730" spans="1:18">
      <c r="A730" t="s">
        <v>823</v>
      </c>
      <c r="B730" t="s">
        <v>42</v>
      </c>
      <c r="C730">
        <v>6</v>
      </c>
      <c r="D730">
        <f t="shared" si="33"/>
        <v>6</v>
      </c>
      <c r="E730">
        <v>142.19999999999999</v>
      </c>
      <c r="F730">
        <v>853.19999999999993</v>
      </c>
      <c r="G730">
        <f t="shared" si="34"/>
        <v>853.19999999999993</v>
      </c>
      <c r="H730" s="1">
        <v>45688</v>
      </c>
      <c r="I730" s="1">
        <v>45689</v>
      </c>
      <c r="J730" t="s">
        <v>27</v>
      </c>
      <c r="K730" t="s">
        <v>40</v>
      </c>
      <c r="L730">
        <v>2</v>
      </c>
      <c r="M730" t="s">
        <v>19</v>
      </c>
      <c r="N730" t="s">
        <v>33</v>
      </c>
      <c r="O730">
        <f>orders[[#This Row],[Ship Date]]-orders[[#This Row],[Order Date]]</f>
        <v>1</v>
      </c>
      <c r="P730">
        <f>WEEKNUM(orders[[#This Row],[Order Date]])</f>
        <v>5</v>
      </c>
      <c r="Q730" t="str" cm="1">
        <f t="array" ref="Q730">_xlfn.IFS(orders[[#This Row],[Customer Gender]]="M","Male", orders[[#This Row],[Customer Gender]]="F","Female", orders[[#This Row],[Customer Gender]]="O","Other", TRUE,"Unknown")</f>
        <v>Female</v>
      </c>
      <c r="R730" s="31" t="str">
        <f t="shared" si="35"/>
        <v>January</v>
      </c>
    </row>
    <row r="731" spans="1:18">
      <c r="A731" t="s">
        <v>824</v>
      </c>
      <c r="B731" t="s">
        <v>22</v>
      </c>
      <c r="C731">
        <v>9</v>
      </c>
      <c r="D731">
        <f t="shared" si="33"/>
        <v>9</v>
      </c>
      <c r="E731">
        <v>45.8</v>
      </c>
      <c r="F731">
        <v>412.2</v>
      </c>
      <c r="G731">
        <f t="shared" si="34"/>
        <v>412.2</v>
      </c>
      <c r="H731" s="1">
        <v>45688</v>
      </c>
      <c r="I731" s="1">
        <v>45690</v>
      </c>
      <c r="J731" t="s">
        <v>27</v>
      </c>
      <c r="K731" t="s">
        <v>35</v>
      </c>
      <c r="L731">
        <v>5</v>
      </c>
      <c r="M731" t="s">
        <v>19</v>
      </c>
      <c r="N731" t="s">
        <v>33</v>
      </c>
      <c r="O731">
        <f>orders[[#This Row],[Ship Date]]-orders[[#This Row],[Order Date]]</f>
        <v>2</v>
      </c>
      <c r="P731">
        <f>WEEKNUM(orders[[#This Row],[Order Date]])</f>
        <v>5</v>
      </c>
      <c r="Q731" t="str" cm="1">
        <f t="array" ref="Q731">_xlfn.IFS(orders[[#This Row],[Customer Gender]]="M","Male", orders[[#This Row],[Customer Gender]]="F","Female", orders[[#This Row],[Customer Gender]]="O","Other", TRUE,"Unknown")</f>
        <v>Female</v>
      </c>
      <c r="R731" s="31" t="str">
        <f t="shared" si="35"/>
        <v>January</v>
      </c>
    </row>
    <row r="732" spans="1:18">
      <c r="A732" t="s">
        <v>825</v>
      </c>
      <c r="B732" t="s">
        <v>54</v>
      </c>
      <c r="C732">
        <v>2</v>
      </c>
      <c r="D732">
        <f t="shared" si="33"/>
        <v>2</v>
      </c>
      <c r="E732">
        <v>24.2</v>
      </c>
      <c r="F732">
        <v>48.4</v>
      </c>
      <c r="G732">
        <f t="shared" si="34"/>
        <v>48.4</v>
      </c>
      <c r="H732" s="1">
        <v>45689</v>
      </c>
      <c r="I732" s="1">
        <v>45692</v>
      </c>
      <c r="J732" t="s">
        <v>27</v>
      </c>
      <c r="K732" t="s">
        <v>51</v>
      </c>
      <c r="L732">
        <v>5</v>
      </c>
      <c r="M732" t="s">
        <v>19</v>
      </c>
      <c r="N732" t="s">
        <v>33</v>
      </c>
      <c r="O732">
        <f>orders[[#This Row],[Ship Date]]-orders[[#This Row],[Order Date]]</f>
        <v>3</v>
      </c>
      <c r="P732">
        <f>WEEKNUM(orders[[#This Row],[Order Date]])</f>
        <v>5</v>
      </c>
      <c r="Q732" t="str" cm="1">
        <f t="array" ref="Q732">_xlfn.IFS(orders[[#This Row],[Customer Gender]]="M","Male", orders[[#This Row],[Customer Gender]]="F","Female", orders[[#This Row],[Customer Gender]]="O","Other", TRUE,"Unknown")</f>
        <v>Female</v>
      </c>
      <c r="R732" s="31" t="str">
        <f t="shared" si="35"/>
        <v>February</v>
      </c>
    </row>
    <row r="733" spans="1:18">
      <c r="A733" t="s">
        <v>826</v>
      </c>
      <c r="B733" t="s">
        <v>26</v>
      </c>
      <c r="C733">
        <v>3</v>
      </c>
      <c r="D733">
        <f t="shared" si="33"/>
        <v>3</v>
      </c>
      <c r="E733">
        <v>144.9</v>
      </c>
      <c r="F733">
        <v>434.70000000000005</v>
      </c>
      <c r="G733">
        <f t="shared" si="34"/>
        <v>434.70000000000005</v>
      </c>
      <c r="H733" s="1">
        <v>45689</v>
      </c>
      <c r="I733" s="1">
        <v>45690</v>
      </c>
      <c r="J733" t="s">
        <v>89</v>
      </c>
      <c r="K733" t="s">
        <v>40</v>
      </c>
      <c r="L733">
        <v>5</v>
      </c>
      <c r="M733" t="s">
        <v>19</v>
      </c>
      <c r="N733" t="s">
        <v>33</v>
      </c>
      <c r="O733">
        <f>orders[[#This Row],[Ship Date]]-orders[[#This Row],[Order Date]]</f>
        <v>1</v>
      </c>
      <c r="P733">
        <f>WEEKNUM(orders[[#This Row],[Order Date]])</f>
        <v>5</v>
      </c>
      <c r="Q733" t="str" cm="1">
        <f t="array" ref="Q733">_xlfn.IFS(orders[[#This Row],[Customer Gender]]="M","Male", orders[[#This Row],[Customer Gender]]="F","Female", orders[[#This Row],[Customer Gender]]="O","Other", TRUE,"Unknown")</f>
        <v>Other</v>
      </c>
      <c r="R733" s="31" t="str">
        <f t="shared" si="35"/>
        <v>February</v>
      </c>
    </row>
    <row r="734" spans="1:18">
      <c r="A734" t="s">
        <v>827</v>
      </c>
      <c r="B734" t="s">
        <v>67</v>
      </c>
      <c r="C734">
        <v>5</v>
      </c>
      <c r="D734">
        <f t="shared" si="33"/>
        <v>5</v>
      </c>
      <c r="E734">
        <v>32.799999999999997</v>
      </c>
      <c r="F734">
        <v>164</v>
      </c>
      <c r="G734">
        <f t="shared" si="34"/>
        <v>164</v>
      </c>
      <c r="H734" s="1">
        <v>45689</v>
      </c>
      <c r="I734" s="1">
        <v>45692</v>
      </c>
      <c r="J734" t="s">
        <v>27</v>
      </c>
      <c r="K734" t="s">
        <v>40</v>
      </c>
      <c r="L734">
        <v>4</v>
      </c>
      <c r="M734" t="s">
        <v>19</v>
      </c>
      <c r="N734" t="s">
        <v>158</v>
      </c>
      <c r="O734">
        <f>orders[[#This Row],[Ship Date]]-orders[[#This Row],[Order Date]]</f>
        <v>3</v>
      </c>
      <c r="P734">
        <f>WEEKNUM(orders[[#This Row],[Order Date]])</f>
        <v>5</v>
      </c>
      <c r="Q734" t="str" cm="1">
        <f t="array" ref="Q734">_xlfn.IFS(orders[[#This Row],[Customer Gender]]="M","Male", orders[[#This Row],[Customer Gender]]="F","Female", orders[[#This Row],[Customer Gender]]="O","Other", TRUE,"Unknown")</f>
        <v>Female</v>
      </c>
      <c r="R734" s="31" t="str">
        <f t="shared" si="35"/>
        <v>February</v>
      </c>
    </row>
    <row r="735" spans="1:18">
      <c r="A735" t="s">
        <v>828</v>
      </c>
      <c r="B735" t="s">
        <v>42</v>
      </c>
      <c r="C735">
        <v>10</v>
      </c>
      <c r="D735">
        <f t="shared" si="33"/>
        <v>10</v>
      </c>
      <c r="E735">
        <v>35.700000000000003</v>
      </c>
      <c r="F735">
        <v>357</v>
      </c>
      <c r="G735">
        <f t="shared" si="34"/>
        <v>357</v>
      </c>
      <c r="H735" s="1">
        <v>45689</v>
      </c>
      <c r="I735" s="1">
        <v>45689</v>
      </c>
      <c r="J735" t="s">
        <v>27</v>
      </c>
      <c r="K735" t="s">
        <v>18</v>
      </c>
      <c r="L735">
        <v>3</v>
      </c>
      <c r="M735" t="s">
        <v>19</v>
      </c>
      <c r="N735" t="s">
        <v>55</v>
      </c>
      <c r="O735">
        <f>orders[[#This Row],[Ship Date]]-orders[[#This Row],[Order Date]]</f>
        <v>0</v>
      </c>
      <c r="P735">
        <f>WEEKNUM(orders[[#This Row],[Order Date]])</f>
        <v>5</v>
      </c>
      <c r="Q735" t="str" cm="1">
        <f t="array" ref="Q735">_xlfn.IFS(orders[[#This Row],[Customer Gender]]="M","Male", orders[[#This Row],[Customer Gender]]="F","Female", orders[[#This Row],[Customer Gender]]="O","Other", TRUE,"Unknown")</f>
        <v>Female</v>
      </c>
      <c r="R735" s="31" t="str">
        <f t="shared" si="35"/>
        <v>February</v>
      </c>
    </row>
    <row r="736" spans="1:18">
      <c r="A736" t="s">
        <v>829</v>
      </c>
      <c r="B736" t="s">
        <v>46</v>
      </c>
      <c r="C736">
        <v>2</v>
      </c>
      <c r="D736">
        <f t="shared" si="33"/>
        <v>2</v>
      </c>
      <c r="E736">
        <v>54.6</v>
      </c>
      <c r="F736">
        <v>109.2</v>
      </c>
      <c r="G736">
        <f t="shared" si="34"/>
        <v>109.2</v>
      </c>
      <c r="H736" s="1">
        <v>45689</v>
      </c>
      <c r="I736" s="1">
        <v>45690</v>
      </c>
      <c r="J736" t="s">
        <v>27</v>
      </c>
      <c r="K736" t="s">
        <v>40</v>
      </c>
      <c r="L736">
        <v>4</v>
      </c>
      <c r="M736" t="s">
        <v>19</v>
      </c>
      <c r="N736" t="s">
        <v>55</v>
      </c>
      <c r="O736">
        <f>orders[[#This Row],[Ship Date]]-orders[[#This Row],[Order Date]]</f>
        <v>1</v>
      </c>
      <c r="P736">
        <f>WEEKNUM(orders[[#This Row],[Order Date]])</f>
        <v>5</v>
      </c>
      <c r="Q736" t="str" cm="1">
        <f t="array" ref="Q736">_xlfn.IFS(orders[[#This Row],[Customer Gender]]="M","Male", orders[[#This Row],[Customer Gender]]="F","Female", orders[[#This Row],[Customer Gender]]="O","Other", TRUE,"Unknown")</f>
        <v>Female</v>
      </c>
      <c r="R736" s="31" t="str">
        <f t="shared" si="35"/>
        <v>February</v>
      </c>
    </row>
    <row r="737" spans="1:18">
      <c r="A737" t="s">
        <v>830</v>
      </c>
      <c r="B737" t="s">
        <v>44</v>
      </c>
      <c r="C737">
        <v>2</v>
      </c>
      <c r="D737">
        <f t="shared" si="33"/>
        <v>2</v>
      </c>
      <c r="E737">
        <v>35.700000000000003</v>
      </c>
      <c r="F737">
        <v>71.400000000000006</v>
      </c>
      <c r="G737">
        <f t="shared" si="34"/>
        <v>71.400000000000006</v>
      </c>
      <c r="H737" s="1">
        <v>45689</v>
      </c>
      <c r="I737" s="1">
        <v>45692</v>
      </c>
      <c r="J737" t="s">
        <v>17</v>
      </c>
      <c r="K737" t="s">
        <v>18</v>
      </c>
      <c r="L737">
        <v>3</v>
      </c>
      <c r="M737" t="s">
        <v>19</v>
      </c>
      <c r="N737" t="s">
        <v>55</v>
      </c>
      <c r="O737">
        <f>orders[[#This Row],[Ship Date]]-orders[[#This Row],[Order Date]]</f>
        <v>3</v>
      </c>
      <c r="P737">
        <f>WEEKNUM(orders[[#This Row],[Order Date]])</f>
        <v>5</v>
      </c>
      <c r="Q737" t="str" cm="1">
        <f t="array" ref="Q737">_xlfn.IFS(orders[[#This Row],[Customer Gender]]="M","Male", orders[[#This Row],[Customer Gender]]="F","Female", orders[[#This Row],[Customer Gender]]="O","Other", TRUE,"Unknown")</f>
        <v>Unknown</v>
      </c>
      <c r="R737" s="31" t="str">
        <f t="shared" si="35"/>
        <v>February</v>
      </c>
    </row>
    <row r="738" spans="1:18">
      <c r="A738" t="s">
        <v>831</v>
      </c>
      <c r="B738" t="s">
        <v>54</v>
      </c>
      <c r="C738">
        <v>2</v>
      </c>
      <c r="D738">
        <f t="shared" si="33"/>
        <v>2</v>
      </c>
      <c r="E738">
        <v>52.4</v>
      </c>
      <c r="F738">
        <v>104.8</v>
      </c>
      <c r="G738">
        <f t="shared" si="34"/>
        <v>104.8</v>
      </c>
      <c r="H738" s="1">
        <v>45689</v>
      </c>
      <c r="I738" s="1">
        <v>45689</v>
      </c>
      <c r="J738" t="s">
        <v>27</v>
      </c>
      <c r="K738" t="s">
        <v>18</v>
      </c>
      <c r="L738">
        <v>1</v>
      </c>
      <c r="M738" t="s">
        <v>19</v>
      </c>
      <c r="N738" t="s">
        <v>55</v>
      </c>
      <c r="O738">
        <f>orders[[#This Row],[Ship Date]]-orders[[#This Row],[Order Date]]</f>
        <v>0</v>
      </c>
      <c r="P738">
        <f>WEEKNUM(orders[[#This Row],[Order Date]])</f>
        <v>5</v>
      </c>
      <c r="Q738" t="str" cm="1">
        <f t="array" ref="Q738">_xlfn.IFS(orders[[#This Row],[Customer Gender]]="M","Male", orders[[#This Row],[Customer Gender]]="F","Female", orders[[#This Row],[Customer Gender]]="O","Other", TRUE,"Unknown")</f>
        <v>Female</v>
      </c>
      <c r="R738" s="31" t="str">
        <f t="shared" si="35"/>
        <v>February</v>
      </c>
    </row>
    <row r="739" spans="1:18">
      <c r="A739" t="s">
        <v>832</v>
      </c>
      <c r="B739" t="s">
        <v>44</v>
      </c>
      <c r="C739">
        <v>14</v>
      </c>
      <c r="D739">
        <f t="shared" si="33"/>
        <v>14</v>
      </c>
      <c r="E739">
        <v>16.2</v>
      </c>
      <c r="F739">
        <v>226.79999999999998</v>
      </c>
      <c r="G739">
        <f t="shared" si="34"/>
        <v>226.79999999999998</v>
      </c>
      <c r="H739" s="1">
        <v>45689</v>
      </c>
      <c r="I739" s="1">
        <v>45690</v>
      </c>
      <c r="J739" t="s">
        <v>17</v>
      </c>
      <c r="K739" t="s">
        <v>18</v>
      </c>
      <c r="L739">
        <v>3</v>
      </c>
      <c r="M739" t="s">
        <v>19</v>
      </c>
      <c r="N739" t="s">
        <v>62</v>
      </c>
      <c r="O739">
        <f>orders[[#This Row],[Ship Date]]-orders[[#This Row],[Order Date]]</f>
        <v>1</v>
      </c>
      <c r="P739">
        <f>WEEKNUM(orders[[#This Row],[Order Date]])</f>
        <v>5</v>
      </c>
      <c r="Q739" t="str" cm="1">
        <f t="array" ref="Q739">_xlfn.IFS(orders[[#This Row],[Customer Gender]]="M","Male", orders[[#This Row],[Customer Gender]]="F","Female", orders[[#This Row],[Customer Gender]]="O","Other", TRUE,"Unknown")</f>
        <v>Unknown</v>
      </c>
      <c r="R739" s="31" t="str">
        <f t="shared" si="35"/>
        <v>February</v>
      </c>
    </row>
    <row r="740" spans="1:18">
      <c r="A740" t="s">
        <v>833</v>
      </c>
      <c r="B740" t="s">
        <v>39</v>
      </c>
      <c r="C740">
        <v>47</v>
      </c>
      <c r="D740">
        <f t="shared" si="33"/>
        <v>47</v>
      </c>
      <c r="E740">
        <v>42.8</v>
      </c>
      <c r="F740">
        <v>2011.6</v>
      </c>
      <c r="G740">
        <f t="shared" si="34"/>
        <v>2011.6</v>
      </c>
      <c r="H740" s="1">
        <v>45689</v>
      </c>
      <c r="I740" s="1">
        <v>45690</v>
      </c>
      <c r="J740" t="s">
        <v>27</v>
      </c>
      <c r="K740" t="s">
        <v>18</v>
      </c>
      <c r="L740">
        <v>4</v>
      </c>
      <c r="M740" t="s">
        <v>19</v>
      </c>
      <c r="N740" t="s">
        <v>62</v>
      </c>
      <c r="O740">
        <f>orders[[#This Row],[Ship Date]]-orders[[#This Row],[Order Date]]</f>
        <v>1</v>
      </c>
      <c r="P740">
        <f>WEEKNUM(orders[[#This Row],[Order Date]])</f>
        <v>5</v>
      </c>
      <c r="Q740" t="str" cm="1">
        <f t="array" ref="Q740">_xlfn.IFS(orders[[#This Row],[Customer Gender]]="M","Male", orders[[#This Row],[Customer Gender]]="F","Female", orders[[#This Row],[Customer Gender]]="O","Other", TRUE,"Unknown")</f>
        <v>Female</v>
      </c>
      <c r="R740" s="31" t="str">
        <f t="shared" si="35"/>
        <v>February</v>
      </c>
    </row>
    <row r="741" spans="1:18">
      <c r="A741" t="s">
        <v>834</v>
      </c>
      <c r="B741" t="s">
        <v>39</v>
      </c>
      <c r="C741">
        <v>9</v>
      </c>
      <c r="D741">
        <f t="shared" si="33"/>
        <v>9</v>
      </c>
      <c r="E741">
        <v>144.4</v>
      </c>
      <c r="F741">
        <v>1299.6000000000001</v>
      </c>
      <c r="G741">
        <f t="shared" si="34"/>
        <v>1299.6000000000001</v>
      </c>
      <c r="H741" s="1">
        <v>45689</v>
      </c>
      <c r="I741" s="1">
        <v>45692</v>
      </c>
      <c r="J741" t="s">
        <v>27</v>
      </c>
      <c r="K741" t="s">
        <v>70</v>
      </c>
      <c r="L741">
        <v>4</v>
      </c>
      <c r="M741" t="s">
        <v>19</v>
      </c>
      <c r="N741" t="s">
        <v>62</v>
      </c>
      <c r="O741">
        <f>orders[[#This Row],[Ship Date]]-orders[[#This Row],[Order Date]]</f>
        <v>3</v>
      </c>
      <c r="P741">
        <f>WEEKNUM(orders[[#This Row],[Order Date]])</f>
        <v>5</v>
      </c>
      <c r="Q741" t="str" cm="1">
        <f t="array" ref="Q741">_xlfn.IFS(orders[[#This Row],[Customer Gender]]="M","Male", orders[[#This Row],[Customer Gender]]="F","Female", orders[[#This Row],[Customer Gender]]="O","Other", TRUE,"Unknown")</f>
        <v>Female</v>
      </c>
      <c r="R741" s="31" t="str">
        <f t="shared" si="35"/>
        <v>February</v>
      </c>
    </row>
    <row r="742" spans="1:18">
      <c r="A742" t="s">
        <v>835</v>
      </c>
      <c r="B742" t="s">
        <v>30</v>
      </c>
      <c r="C742">
        <v>36</v>
      </c>
      <c r="D742">
        <f t="shared" si="33"/>
        <v>36</v>
      </c>
      <c r="E742">
        <v>30.6</v>
      </c>
      <c r="F742">
        <v>1101.6000000000001</v>
      </c>
      <c r="G742">
        <f t="shared" si="34"/>
        <v>1101.6000000000001</v>
      </c>
      <c r="H742" s="1">
        <v>45689</v>
      </c>
      <c r="I742" s="1">
        <v>45693</v>
      </c>
      <c r="J742" t="s">
        <v>27</v>
      </c>
      <c r="K742" t="s">
        <v>40</v>
      </c>
      <c r="L742">
        <v>5</v>
      </c>
      <c r="M742" t="s">
        <v>19</v>
      </c>
      <c r="N742" t="s">
        <v>77</v>
      </c>
      <c r="O742">
        <f>orders[[#This Row],[Ship Date]]-orders[[#This Row],[Order Date]]</f>
        <v>4</v>
      </c>
      <c r="P742">
        <f>WEEKNUM(orders[[#This Row],[Order Date]])</f>
        <v>5</v>
      </c>
      <c r="Q742" t="str" cm="1">
        <f t="array" ref="Q742">_xlfn.IFS(orders[[#This Row],[Customer Gender]]="M","Male", orders[[#This Row],[Customer Gender]]="F","Female", orders[[#This Row],[Customer Gender]]="O","Other", TRUE,"Unknown")</f>
        <v>Female</v>
      </c>
      <c r="R742" s="31" t="str">
        <f t="shared" si="35"/>
        <v>February</v>
      </c>
    </row>
    <row r="743" spans="1:18">
      <c r="A743" t="s">
        <v>836</v>
      </c>
      <c r="B743" t="s">
        <v>26</v>
      </c>
      <c r="C743">
        <v>2</v>
      </c>
      <c r="D743">
        <f t="shared" si="33"/>
        <v>2</v>
      </c>
      <c r="E743">
        <v>117.5</v>
      </c>
      <c r="F743">
        <v>235</v>
      </c>
      <c r="G743">
        <f t="shared" si="34"/>
        <v>235</v>
      </c>
      <c r="H743" s="1">
        <v>45689</v>
      </c>
      <c r="I743" s="1">
        <v>45690</v>
      </c>
      <c r="J743" t="s">
        <v>23</v>
      </c>
      <c r="K743" t="s">
        <v>18</v>
      </c>
      <c r="L743">
        <v>4</v>
      </c>
      <c r="M743" t="s">
        <v>19</v>
      </c>
      <c r="N743" t="s">
        <v>110</v>
      </c>
      <c r="O743">
        <f>orders[[#This Row],[Ship Date]]-orders[[#This Row],[Order Date]]</f>
        <v>1</v>
      </c>
      <c r="P743">
        <f>WEEKNUM(orders[[#This Row],[Order Date]])</f>
        <v>5</v>
      </c>
      <c r="Q743" t="str" cm="1">
        <f t="array" ref="Q743">_xlfn.IFS(orders[[#This Row],[Customer Gender]]="M","Male", orders[[#This Row],[Customer Gender]]="F","Female", orders[[#This Row],[Customer Gender]]="O","Other", TRUE,"Unknown")</f>
        <v>Male</v>
      </c>
      <c r="R743" s="31" t="str">
        <f t="shared" si="35"/>
        <v>February</v>
      </c>
    </row>
    <row r="744" spans="1:18">
      <c r="A744" t="s">
        <v>837</v>
      </c>
      <c r="B744" t="s">
        <v>39</v>
      </c>
      <c r="C744">
        <v>2</v>
      </c>
      <c r="D744">
        <f t="shared" si="33"/>
        <v>2</v>
      </c>
      <c r="E744">
        <v>105.7</v>
      </c>
      <c r="F744">
        <v>211.4</v>
      </c>
      <c r="G744">
        <f t="shared" si="34"/>
        <v>211.4</v>
      </c>
      <c r="H744" s="1">
        <v>45689</v>
      </c>
      <c r="I744" s="1">
        <v>45690</v>
      </c>
      <c r="J744" t="s">
        <v>27</v>
      </c>
      <c r="K744" t="s">
        <v>40</v>
      </c>
      <c r="L744">
        <v>5</v>
      </c>
      <c r="M744" t="s">
        <v>19</v>
      </c>
      <c r="N744" t="s">
        <v>115</v>
      </c>
      <c r="O744">
        <f>orders[[#This Row],[Ship Date]]-orders[[#This Row],[Order Date]]</f>
        <v>1</v>
      </c>
      <c r="P744">
        <f>WEEKNUM(orders[[#This Row],[Order Date]])</f>
        <v>5</v>
      </c>
      <c r="Q744" t="str" cm="1">
        <f t="array" ref="Q744">_xlfn.IFS(orders[[#This Row],[Customer Gender]]="M","Male", orders[[#This Row],[Customer Gender]]="F","Female", orders[[#This Row],[Customer Gender]]="O","Other", TRUE,"Unknown")</f>
        <v>Female</v>
      </c>
      <c r="R744" s="31" t="str">
        <f t="shared" si="35"/>
        <v>February</v>
      </c>
    </row>
    <row r="745" spans="1:18">
      <c r="A745" t="s">
        <v>838</v>
      </c>
      <c r="B745" t="s">
        <v>30</v>
      </c>
      <c r="C745">
        <v>3</v>
      </c>
      <c r="D745">
        <f t="shared" si="33"/>
        <v>3</v>
      </c>
      <c r="E745">
        <v>133.69999999999999</v>
      </c>
      <c r="F745">
        <v>401.09999999999997</v>
      </c>
      <c r="G745">
        <f t="shared" si="34"/>
        <v>401.09999999999997</v>
      </c>
      <c r="H745" s="1">
        <v>45689</v>
      </c>
      <c r="I745" s="1">
        <v>45690</v>
      </c>
      <c r="J745" t="s">
        <v>17</v>
      </c>
      <c r="K745" t="s">
        <v>70</v>
      </c>
      <c r="L745">
        <v>5</v>
      </c>
      <c r="M745" t="s">
        <v>19</v>
      </c>
      <c r="N745" t="s">
        <v>115</v>
      </c>
      <c r="O745">
        <f>orders[[#This Row],[Ship Date]]-orders[[#This Row],[Order Date]]</f>
        <v>1</v>
      </c>
      <c r="P745">
        <f>WEEKNUM(orders[[#This Row],[Order Date]])</f>
        <v>5</v>
      </c>
      <c r="Q745" t="str" cm="1">
        <f t="array" ref="Q745">_xlfn.IFS(orders[[#This Row],[Customer Gender]]="M","Male", orders[[#This Row],[Customer Gender]]="F","Female", orders[[#This Row],[Customer Gender]]="O","Other", TRUE,"Unknown")</f>
        <v>Unknown</v>
      </c>
      <c r="R745" s="31" t="str">
        <f t="shared" si="35"/>
        <v>February</v>
      </c>
    </row>
    <row r="746" spans="1:18">
      <c r="A746" t="s">
        <v>839</v>
      </c>
      <c r="B746" t="s">
        <v>32</v>
      </c>
      <c r="C746">
        <v>5</v>
      </c>
      <c r="D746">
        <f t="shared" si="33"/>
        <v>5</v>
      </c>
      <c r="E746">
        <v>46.8</v>
      </c>
      <c r="F746">
        <v>234</v>
      </c>
      <c r="G746">
        <f t="shared" si="34"/>
        <v>234</v>
      </c>
      <c r="H746" s="1">
        <v>45690</v>
      </c>
      <c r="I746" s="1">
        <v>45698</v>
      </c>
      <c r="J746" t="s">
        <v>27</v>
      </c>
      <c r="K746" t="s">
        <v>18</v>
      </c>
      <c r="L746">
        <v>3</v>
      </c>
      <c r="M746" t="s">
        <v>19</v>
      </c>
      <c r="N746" t="s">
        <v>115</v>
      </c>
      <c r="O746">
        <f>orders[[#This Row],[Ship Date]]-orders[[#This Row],[Order Date]]</f>
        <v>8</v>
      </c>
      <c r="P746">
        <f>WEEKNUM(orders[[#This Row],[Order Date]])</f>
        <v>6</v>
      </c>
      <c r="Q746" t="str" cm="1">
        <f t="array" ref="Q746">_xlfn.IFS(orders[[#This Row],[Customer Gender]]="M","Male", orders[[#This Row],[Customer Gender]]="F","Female", orders[[#This Row],[Customer Gender]]="O","Other", TRUE,"Unknown")</f>
        <v>Female</v>
      </c>
      <c r="R746" s="31" t="str">
        <f t="shared" si="35"/>
        <v>February</v>
      </c>
    </row>
    <row r="747" spans="1:18">
      <c r="A747" t="s">
        <v>840</v>
      </c>
      <c r="B747" t="s">
        <v>54</v>
      </c>
      <c r="C747">
        <v>3</v>
      </c>
      <c r="D747">
        <f t="shared" si="33"/>
        <v>3</v>
      </c>
      <c r="E747">
        <v>58.4</v>
      </c>
      <c r="F747">
        <v>175.2</v>
      </c>
      <c r="G747">
        <f t="shared" si="34"/>
        <v>175.2</v>
      </c>
      <c r="H747" s="1">
        <v>45690</v>
      </c>
      <c r="I747" s="1">
        <v>45692</v>
      </c>
      <c r="J747" t="s">
        <v>27</v>
      </c>
      <c r="K747" t="s">
        <v>18</v>
      </c>
      <c r="L747">
        <v>4</v>
      </c>
      <c r="M747" t="s">
        <v>19</v>
      </c>
      <c r="N747" t="s">
        <v>24</v>
      </c>
      <c r="O747">
        <f>orders[[#This Row],[Ship Date]]-orders[[#This Row],[Order Date]]</f>
        <v>2</v>
      </c>
      <c r="P747">
        <f>WEEKNUM(orders[[#This Row],[Order Date]])</f>
        <v>6</v>
      </c>
      <c r="Q747" t="str" cm="1">
        <f t="array" ref="Q747">_xlfn.IFS(orders[[#This Row],[Customer Gender]]="M","Male", orders[[#This Row],[Customer Gender]]="F","Female", orders[[#This Row],[Customer Gender]]="O","Other", TRUE,"Unknown")</f>
        <v>Female</v>
      </c>
      <c r="R747" s="31" t="str">
        <f t="shared" si="35"/>
        <v>February</v>
      </c>
    </row>
    <row r="748" spans="1:18">
      <c r="A748" t="s">
        <v>841</v>
      </c>
      <c r="B748" t="s">
        <v>39</v>
      </c>
      <c r="C748">
        <v>9</v>
      </c>
      <c r="D748">
        <f t="shared" si="33"/>
        <v>9</v>
      </c>
      <c r="E748">
        <v>65.099999999999994</v>
      </c>
      <c r="F748">
        <v>585.9</v>
      </c>
      <c r="G748">
        <f t="shared" si="34"/>
        <v>585.9</v>
      </c>
      <c r="H748" s="1">
        <v>45690</v>
      </c>
      <c r="I748" s="1">
        <v>45694</v>
      </c>
      <c r="J748" t="s">
        <v>23</v>
      </c>
      <c r="K748" t="s">
        <v>35</v>
      </c>
      <c r="L748">
        <v>5</v>
      </c>
      <c r="M748" t="s">
        <v>19</v>
      </c>
      <c r="N748" t="s">
        <v>147</v>
      </c>
      <c r="O748">
        <f>orders[[#This Row],[Ship Date]]-orders[[#This Row],[Order Date]]</f>
        <v>4</v>
      </c>
      <c r="P748">
        <f>WEEKNUM(orders[[#This Row],[Order Date]])</f>
        <v>6</v>
      </c>
      <c r="Q748" t="str" cm="1">
        <f t="array" ref="Q748">_xlfn.IFS(orders[[#This Row],[Customer Gender]]="M","Male", orders[[#This Row],[Customer Gender]]="F","Female", orders[[#This Row],[Customer Gender]]="O","Other", TRUE,"Unknown")</f>
        <v>Male</v>
      </c>
      <c r="R748" s="31" t="str">
        <f t="shared" si="35"/>
        <v>February</v>
      </c>
    </row>
    <row r="749" spans="1:18">
      <c r="A749" t="s">
        <v>842</v>
      </c>
      <c r="B749" t="s">
        <v>44</v>
      </c>
      <c r="C749">
        <v>1</v>
      </c>
      <c r="D749">
        <f t="shared" si="33"/>
        <v>1</v>
      </c>
      <c r="E749">
        <v>18.600000000000001</v>
      </c>
      <c r="F749">
        <v>18.600000000000001</v>
      </c>
      <c r="G749">
        <f t="shared" si="34"/>
        <v>18.600000000000001</v>
      </c>
      <c r="H749" s="1">
        <v>45690</v>
      </c>
      <c r="I749" s="1">
        <v>45693</v>
      </c>
      <c r="J749" t="s">
        <v>27</v>
      </c>
      <c r="K749" t="s">
        <v>18</v>
      </c>
      <c r="L749">
        <v>2</v>
      </c>
      <c r="M749" t="s">
        <v>19</v>
      </c>
      <c r="N749" t="s">
        <v>147</v>
      </c>
      <c r="O749">
        <f>orders[[#This Row],[Ship Date]]-orders[[#This Row],[Order Date]]</f>
        <v>3</v>
      </c>
      <c r="P749">
        <f>WEEKNUM(orders[[#This Row],[Order Date]])</f>
        <v>6</v>
      </c>
      <c r="Q749" t="str" cm="1">
        <f t="array" ref="Q749">_xlfn.IFS(orders[[#This Row],[Customer Gender]]="M","Male", orders[[#This Row],[Customer Gender]]="F","Female", orders[[#This Row],[Customer Gender]]="O","Other", TRUE,"Unknown")</f>
        <v>Female</v>
      </c>
      <c r="R749" s="31" t="str">
        <f t="shared" si="35"/>
        <v>February</v>
      </c>
    </row>
    <row r="750" spans="1:18">
      <c r="A750" t="s">
        <v>843</v>
      </c>
      <c r="B750" t="s">
        <v>22</v>
      </c>
      <c r="C750">
        <v>11</v>
      </c>
      <c r="D750">
        <f t="shared" si="33"/>
        <v>11</v>
      </c>
      <c r="E750">
        <v>92.3</v>
      </c>
      <c r="F750">
        <v>1015.3</v>
      </c>
      <c r="G750">
        <f t="shared" si="34"/>
        <v>1015.3</v>
      </c>
      <c r="H750" s="1">
        <v>45690</v>
      </c>
      <c r="I750" s="1">
        <v>45692</v>
      </c>
      <c r="J750" t="s">
        <v>23</v>
      </c>
      <c r="K750" t="s">
        <v>35</v>
      </c>
      <c r="L750">
        <v>4</v>
      </c>
      <c r="M750" t="s">
        <v>19</v>
      </c>
      <c r="N750" t="s">
        <v>33</v>
      </c>
      <c r="O750">
        <f>orders[[#This Row],[Ship Date]]-orders[[#This Row],[Order Date]]</f>
        <v>2</v>
      </c>
      <c r="P750">
        <f>WEEKNUM(orders[[#This Row],[Order Date]])</f>
        <v>6</v>
      </c>
      <c r="Q750" t="str" cm="1">
        <f t="array" ref="Q750">_xlfn.IFS(orders[[#This Row],[Customer Gender]]="M","Male", orders[[#This Row],[Customer Gender]]="F","Female", orders[[#This Row],[Customer Gender]]="O","Other", TRUE,"Unknown")</f>
        <v>Male</v>
      </c>
      <c r="R750" s="31" t="str">
        <f t="shared" si="35"/>
        <v>February</v>
      </c>
    </row>
    <row r="751" spans="1:18">
      <c r="A751" t="s">
        <v>844</v>
      </c>
      <c r="B751" t="s">
        <v>39</v>
      </c>
      <c r="C751">
        <v>3</v>
      </c>
      <c r="D751">
        <f t="shared" si="33"/>
        <v>3</v>
      </c>
      <c r="E751">
        <v>81.7</v>
      </c>
      <c r="F751">
        <v>245.10000000000002</v>
      </c>
      <c r="G751">
        <f t="shared" si="34"/>
        <v>245.10000000000002</v>
      </c>
      <c r="H751" s="1">
        <v>45690</v>
      </c>
      <c r="I751" s="1">
        <v>45691</v>
      </c>
      <c r="J751" t="s">
        <v>17</v>
      </c>
      <c r="K751" t="s">
        <v>70</v>
      </c>
      <c r="L751">
        <v>2</v>
      </c>
      <c r="M751" t="s">
        <v>19</v>
      </c>
      <c r="N751" t="s">
        <v>33</v>
      </c>
      <c r="O751">
        <f>orders[[#This Row],[Ship Date]]-orders[[#This Row],[Order Date]]</f>
        <v>1</v>
      </c>
      <c r="P751">
        <f>WEEKNUM(orders[[#This Row],[Order Date]])</f>
        <v>6</v>
      </c>
      <c r="Q751" t="str" cm="1">
        <f t="array" ref="Q751">_xlfn.IFS(orders[[#This Row],[Customer Gender]]="M","Male", orders[[#This Row],[Customer Gender]]="F","Female", orders[[#This Row],[Customer Gender]]="O","Other", TRUE,"Unknown")</f>
        <v>Unknown</v>
      </c>
      <c r="R751" s="31" t="str">
        <f t="shared" si="35"/>
        <v>February</v>
      </c>
    </row>
    <row r="752" spans="1:18">
      <c r="A752" t="s">
        <v>845</v>
      </c>
      <c r="B752" t="s">
        <v>44</v>
      </c>
      <c r="C752">
        <v>2</v>
      </c>
      <c r="D752">
        <f t="shared" si="33"/>
        <v>2</v>
      </c>
      <c r="E752">
        <v>40.9</v>
      </c>
      <c r="F752">
        <v>81.8</v>
      </c>
      <c r="G752">
        <f t="shared" si="34"/>
        <v>81.8</v>
      </c>
      <c r="H752" s="1">
        <v>45690</v>
      </c>
      <c r="I752" s="1">
        <v>45692</v>
      </c>
      <c r="J752" t="s">
        <v>23</v>
      </c>
      <c r="K752" t="s">
        <v>18</v>
      </c>
      <c r="L752">
        <v>3</v>
      </c>
      <c r="M752" t="s">
        <v>19</v>
      </c>
      <c r="N752" t="s">
        <v>33</v>
      </c>
      <c r="O752">
        <f>orders[[#This Row],[Ship Date]]-orders[[#This Row],[Order Date]]</f>
        <v>2</v>
      </c>
      <c r="P752">
        <f>WEEKNUM(orders[[#This Row],[Order Date]])</f>
        <v>6</v>
      </c>
      <c r="Q752" t="str" cm="1">
        <f t="array" ref="Q752">_xlfn.IFS(orders[[#This Row],[Customer Gender]]="M","Male", orders[[#This Row],[Customer Gender]]="F","Female", orders[[#This Row],[Customer Gender]]="O","Other", TRUE,"Unknown")</f>
        <v>Male</v>
      </c>
      <c r="R752" s="31" t="str">
        <f t="shared" si="35"/>
        <v>February</v>
      </c>
    </row>
    <row r="753" spans="1:18">
      <c r="A753" t="s">
        <v>846</v>
      </c>
      <c r="B753" t="s">
        <v>39</v>
      </c>
      <c r="C753">
        <v>4</v>
      </c>
      <c r="D753">
        <f t="shared" si="33"/>
        <v>4</v>
      </c>
      <c r="E753">
        <v>43.2</v>
      </c>
      <c r="F753">
        <v>172.8</v>
      </c>
      <c r="G753">
        <f t="shared" si="34"/>
        <v>172.8</v>
      </c>
      <c r="H753" s="1">
        <v>45690</v>
      </c>
      <c r="I753" s="1">
        <v>45696</v>
      </c>
      <c r="J753" t="s">
        <v>27</v>
      </c>
      <c r="K753" t="s">
        <v>18</v>
      </c>
      <c r="L753">
        <v>3</v>
      </c>
      <c r="M753" t="s">
        <v>19</v>
      </c>
      <c r="N753" t="s">
        <v>33</v>
      </c>
      <c r="O753">
        <f>orders[[#This Row],[Ship Date]]-orders[[#This Row],[Order Date]]</f>
        <v>6</v>
      </c>
      <c r="P753">
        <f>WEEKNUM(orders[[#This Row],[Order Date]])</f>
        <v>6</v>
      </c>
      <c r="Q753" t="str" cm="1">
        <f t="array" ref="Q753">_xlfn.IFS(orders[[#This Row],[Customer Gender]]="M","Male", orders[[#This Row],[Customer Gender]]="F","Female", orders[[#This Row],[Customer Gender]]="O","Other", TRUE,"Unknown")</f>
        <v>Female</v>
      </c>
      <c r="R753" s="31" t="str">
        <f t="shared" si="35"/>
        <v>February</v>
      </c>
    </row>
    <row r="754" spans="1:18">
      <c r="A754" t="s">
        <v>847</v>
      </c>
      <c r="B754" t="s">
        <v>44</v>
      </c>
      <c r="C754">
        <v>11</v>
      </c>
      <c r="D754">
        <f t="shared" si="33"/>
        <v>11</v>
      </c>
      <c r="E754">
        <v>25.8</v>
      </c>
      <c r="F754">
        <v>283.8</v>
      </c>
      <c r="G754">
        <f t="shared" si="34"/>
        <v>283.8</v>
      </c>
      <c r="H754" s="1">
        <v>45690</v>
      </c>
      <c r="I754" s="1">
        <v>45693</v>
      </c>
      <c r="J754" t="s">
        <v>23</v>
      </c>
      <c r="K754" t="s">
        <v>40</v>
      </c>
      <c r="L754">
        <v>3</v>
      </c>
      <c r="M754" t="s">
        <v>19</v>
      </c>
      <c r="N754" t="s">
        <v>33</v>
      </c>
      <c r="O754">
        <f>orders[[#This Row],[Ship Date]]-orders[[#This Row],[Order Date]]</f>
        <v>3</v>
      </c>
      <c r="P754">
        <f>WEEKNUM(orders[[#This Row],[Order Date]])</f>
        <v>6</v>
      </c>
      <c r="Q754" t="str" cm="1">
        <f t="array" ref="Q754">_xlfn.IFS(orders[[#This Row],[Customer Gender]]="M","Male", orders[[#This Row],[Customer Gender]]="F","Female", orders[[#This Row],[Customer Gender]]="O","Other", TRUE,"Unknown")</f>
        <v>Male</v>
      </c>
      <c r="R754" s="31" t="str">
        <f t="shared" si="35"/>
        <v>February</v>
      </c>
    </row>
    <row r="755" spans="1:18">
      <c r="A755" t="s">
        <v>848</v>
      </c>
      <c r="B755" t="s">
        <v>123</v>
      </c>
      <c r="C755">
        <v>4</v>
      </c>
      <c r="D755">
        <f t="shared" si="33"/>
        <v>4</v>
      </c>
      <c r="E755">
        <v>36.4</v>
      </c>
      <c r="F755">
        <v>145.6</v>
      </c>
      <c r="G755">
        <f t="shared" si="34"/>
        <v>145.6</v>
      </c>
      <c r="H755" s="1">
        <v>45690</v>
      </c>
      <c r="I755" s="1">
        <v>45691</v>
      </c>
      <c r="J755" t="s">
        <v>23</v>
      </c>
      <c r="K755" t="s">
        <v>18</v>
      </c>
      <c r="L755">
        <v>4</v>
      </c>
      <c r="M755" t="s">
        <v>19</v>
      </c>
      <c r="N755" t="s">
        <v>33</v>
      </c>
      <c r="O755">
        <f>orders[[#This Row],[Ship Date]]-orders[[#This Row],[Order Date]]</f>
        <v>1</v>
      </c>
      <c r="P755">
        <f>WEEKNUM(orders[[#This Row],[Order Date]])</f>
        <v>6</v>
      </c>
      <c r="Q755" t="str" cm="1">
        <f t="array" ref="Q755">_xlfn.IFS(orders[[#This Row],[Customer Gender]]="M","Male", orders[[#This Row],[Customer Gender]]="F","Female", orders[[#This Row],[Customer Gender]]="O","Other", TRUE,"Unknown")</f>
        <v>Male</v>
      </c>
      <c r="R755" s="31" t="str">
        <f t="shared" si="35"/>
        <v>February</v>
      </c>
    </row>
    <row r="756" spans="1:18">
      <c r="A756" t="s">
        <v>849</v>
      </c>
      <c r="B756" t="s">
        <v>54</v>
      </c>
      <c r="C756">
        <v>1</v>
      </c>
      <c r="D756">
        <f t="shared" si="33"/>
        <v>1</v>
      </c>
      <c r="E756">
        <v>59.1</v>
      </c>
      <c r="F756">
        <v>59.1</v>
      </c>
      <c r="G756">
        <f t="shared" si="34"/>
        <v>59.1</v>
      </c>
      <c r="H756" s="1">
        <v>45690</v>
      </c>
      <c r="I756" s="1">
        <v>45691</v>
      </c>
      <c r="J756" t="s">
        <v>27</v>
      </c>
      <c r="K756" t="s">
        <v>40</v>
      </c>
      <c r="L756">
        <v>4</v>
      </c>
      <c r="M756" t="s">
        <v>19</v>
      </c>
      <c r="N756" t="s">
        <v>59</v>
      </c>
      <c r="O756">
        <f>orders[[#This Row],[Ship Date]]-orders[[#This Row],[Order Date]]</f>
        <v>1</v>
      </c>
      <c r="P756">
        <f>WEEKNUM(orders[[#This Row],[Order Date]])</f>
        <v>6</v>
      </c>
      <c r="Q756" t="str" cm="1">
        <f t="array" ref="Q756">_xlfn.IFS(orders[[#This Row],[Customer Gender]]="M","Male", orders[[#This Row],[Customer Gender]]="F","Female", orders[[#This Row],[Customer Gender]]="O","Other", TRUE,"Unknown")</f>
        <v>Female</v>
      </c>
      <c r="R756" s="31" t="str">
        <f t="shared" si="35"/>
        <v>February</v>
      </c>
    </row>
    <row r="757" spans="1:18">
      <c r="A757" t="s">
        <v>850</v>
      </c>
      <c r="B757" t="s">
        <v>26</v>
      </c>
      <c r="C757">
        <v>17</v>
      </c>
      <c r="D757">
        <f t="shared" si="33"/>
        <v>17</v>
      </c>
      <c r="E757">
        <v>74.5</v>
      </c>
      <c r="F757">
        <v>1266.5</v>
      </c>
      <c r="G757">
        <f t="shared" si="34"/>
        <v>1266.5</v>
      </c>
      <c r="H757" s="1">
        <v>45690</v>
      </c>
      <c r="I757" s="1">
        <v>45692</v>
      </c>
      <c r="J757" t="s">
        <v>23</v>
      </c>
      <c r="K757" t="s">
        <v>70</v>
      </c>
      <c r="L757">
        <v>4</v>
      </c>
      <c r="M757" t="s">
        <v>19</v>
      </c>
      <c r="N757" t="s">
        <v>108</v>
      </c>
      <c r="O757">
        <f>orders[[#This Row],[Ship Date]]-orders[[#This Row],[Order Date]]</f>
        <v>2</v>
      </c>
      <c r="P757">
        <f>WEEKNUM(orders[[#This Row],[Order Date]])</f>
        <v>6</v>
      </c>
      <c r="Q757" t="str" cm="1">
        <f t="array" ref="Q757">_xlfn.IFS(orders[[#This Row],[Customer Gender]]="M","Male", orders[[#This Row],[Customer Gender]]="F","Female", orders[[#This Row],[Customer Gender]]="O","Other", TRUE,"Unknown")</f>
        <v>Male</v>
      </c>
      <c r="R757" s="31" t="str">
        <f t="shared" si="35"/>
        <v>February</v>
      </c>
    </row>
    <row r="758" spans="1:18">
      <c r="A758" t="s">
        <v>851</v>
      </c>
      <c r="B758" t="s">
        <v>37</v>
      </c>
      <c r="C758">
        <v>1</v>
      </c>
      <c r="D758">
        <f t="shared" si="33"/>
        <v>1</v>
      </c>
      <c r="E758">
        <v>72.8</v>
      </c>
      <c r="F758">
        <v>72.8</v>
      </c>
      <c r="G758">
        <f t="shared" si="34"/>
        <v>72.8</v>
      </c>
      <c r="H758" s="1">
        <v>45690</v>
      </c>
      <c r="I758" s="1">
        <v>45691</v>
      </c>
      <c r="J758" t="s">
        <v>27</v>
      </c>
      <c r="K758" t="s">
        <v>18</v>
      </c>
      <c r="L758">
        <v>3</v>
      </c>
      <c r="M758" t="s">
        <v>19</v>
      </c>
      <c r="N758" t="s">
        <v>110</v>
      </c>
      <c r="O758">
        <f>orders[[#This Row],[Ship Date]]-orders[[#This Row],[Order Date]]</f>
        <v>1</v>
      </c>
      <c r="P758">
        <f>WEEKNUM(orders[[#This Row],[Order Date]])</f>
        <v>6</v>
      </c>
      <c r="Q758" t="str" cm="1">
        <f t="array" ref="Q758">_xlfn.IFS(orders[[#This Row],[Customer Gender]]="M","Male", orders[[#This Row],[Customer Gender]]="F","Female", orders[[#This Row],[Customer Gender]]="O","Other", TRUE,"Unknown")</f>
        <v>Female</v>
      </c>
      <c r="R758" s="31" t="str">
        <f t="shared" si="35"/>
        <v>February</v>
      </c>
    </row>
    <row r="759" spans="1:18">
      <c r="A759" t="s">
        <v>852</v>
      </c>
      <c r="B759" t="s">
        <v>39</v>
      </c>
      <c r="C759">
        <v>4</v>
      </c>
      <c r="D759">
        <f t="shared" si="33"/>
        <v>4</v>
      </c>
      <c r="E759">
        <v>137.30000000000001</v>
      </c>
      <c r="F759">
        <v>549.20000000000005</v>
      </c>
      <c r="G759">
        <f t="shared" si="34"/>
        <v>549.20000000000005</v>
      </c>
      <c r="H759" s="1">
        <v>45690</v>
      </c>
      <c r="I759" s="1">
        <v>45693</v>
      </c>
      <c r="J759" t="s">
        <v>27</v>
      </c>
      <c r="K759" t="s">
        <v>18</v>
      </c>
      <c r="L759">
        <v>4</v>
      </c>
      <c r="M759" t="s">
        <v>19</v>
      </c>
      <c r="N759" t="s">
        <v>82</v>
      </c>
      <c r="O759">
        <f>orders[[#This Row],[Ship Date]]-orders[[#This Row],[Order Date]]</f>
        <v>3</v>
      </c>
      <c r="P759">
        <f>WEEKNUM(orders[[#This Row],[Order Date]])</f>
        <v>6</v>
      </c>
      <c r="Q759" t="str" cm="1">
        <f t="array" ref="Q759">_xlfn.IFS(orders[[#This Row],[Customer Gender]]="M","Male", orders[[#This Row],[Customer Gender]]="F","Female", orders[[#This Row],[Customer Gender]]="O","Other", TRUE,"Unknown")</f>
        <v>Female</v>
      </c>
      <c r="R759" s="31" t="str">
        <f t="shared" si="35"/>
        <v>February</v>
      </c>
    </row>
    <row r="760" spans="1:18">
      <c r="A760" t="s">
        <v>853</v>
      </c>
      <c r="B760" t="s">
        <v>22</v>
      </c>
      <c r="C760">
        <v>3</v>
      </c>
      <c r="D760">
        <f t="shared" si="33"/>
        <v>3</v>
      </c>
      <c r="E760">
        <v>48.7</v>
      </c>
      <c r="F760">
        <v>146.10000000000002</v>
      </c>
      <c r="G760">
        <f t="shared" si="34"/>
        <v>146.10000000000002</v>
      </c>
      <c r="H760" s="1">
        <v>45690</v>
      </c>
      <c r="I760" s="1">
        <v>45695</v>
      </c>
      <c r="J760" t="s">
        <v>27</v>
      </c>
      <c r="K760" t="s">
        <v>18</v>
      </c>
      <c r="L760">
        <v>3</v>
      </c>
      <c r="M760" t="s">
        <v>19</v>
      </c>
      <c r="N760" t="s">
        <v>115</v>
      </c>
      <c r="O760">
        <f>orders[[#This Row],[Ship Date]]-orders[[#This Row],[Order Date]]</f>
        <v>5</v>
      </c>
      <c r="P760">
        <f>WEEKNUM(orders[[#This Row],[Order Date]])</f>
        <v>6</v>
      </c>
      <c r="Q760" t="str" cm="1">
        <f t="array" ref="Q760">_xlfn.IFS(orders[[#This Row],[Customer Gender]]="M","Male", orders[[#This Row],[Customer Gender]]="F","Female", orders[[#This Row],[Customer Gender]]="O","Other", TRUE,"Unknown")</f>
        <v>Female</v>
      </c>
      <c r="R760" s="31" t="str">
        <f t="shared" si="35"/>
        <v>February</v>
      </c>
    </row>
    <row r="761" spans="1:18">
      <c r="A761" t="s">
        <v>854</v>
      </c>
      <c r="B761" t="s">
        <v>39</v>
      </c>
      <c r="C761">
        <v>4</v>
      </c>
      <c r="D761">
        <f t="shared" si="33"/>
        <v>4</v>
      </c>
      <c r="E761">
        <v>53.7</v>
      </c>
      <c r="F761">
        <v>214.8</v>
      </c>
      <c r="G761">
        <f t="shared" si="34"/>
        <v>214.8</v>
      </c>
      <c r="H761" s="1">
        <v>45690</v>
      </c>
      <c r="I761" s="1">
        <v>45694</v>
      </c>
      <c r="J761" t="s">
        <v>23</v>
      </c>
      <c r="K761" t="s">
        <v>35</v>
      </c>
      <c r="L761">
        <v>2</v>
      </c>
      <c r="M761" t="s">
        <v>19</v>
      </c>
      <c r="N761" t="s">
        <v>28</v>
      </c>
      <c r="O761">
        <f>orders[[#This Row],[Ship Date]]-orders[[#This Row],[Order Date]]</f>
        <v>4</v>
      </c>
      <c r="P761">
        <f>WEEKNUM(orders[[#This Row],[Order Date]])</f>
        <v>6</v>
      </c>
      <c r="Q761" t="str" cm="1">
        <f t="array" ref="Q761">_xlfn.IFS(orders[[#This Row],[Customer Gender]]="M","Male", orders[[#This Row],[Customer Gender]]="F","Female", orders[[#This Row],[Customer Gender]]="O","Other", TRUE,"Unknown")</f>
        <v>Male</v>
      </c>
      <c r="R761" s="31" t="str">
        <f t="shared" si="35"/>
        <v>February</v>
      </c>
    </row>
    <row r="762" spans="1:18">
      <c r="A762" t="s">
        <v>855</v>
      </c>
      <c r="B762" t="s">
        <v>26</v>
      </c>
      <c r="C762">
        <v>7</v>
      </c>
      <c r="D762">
        <f t="shared" si="33"/>
        <v>7</v>
      </c>
      <c r="E762">
        <v>100.9</v>
      </c>
      <c r="F762">
        <v>706.30000000000007</v>
      </c>
      <c r="G762">
        <f t="shared" si="34"/>
        <v>706.30000000000007</v>
      </c>
      <c r="H762" s="1">
        <v>45690</v>
      </c>
      <c r="I762" s="1">
        <v>45692</v>
      </c>
      <c r="J762" t="s">
        <v>27</v>
      </c>
      <c r="K762" t="s">
        <v>18</v>
      </c>
      <c r="L762">
        <v>3</v>
      </c>
      <c r="M762" t="s">
        <v>19</v>
      </c>
      <c r="N762" t="s">
        <v>28</v>
      </c>
      <c r="O762">
        <f>orders[[#This Row],[Ship Date]]-orders[[#This Row],[Order Date]]</f>
        <v>2</v>
      </c>
      <c r="P762">
        <f>WEEKNUM(orders[[#This Row],[Order Date]])</f>
        <v>6</v>
      </c>
      <c r="Q762" t="str" cm="1">
        <f t="array" ref="Q762">_xlfn.IFS(orders[[#This Row],[Customer Gender]]="M","Male", orders[[#This Row],[Customer Gender]]="F","Female", orders[[#This Row],[Customer Gender]]="O","Other", TRUE,"Unknown")</f>
        <v>Female</v>
      </c>
      <c r="R762" s="31" t="str">
        <f t="shared" si="35"/>
        <v>February</v>
      </c>
    </row>
    <row r="763" spans="1:18">
      <c r="A763" t="s">
        <v>856</v>
      </c>
      <c r="B763" t="s">
        <v>54</v>
      </c>
      <c r="C763">
        <v>2</v>
      </c>
      <c r="D763">
        <f t="shared" si="33"/>
        <v>2</v>
      </c>
      <c r="E763">
        <v>41.8</v>
      </c>
      <c r="F763">
        <v>83.6</v>
      </c>
      <c r="G763">
        <f t="shared" si="34"/>
        <v>83.6</v>
      </c>
      <c r="H763" s="1">
        <v>45690</v>
      </c>
      <c r="I763" s="1">
        <v>45694</v>
      </c>
      <c r="J763" t="s">
        <v>23</v>
      </c>
      <c r="K763" t="s">
        <v>51</v>
      </c>
      <c r="L763">
        <v>5</v>
      </c>
      <c r="M763" t="s">
        <v>19</v>
      </c>
      <c r="N763" t="s">
        <v>147</v>
      </c>
      <c r="O763">
        <f>orders[[#This Row],[Ship Date]]-orders[[#This Row],[Order Date]]</f>
        <v>4</v>
      </c>
      <c r="P763">
        <f>WEEKNUM(orders[[#This Row],[Order Date]])</f>
        <v>6</v>
      </c>
      <c r="Q763" t="str" cm="1">
        <f t="array" ref="Q763">_xlfn.IFS(orders[[#This Row],[Customer Gender]]="M","Male", orders[[#This Row],[Customer Gender]]="F","Female", orders[[#This Row],[Customer Gender]]="O","Other", TRUE,"Unknown")</f>
        <v>Male</v>
      </c>
      <c r="R763" s="31" t="str">
        <f t="shared" si="35"/>
        <v>February</v>
      </c>
    </row>
    <row r="764" spans="1:18">
      <c r="A764" t="s">
        <v>857</v>
      </c>
      <c r="B764" t="s">
        <v>32</v>
      </c>
      <c r="C764">
        <v>8</v>
      </c>
      <c r="D764">
        <f t="shared" si="33"/>
        <v>8</v>
      </c>
      <c r="E764">
        <v>28.5</v>
      </c>
      <c r="F764">
        <v>228</v>
      </c>
      <c r="G764">
        <f t="shared" si="34"/>
        <v>228</v>
      </c>
      <c r="H764" s="1">
        <v>45690</v>
      </c>
      <c r="I764" s="1">
        <v>45692</v>
      </c>
      <c r="J764" t="s">
        <v>23</v>
      </c>
      <c r="K764" t="s">
        <v>40</v>
      </c>
      <c r="L764">
        <v>3</v>
      </c>
      <c r="M764" t="s">
        <v>19</v>
      </c>
      <c r="N764" t="s">
        <v>33</v>
      </c>
      <c r="O764">
        <f>orders[[#This Row],[Ship Date]]-orders[[#This Row],[Order Date]]</f>
        <v>2</v>
      </c>
      <c r="P764">
        <f>WEEKNUM(orders[[#This Row],[Order Date]])</f>
        <v>6</v>
      </c>
      <c r="Q764" t="str" cm="1">
        <f t="array" ref="Q764">_xlfn.IFS(orders[[#This Row],[Customer Gender]]="M","Male", orders[[#This Row],[Customer Gender]]="F","Female", orders[[#This Row],[Customer Gender]]="O","Other", TRUE,"Unknown")</f>
        <v>Male</v>
      </c>
      <c r="R764" s="31" t="str">
        <f t="shared" si="35"/>
        <v>February</v>
      </c>
    </row>
    <row r="765" spans="1:18">
      <c r="A765" t="s">
        <v>858</v>
      </c>
      <c r="B765" t="s">
        <v>42</v>
      </c>
      <c r="C765">
        <v>4</v>
      </c>
      <c r="D765">
        <f t="shared" si="33"/>
        <v>4</v>
      </c>
      <c r="E765">
        <v>88.9</v>
      </c>
      <c r="F765">
        <v>355.6</v>
      </c>
      <c r="G765">
        <f t="shared" si="34"/>
        <v>355.6</v>
      </c>
      <c r="H765" s="1">
        <v>45690</v>
      </c>
      <c r="I765" s="1">
        <v>45693</v>
      </c>
      <c r="J765" t="s">
        <v>27</v>
      </c>
      <c r="K765" t="s">
        <v>18</v>
      </c>
      <c r="L765">
        <v>5</v>
      </c>
      <c r="M765" t="s">
        <v>19</v>
      </c>
      <c r="N765" t="s">
        <v>33</v>
      </c>
      <c r="O765">
        <f>orders[[#This Row],[Ship Date]]-orders[[#This Row],[Order Date]]</f>
        <v>3</v>
      </c>
      <c r="P765">
        <f>WEEKNUM(orders[[#This Row],[Order Date]])</f>
        <v>6</v>
      </c>
      <c r="Q765" t="str" cm="1">
        <f t="array" ref="Q765">_xlfn.IFS(orders[[#This Row],[Customer Gender]]="M","Male", orders[[#This Row],[Customer Gender]]="F","Female", orders[[#This Row],[Customer Gender]]="O","Other", TRUE,"Unknown")</f>
        <v>Female</v>
      </c>
      <c r="R765" s="31" t="str">
        <f t="shared" si="35"/>
        <v>February</v>
      </c>
    </row>
    <row r="766" spans="1:18">
      <c r="A766" t="s">
        <v>859</v>
      </c>
      <c r="B766" t="s">
        <v>39</v>
      </c>
      <c r="C766">
        <v>1</v>
      </c>
      <c r="D766">
        <f t="shared" si="33"/>
        <v>1</v>
      </c>
      <c r="E766">
        <v>62.5</v>
      </c>
      <c r="F766">
        <v>62.5</v>
      </c>
      <c r="G766">
        <f t="shared" si="34"/>
        <v>62.5</v>
      </c>
      <c r="H766" s="1">
        <v>45690</v>
      </c>
      <c r="I766" s="1">
        <v>45699</v>
      </c>
      <c r="J766" t="s">
        <v>27</v>
      </c>
      <c r="K766" t="s">
        <v>18</v>
      </c>
      <c r="L766">
        <v>5</v>
      </c>
      <c r="M766" t="s">
        <v>19</v>
      </c>
      <c r="N766" t="s">
        <v>33</v>
      </c>
      <c r="O766">
        <f>orders[[#This Row],[Ship Date]]-orders[[#This Row],[Order Date]]</f>
        <v>9</v>
      </c>
      <c r="P766">
        <f>WEEKNUM(orders[[#This Row],[Order Date]])</f>
        <v>6</v>
      </c>
      <c r="Q766" t="str" cm="1">
        <f t="array" ref="Q766">_xlfn.IFS(orders[[#This Row],[Customer Gender]]="M","Male", orders[[#This Row],[Customer Gender]]="F","Female", orders[[#This Row],[Customer Gender]]="O","Other", TRUE,"Unknown")</f>
        <v>Female</v>
      </c>
      <c r="R766" s="31" t="str">
        <f t="shared" si="35"/>
        <v>February</v>
      </c>
    </row>
    <row r="767" spans="1:18">
      <c r="A767" t="s">
        <v>860</v>
      </c>
      <c r="B767" t="s">
        <v>22</v>
      </c>
      <c r="C767">
        <v>3</v>
      </c>
      <c r="D767">
        <f t="shared" si="33"/>
        <v>3</v>
      </c>
      <c r="E767">
        <v>46.9</v>
      </c>
      <c r="F767">
        <v>140.69999999999999</v>
      </c>
      <c r="G767">
        <f t="shared" si="34"/>
        <v>140.69999999999999</v>
      </c>
      <c r="H767" s="1">
        <v>45690</v>
      </c>
      <c r="I767" s="1">
        <v>45691</v>
      </c>
      <c r="J767" t="s">
        <v>23</v>
      </c>
      <c r="K767" t="s">
        <v>18</v>
      </c>
      <c r="L767">
        <v>5</v>
      </c>
      <c r="M767" t="s">
        <v>19</v>
      </c>
      <c r="N767" t="s">
        <v>33</v>
      </c>
      <c r="O767">
        <f>orders[[#This Row],[Ship Date]]-orders[[#This Row],[Order Date]]</f>
        <v>1</v>
      </c>
      <c r="P767">
        <f>WEEKNUM(orders[[#This Row],[Order Date]])</f>
        <v>6</v>
      </c>
      <c r="Q767" t="str" cm="1">
        <f t="array" ref="Q767">_xlfn.IFS(orders[[#This Row],[Customer Gender]]="M","Male", orders[[#This Row],[Customer Gender]]="F","Female", orders[[#This Row],[Customer Gender]]="O","Other", TRUE,"Unknown")</f>
        <v>Male</v>
      </c>
      <c r="R767" s="31" t="str">
        <f t="shared" si="35"/>
        <v>February</v>
      </c>
    </row>
    <row r="768" spans="1:18">
      <c r="A768" t="s">
        <v>861</v>
      </c>
      <c r="B768" t="s">
        <v>44</v>
      </c>
      <c r="C768">
        <v>3</v>
      </c>
      <c r="D768">
        <f t="shared" si="33"/>
        <v>3</v>
      </c>
      <c r="E768">
        <v>45</v>
      </c>
      <c r="F768">
        <v>135</v>
      </c>
      <c r="G768">
        <f t="shared" si="34"/>
        <v>135</v>
      </c>
      <c r="H768" s="1">
        <v>45690</v>
      </c>
      <c r="I768" s="1">
        <v>45704</v>
      </c>
      <c r="J768" t="s">
        <v>23</v>
      </c>
      <c r="K768" t="s">
        <v>35</v>
      </c>
      <c r="L768">
        <v>4</v>
      </c>
      <c r="M768" t="s">
        <v>19</v>
      </c>
      <c r="N768" t="s">
        <v>33</v>
      </c>
      <c r="O768">
        <f>orders[[#This Row],[Ship Date]]-orders[[#This Row],[Order Date]]</f>
        <v>14</v>
      </c>
      <c r="P768">
        <f>WEEKNUM(orders[[#This Row],[Order Date]])</f>
        <v>6</v>
      </c>
      <c r="Q768" t="str" cm="1">
        <f t="array" ref="Q768">_xlfn.IFS(orders[[#This Row],[Customer Gender]]="M","Male", orders[[#This Row],[Customer Gender]]="F","Female", orders[[#This Row],[Customer Gender]]="O","Other", TRUE,"Unknown")</f>
        <v>Male</v>
      </c>
      <c r="R768" s="31" t="str">
        <f t="shared" si="35"/>
        <v>February</v>
      </c>
    </row>
    <row r="769" spans="1:18">
      <c r="A769" t="s">
        <v>862</v>
      </c>
      <c r="B769" t="s">
        <v>39</v>
      </c>
      <c r="C769">
        <v>3</v>
      </c>
      <c r="D769">
        <f t="shared" si="33"/>
        <v>3</v>
      </c>
      <c r="E769">
        <v>45.2</v>
      </c>
      <c r="F769">
        <v>135.60000000000002</v>
      </c>
      <c r="G769">
        <f t="shared" si="34"/>
        <v>135.60000000000002</v>
      </c>
      <c r="H769" s="1">
        <v>45690</v>
      </c>
      <c r="I769" s="1">
        <v>45692</v>
      </c>
      <c r="J769" t="s">
        <v>23</v>
      </c>
      <c r="K769" t="s">
        <v>70</v>
      </c>
      <c r="L769">
        <v>5</v>
      </c>
      <c r="M769" t="s">
        <v>19</v>
      </c>
      <c r="N769" t="s">
        <v>33</v>
      </c>
      <c r="O769">
        <f>orders[[#This Row],[Ship Date]]-orders[[#This Row],[Order Date]]</f>
        <v>2</v>
      </c>
      <c r="P769">
        <f>WEEKNUM(orders[[#This Row],[Order Date]])</f>
        <v>6</v>
      </c>
      <c r="Q769" t="str" cm="1">
        <f t="array" ref="Q769">_xlfn.IFS(orders[[#This Row],[Customer Gender]]="M","Male", orders[[#This Row],[Customer Gender]]="F","Female", orders[[#This Row],[Customer Gender]]="O","Other", TRUE,"Unknown")</f>
        <v>Male</v>
      </c>
      <c r="R769" s="31" t="str">
        <f t="shared" si="35"/>
        <v>February</v>
      </c>
    </row>
    <row r="770" spans="1:18">
      <c r="A770" t="s">
        <v>863</v>
      </c>
      <c r="B770" t="s">
        <v>32</v>
      </c>
      <c r="C770">
        <v>2</v>
      </c>
      <c r="D770">
        <f t="shared" ref="D770:D833" si="36">IF(OR(C770="",C770=0),0.0001,C770)</f>
        <v>2</v>
      </c>
      <c r="E770">
        <v>60.1</v>
      </c>
      <c r="F770">
        <v>120.2</v>
      </c>
      <c r="G770">
        <f t="shared" ref="G770:G833" si="37">IF(OR(F770="",F770=0),0.0001,F770)</f>
        <v>120.2</v>
      </c>
      <c r="H770" s="1">
        <v>45690</v>
      </c>
      <c r="I770" s="1">
        <v>45691</v>
      </c>
      <c r="J770" t="s">
        <v>27</v>
      </c>
      <c r="K770" t="s">
        <v>18</v>
      </c>
      <c r="L770">
        <v>5</v>
      </c>
      <c r="M770" t="s">
        <v>19</v>
      </c>
      <c r="N770" t="s">
        <v>33</v>
      </c>
      <c r="O770">
        <f>orders[[#This Row],[Ship Date]]-orders[[#This Row],[Order Date]]</f>
        <v>1</v>
      </c>
      <c r="P770">
        <f>WEEKNUM(orders[[#This Row],[Order Date]])</f>
        <v>6</v>
      </c>
      <c r="Q770" t="str" cm="1">
        <f t="array" ref="Q770">_xlfn.IFS(orders[[#This Row],[Customer Gender]]="M","Male", orders[[#This Row],[Customer Gender]]="F","Female", orders[[#This Row],[Customer Gender]]="O","Other", TRUE,"Unknown")</f>
        <v>Female</v>
      </c>
      <c r="R770" s="31" t="str">
        <f t="shared" ref="R770:R833" si="38">TEXT(H770,"mmmm")</f>
        <v>February</v>
      </c>
    </row>
    <row r="771" spans="1:18">
      <c r="A771" t="s">
        <v>864</v>
      </c>
      <c r="B771" t="s">
        <v>69</v>
      </c>
      <c r="C771">
        <v>4</v>
      </c>
      <c r="D771">
        <f t="shared" si="36"/>
        <v>4</v>
      </c>
      <c r="E771">
        <v>118.7</v>
      </c>
      <c r="F771">
        <v>474.8</v>
      </c>
      <c r="G771">
        <f t="shared" si="37"/>
        <v>474.8</v>
      </c>
      <c r="H771" s="1">
        <v>45690</v>
      </c>
      <c r="I771" s="1">
        <v>45692</v>
      </c>
      <c r="J771" t="s">
        <v>27</v>
      </c>
      <c r="K771" t="s">
        <v>18</v>
      </c>
      <c r="L771">
        <v>4</v>
      </c>
      <c r="M771" t="s">
        <v>19</v>
      </c>
      <c r="N771" t="s">
        <v>33</v>
      </c>
      <c r="O771">
        <f>orders[[#This Row],[Ship Date]]-orders[[#This Row],[Order Date]]</f>
        <v>2</v>
      </c>
      <c r="P771">
        <f>WEEKNUM(orders[[#This Row],[Order Date]])</f>
        <v>6</v>
      </c>
      <c r="Q771" t="str" cm="1">
        <f t="array" ref="Q771">_xlfn.IFS(orders[[#This Row],[Customer Gender]]="M","Male", orders[[#This Row],[Customer Gender]]="F","Female", orders[[#This Row],[Customer Gender]]="O","Other", TRUE,"Unknown")</f>
        <v>Female</v>
      </c>
      <c r="R771" s="31" t="str">
        <f t="shared" si="38"/>
        <v>February</v>
      </c>
    </row>
    <row r="772" spans="1:18">
      <c r="A772" t="s">
        <v>865</v>
      </c>
      <c r="B772" t="s">
        <v>46</v>
      </c>
      <c r="C772">
        <v>1</v>
      </c>
      <c r="D772">
        <f t="shared" si="36"/>
        <v>1</v>
      </c>
      <c r="E772">
        <v>57.8</v>
      </c>
      <c r="F772">
        <v>57.8</v>
      </c>
      <c r="G772">
        <f t="shared" si="37"/>
        <v>57.8</v>
      </c>
      <c r="H772" s="1">
        <v>45690</v>
      </c>
      <c r="I772" s="1">
        <v>45699</v>
      </c>
      <c r="J772" t="s">
        <v>27</v>
      </c>
      <c r="K772" t="s">
        <v>35</v>
      </c>
      <c r="L772">
        <v>4</v>
      </c>
      <c r="M772" t="s">
        <v>19</v>
      </c>
      <c r="N772" t="s">
        <v>33</v>
      </c>
      <c r="O772">
        <f>orders[[#This Row],[Ship Date]]-orders[[#This Row],[Order Date]]</f>
        <v>9</v>
      </c>
      <c r="P772">
        <f>WEEKNUM(orders[[#This Row],[Order Date]])</f>
        <v>6</v>
      </c>
      <c r="Q772" t="str" cm="1">
        <f t="array" ref="Q772">_xlfn.IFS(orders[[#This Row],[Customer Gender]]="M","Male", orders[[#This Row],[Customer Gender]]="F","Female", orders[[#This Row],[Customer Gender]]="O","Other", TRUE,"Unknown")</f>
        <v>Female</v>
      </c>
      <c r="R772" s="31" t="str">
        <f t="shared" si="38"/>
        <v>February</v>
      </c>
    </row>
    <row r="773" spans="1:18">
      <c r="A773" t="s">
        <v>866</v>
      </c>
      <c r="B773" t="s">
        <v>32</v>
      </c>
      <c r="C773">
        <v>1</v>
      </c>
      <c r="D773">
        <f t="shared" si="36"/>
        <v>1</v>
      </c>
      <c r="E773">
        <v>19.5</v>
      </c>
      <c r="F773">
        <v>19.5</v>
      </c>
      <c r="G773">
        <f t="shared" si="37"/>
        <v>19.5</v>
      </c>
      <c r="H773" s="1">
        <v>45690</v>
      </c>
      <c r="I773" s="1">
        <v>45691</v>
      </c>
      <c r="J773" t="s">
        <v>23</v>
      </c>
      <c r="K773" t="s">
        <v>35</v>
      </c>
      <c r="L773">
        <v>3</v>
      </c>
      <c r="M773" t="s">
        <v>19</v>
      </c>
      <c r="N773" t="s">
        <v>33</v>
      </c>
      <c r="O773">
        <f>orders[[#This Row],[Ship Date]]-orders[[#This Row],[Order Date]]</f>
        <v>1</v>
      </c>
      <c r="P773">
        <f>WEEKNUM(orders[[#This Row],[Order Date]])</f>
        <v>6</v>
      </c>
      <c r="Q773" t="str" cm="1">
        <f t="array" ref="Q773">_xlfn.IFS(orders[[#This Row],[Customer Gender]]="M","Male", orders[[#This Row],[Customer Gender]]="F","Female", orders[[#This Row],[Customer Gender]]="O","Other", TRUE,"Unknown")</f>
        <v>Male</v>
      </c>
      <c r="R773" s="31" t="str">
        <f t="shared" si="38"/>
        <v>February</v>
      </c>
    </row>
    <row r="774" spans="1:18">
      <c r="A774" t="s">
        <v>867</v>
      </c>
      <c r="B774" t="s">
        <v>69</v>
      </c>
      <c r="C774">
        <v>1</v>
      </c>
      <c r="D774">
        <f t="shared" si="36"/>
        <v>1</v>
      </c>
      <c r="E774">
        <v>42.6</v>
      </c>
      <c r="F774">
        <v>42.6</v>
      </c>
      <c r="G774">
        <f t="shared" si="37"/>
        <v>42.6</v>
      </c>
      <c r="H774" s="1">
        <v>45690</v>
      </c>
      <c r="I774" s="1">
        <v>45691</v>
      </c>
      <c r="J774" t="s">
        <v>23</v>
      </c>
      <c r="K774" t="s">
        <v>18</v>
      </c>
      <c r="L774">
        <v>3</v>
      </c>
      <c r="M774" t="s">
        <v>19</v>
      </c>
      <c r="N774" t="s">
        <v>33</v>
      </c>
      <c r="O774">
        <f>orders[[#This Row],[Ship Date]]-orders[[#This Row],[Order Date]]</f>
        <v>1</v>
      </c>
      <c r="P774">
        <f>WEEKNUM(orders[[#This Row],[Order Date]])</f>
        <v>6</v>
      </c>
      <c r="Q774" t="str" cm="1">
        <f t="array" ref="Q774">_xlfn.IFS(orders[[#This Row],[Customer Gender]]="M","Male", orders[[#This Row],[Customer Gender]]="F","Female", orders[[#This Row],[Customer Gender]]="O","Other", TRUE,"Unknown")</f>
        <v>Male</v>
      </c>
      <c r="R774" s="31" t="str">
        <f t="shared" si="38"/>
        <v>February</v>
      </c>
    </row>
    <row r="775" spans="1:18">
      <c r="A775" t="s">
        <v>868</v>
      </c>
      <c r="B775" t="s">
        <v>39</v>
      </c>
      <c r="C775">
        <v>2</v>
      </c>
      <c r="D775">
        <f t="shared" si="36"/>
        <v>2</v>
      </c>
      <c r="E775">
        <v>74.8</v>
      </c>
      <c r="F775">
        <v>149.6</v>
      </c>
      <c r="G775">
        <f t="shared" si="37"/>
        <v>149.6</v>
      </c>
      <c r="H775" s="1">
        <v>45690</v>
      </c>
      <c r="I775" s="1">
        <v>45691</v>
      </c>
      <c r="J775" t="s">
        <v>27</v>
      </c>
      <c r="K775" t="s">
        <v>51</v>
      </c>
      <c r="L775">
        <v>5</v>
      </c>
      <c r="M775" t="s">
        <v>19</v>
      </c>
      <c r="N775" t="s">
        <v>364</v>
      </c>
      <c r="O775">
        <f>orders[[#This Row],[Ship Date]]-orders[[#This Row],[Order Date]]</f>
        <v>1</v>
      </c>
      <c r="P775">
        <f>WEEKNUM(orders[[#This Row],[Order Date]])</f>
        <v>6</v>
      </c>
      <c r="Q775" t="str" cm="1">
        <f t="array" ref="Q775">_xlfn.IFS(orders[[#This Row],[Customer Gender]]="M","Male", orders[[#This Row],[Customer Gender]]="F","Female", orders[[#This Row],[Customer Gender]]="O","Other", TRUE,"Unknown")</f>
        <v>Female</v>
      </c>
      <c r="R775" s="31" t="str">
        <f t="shared" si="38"/>
        <v>February</v>
      </c>
    </row>
    <row r="776" spans="1:18">
      <c r="A776" t="s">
        <v>869</v>
      </c>
      <c r="B776" t="s">
        <v>44</v>
      </c>
      <c r="C776">
        <v>3</v>
      </c>
      <c r="D776">
        <f t="shared" si="36"/>
        <v>3</v>
      </c>
      <c r="E776">
        <v>32.5</v>
      </c>
      <c r="F776">
        <v>97.5</v>
      </c>
      <c r="G776">
        <f t="shared" si="37"/>
        <v>97.5</v>
      </c>
      <c r="H776" s="1">
        <v>45690</v>
      </c>
      <c r="I776" s="1">
        <v>45691</v>
      </c>
      <c r="J776" t="s">
        <v>23</v>
      </c>
      <c r="K776" t="s">
        <v>40</v>
      </c>
      <c r="L776">
        <v>2</v>
      </c>
      <c r="M776" t="s">
        <v>19</v>
      </c>
      <c r="N776" t="s">
        <v>98</v>
      </c>
      <c r="O776">
        <f>orders[[#This Row],[Ship Date]]-orders[[#This Row],[Order Date]]</f>
        <v>1</v>
      </c>
      <c r="P776">
        <f>WEEKNUM(orders[[#This Row],[Order Date]])</f>
        <v>6</v>
      </c>
      <c r="Q776" t="str" cm="1">
        <f t="array" ref="Q776">_xlfn.IFS(orders[[#This Row],[Customer Gender]]="M","Male", orders[[#This Row],[Customer Gender]]="F","Female", orders[[#This Row],[Customer Gender]]="O","Other", TRUE,"Unknown")</f>
        <v>Male</v>
      </c>
      <c r="R776" s="31" t="str">
        <f t="shared" si="38"/>
        <v>February</v>
      </c>
    </row>
    <row r="777" spans="1:18">
      <c r="A777" t="s">
        <v>870</v>
      </c>
      <c r="B777" t="s">
        <v>26</v>
      </c>
      <c r="C777">
        <v>3</v>
      </c>
      <c r="D777">
        <f t="shared" si="36"/>
        <v>3</v>
      </c>
      <c r="E777">
        <v>60.5</v>
      </c>
      <c r="F777">
        <v>181.5</v>
      </c>
      <c r="G777">
        <f t="shared" si="37"/>
        <v>181.5</v>
      </c>
      <c r="H777" s="1">
        <v>45690</v>
      </c>
      <c r="I777" s="1">
        <v>45690</v>
      </c>
      <c r="J777" t="s">
        <v>27</v>
      </c>
      <c r="K777" t="s">
        <v>35</v>
      </c>
      <c r="L777">
        <v>5</v>
      </c>
      <c r="M777" t="s">
        <v>19</v>
      </c>
      <c r="N777" t="s">
        <v>188</v>
      </c>
      <c r="O777">
        <f>orders[[#This Row],[Ship Date]]-orders[[#This Row],[Order Date]]</f>
        <v>0</v>
      </c>
      <c r="P777">
        <f>WEEKNUM(orders[[#This Row],[Order Date]])</f>
        <v>6</v>
      </c>
      <c r="Q777" t="str" cm="1">
        <f t="array" ref="Q777">_xlfn.IFS(orders[[#This Row],[Customer Gender]]="M","Male", orders[[#This Row],[Customer Gender]]="F","Female", orders[[#This Row],[Customer Gender]]="O","Other", TRUE,"Unknown")</f>
        <v>Female</v>
      </c>
      <c r="R777" s="31" t="str">
        <f t="shared" si="38"/>
        <v>February</v>
      </c>
    </row>
    <row r="778" spans="1:18">
      <c r="A778" t="s">
        <v>871</v>
      </c>
      <c r="B778" t="s">
        <v>22</v>
      </c>
      <c r="C778">
        <v>7</v>
      </c>
      <c r="D778">
        <f t="shared" si="36"/>
        <v>7</v>
      </c>
      <c r="E778">
        <v>57.2</v>
      </c>
      <c r="F778">
        <v>400.40000000000003</v>
      </c>
      <c r="G778">
        <f t="shared" si="37"/>
        <v>400.40000000000003</v>
      </c>
      <c r="H778" s="1">
        <v>45690</v>
      </c>
      <c r="I778" s="1">
        <v>45692</v>
      </c>
      <c r="J778" t="s">
        <v>17</v>
      </c>
      <c r="K778" t="s">
        <v>40</v>
      </c>
      <c r="L778">
        <v>4</v>
      </c>
      <c r="M778" t="s">
        <v>19</v>
      </c>
      <c r="N778" t="s">
        <v>188</v>
      </c>
      <c r="O778">
        <f>orders[[#This Row],[Ship Date]]-orders[[#This Row],[Order Date]]</f>
        <v>2</v>
      </c>
      <c r="P778">
        <f>WEEKNUM(orders[[#This Row],[Order Date]])</f>
        <v>6</v>
      </c>
      <c r="Q778" t="str" cm="1">
        <f t="array" ref="Q778">_xlfn.IFS(orders[[#This Row],[Customer Gender]]="M","Male", orders[[#This Row],[Customer Gender]]="F","Female", orders[[#This Row],[Customer Gender]]="O","Other", TRUE,"Unknown")</f>
        <v>Unknown</v>
      </c>
      <c r="R778" s="31" t="str">
        <f t="shared" si="38"/>
        <v>February</v>
      </c>
    </row>
    <row r="779" spans="1:18">
      <c r="A779" t="s">
        <v>872</v>
      </c>
      <c r="B779" t="s">
        <v>128</v>
      </c>
      <c r="C779">
        <v>2</v>
      </c>
      <c r="D779">
        <f t="shared" si="36"/>
        <v>2</v>
      </c>
      <c r="E779">
        <v>112</v>
      </c>
      <c r="F779">
        <v>224</v>
      </c>
      <c r="G779">
        <f t="shared" si="37"/>
        <v>224</v>
      </c>
      <c r="H779" s="1">
        <v>45690</v>
      </c>
      <c r="I779" s="1">
        <v>45691</v>
      </c>
      <c r="J779" t="s">
        <v>27</v>
      </c>
      <c r="K779" t="s">
        <v>35</v>
      </c>
      <c r="L779">
        <v>3</v>
      </c>
      <c r="M779" t="s">
        <v>19</v>
      </c>
      <c r="N779" t="s">
        <v>52</v>
      </c>
      <c r="O779">
        <f>orders[[#This Row],[Ship Date]]-orders[[#This Row],[Order Date]]</f>
        <v>1</v>
      </c>
      <c r="P779">
        <f>WEEKNUM(orders[[#This Row],[Order Date]])</f>
        <v>6</v>
      </c>
      <c r="Q779" t="str" cm="1">
        <f t="array" ref="Q779">_xlfn.IFS(orders[[#This Row],[Customer Gender]]="M","Male", orders[[#This Row],[Customer Gender]]="F","Female", orders[[#This Row],[Customer Gender]]="O","Other", TRUE,"Unknown")</f>
        <v>Female</v>
      </c>
      <c r="R779" s="31" t="str">
        <f t="shared" si="38"/>
        <v>February</v>
      </c>
    </row>
    <row r="780" spans="1:18">
      <c r="A780" t="s">
        <v>873</v>
      </c>
      <c r="B780" t="s">
        <v>42</v>
      </c>
      <c r="C780">
        <v>10</v>
      </c>
      <c r="D780">
        <f t="shared" si="36"/>
        <v>10</v>
      </c>
      <c r="E780">
        <v>49</v>
      </c>
      <c r="F780">
        <v>490</v>
      </c>
      <c r="G780">
        <f t="shared" si="37"/>
        <v>490</v>
      </c>
      <c r="H780" s="1">
        <v>45690</v>
      </c>
      <c r="I780" s="1">
        <v>45691</v>
      </c>
      <c r="J780" t="s">
        <v>89</v>
      </c>
      <c r="K780" t="s">
        <v>40</v>
      </c>
      <c r="L780">
        <v>3</v>
      </c>
      <c r="M780" t="s">
        <v>19</v>
      </c>
      <c r="N780" t="s">
        <v>55</v>
      </c>
      <c r="O780">
        <f>orders[[#This Row],[Ship Date]]-orders[[#This Row],[Order Date]]</f>
        <v>1</v>
      </c>
      <c r="P780">
        <f>WEEKNUM(orders[[#This Row],[Order Date]])</f>
        <v>6</v>
      </c>
      <c r="Q780" t="str" cm="1">
        <f t="array" ref="Q780">_xlfn.IFS(orders[[#This Row],[Customer Gender]]="M","Male", orders[[#This Row],[Customer Gender]]="F","Female", orders[[#This Row],[Customer Gender]]="O","Other", TRUE,"Unknown")</f>
        <v>Other</v>
      </c>
      <c r="R780" s="31" t="str">
        <f t="shared" si="38"/>
        <v>February</v>
      </c>
    </row>
    <row r="781" spans="1:18">
      <c r="A781" t="s">
        <v>874</v>
      </c>
      <c r="B781" t="s">
        <v>16</v>
      </c>
      <c r="C781">
        <v>2</v>
      </c>
      <c r="D781">
        <f t="shared" si="36"/>
        <v>2</v>
      </c>
      <c r="E781">
        <v>33.700000000000003</v>
      </c>
      <c r="F781">
        <v>67.400000000000006</v>
      </c>
      <c r="G781">
        <f t="shared" si="37"/>
        <v>67.400000000000006</v>
      </c>
      <c r="H781" s="1">
        <v>45690</v>
      </c>
      <c r="I781" s="1">
        <v>45694</v>
      </c>
      <c r="J781" t="s">
        <v>27</v>
      </c>
      <c r="K781" t="s">
        <v>51</v>
      </c>
      <c r="L781">
        <v>4</v>
      </c>
      <c r="M781" t="s">
        <v>19</v>
      </c>
      <c r="N781" t="s">
        <v>55</v>
      </c>
      <c r="O781">
        <f>orders[[#This Row],[Ship Date]]-orders[[#This Row],[Order Date]]</f>
        <v>4</v>
      </c>
      <c r="P781">
        <f>WEEKNUM(orders[[#This Row],[Order Date]])</f>
        <v>6</v>
      </c>
      <c r="Q781" t="str" cm="1">
        <f t="array" ref="Q781">_xlfn.IFS(orders[[#This Row],[Customer Gender]]="M","Male", orders[[#This Row],[Customer Gender]]="F","Female", orders[[#This Row],[Customer Gender]]="O","Other", TRUE,"Unknown")</f>
        <v>Female</v>
      </c>
      <c r="R781" s="31" t="str">
        <f t="shared" si="38"/>
        <v>February</v>
      </c>
    </row>
    <row r="782" spans="1:18">
      <c r="A782" t="s">
        <v>875</v>
      </c>
      <c r="B782" t="s">
        <v>32</v>
      </c>
      <c r="C782">
        <v>3</v>
      </c>
      <c r="D782">
        <f t="shared" si="36"/>
        <v>3</v>
      </c>
      <c r="E782">
        <v>35.6</v>
      </c>
      <c r="F782">
        <v>106.80000000000001</v>
      </c>
      <c r="G782">
        <f t="shared" si="37"/>
        <v>106.80000000000001</v>
      </c>
      <c r="H782" s="1">
        <v>45690</v>
      </c>
      <c r="I782" s="1">
        <v>45693</v>
      </c>
      <c r="J782" t="s">
        <v>27</v>
      </c>
      <c r="K782" t="s">
        <v>18</v>
      </c>
      <c r="L782">
        <v>5</v>
      </c>
      <c r="M782" t="s">
        <v>19</v>
      </c>
      <c r="N782" t="s">
        <v>55</v>
      </c>
      <c r="O782">
        <f>orders[[#This Row],[Ship Date]]-orders[[#This Row],[Order Date]]</f>
        <v>3</v>
      </c>
      <c r="P782">
        <f>WEEKNUM(orders[[#This Row],[Order Date]])</f>
        <v>6</v>
      </c>
      <c r="Q782" t="str" cm="1">
        <f t="array" ref="Q782">_xlfn.IFS(orders[[#This Row],[Customer Gender]]="M","Male", orders[[#This Row],[Customer Gender]]="F","Female", orders[[#This Row],[Customer Gender]]="O","Other", TRUE,"Unknown")</f>
        <v>Female</v>
      </c>
      <c r="R782" s="31" t="str">
        <f t="shared" si="38"/>
        <v>February</v>
      </c>
    </row>
    <row r="783" spans="1:18">
      <c r="A783" t="s">
        <v>876</v>
      </c>
      <c r="B783" t="s">
        <v>32</v>
      </c>
      <c r="C783">
        <v>35</v>
      </c>
      <c r="D783">
        <f t="shared" si="36"/>
        <v>35</v>
      </c>
      <c r="E783">
        <v>30.4</v>
      </c>
      <c r="F783">
        <v>1064</v>
      </c>
      <c r="G783">
        <f t="shared" si="37"/>
        <v>1064</v>
      </c>
      <c r="H783" s="1">
        <v>45691</v>
      </c>
      <c r="I783" s="1">
        <v>45691</v>
      </c>
      <c r="J783" t="s">
        <v>27</v>
      </c>
      <c r="K783" t="s">
        <v>18</v>
      </c>
      <c r="L783">
        <v>3</v>
      </c>
      <c r="M783" t="s">
        <v>19</v>
      </c>
      <c r="N783" t="s">
        <v>59</v>
      </c>
      <c r="O783">
        <f>orders[[#This Row],[Ship Date]]-orders[[#This Row],[Order Date]]</f>
        <v>0</v>
      </c>
      <c r="P783">
        <f>WEEKNUM(orders[[#This Row],[Order Date]])</f>
        <v>6</v>
      </c>
      <c r="Q783" t="str" cm="1">
        <f t="array" ref="Q783">_xlfn.IFS(orders[[#This Row],[Customer Gender]]="M","Male", orders[[#This Row],[Customer Gender]]="F","Female", orders[[#This Row],[Customer Gender]]="O","Other", TRUE,"Unknown")</f>
        <v>Female</v>
      </c>
      <c r="R783" s="31" t="str">
        <f t="shared" si="38"/>
        <v>February</v>
      </c>
    </row>
    <row r="784" spans="1:18">
      <c r="A784" t="s">
        <v>877</v>
      </c>
      <c r="B784" t="s">
        <v>54</v>
      </c>
      <c r="C784">
        <v>12</v>
      </c>
      <c r="D784">
        <f t="shared" si="36"/>
        <v>12</v>
      </c>
      <c r="E784">
        <v>50.2</v>
      </c>
      <c r="F784">
        <v>602.40000000000009</v>
      </c>
      <c r="G784">
        <f t="shared" si="37"/>
        <v>602.40000000000009</v>
      </c>
      <c r="H784" s="1">
        <v>45691</v>
      </c>
      <c r="I784" s="1">
        <v>45692</v>
      </c>
      <c r="J784" t="s">
        <v>23</v>
      </c>
      <c r="K784" t="s">
        <v>70</v>
      </c>
      <c r="L784">
        <v>4</v>
      </c>
      <c r="M784" t="s">
        <v>19</v>
      </c>
      <c r="N784" t="s">
        <v>62</v>
      </c>
      <c r="O784">
        <f>orders[[#This Row],[Ship Date]]-orders[[#This Row],[Order Date]]</f>
        <v>1</v>
      </c>
      <c r="P784">
        <f>WEEKNUM(orders[[#This Row],[Order Date]])</f>
        <v>6</v>
      </c>
      <c r="Q784" t="str" cm="1">
        <f t="array" ref="Q784">_xlfn.IFS(orders[[#This Row],[Customer Gender]]="M","Male", orders[[#This Row],[Customer Gender]]="F","Female", orders[[#This Row],[Customer Gender]]="O","Other", TRUE,"Unknown")</f>
        <v>Male</v>
      </c>
      <c r="R784" s="31" t="str">
        <f t="shared" si="38"/>
        <v>February</v>
      </c>
    </row>
    <row r="785" spans="1:18">
      <c r="A785" t="s">
        <v>878</v>
      </c>
      <c r="B785" t="s">
        <v>22</v>
      </c>
      <c r="C785">
        <v>2</v>
      </c>
      <c r="D785">
        <f t="shared" si="36"/>
        <v>2</v>
      </c>
      <c r="E785">
        <v>43.7</v>
      </c>
      <c r="F785">
        <v>87.4</v>
      </c>
      <c r="G785">
        <f t="shared" si="37"/>
        <v>87.4</v>
      </c>
      <c r="H785" s="1">
        <v>45691</v>
      </c>
      <c r="I785" s="1">
        <v>45693</v>
      </c>
      <c r="J785" t="s">
        <v>27</v>
      </c>
      <c r="K785" t="s">
        <v>18</v>
      </c>
      <c r="L785">
        <v>4</v>
      </c>
      <c r="M785" t="s">
        <v>19</v>
      </c>
      <c r="N785" t="s">
        <v>62</v>
      </c>
      <c r="O785">
        <f>orders[[#This Row],[Ship Date]]-orders[[#This Row],[Order Date]]</f>
        <v>2</v>
      </c>
      <c r="P785">
        <f>WEEKNUM(orders[[#This Row],[Order Date]])</f>
        <v>6</v>
      </c>
      <c r="Q785" t="str" cm="1">
        <f t="array" ref="Q785">_xlfn.IFS(orders[[#This Row],[Customer Gender]]="M","Male", orders[[#This Row],[Customer Gender]]="F","Female", orders[[#This Row],[Customer Gender]]="O","Other", TRUE,"Unknown")</f>
        <v>Female</v>
      </c>
      <c r="R785" s="31" t="str">
        <f t="shared" si="38"/>
        <v>February</v>
      </c>
    </row>
    <row r="786" spans="1:18">
      <c r="A786" t="s">
        <v>879</v>
      </c>
      <c r="B786" t="s">
        <v>54</v>
      </c>
      <c r="C786">
        <v>1</v>
      </c>
      <c r="D786">
        <f t="shared" si="36"/>
        <v>1</v>
      </c>
      <c r="E786">
        <v>33.299999999999997</v>
      </c>
      <c r="F786">
        <v>33.299999999999997</v>
      </c>
      <c r="G786">
        <f t="shared" si="37"/>
        <v>33.299999999999997</v>
      </c>
      <c r="H786" s="1">
        <v>45691</v>
      </c>
      <c r="I786" s="1">
        <v>45692</v>
      </c>
      <c r="J786" t="s">
        <v>27</v>
      </c>
      <c r="K786" t="s">
        <v>40</v>
      </c>
      <c r="L786">
        <v>3</v>
      </c>
      <c r="M786" t="s">
        <v>19</v>
      </c>
      <c r="N786" t="s">
        <v>62</v>
      </c>
      <c r="O786">
        <f>orders[[#This Row],[Ship Date]]-orders[[#This Row],[Order Date]]</f>
        <v>1</v>
      </c>
      <c r="P786">
        <f>WEEKNUM(orders[[#This Row],[Order Date]])</f>
        <v>6</v>
      </c>
      <c r="Q786" t="str" cm="1">
        <f t="array" ref="Q786">_xlfn.IFS(orders[[#This Row],[Customer Gender]]="M","Male", orders[[#This Row],[Customer Gender]]="F","Female", orders[[#This Row],[Customer Gender]]="O","Other", TRUE,"Unknown")</f>
        <v>Female</v>
      </c>
      <c r="R786" s="31" t="str">
        <f t="shared" si="38"/>
        <v>February</v>
      </c>
    </row>
    <row r="787" spans="1:18">
      <c r="A787" t="s">
        <v>880</v>
      </c>
      <c r="B787" t="s">
        <v>44</v>
      </c>
      <c r="C787">
        <v>4</v>
      </c>
      <c r="D787">
        <f t="shared" si="36"/>
        <v>4</v>
      </c>
      <c r="E787">
        <v>15.1</v>
      </c>
      <c r="F787">
        <v>60.4</v>
      </c>
      <c r="G787">
        <f t="shared" si="37"/>
        <v>60.4</v>
      </c>
      <c r="H787" s="1">
        <v>45691</v>
      </c>
      <c r="I787" s="1">
        <v>45693</v>
      </c>
      <c r="J787" t="s">
        <v>27</v>
      </c>
      <c r="K787" t="s">
        <v>70</v>
      </c>
      <c r="L787">
        <v>5</v>
      </c>
      <c r="M787" t="s">
        <v>19</v>
      </c>
      <c r="N787" t="s">
        <v>62</v>
      </c>
      <c r="O787">
        <f>orders[[#This Row],[Ship Date]]-orders[[#This Row],[Order Date]]</f>
        <v>2</v>
      </c>
      <c r="P787">
        <f>WEEKNUM(orders[[#This Row],[Order Date]])</f>
        <v>6</v>
      </c>
      <c r="Q787" t="str" cm="1">
        <f t="array" ref="Q787">_xlfn.IFS(orders[[#This Row],[Customer Gender]]="M","Male", orders[[#This Row],[Customer Gender]]="F","Female", orders[[#This Row],[Customer Gender]]="O","Other", TRUE,"Unknown")</f>
        <v>Female</v>
      </c>
      <c r="R787" s="31" t="str">
        <f t="shared" si="38"/>
        <v>February</v>
      </c>
    </row>
    <row r="788" spans="1:18">
      <c r="A788" t="s">
        <v>881</v>
      </c>
      <c r="B788" t="s">
        <v>39</v>
      </c>
      <c r="C788">
        <v>5</v>
      </c>
      <c r="D788">
        <f t="shared" si="36"/>
        <v>5</v>
      </c>
      <c r="E788">
        <v>118.2</v>
      </c>
      <c r="F788">
        <v>591</v>
      </c>
      <c r="G788">
        <f t="shared" si="37"/>
        <v>591</v>
      </c>
      <c r="H788" s="1">
        <v>45691</v>
      </c>
      <c r="I788" s="1">
        <v>45692</v>
      </c>
      <c r="J788" t="s">
        <v>27</v>
      </c>
      <c r="K788" t="s">
        <v>51</v>
      </c>
      <c r="L788">
        <v>2</v>
      </c>
      <c r="M788" t="s">
        <v>19</v>
      </c>
      <c r="N788" t="s">
        <v>62</v>
      </c>
      <c r="O788">
        <f>orders[[#This Row],[Ship Date]]-orders[[#This Row],[Order Date]]</f>
        <v>1</v>
      </c>
      <c r="P788">
        <f>WEEKNUM(orders[[#This Row],[Order Date]])</f>
        <v>6</v>
      </c>
      <c r="Q788" t="str" cm="1">
        <f t="array" ref="Q788">_xlfn.IFS(orders[[#This Row],[Customer Gender]]="M","Male", orders[[#This Row],[Customer Gender]]="F","Female", orders[[#This Row],[Customer Gender]]="O","Other", TRUE,"Unknown")</f>
        <v>Female</v>
      </c>
      <c r="R788" s="31" t="str">
        <f t="shared" si="38"/>
        <v>February</v>
      </c>
    </row>
    <row r="789" spans="1:18">
      <c r="A789" t="s">
        <v>882</v>
      </c>
      <c r="B789" t="s">
        <v>54</v>
      </c>
      <c r="C789">
        <v>3</v>
      </c>
      <c r="D789">
        <f t="shared" si="36"/>
        <v>3</v>
      </c>
      <c r="E789">
        <v>28.9</v>
      </c>
      <c r="F789">
        <v>86.699999999999989</v>
      </c>
      <c r="G789">
        <f t="shared" si="37"/>
        <v>86.699999999999989</v>
      </c>
      <c r="H789" s="1">
        <v>45691</v>
      </c>
      <c r="I789" s="1">
        <v>45693</v>
      </c>
      <c r="J789" t="s">
        <v>27</v>
      </c>
      <c r="K789" t="s">
        <v>40</v>
      </c>
      <c r="L789">
        <v>3</v>
      </c>
      <c r="M789" t="s">
        <v>19</v>
      </c>
      <c r="N789" t="s">
        <v>62</v>
      </c>
      <c r="O789">
        <f>orders[[#This Row],[Ship Date]]-orders[[#This Row],[Order Date]]</f>
        <v>2</v>
      </c>
      <c r="P789">
        <f>WEEKNUM(orders[[#This Row],[Order Date]])</f>
        <v>6</v>
      </c>
      <c r="Q789" t="str" cm="1">
        <f t="array" ref="Q789">_xlfn.IFS(orders[[#This Row],[Customer Gender]]="M","Male", orders[[#This Row],[Customer Gender]]="F","Female", orders[[#This Row],[Customer Gender]]="O","Other", TRUE,"Unknown")</f>
        <v>Female</v>
      </c>
      <c r="R789" s="31" t="str">
        <f t="shared" si="38"/>
        <v>February</v>
      </c>
    </row>
    <row r="790" spans="1:18">
      <c r="A790" t="s">
        <v>883</v>
      </c>
      <c r="B790" t="s">
        <v>32</v>
      </c>
      <c r="C790">
        <v>3</v>
      </c>
      <c r="D790">
        <f t="shared" si="36"/>
        <v>3</v>
      </c>
      <c r="E790">
        <v>55.6</v>
      </c>
      <c r="F790">
        <v>166.8</v>
      </c>
      <c r="G790">
        <f t="shared" si="37"/>
        <v>166.8</v>
      </c>
      <c r="H790" s="1">
        <v>45691</v>
      </c>
      <c r="I790" s="1">
        <v>45692</v>
      </c>
      <c r="J790" t="s">
        <v>23</v>
      </c>
      <c r="K790" t="s">
        <v>18</v>
      </c>
      <c r="L790">
        <v>3</v>
      </c>
      <c r="M790" t="s">
        <v>19</v>
      </c>
      <c r="N790" t="s">
        <v>62</v>
      </c>
      <c r="O790">
        <f>orders[[#This Row],[Ship Date]]-orders[[#This Row],[Order Date]]</f>
        <v>1</v>
      </c>
      <c r="P790">
        <f>WEEKNUM(orders[[#This Row],[Order Date]])</f>
        <v>6</v>
      </c>
      <c r="Q790" t="str" cm="1">
        <f t="array" ref="Q790">_xlfn.IFS(orders[[#This Row],[Customer Gender]]="M","Male", orders[[#This Row],[Customer Gender]]="F","Female", orders[[#This Row],[Customer Gender]]="O","Other", TRUE,"Unknown")</f>
        <v>Male</v>
      </c>
      <c r="R790" s="31" t="str">
        <f t="shared" si="38"/>
        <v>February</v>
      </c>
    </row>
    <row r="791" spans="1:18">
      <c r="A791" t="s">
        <v>884</v>
      </c>
      <c r="B791" t="s">
        <v>46</v>
      </c>
      <c r="C791">
        <v>4</v>
      </c>
      <c r="D791">
        <f t="shared" si="36"/>
        <v>4</v>
      </c>
      <c r="E791">
        <v>25.6</v>
      </c>
      <c r="F791">
        <v>102.4</v>
      </c>
      <c r="G791">
        <f t="shared" si="37"/>
        <v>102.4</v>
      </c>
      <c r="H791" s="1">
        <v>45691</v>
      </c>
      <c r="I791" s="1">
        <v>45693</v>
      </c>
      <c r="J791" t="s">
        <v>27</v>
      </c>
      <c r="K791" t="s">
        <v>18</v>
      </c>
      <c r="L791">
        <v>3</v>
      </c>
      <c r="M791" t="s">
        <v>19</v>
      </c>
      <c r="N791" t="s">
        <v>62</v>
      </c>
      <c r="O791">
        <f>orders[[#This Row],[Ship Date]]-orders[[#This Row],[Order Date]]</f>
        <v>2</v>
      </c>
      <c r="P791">
        <f>WEEKNUM(orders[[#This Row],[Order Date]])</f>
        <v>6</v>
      </c>
      <c r="Q791" t="str" cm="1">
        <f t="array" ref="Q791">_xlfn.IFS(orders[[#This Row],[Customer Gender]]="M","Male", orders[[#This Row],[Customer Gender]]="F","Female", orders[[#This Row],[Customer Gender]]="O","Other", TRUE,"Unknown")</f>
        <v>Female</v>
      </c>
      <c r="R791" s="31" t="str">
        <f t="shared" si="38"/>
        <v>February</v>
      </c>
    </row>
    <row r="792" spans="1:18">
      <c r="A792" t="s">
        <v>885</v>
      </c>
      <c r="B792" t="s">
        <v>42</v>
      </c>
      <c r="C792">
        <v>3</v>
      </c>
      <c r="D792">
        <f t="shared" si="36"/>
        <v>3</v>
      </c>
      <c r="E792">
        <v>31.3</v>
      </c>
      <c r="F792">
        <v>93.9</v>
      </c>
      <c r="G792">
        <f t="shared" si="37"/>
        <v>93.9</v>
      </c>
      <c r="H792" s="1">
        <v>45691</v>
      </c>
      <c r="I792" s="1">
        <v>45692</v>
      </c>
      <c r="J792" t="s">
        <v>23</v>
      </c>
      <c r="K792" t="s">
        <v>18</v>
      </c>
      <c r="L792">
        <v>4</v>
      </c>
      <c r="M792" t="s">
        <v>19</v>
      </c>
      <c r="N792" t="s">
        <v>103</v>
      </c>
      <c r="O792">
        <f>orders[[#This Row],[Ship Date]]-orders[[#This Row],[Order Date]]</f>
        <v>1</v>
      </c>
      <c r="P792">
        <f>WEEKNUM(orders[[#This Row],[Order Date]])</f>
        <v>6</v>
      </c>
      <c r="Q792" t="str" cm="1">
        <f t="array" ref="Q792">_xlfn.IFS(orders[[#This Row],[Customer Gender]]="M","Male", orders[[#This Row],[Customer Gender]]="F","Female", orders[[#This Row],[Customer Gender]]="O","Other", TRUE,"Unknown")</f>
        <v>Male</v>
      </c>
      <c r="R792" s="31" t="str">
        <f t="shared" si="38"/>
        <v>February</v>
      </c>
    </row>
    <row r="793" spans="1:18">
      <c r="A793" t="s">
        <v>886</v>
      </c>
      <c r="B793" t="s">
        <v>16</v>
      </c>
      <c r="C793">
        <v>3</v>
      </c>
      <c r="D793">
        <f t="shared" si="36"/>
        <v>3</v>
      </c>
      <c r="E793">
        <v>22.1</v>
      </c>
      <c r="F793">
        <v>66.300000000000011</v>
      </c>
      <c r="G793">
        <f t="shared" si="37"/>
        <v>66.300000000000011</v>
      </c>
      <c r="H793" s="1">
        <v>45691</v>
      </c>
      <c r="I793" s="1">
        <v>45695</v>
      </c>
      <c r="J793" t="s">
        <v>23</v>
      </c>
      <c r="K793" t="s">
        <v>18</v>
      </c>
      <c r="L793">
        <v>4</v>
      </c>
      <c r="M793" t="s">
        <v>19</v>
      </c>
      <c r="N793" t="s">
        <v>103</v>
      </c>
      <c r="O793">
        <f>orders[[#This Row],[Ship Date]]-orders[[#This Row],[Order Date]]</f>
        <v>4</v>
      </c>
      <c r="P793">
        <f>WEEKNUM(orders[[#This Row],[Order Date]])</f>
        <v>6</v>
      </c>
      <c r="Q793" t="str" cm="1">
        <f t="array" ref="Q793">_xlfn.IFS(orders[[#This Row],[Customer Gender]]="M","Male", orders[[#This Row],[Customer Gender]]="F","Female", orders[[#This Row],[Customer Gender]]="O","Other", TRUE,"Unknown")</f>
        <v>Male</v>
      </c>
      <c r="R793" s="31" t="str">
        <f t="shared" si="38"/>
        <v>February</v>
      </c>
    </row>
    <row r="794" spans="1:18">
      <c r="A794" t="s">
        <v>887</v>
      </c>
      <c r="B794" t="s">
        <v>26</v>
      </c>
      <c r="C794">
        <v>14</v>
      </c>
      <c r="D794">
        <f t="shared" si="36"/>
        <v>14</v>
      </c>
      <c r="E794">
        <v>99.4</v>
      </c>
      <c r="F794">
        <v>1391.6000000000001</v>
      </c>
      <c r="G794">
        <f t="shared" si="37"/>
        <v>1391.6000000000001</v>
      </c>
      <c r="H794" s="1">
        <v>45691</v>
      </c>
      <c r="I794" s="1">
        <v>45692</v>
      </c>
      <c r="J794" t="s">
        <v>23</v>
      </c>
      <c r="K794" t="s">
        <v>35</v>
      </c>
      <c r="L794">
        <v>4</v>
      </c>
      <c r="M794" t="s">
        <v>19</v>
      </c>
      <c r="N794" t="s">
        <v>77</v>
      </c>
      <c r="O794">
        <f>orders[[#This Row],[Ship Date]]-orders[[#This Row],[Order Date]]</f>
        <v>1</v>
      </c>
      <c r="P794">
        <f>WEEKNUM(orders[[#This Row],[Order Date]])</f>
        <v>6</v>
      </c>
      <c r="Q794" t="str" cm="1">
        <f t="array" ref="Q794">_xlfn.IFS(orders[[#This Row],[Customer Gender]]="M","Male", orders[[#This Row],[Customer Gender]]="F","Female", orders[[#This Row],[Customer Gender]]="O","Other", TRUE,"Unknown")</f>
        <v>Male</v>
      </c>
      <c r="R794" s="31" t="str">
        <f t="shared" si="38"/>
        <v>February</v>
      </c>
    </row>
    <row r="795" spans="1:18">
      <c r="A795" t="s">
        <v>888</v>
      </c>
      <c r="B795" t="s">
        <v>42</v>
      </c>
      <c r="C795">
        <v>6</v>
      </c>
      <c r="D795">
        <f t="shared" si="36"/>
        <v>6</v>
      </c>
      <c r="E795">
        <v>66.599999999999994</v>
      </c>
      <c r="F795">
        <v>399.59999999999997</v>
      </c>
      <c r="G795">
        <f t="shared" si="37"/>
        <v>399.59999999999997</v>
      </c>
      <c r="H795" s="1">
        <v>45691</v>
      </c>
      <c r="I795" s="1">
        <v>45692</v>
      </c>
      <c r="J795" t="s">
        <v>27</v>
      </c>
      <c r="K795" t="s">
        <v>18</v>
      </c>
      <c r="L795">
        <v>4</v>
      </c>
      <c r="M795" t="s">
        <v>19</v>
      </c>
      <c r="N795" t="s">
        <v>77</v>
      </c>
      <c r="O795">
        <f>orders[[#This Row],[Ship Date]]-orders[[#This Row],[Order Date]]</f>
        <v>1</v>
      </c>
      <c r="P795">
        <f>WEEKNUM(orders[[#This Row],[Order Date]])</f>
        <v>6</v>
      </c>
      <c r="Q795" t="str" cm="1">
        <f t="array" ref="Q795">_xlfn.IFS(orders[[#This Row],[Customer Gender]]="M","Male", orders[[#This Row],[Customer Gender]]="F","Female", orders[[#This Row],[Customer Gender]]="O","Other", TRUE,"Unknown")</f>
        <v>Female</v>
      </c>
      <c r="R795" s="31" t="str">
        <f t="shared" si="38"/>
        <v>February</v>
      </c>
    </row>
    <row r="796" spans="1:18">
      <c r="A796" t="s">
        <v>889</v>
      </c>
      <c r="B796" t="s">
        <v>44</v>
      </c>
      <c r="C796">
        <v>2</v>
      </c>
      <c r="D796">
        <f t="shared" si="36"/>
        <v>2</v>
      </c>
      <c r="E796">
        <v>22.6</v>
      </c>
      <c r="F796">
        <v>45.2</v>
      </c>
      <c r="G796">
        <f t="shared" si="37"/>
        <v>45.2</v>
      </c>
      <c r="H796" s="1">
        <v>45691</v>
      </c>
      <c r="I796" s="1">
        <v>45694</v>
      </c>
      <c r="J796" t="s">
        <v>23</v>
      </c>
      <c r="K796" t="s">
        <v>18</v>
      </c>
      <c r="L796">
        <v>4</v>
      </c>
      <c r="M796" t="s">
        <v>19</v>
      </c>
      <c r="N796" t="s">
        <v>77</v>
      </c>
      <c r="O796">
        <f>orders[[#This Row],[Ship Date]]-orders[[#This Row],[Order Date]]</f>
        <v>3</v>
      </c>
      <c r="P796">
        <f>WEEKNUM(orders[[#This Row],[Order Date]])</f>
        <v>6</v>
      </c>
      <c r="Q796" t="str" cm="1">
        <f t="array" ref="Q796">_xlfn.IFS(orders[[#This Row],[Customer Gender]]="M","Male", orders[[#This Row],[Customer Gender]]="F","Female", orders[[#This Row],[Customer Gender]]="O","Other", TRUE,"Unknown")</f>
        <v>Male</v>
      </c>
      <c r="R796" s="31" t="str">
        <f t="shared" si="38"/>
        <v>February</v>
      </c>
    </row>
    <row r="797" spans="1:18">
      <c r="A797" t="s">
        <v>890</v>
      </c>
      <c r="B797" t="s">
        <v>26</v>
      </c>
      <c r="C797">
        <v>18</v>
      </c>
      <c r="D797">
        <f t="shared" si="36"/>
        <v>18</v>
      </c>
      <c r="E797">
        <v>66.8</v>
      </c>
      <c r="F797">
        <v>1202.3999999999999</v>
      </c>
      <c r="G797">
        <f t="shared" si="37"/>
        <v>1202.3999999999999</v>
      </c>
      <c r="H797" s="1">
        <v>45691</v>
      </c>
      <c r="I797" s="1">
        <v>45692</v>
      </c>
      <c r="J797" t="s">
        <v>27</v>
      </c>
      <c r="K797" t="s">
        <v>18</v>
      </c>
      <c r="L797">
        <v>2</v>
      </c>
      <c r="M797" t="s">
        <v>19</v>
      </c>
      <c r="N797" t="s">
        <v>82</v>
      </c>
      <c r="O797">
        <f>orders[[#This Row],[Ship Date]]-orders[[#This Row],[Order Date]]</f>
        <v>1</v>
      </c>
      <c r="P797">
        <f>WEEKNUM(orders[[#This Row],[Order Date]])</f>
        <v>6</v>
      </c>
      <c r="Q797" t="str" cm="1">
        <f t="array" ref="Q797">_xlfn.IFS(orders[[#This Row],[Customer Gender]]="M","Male", orders[[#This Row],[Customer Gender]]="F","Female", orders[[#This Row],[Customer Gender]]="O","Other", TRUE,"Unknown")</f>
        <v>Female</v>
      </c>
      <c r="R797" s="31" t="str">
        <f t="shared" si="38"/>
        <v>February</v>
      </c>
    </row>
    <row r="798" spans="1:18">
      <c r="A798" t="s">
        <v>891</v>
      </c>
      <c r="B798" t="s">
        <v>16</v>
      </c>
      <c r="C798">
        <v>4</v>
      </c>
      <c r="D798">
        <f t="shared" si="36"/>
        <v>4</v>
      </c>
      <c r="E798">
        <v>20.8</v>
      </c>
      <c r="F798">
        <v>83.2</v>
      </c>
      <c r="G798">
        <f t="shared" si="37"/>
        <v>83.2</v>
      </c>
      <c r="H798" s="1">
        <v>45691</v>
      </c>
      <c r="I798" s="1">
        <v>45698</v>
      </c>
      <c r="J798" t="s">
        <v>23</v>
      </c>
      <c r="K798" t="s">
        <v>35</v>
      </c>
      <c r="L798">
        <v>2</v>
      </c>
      <c r="M798" t="s">
        <v>19</v>
      </c>
      <c r="N798" t="s">
        <v>24</v>
      </c>
      <c r="O798">
        <f>orders[[#This Row],[Ship Date]]-orders[[#This Row],[Order Date]]</f>
        <v>7</v>
      </c>
      <c r="P798">
        <f>WEEKNUM(orders[[#This Row],[Order Date]])</f>
        <v>6</v>
      </c>
      <c r="Q798" t="str" cm="1">
        <f t="array" ref="Q798">_xlfn.IFS(orders[[#This Row],[Customer Gender]]="M","Male", orders[[#This Row],[Customer Gender]]="F","Female", orders[[#This Row],[Customer Gender]]="O","Other", TRUE,"Unknown")</f>
        <v>Male</v>
      </c>
      <c r="R798" s="31" t="str">
        <f t="shared" si="38"/>
        <v>February</v>
      </c>
    </row>
    <row r="799" spans="1:18">
      <c r="A799" t="s">
        <v>892</v>
      </c>
      <c r="B799" t="s">
        <v>26</v>
      </c>
      <c r="C799">
        <v>7</v>
      </c>
      <c r="D799">
        <f t="shared" si="36"/>
        <v>7</v>
      </c>
      <c r="E799">
        <v>102.5</v>
      </c>
      <c r="F799">
        <v>717.5</v>
      </c>
      <c r="G799">
        <f t="shared" si="37"/>
        <v>717.5</v>
      </c>
      <c r="H799" s="1">
        <v>45691</v>
      </c>
      <c r="I799" s="1">
        <v>45692</v>
      </c>
      <c r="J799" t="s">
        <v>27</v>
      </c>
      <c r="K799" t="s">
        <v>70</v>
      </c>
      <c r="L799">
        <v>5</v>
      </c>
      <c r="M799" t="s">
        <v>19</v>
      </c>
      <c r="N799" t="s">
        <v>33</v>
      </c>
      <c r="O799">
        <f>orders[[#This Row],[Ship Date]]-orders[[#This Row],[Order Date]]</f>
        <v>1</v>
      </c>
      <c r="P799">
        <f>WEEKNUM(orders[[#This Row],[Order Date]])</f>
        <v>6</v>
      </c>
      <c r="Q799" t="str" cm="1">
        <f t="array" ref="Q799">_xlfn.IFS(orders[[#This Row],[Customer Gender]]="M","Male", orders[[#This Row],[Customer Gender]]="F","Female", orders[[#This Row],[Customer Gender]]="O","Other", TRUE,"Unknown")</f>
        <v>Female</v>
      </c>
      <c r="R799" s="31" t="str">
        <f t="shared" si="38"/>
        <v>February</v>
      </c>
    </row>
    <row r="800" spans="1:18">
      <c r="A800" t="s">
        <v>893</v>
      </c>
      <c r="B800" t="s">
        <v>16</v>
      </c>
      <c r="C800">
        <v>18</v>
      </c>
      <c r="D800">
        <f t="shared" si="36"/>
        <v>18</v>
      </c>
      <c r="E800">
        <v>24.8</v>
      </c>
      <c r="F800">
        <v>446.40000000000003</v>
      </c>
      <c r="G800">
        <f t="shared" si="37"/>
        <v>446.40000000000003</v>
      </c>
      <c r="H800" s="1">
        <v>45691</v>
      </c>
      <c r="I800" s="1">
        <v>45695</v>
      </c>
      <c r="J800" t="s">
        <v>27</v>
      </c>
      <c r="K800" t="s">
        <v>18</v>
      </c>
      <c r="L800">
        <v>4</v>
      </c>
      <c r="M800" t="s">
        <v>19</v>
      </c>
      <c r="N800" t="s">
        <v>33</v>
      </c>
      <c r="O800">
        <f>orders[[#This Row],[Ship Date]]-orders[[#This Row],[Order Date]]</f>
        <v>4</v>
      </c>
      <c r="P800">
        <f>WEEKNUM(orders[[#This Row],[Order Date]])</f>
        <v>6</v>
      </c>
      <c r="Q800" t="str" cm="1">
        <f t="array" ref="Q800">_xlfn.IFS(orders[[#This Row],[Customer Gender]]="M","Male", orders[[#This Row],[Customer Gender]]="F","Female", orders[[#This Row],[Customer Gender]]="O","Other", TRUE,"Unknown")</f>
        <v>Female</v>
      </c>
      <c r="R800" s="31" t="str">
        <f t="shared" si="38"/>
        <v>February</v>
      </c>
    </row>
    <row r="801" spans="1:18">
      <c r="A801" t="s">
        <v>894</v>
      </c>
      <c r="B801" t="s">
        <v>32</v>
      </c>
      <c r="C801">
        <v>31</v>
      </c>
      <c r="D801">
        <f t="shared" si="36"/>
        <v>31</v>
      </c>
      <c r="E801">
        <v>31.4</v>
      </c>
      <c r="F801">
        <v>973.4</v>
      </c>
      <c r="G801">
        <f t="shared" si="37"/>
        <v>973.4</v>
      </c>
      <c r="H801" s="1">
        <v>45691</v>
      </c>
      <c r="I801" s="1">
        <v>45692</v>
      </c>
      <c r="J801" t="s">
        <v>27</v>
      </c>
      <c r="K801" t="s">
        <v>51</v>
      </c>
      <c r="L801">
        <v>4</v>
      </c>
      <c r="M801" t="s">
        <v>19</v>
      </c>
      <c r="N801" t="s">
        <v>33</v>
      </c>
      <c r="O801">
        <f>orders[[#This Row],[Ship Date]]-orders[[#This Row],[Order Date]]</f>
        <v>1</v>
      </c>
      <c r="P801">
        <f>WEEKNUM(orders[[#This Row],[Order Date]])</f>
        <v>6</v>
      </c>
      <c r="Q801" t="str" cm="1">
        <f t="array" ref="Q801">_xlfn.IFS(orders[[#This Row],[Customer Gender]]="M","Male", orders[[#This Row],[Customer Gender]]="F","Female", orders[[#This Row],[Customer Gender]]="O","Other", TRUE,"Unknown")</f>
        <v>Female</v>
      </c>
      <c r="R801" s="31" t="str">
        <f t="shared" si="38"/>
        <v>February</v>
      </c>
    </row>
    <row r="802" spans="1:18">
      <c r="A802" t="s">
        <v>895</v>
      </c>
      <c r="B802" t="s">
        <v>46</v>
      </c>
      <c r="C802">
        <v>5</v>
      </c>
      <c r="D802">
        <f t="shared" si="36"/>
        <v>5</v>
      </c>
      <c r="E802">
        <v>59.3</v>
      </c>
      <c r="F802">
        <v>296.5</v>
      </c>
      <c r="G802">
        <f t="shared" si="37"/>
        <v>296.5</v>
      </c>
      <c r="H802" s="1">
        <v>45691</v>
      </c>
      <c r="I802" s="1">
        <v>45694</v>
      </c>
      <c r="J802" t="s">
        <v>23</v>
      </c>
      <c r="K802" t="s">
        <v>35</v>
      </c>
      <c r="L802">
        <v>5</v>
      </c>
      <c r="M802" t="s">
        <v>19</v>
      </c>
      <c r="N802" t="s">
        <v>545</v>
      </c>
      <c r="O802">
        <f>orders[[#This Row],[Ship Date]]-orders[[#This Row],[Order Date]]</f>
        <v>3</v>
      </c>
      <c r="P802">
        <f>WEEKNUM(orders[[#This Row],[Order Date]])</f>
        <v>6</v>
      </c>
      <c r="Q802" t="str" cm="1">
        <f t="array" ref="Q802">_xlfn.IFS(orders[[#This Row],[Customer Gender]]="M","Male", orders[[#This Row],[Customer Gender]]="F","Female", orders[[#This Row],[Customer Gender]]="O","Other", TRUE,"Unknown")</f>
        <v>Male</v>
      </c>
      <c r="R802" s="31" t="str">
        <f t="shared" si="38"/>
        <v>February</v>
      </c>
    </row>
    <row r="803" spans="1:18">
      <c r="A803" t="s">
        <v>896</v>
      </c>
      <c r="B803" t="s">
        <v>67</v>
      </c>
      <c r="C803">
        <v>6</v>
      </c>
      <c r="D803">
        <f t="shared" si="36"/>
        <v>6</v>
      </c>
      <c r="E803">
        <v>39</v>
      </c>
      <c r="F803">
        <v>234</v>
      </c>
      <c r="G803">
        <f t="shared" si="37"/>
        <v>234</v>
      </c>
      <c r="H803" s="1">
        <v>45691</v>
      </c>
      <c r="I803" s="1">
        <v>45694</v>
      </c>
      <c r="J803" t="s">
        <v>23</v>
      </c>
      <c r="K803" t="s">
        <v>35</v>
      </c>
      <c r="L803">
        <v>4</v>
      </c>
      <c r="M803" t="s">
        <v>19</v>
      </c>
      <c r="N803" t="s">
        <v>55</v>
      </c>
      <c r="O803">
        <f>orders[[#This Row],[Ship Date]]-orders[[#This Row],[Order Date]]</f>
        <v>3</v>
      </c>
      <c r="P803">
        <f>WEEKNUM(orders[[#This Row],[Order Date]])</f>
        <v>6</v>
      </c>
      <c r="Q803" t="str" cm="1">
        <f t="array" ref="Q803">_xlfn.IFS(orders[[#This Row],[Customer Gender]]="M","Male", orders[[#This Row],[Customer Gender]]="F","Female", orders[[#This Row],[Customer Gender]]="O","Other", TRUE,"Unknown")</f>
        <v>Male</v>
      </c>
      <c r="R803" s="31" t="str">
        <f t="shared" si="38"/>
        <v>February</v>
      </c>
    </row>
    <row r="804" spans="1:18">
      <c r="A804" t="s">
        <v>897</v>
      </c>
      <c r="B804" t="s">
        <v>37</v>
      </c>
      <c r="C804">
        <v>6</v>
      </c>
      <c r="D804">
        <f t="shared" si="36"/>
        <v>6</v>
      </c>
      <c r="E804">
        <v>98.6</v>
      </c>
      <c r="F804">
        <v>591.59999999999991</v>
      </c>
      <c r="G804">
        <f t="shared" si="37"/>
        <v>591.59999999999991</v>
      </c>
      <c r="H804" s="1">
        <v>45691</v>
      </c>
      <c r="I804" s="1">
        <v>45693</v>
      </c>
      <c r="J804" t="s">
        <v>27</v>
      </c>
      <c r="K804" t="s">
        <v>35</v>
      </c>
      <c r="L804">
        <v>4</v>
      </c>
      <c r="M804" t="s">
        <v>19</v>
      </c>
      <c r="N804" t="s">
        <v>55</v>
      </c>
      <c r="O804">
        <f>orders[[#This Row],[Ship Date]]-orders[[#This Row],[Order Date]]</f>
        <v>2</v>
      </c>
      <c r="P804">
        <f>WEEKNUM(orders[[#This Row],[Order Date]])</f>
        <v>6</v>
      </c>
      <c r="Q804" t="str" cm="1">
        <f t="array" ref="Q804">_xlfn.IFS(orders[[#This Row],[Customer Gender]]="M","Male", orders[[#This Row],[Customer Gender]]="F","Female", orders[[#This Row],[Customer Gender]]="O","Other", TRUE,"Unknown")</f>
        <v>Female</v>
      </c>
      <c r="R804" s="31" t="str">
        <f t="shared" si="38"/>
        <v>February</v>
      </c>
    </row>
    <row r="805" spans="1:18">
      <c r="A805" t="s">
        <v>898</v>
      </c>
      <c r="B805" t="s">
        <v>44</v>
      </c>
      <c r="C805">
        <v>1</v>
      </c>
      <c r="D805">
        <f t="shared" si="36"/>
        <v>1</v>
      </c>
      <c r="E805">
        <v>20</v>
      </c>
      <c r="F805">
        <v>20</v>
      </c>
      <c r="G805">
        <f t="shared" si="37"/>
        <v>20</v>
      </c>
      <c r="H805" s="1">
        <v>45692</v>
      </c>
      <c r="I805" s="1">
        <v>45693</v>
      </c>
      <c r="J805" t="s">
        <v>23</v>
      </c>
      <c r="K805" t="s">
        <v>51</v>
      </c>
      <c r="L805">
        <v>5</v>
      </c>
      <c r="M805" t="s">
        <v>19</v>
      </c>
      <c r="N805" t="s">
        <v>62</v>
      </c>
      <c r="O805">
        <f>orders[[#This Row],[Ship Date]]-orders[[#This Row],[Order Date]]</f>
        <v>1</v>
      </c>
      <c r="P805">
        <f>WEEKNUM(orders[[#This Row],[Order Date]])</f>
        <v>6</v>
      </c>
      <c r="Q805" t="str" cm="1">
        <f t="array" ref="Q805">_xlfn.IFS(orders[[#This Row],[Customer Gender]]="M","Male", orders[[#This Row],[Customer Gender]]="F","Female", orders[[#This Row],[Customer Gender]]="O","Other", TRUE,"Unknown")</f>
        <v>Male</v>
      </c>
      <c r="R805" s="31" t="str">
        <f t="shared" si="38"/>
        <v>February</v>
      </c>
    </row>
    <row r="806" spans="1:18">
      <c r="A806" t="s">
        <v>899</v>
      </c>
      <c r="B806" t="s">
        <v>22</v>
      </c>
      <c r="C806">
        <v>2</v>
      </c>
      <c r="D806">
        <f t="shared" si="36"/>
        <v>2</v>
      </c>
      <c r="E806">
        <v>42.9</v>
      </c>
      <c r="F806">
        <v>85.8</v>
      </c>
      <c r="G806">
        <f t="shared" si="37"/>
        <v>85.8</v>
      </c>
      <c r="H806" s="1">
        <v>45692</v>
      </c>
      <c r="I806" s="1">
        <v>45694</v>
      </c>
      <c r="J806" t="s">
        <v>27</v>
      </c>
      <c r="K806" t="s">
        <v>18</v>
      </c>
      <c r="L806">
        <v>5</v>
      </c>
      <c r="M806" t="s">
        <v>19</v>
      </c>
      <c r="N806" t="s">
        <v>62</v>
      </c>
      <c r="O806">
        <f>orders[[#This Row],[Ship Date]]-orders[[#This Row],[Order Date]]</f>
        <v>2</v>
      </c>
      <c r="P806">
        <f>WEEKNUM(orders[[#This Row],[Order Date]])</f>
        <v>6</v>
      </c>
      <c r="Q806" t="str" cm="1">
        <f t="array" ref="Q806">_xlfn.IFS(orders[[#This Row],[Customer Gender]]="M","Male", orders[[#This Row],[Customer Gender]]="F","Female", orders[[#This Row],[Customer Gender]]="O","Other", TRUE,"Unknown")</f>
        <v>Female</v>
      </c>
      <c r="R806" s="31" t="str">
        <f t="shared" si="38"/>
        <v>February</v>
      </c>
    </row>
    <row r="807" spans="1:18">
      <c r="A807" t="s">
        <v>900</v>
      </c>
      <c r="B807" t="s">
        <v>42</v>
      </c>
      <c r="C807">
        <v>7</v>
      </c>
      <c r="D807">
        <f t="shared" si="36"/>
        <v>7</v>
      </c>
      <c r="E807">
        <v>55.6</v>
      </c>
      <c r="F807">
        <v>389.2</v>
      </c>
      <c r="G807">
        <f t="shared" si="37"/>
        <v>389.2</v>
      </c>
      <c r="H807" s="1">
        <v>45692</v>
      </c>
      <c r="I807" s="1">
        <v>45694</v>
      </c>
      <c r="J807" t="s">
        <v>27</v>
      </c>
      <c r="K807" t="s">
        <v>40</v>
      </c>
      <c r="L807">
        <v>3</v>
      </c>
      <c r="M807" t="s">
        <v>19</v>
      </c>
      <c r="N807" t="s">
        <v>62</v>
      </c>
      <c r="O807">
        <f>orders[[#This Row],[Ship Date]]-orders[[#This Row],[Order Date]]</f>
        <v>2</v>
      </c>
      <c r="P807">
        <f>WEEKNUM(orders[[#This Row],[Order Date]])</f>
        <v>6</v>
      </c>
      <c r="Q807" t="str" cm="1">
        <f t="array" ref="Q807">_xlfn.IFS(orders[[#This Row],[Customer Gender]]="M","Male", orders[[#This Row],[Customer Gender]]="F","Female", orders[[#This Row],[Customer Gender]]="O","Other", TRUE,"Unknown")</f>
        <v>Female</v>
      </c>
      <c r="R807" s="31" t="str">
        <f t="shared" si="38"/>
        <v>February</v>
      </c>
    </row>
    <row r="808" spans="1:18">
      <c r="A808" t="s">
        <v>901</v>
      </c>
      <c r="B808" t="s">
        <v>44</v>
      </c>
      <c r="C808">
        <v>4</v>
      </c>
      <c r="D808">
        <f t="shared" si="36"/>
        <v>4</v>
      </c>
      <c r="E808">
        <v>19.2</v>
      </c>
      <c r="F808">
        <v>76.8</v>
      </c>
      <c r="G808">
        <f t="shared" si="37"/>
        <v>76.8</v>
      </c>
      <c r="H808" s="1">
        <v>45692</v>
      </c>
      <c r="I808" s="1">
        <v>45697</v>
      </c>
      <c r="J808" t="s">
        <v>27</v>
      </c>
      <c r="K808" t="s">
        <v>18</v>
      </c>
      <c r="L808">
        <v>4</v>
      </c>
      <c r="M808" t="s">
        <v>19</v>
      </c>
      <c r="N808" t="s">
        <v>429</v>
      </c>
      <c r="O808">
        <f>orders[[#This Row],[Ship Date]]-orders[[#This Row],[Order Date]]</f>
        <v>5</v>
      </c>
      <c r="P808">
        <f>WEEKNUM(orders[[#This Row],[Order Date]])</f>
        <v>6</v>
      </c>
      <c r="Q808" t="str" cm="1">
        <f t="array" ref="Q808">_xlfn.IFS(orders[[#This Row],[Customer Gender]]="M","Male", orders[[#This Row],[Customer Gender]]="F","Female", orders[[#This Row],[Customer Gender]]="O","Other", TRUE,"Unknown")</f>
        <v>Female</v>
      </c>
      <c r="R808" s="31" t="str">
        <f t="shared" si="38"/>
        <v>February</v>
      </c>
    </row>
    <row r="809" spans="1:18">
      <c r="A809" t="s">
        <v>902</v>
      </c>
      <c r="B809" t="s">
        <v>37</v>
      </c>
      <c r="C809">
        <v>2</v>
      </c>
      <c r="D809">
        <f t="shared" si="36"/>
        <v>2</v>
      </c>
      <c r="E809">
        <v>28.8</v>
      </c>
      <c r="F809">
        <v>57.6</v>
      </c>
      <c r="G809">
        <f t="shared" si="37"/>
        <v>57.6</v>
      </c>
      <c r="H809" s="1">
        <v>45692</v>
      </c>
      <c r="I809" s="1">
        <v>45694</v>
      </c>
      <c r="J809" t="s">
        <v>23</v>
      </c>
      <c r="K809" t="s">
        <v>35</v>
      </c>
      <c r="L809">
        <v>4</v>
      </c>
      <c r="M809" t="s">
        <v>19</v>
      </c>
      <c r="N809" t="s">
        <v>108</v>
      </c>
      <c r="O809">
        <f>orders[[#This Row],[Ship Date]]-orders[[#This Row],[Order Date]]</f>
        <v>2</v>
      </c>
      <c r="P809">
        <f>WEEKNUM(orders[[#This Row],[Order Date]])</f>
        <v>6</v>
      </c>
      <c r="Q809" t="str" cm="1">
        <f t="array" ref="Q809">_xlfn.IFS(orders[[#This Row],[Customer Gender]]="M","Male", orders[[#This Row],[Customer Gender]]="F","Female", orders[[#This Row],[Customer Gender]]="O","Other", TRUE,"Unknown")</f>
        <v>Male</v>
      </c>
      <c r="R809" s="31" t="str">
        <f t="shared" si="38"/>
        <v>February</v>
      </c>
    </row>
    <row r="810" spans="1:18">
      <c r="A810" t="s">
        <v>903</v>
      </c>
      <c r="B810" t="s">
        <v>32</v>
      </c>
      <c r="C810">
        <v>1</v>
      </c>
      <c r="D810">
        <f t="shared" si="36"/>
        <v>1</v>
      </c>
      <c r="E810">
        <v>29.7</v>
      </c>
      <c r="F810">
        <v>29.7</v>
      </c>
      <c r="G810">
        <f t="shared" si="37"/>
        <v>29.7</v>
      </c>
      <c r="H810" s="1">
        <v>45692</v>
      </c>
      <c r="I810" s="1">
        <v>45694</v>
      </c>
      <c r="J810" t="s">
        <v>27</v>
      </c>
      <c r="K810" t="s">
        <v>40</v>
      </c>
      <c r="L810">
        <v>2</v>
      </c>
      <c r="M810" t="s">
        <v>19</v>
      </c>
      <c r="N810" t="s">
        <v>113</v>
      </c>
      <c r="O810">
        <f>orders[[#This Row],[Ship Date]]-orders[[#This Row],[Order Date]]</f>
        <v>2</v>
      </c>
      <c r="P810">
        <f>WEEKNUM(orders[[#This Row],[Order Date]])</f>
        <v>6</v>
      </c>
      <c r="Q810" t="str" cm="1">
        <f t="array" ref="Q810">_xlfn.IFS(orders[[#This Row],[Customer Gender]]="M","Male", orders[[#This Row],[Customer Gender]]="F","Female", orders[[#This Row],[Customer Gender]]="O","Other", TRUE,"Unknown")</f>
        <v>Female</v>
      </c>
      <c r="R810" s="31" t="str">
        <f t="shared" si="38"/>
        <v>February</v>
      </c>
    </row>
    <row r="811" spans="1:18">
      <c r="A811" t="s">
        <v>904</v>
      </c>
      <c r="B811" t="s">
        <v>39</v>
      </c>
      <c r="C811">
        <v>6</v>
      </c>
      <c r="D811">
        <f t="shared" si="36"/>
        <v>6</v>
      </c>
      <c r="E811">
        <v>63.3</v>
      </c>
      <c r="F811">
        <v>379.79999999999995</v>
      </c>
      <c r="G811">
        <f t="shared" si="37"/>
        <v>379.79999999999995</v>
      </c>
      <c r="H811" s="1">
        <v>45692</v>
      </c>
      <c r="I811" s="1">
        <v>45693</v>
      </c>
      <c r="J811" t="s">
        <v>17</v>
      </c>
      <c r="K811" t="s">
        <v>18</v>
      </c>
      <c r="L811">
        <v>5</v>
      </c>
      <c r="M811" t="s">
        <v>19</v>
      </c>
      <c r="N811" t="s">
        <v>115</v>
      </c>
      <c r="O811">
        <f>orders[[#This Row],[Ship Date]]-orders[[#This Row],[Order Date]]</f>
        <v>1</v>
      </c>
      <c r="P811">
        <f>WEEKNUM(orders[[#This Row],[Order Date]])</f>
        <v>6</v>
      </c>
      <c r="Q811" t="str" cm="1">
        <f t="array" ref="Q811">_xlfn.IFS(orders[[#This Row],[Customer Gender]]="M","Male", orders[[#This Row],[Customer Gender]]="F","Female", orders[[#This Row],[Customer Gender]]="O","Other", TRUE,"Unknown")</f>
        <v>Unknown</v>
      </c>
      <c r="R811" s="31" t="str">
        <f t="shared" si="38"/>
        <v>February</v>
      </c>
    </row>
    <row r="812" spans="1:18">
      <c r="A812" t="s">
        <v>905</v>
      </c>
      <c r="B812" t="s">
        <v>32</v>
      </c>
      <c r="C812">
        <v>1</v>
      </c>
      <c r="D812">
        <f t="shared" si="36"/>
        <v>1</v>
      </c>
      <c r="E812">
        <v>46</v>
      </c>
      <c r="F812">
        <v>46</v>
      </c>
      <c r="G812">
        <f t="shared" si="37"/>
        <v>46</v>
      </c>
      <c r="H812" s="1">
        <v>45692</v>
      </c>
      <c r="I812" s="1">
        <v>45693</v>
      </c>
      <c r="J812" t="s">
        <v>27</v>
      </c>
      <c r="K812" t="s">
        <v>18</v>
      </c>
      <c r="L812">
        <v>5</v>
      </c>
      <c r="M812" t="s">
        <v>19</v>
      </c>
      <c r="N812" t="s">
        <v>115</v>
      </c>
      <c r="O812">
        <f>orders[[#This Row],[Ship Date]]-orders[[#This Row],[Order Date]]</f>
        <v>1</v>
      </c>
      <c r="P812">
        <f>WEEKNUM(orders[[#This Row],[Order Date]])</f>
        <v>6</v>
      </c>
      <c r="Q812" t="str" cm="1">
        <f t="array" ref="Q812">_xlfn.IFS(orders[[#This Row],[Customer Gender]]="M","Male", orders[[#This Row],[Customer Gender]]="F","Female", orders[[#This Row],[Customer Gender]]="O","Other", TRUE,"Unknown")</f>
        <v>Female</v>
      </c>
      <c r="R812" s="31" t="str">
        <f t="shared" si="38"/>
        <v>February</v>
      </c>
    </row>
    <row r="813" spans="1:18">
      <c r="A813" t="s">
        <v>906</v>
      </c>
      <c r="B813" t="s">
        <v>67</v>
      </c>
      <c r="C813">
        <v>3</v>
      </c>
      <c r="D813">
        <f t="shared" si="36"/>
        <v>3</v>
      </c>
      <c r="E813">
        <v>38</v>
      </c>
      <c r="F813">
        <v>114</v>
      </c>
      <c r="G813">
        <f t="shared" si="37"/>
        <v>114</v>
      </c>
      <c r="H813" s="1">
        <v>45692</v>
      </c>
      <c r="I813" s="1">
        <v>45694</v>
      </c>
      <c r="J813" t="s">
        <v>27</v>
      </c>
      <c r="K813" t="s">
        <v>35</v>
      </c>
      <c r="L813">
        <v>5</v>
      </c>
      <c r="M813" t="s">
        <v>19</v>
      </c>
      <c r="N813" t="s">
        <v>115</v>
      </c>
      <c r="O813">
        <f>orders[[#This Row],[Ship Date]]-orders[[#This Row],[Order Date]]</f>
        <v>2</v>
      </c>
      <c r="P813">
        <f>WEEKNUM(orders[[#This Row],[Order Date]])</f>
        <v>6</v>
      </c>
      <c r="Q813" t="str" cm="1">
        <f t="array" ref="Q813">_xlfn.IFS(orders[[#This Row],[Customer Gender]]="M","Male", orders[[#This Row],[Customer Gender]]="F","Female", orders[[#This Row],[Customer Gender]]="O","Other", TRUE,"Unknown")</f>
        <v>Female</v>
      </c>
      <c r="R813" s="31" t="str">
        <f t="shared" si="38"/>
        <v>February</v>
      </c>
    </row>
    <row r="814" spans="1:18">
      <c r="A814" t="s">
        <v>907</v>
      </c>
      <c r="B814" t="s">
        <v>54</v>
      </c>
      <c r="C814">
        <v>13</v>
      </c>
      <c r="D814">
        <f t="shared" si="36"/>
        <v>13</v>
      </c>
      <c r="E814">
        <v>34.6</v>
      </c>
      <c r="F814">
        <v>449.8</v>
      </c>
      <c r="G814">
        <f t="shared" si="37"/>
        <v>449.8</v>
      </c>
      <c r="H814" s="1">
        <v>45692</v>
      </c>
      <c r="I814" s="1">
        <v>45694</v>
      </c>
      <c r="J814" t="s">
        <v>27</v>
      </c>
      <c r="K814" t="s">
        <v>18</v>
      </c>
      <c r="L814">
        <v>3</v>
      </c>
      <c r="M814" t="s">
        <v>19</v>
      </c>
      <c r="N814" t="s">
        <v>115</v>
      </c>
      <c r="O814">
        <f>orders[[#This Row],[Ship Date]]-orders[[#This Row],[Order Date]]</f>
        <v>2</v>
      </c>
      <c r="P814">
        <f>WEEKNUM(orders[[#This Row],[Order Date]])</f>
        <v>6</v>
      </c>
      <c r="Q814" t="str" cm="1">
        <f t="array" ref="Q814">_xlfn.IFS(orders[[#This Row],[Customer Gender]]="M","Male", orders[[#This Row],[Customer Gender]]="F","Female", orders[[#This Row],[Customer Gender]]="O","Other", TRUE,"Unknown")</f>
        <v>Female</v>
      </c>
      <c r="R814" s="31" t="str">
        <f t="shared" si="38"/>
        <v>February</v>
      </c>
    </row>
    <row r="815" spans="1:18">
      <c r="A815" t="s">
        <v>908</v>
      </c>
      <c r="B815" t="s">
        <v>30</v>
      </c>
      <c r="C815">
        <v>10</v>
      </c>
      <c r="D815">
        <f t="shared" si="36"/>
        <v>10</v>
      </c>
      <c r="E815">
        <v>79.7</v>
      </c>
      <c r="F815">
        <v>797</v>
      </c>
      <c r="G815">
        <f t="shared" si="37"/>
        <v>797</v>
      </c>
      <c r="H815" s="1">
        <v>45692</v>
      </c>
      <c r="I815" s="1">
        <v>45693</v>
      </c>
      <c r="J815" t="s">
        <v>27</v>
      </c>
      <c r="K815" t="s">
        <v>70</v>
      </c>
      <c r="L815">
        <v>3</v>
      </c>
      <c r="M815" t="s">
        <v>19</v>
      </c>
      <c r="N815" t="s">
        <v>115</v>
      </c>
      <c r="O815">
        <f>orders[[#This Row],[Ship Date]]-orders[[#This Row],[Order Date]]</f>
        <v>1</v>
      </c>
      <c r="P815">
        <f>WEEKNUM(orders[[#This Row],[Order Date]])</f>
        <v>6</v>
      </c>
      <c r="Q815" t="str" cm="1">
        <f t="array" ref="Q815">_xlfn.IFS(orders[[#This Row],[Customer Gender]]="M","Male", orders[[#This Row],[Customer Gender]]="F","Female", orders[[#This Row],[Customer Gender]]="O","Other", TRUE,"Unknown")</f>
        <v>Female</v>
      </c>
      <c r="R815" s="31" t="str">
        <f t="shared" si="38"/>
        <v>February</v>
      </c>
    </row>
    <row r="816" spans="1:18">
      <c r="A816" t="s">
        <v>909</v>
      </c>
      <c r="B816" t="s">
        <v>44</v>
      </c>
      <c r="C816">
        <v>8</v>
      </c>
      <c r="D816">
        <f t="shared" si="36"/>
        <v>8</v>
      </c>
      <c r="E816">
        <v>30.5</v>
      </c>
      <c r="F816">
        <v>244</v>
      </c>
      <c r="G816">
        <f t="shared" si="37"/>
        <v>244</v>
      </c>
      <c r="H816" s="1">
        <v>45692</v>
      </c>
      <c r="I816" s="1">
        <v>45696</v>
      </c>
      <c r="J816" t="s">
        <v>23</v>
      </c>
      <c r="K816" t="s">
        <v>51</v>
      </c>
      <c r="L816">
        <v>4</v>
      </c>
      <c r="M816" t="s">
        <v>19</v>
      </c>
      <c r="N816" t="s">
        <v>24</v>
      </c>
      <c r="O816">
        <f>orders[[#This Row],[Ship Date]]-orders[[#This Row],[Order Date]]</f>
        <v>4</v>
      </c>
      <c r="P816">
        <f>WEEKNUM(orders[[#This Row],[Order Date]])</f>
        <v>6</v>
      </c>
      <c r="Q816" t="str" cm="1">
        <f t="array" ref="Q816">_xlfn.IFS(orders[[#This Row],[Customer Gender]]="M","Male", orders[[#This Row],[Customer Gender]]="F","Female", orders[[#This Row],[Customer Gender]]="O","Other", TRUE,"Unknown")</f>
        <v>Male</v>
      </c>
      <c r="R816" s="31" t="str">
        <f t="shared" si="38"/>
        <v>February</v>
      </c>
    </row>
    <row r="817" spans="1:18">
      <c r="A817" t="s">
        <v>910</v>
      </c>
      <c r="B817" t="s">
        <v>16</v>
      </c>
      <c r="C817">
        <v>2</v>
      </c>
      <c r="D817">
        <f t="shared" si="36"/>
        <v>2</v>
      </c>
      <c r="E817">
        <v>20.8</v>
      </c>
      <c r="F817">
        <v>41.6</v>
      </c>
      <c r="G817">
        <f t="shared" si="37"/>
        <v>41.6</v>
      </c>
      <c r="H817" s="1">
        <v>45692</v>
      </c>
      <c r="I817" s="1">
        <v>45693</v>
      </c>
      <c r="J817" t="s">
        <v>27</v>
      </c>
      <c r="K817" t="s">
        <v>18</v>
      </c>
      <c r="L817">
        <v>4</v>
      </c>
      <c r="M817" t="s">
        <v>19</v>
      </c>
      <c r="N817" t="s">
        <v>28</v>
      </c>
      <c r="O817">
        <f>orders[[#This Row],[Ship Date]]-orders[[#This Row],[Order Date]]</f>
        <v>1</v>
      </c>
      <c r="P817">
        <f>WEEKNUM(orders[[#This Row],[Order Date]])</f>
        <v>6</v>
      </c>
      <c r="Q817" t="str" cm="1">
        <f t="array" ref="Q817">_xlfn.IFS(orders[[#This Row],[Customer Gender]]="M","Male", orders[[#This Row],[Customer Gender]]="F","Female", orders[[#This Row],[Customer Gender]]="O","Other", TRUE,"Unknown")</f>
        <v>Female</v>
      </c>
      <c r="R817" s="31" t="str">
        <f t="shared" si="38"/>
        <v>February</v>
      </c>
    </row>
    <row r="818" spans="1:18">
      <c r="A818" t="s">
        <v>911</v>
      </c>
      <c r="B818" t="s">
        <v>67</v>
      </c>
      <c r="C818">
        <v>7</v>
      </c>
      <c r="D818">
        <f t="shared" si="36"/>
        <v>7</v>
      </c>
      <c r="E818">
        <v>48.5</v>
      </c>
      <c r="F818">
        <v>339.5</v>
      </c>
      <c r="G818">
        <f t="shared" si="37"/>
        <v>339.5</v>
      </c>
      <c r="H818" s="1">
        <v>45692</v>
      </c>
      <c r="I818" s="1">
        <v>45696</v>
      </c>
      <c r="J818" t="s">
        <v>27</v>
      </c>
      <c r="K818" t="s">
        <v>40</v>
      </c>
      <c r="L818">
        <v>5</v>
      </c>
      <c r="M818" t="s">
        <v>19</v>
      </c>
      <c r="N818" t="s">
        <v>28</v>
      </c>
      <c r="O818">
        <f>orders[[#This Row],[Ship Date]]-orders[[#This Row],[Order Date]]</f>
        <v>4</v>
      </c>
      <c r="P818">
        <f>WEEKNUM(orders[[#This Row],[Order Date]])</f>
        <v>6</v>
      </c>
      <c r="Q818" t="str" cm="1">
        <f t="array" ref="Q818">_xlfn.IFS(orders[[#This Row],[Customer Gender]]="M","Male", orders[[#This Row],[Customer Gender]]="F","Female", orders[[#This Row],[Customer Gender]]="O","Other", TRUE,"Unknown")</f>
        <v>Female</v>
      </c>
      <c r="R818" s="31" t="str">
        <f t="shared" si="38"/>
        <v>February</v>
      </c>
    </row>
    <row r="819" spans="1:18">
      <c r="A819" t="s">
        <v>912</v>
      </c>
      <c r="B819" t="s">
        <v>26</v>
      </c>
      <c r="C819">
        <v>4</v>
      </c>
      <c r="D819">
        <f t="shared" si="36"/>
        <v>4</v>
      </c>
      <c r="E819">
        <v>61.8</v>
      </c>
      <c r="F819">
        <v>247.2</v>
      </c>
      <c r="G819">
        <f t="shared" si="37"/>
        <v>247.2</v>
      </c>
      <c r="H819" s="1">
        <v>45692</v>
      </c>
      <c r="I819" s="1">
        <v>45696</v>
      </c>
      <c r="J819" t="s">
        <v>27</v>
      </c>
      <c r="K819" t="s">
        <v>70</v>
      </c>
      <c r="L819">
        <v>4</v>
      </c>
      <c r="M819" t="s">
        <v>19</v>
      </c>
      <c r="N819" t="s">
        <v>147</v>
      </c>
      <c r="O819">
        <f>orders[[#This Row],[Ship Date]]-orders[[#This Row],[Order Date]]</f>
        <v>4</v>
      </c>
      <c r="P819">
        <f>WEEKNUM(orders[[#This Row],[Order Date]])</f>
        <v>6</v>
      </c>
      <c r="Q819" t="str" cm="1">
        <f t="array" ref="Q819">_xlfn.IFS(orders[[#This Row],[Customer Gender]]="M","Male", orders[[#This Row],[Customer Gender]]="F","Female", orders[[#This Row],[Customer Gender]]="O","Other", TRUE,"Unknown")</f>
        <v>Female</v>
      </c>
      <c r="R819" s="31" t="str">
        <f t="shared" si="38"/>
        <v>February</v>
      </c>
    </row>
    <row r="820" spans="1:18">
      <c r="A820" t="s">
        <v>913</v>
      </c>
      <c r="B820" t="s">
        <v>54</v>
      </c>
      <c r="C820">
        <v>1</v>
      </c>
      <c r="D820">
        <f t="shared" si="36"/>
        <v>1</v>
      </c>
      <c r="E820">
        <v>46.1</v>
      </c>
      <c r="F820">
        <v>46.1</v>
      </c>
      <c r="G820">
        <f t="shared" si="37"/>
        <v>46.1</v>
      </c>
      <c r="H820" s="1">
        <v>45692</v>
      </c>
      <c r="I820" s="1">
        <v>45693</v>
      </c>
      <c r="J820" t="s">
        <v>89</v>
      </c>
      <c r="K820" t="s">
        <v>40</v>
      </c>
      <c r="L820">
        <v>4</v>
      </c>
      <c r="M820" t="s">
        <v>19</v>
      </c>
      <c r="N820" t="s">
        <v>33</v>
      </c>
      <c r="O820">
        <f>orders[[#This Row],[Ship Date]]-orders[[#This Row],[Order Date]]</f>
        <v>1</v>
      </c>
      <c r="P820">
        <f>WEEKNUM(orders[[#This Row],[Order Date]])</f>
        <v>6</v>
      </c>
      <c r="Q820" t="str" cm="1">
        <f t="array" ref="Q820">_xlfn.IFS(orders[[#This Row],[Customer Gender]]="M","Male", orders[[#This Row],[Customer Gender]]="F","Female", orders[[#This Row],[Customer Gender]]="O","Other", TRUE,"Unknown")</f>
        <v>Other</v>
      </c>
      <c r="R820" s="31" t="str">
        <f t="shared" si="38"/>
        <v>February</v>
      </c>
    </row>
    <row r="821" spans="1:18">
      <c r="A821" t="s">
        <v>914</v>
      </c>
      <c r="B821" t="s">
        <v>32</v>
      </c>
      <c r="C821">
        <v>6</v>
      </c>
      <c r="D821">
        <f t="shared" si="36"/>
        <v>6</v>
      </c>
      <c r="E821">
        <v>44</v>
      </c>
      <c r="F821">
        <v>264</v>
      </c>
      <c r="G821">
        <f t="shared" si="37"/>
        <v>264</v>
      </c>
      <c r="H821" s="1">
        <v>45692</v>
      </c>
      <c r="I821" s="1">
        <v>45693</v>
      </c>
      <c r="J821" t="s">
        <v>27</v>
      </c>
      <c r="K821" t="s">
        <v>18</v>
      </c>
      <c r="L821">
        <v>4</v>
      </c>
      <c r="M821" t="s">
        <v>19</v>
      </c>
      <c r="N821" t="s">
        <v>33</v>
      </c>
      <c r="O821">
        <f>orders[[#This Row],[Ship Date]]-orders[[#This Row],[Order Date]]</f>
        <v>1</v>
      </c>
      <c r="P821">
        <f>WEEKNUM(orders[[#This Row],[Order Date]])</f>
        <v>6</v>
      </c>
      <c r="Q821" t="str" cm="1">
        <f t="array" ref="Q821">_xlfn.IFS(orders[[#This Row],[Customer Gender]]="M","Male", orders[[#This Row],[Customer Gender]]="F","Female", orders[[#This Row],[Customer Gender]]="O","Other", TRUE,"Unknown")</f>
        <v>Female</v>
      </c>
      <c r="R821" s="31" t="str">
        <f t="shared" si="38"/>
        <v>February</v>
      </c>
    </row>
    <row r="822" spans="1:18">
      <c r="A822" t="s">
        <v>915</v>
      </c>
      <c r="B822" t="s">
        <v>146</v>
      </c>
      <c r="C822">
        <v>2</v>
      </c>
      <c r="D822">
        <f t="shared" si="36"/>
        <v>2</v>
      </c>
      <c r="E822">
        <v>95.7</v>
      </c>
      <c r="F822">
        <v>191.4</v>
      </c>
      <c r="G822">
        <f t="shared" si="37"/>
        <v>191.4</v>
      </c>
      <c r="H822" s="1">
        <v>45692</v>
      </c>
      <c r="I822" s="1">
        <v>45698</v>
      </c>
      <c r="J822" t="s">
        <v>27</v>
      </c>
      <c r="K822" t="s">
        <v>51</v>
      </c>
      <c r="L822">
        <v>5</v>
      </c>
      <c r="M822" t="s">
        <v>19</v>
      </c>
      <c r="N822" t="s">
        <v>33</v>
      </c>
      <c r="O822">
        <f>orders[[#This Row],[Ship Date]]-orders[[#This Row],[Order Date]]</f>
        <v>6</v>
      </c>
      <c r="P822">
        <f>WEEKNUM(orders[[#This Row],[Order Date]])</f>
        <v>6</v>
      </c>
      <c r="Q822" t="str" cm="1">
        <f t="array" ref="Q822">_xlfn.IFS(orders[[#This Row],[Customer Gender]]="M","Male", orders[[#This Row],[Customer Gender]]="F","Female", orders[[#This Row],[Customer Gender]]="O","Other", TRUE,"Unknown")</f>
        <v>Female</v>
      </c>
      <c r="R822" s="31" t="str">
        <f t="shared" si="38"/>
        <v>February</v>
      </c>
    </row>
    <row r="823" spans="1:18">
      <c r="A823" t="s">
        <v>916</v>
      </c>
      <c r="B823" t="s">
        <v>42</v>
      </c>
      <c r="C823">
        <v>5</v>
      </c>
      <c r="D823">
        <f t="shared" si="36"/>
        <v>5</v>
      </c>
      <c r="E823">
        <v>46.4</v>
      </c>
      <c r="F823">
        <v>232</v>
      </c>
      <c r="G823">
        <f t="shared" si="37"/>
        <v>232</v>
      </c>
      <c r="H823" s="1">
        <v>45692</v>
      </c>
      <c r="I823" s="1">
        <v>45695</v>
      </c>
      <c r="J823" t="s">
        <v>27</v>
      </c>
      <c r="K823" t="s">
        <v>18</v>
      </c>
      <c r="L823">
        <v>4</v>
      </c>
      <c r="M823" t="s">
        <v>19</v>
      </c>
      <c r="N823" t="s">
        <v>33</v>
      </c>
      <c r="O823">
        <f>orders[[#This Row],[Ship Date]]-orders[[#This Row],[Order Date]]</f>
        <v>3</v>
      </c>
      <c r="P823">
        <f>WEEKNUM(orders[[#This Row],[Order Date]])</f>
        <v>6</v>
      </c>
      <c r="Q823" t="str" cm="1">
        <f t="array" ref="Q823">_xlfn.IFS(orders[[#This Row],[Customer Gender]]="M","Male", orders[[#This Row],[Customer Gender]]="F","Female", orders[[#This Row],[Customer Gender]]="O","Other", TRUE,"Unknown")</f>
        <v>Female</v>
      </c>
      <c r="R823" s="31" t="str">
        <f t="shared" si="38"/>
        <v>February</v>
      </c>
    </row>
    <row r="824" spans="1:18">
      <c r="A824" t="s">
        <v>917</v>
      </c>
      <c r="B824" t="s">
        <v>39</v>
      </c>
      <c r="C824">
        <v>2</v>
      </c>
      <c r="D824">
        <f t="shared" si="36"/>
        <v>2</v>
      </c>
      <c r="E824">
        <v>47.2</v>
      </c>
      <c r="F824">
        <v>94.4</v>
      </c>
      <c r="G824">
        <f t="shared" si="37"/>
        <v>94.4</v>
      </c>
      <c r="H824" s="1">
        <v>45692</v>
      </c>
      <c r="I824" s="1">
        <v>45694</v>
      </c>
      <c r="J824" t="s">
        <v>27</v>
      </c>
      <c r="K824" t="s">
        <v>18</v>
      </c>
      <c r="L824">
        <v>5</v>
      </c>
      <c r="M824" t="s">
        <v>19</v>
      </c>
      <c r="N824" t="s">
        <v>33</v>
      </c>
      <c r="O824">
        <f>orders[[#This Row],[Ship Date]]-orders[[#This Row],[Order Date]]</f>
        <v>2</v>
      </c>
      <c r="P824">
        <f>WEEKNUM(orders[[#This Row],[Order Date]])</f>
        <v>6</v>
      </c>
      <c r="Q824" t="str" cm="1">
        <f t="array" ref="Q824">_xlfn.IFS(orders[[#This Row],[Customer Gender]]="M","Male", orders[[#This Row],[Customer Gender]]="F","Female", orders[[#This Row],[Customer Gender]]="O","Other", TRUE,"Unknown")</f>
        <v>Female</v>
      </c>
      <c r="R824" s="31" t="str">
        <f t="shared" si="38"/>
        <v>February</v>
      </c>
    </row>
    <row r="825" spans="1:18">
      <c r="A825" t="s">
        <v>918</v>
      </c>
      <c r="B825" t="s">
        <v>42</v>
      </c>
      <c r="C825">
        <v>2</v>
      </c>
      <c r="D825">
        <f t="shared" si="36"/>
        <v>2</v>
      </c>
      <c r="E825">
        <v>58.6</v>
      </c>
      <c r="F825">
        <v>117.2</v>
      </c>
      <c r="G825">
        <f t="shared" si="37"/>
        <v>117.2</v>
      </c>
      <c r="H825" s="1">
        <v>45692</v>
      </c>
      <c r="I825" s="1">
        <v>45693</v>
      </c>
      <c r="J825" t="s">
        <v>27</v>
      </c>
      <c r="K825" t="s">
        <v>40</v>
      </c>
      <c r="L825">
        <v>3</v>
      </c>
      <c r="M825" t="s">
        <v>19</v>
      </c>
      <c r="N825" t="s">
        <v>33</v>
      </c>
      <c r="O825">
        <f>orders[[#This Row],[Ship Date]]-orders[[#This Row],[Order Date]]</f>
        <v>1</v>
      </c>
      <c r="P825">
        <f>WEEKNUM(orders[[#This Row],[Order Date]])</f>
        <v>6</v>
      </c>
      <c r="Q825" t="str" cm="1">
        <f t="array" ref="Q825">_xlfn.IFS(orders[[#This Row],[Customer Gender]]="M","Male", orders[[#This Row],[Customer Gender]]="F","Female", orders[[#This Row],[Customer Gender]]="O","Other", TRUE,"Unknown")</f>
        <v>Female</v>
      </c>
      <c r="R825" s="31" t="str">
        <f t="shared" si="38"/>
        <v>February</v>
      </c>
    </row>
    <row r="826" spans="1:18">
      <c r="A826" t="s">
        <v>919</v>
      </c>
      <c r="B826" t="s">
        <v>32</v>
      </c>
      <c r="C826">
        <v>3</v>
      </c>
      <c r="D826">
        <f t="shared" si="36"/>
        <v>3</v>
      </c>
      <c r="E826">
        <v>57</v>
      </c>
      <c r="F826">
        <v>171</v>
      </c>
      <c r="G826">
        <f t="shared" si="37"/>
        <v>171</v>
      </c>
      <c r="H826" s="1">
        <v>45692</v>
      </c>
      <c r="I826" s="1">
        <v>45693</v>
      </c>
      <c r="J826" t="s">
        <v>23</v>
      </c>
      <c r="K826" t="s">
        <v>18</v>
      </c>
      <c r="L826">
        <v>5</v>
      </c>
      <c r="M826" t="s">
        <v>19</v>
      </c>
      <c r="N826" t="s">
        <v>33</v>
      </c>
      <c r="O826">
        <f>orders[[#This Row],[Ship Date]]-orders[[#This Row],[Order Date]]</f>
        <v>1</v>
      </c>
      <c r="P826">
        <f>WEEKNUM(orders[[#This Row],[Order Date]])</f>
        <v>6</v>
      </c>
      <c r="Q826" t="str" cm="1">
        <f t="array" ref="Q826">_xlfn.IFS(orders[[#This Row],[Customer Gender]]="M","Male", orders[[#This Row],[Customer Gender]]="F","Female", orders[[#This Row],[Customer Gender]]="O","Other", TRUE,"Unknown")</f>
        <v>Male</v>
      </c>
      <c r="R826" s="31" t="str">
        <f t="shared" si="38"/>
        <v>February</v>
      </c>
    </row>
    <row r="827" spans="1:18">
      <c r="A827" t="s">
        <v>920</v>
      </c>
      <c r="B827" t="s">
        <v>44</v>
      </c>
      <c r="C827">
        <v>4</v>
      </c>
      <c r="D827">
        <f t="shared" si="36"/>
        <v>4</v>
      </c>
      <c r="E827">
        <v>28.9</v>
      </c>
      <c r="F827">
        <v>115.6</v>
      </c>
      <c r="G827">
        <f t="shared" si="37"/>
        <v>115.6</v>
      </c>
      <c r="H827" s="1">
        <v>45692</v>
      </c>
      <c r="I827" s="1">
        <v>45696</v>
      </c>
      <c r="J827" t="s">
        <v>23</v>
      </c>
      <c r="K827" t="s">
        <v>40</v>
      </c>
      <c r="L827">
        <v>4</v>
      </c>
      <c r="M827" t="s">
        <v>19</v>
      </c>
      <c r="N827" t="s">
        <v>33</v>
      </c>
      <c r="O827">
        <f>orders[[#This Row],[Ship Date]]-orders[[#This Row],[Order Date]]</f>
        <v>4</v>
      </c>
      <c r="P827">
        <f>WEEKNUM(orders[[#This Row],[Order Date]])</f>
        <v>6</v>
      </c>
      <c r="Q827" t="str" cm="1">
        <f t="array" ref="Q827">_xlfn.IFS(orders[[#This Row],[Customer Gender]]="M","Male", orders[[#This Row],[Customer Gender]]="F","Female", orders[[#This Row],[Customer Gender]]="O","Other", TRUE,"Unknown")</f>
        <v>Male</v>
      </c>
      <c r="R827" s="31" t="str">
        <f t="shared" si="38"/>
        <v>February</v>
      </c>
    </row>
    <row r="828" spans="1:18">
      <c r="A828" t="s">
        <v>921</v>
      </c>
      <c r="B828" t="s">
        <v>69</v>
      </c>
      <c r="C828">
        <v>5</v>
      </c>
      <c r="D828">
        <f t="shared" si="36"/>
        <v>5</v>
      </c>
      <c r="E828">
        <v>60.7</v>
      </c>
      <c r="F828">
        <v>303.5</v>
      </c>
      <c r="G828">
        <f t="shared" si="37"/>
        <v>303.5</v>
      </c>
      <c r="H828" s="1">
        <v>45692</v>
      </c>
      <c r="I828" s="1">
        <v>45696</v>
      </c>
      <c r="J828" t="s">
        <v>17</v>
      </c>
      <c r="K828" t="s">
        <v>35</v>
      </c>
      <c r="L828">
        <v>3</v>
      </c>
      <c r="M828" t="s">
        <v>19</v>
      </c>
      <c r="N828" t="s">
        <v>33</v>
      </c>
      <c r="O828">
        <f>orders[[#This Row],[Ship Date]]-orders[[#This Row],[Order Date]]</f>
        <v>4</v>
      </c>
      <c r="P828">
        <f>WEEKNUM(orders[[#This Row],[Order Date]])</f>
        <v>6</v>
      </c>
      <c r="Q828" t="str" cm="1">
        <f t="array" ref="Q828">_xlfn.IFS(orders[[#This Row],[Customer Gender]]="M","Male", orders[[#This Row],[Customer Gender]]="F","Female", orders[[#This Row],[Customer Gender]]="O","Other", TRUE,"Unknown")</f>
        <v>Unknown</v>
      </c>
      <c r="R828" s="31" t="str">
        <f t="shared" si="38"/>
        <v>February</v>
      </c>
    </row>
    <row r="829" spans="1:18">
      <c r="A829" t="s">
        <v>922</v>
      </c>
      <c r="B829" t="s">
        <v>39</v>
      </c>
      <c r="C829">
        <v>5</v>
      </c>
      <c r="D829">
        <f t="shared" si="36"/>
        <v>5</v>
      </c>
      <c r="E829">
        <v>60.8</v>
      </c>
      <c r="F829">
        <v>304</v>
      </c>
      <c r="G829">
        <f t="shared" si="37"/>
        <v>304</v>
      </c>
      <c r="H829" s="1">
        <v>45692</v>
      </c>
      <c r="I829" s="1">
        <v>45696</v>
      </c>
      <c r="J829" t="s">
        <v>23</v>
      </c>
      <c r="K829" t="s">
        <v>18</v>
      </c>
      <c r="L829">
        <v>3</v>
      </c>
      <c r="M829" t="s">
        <v>19</v>
      </c>
      <c r="N829" t="s">
        <v>33</v>
      </c>
      <c r="O829">
        <f>orders[[#This Row],[Ship Date]]-orders[[#This Row],[Order Date]]</f>
        <v>4</v>
      </c>
      <c r="P829">
        <f>WEEKNUM(orders[[#This Row],[Order Date]])</f>
        <v>6</v>
      </c>
      <c r="Q829" t="str" cm="1">
        <f t="array" ref="Q829">_xlfn.IFS(orders[[#This Row],[Customer Gender]]="M","Male", orders[[#This Row],[Customer Gender]]="F","Female", orders[[#This Row],[Customer Gender]]="O","Other", TRUE,"Unknown")</f>
        <v>Male</v>
      </c>
      <c r="R829" s="31" t="str">
        <f t="shared" si="38"/>
        <v>February</v>
      </c>
    </row>
    <row r="830" spans="1:18">
      <c r="A830" t="s">
        <v>923</v>
      </c>
      <c r="B830" t="s">
        <v>39</v>
      </c>
      <c r="C830">
        <v>5</v>
      </c>
      <c r="D830">
        <f t="shared" si="36"/>
        <v>5</v>
      </c>
      <c r="E830">
        <v>64.599999999999994</v>
      </c>
      <c r="F830">
        <v>323</v>
      </c>
      <c r="G830">
        <f t="shared" si="37"/>
        <v>323</v>
      </c>
      <c r="H830" s="1">
        <v>45692</v>
      </c>
      <c r="I830" s="1">
        <v>45693</v>
      </c>
      <c r="J830" t="s">
        <v>27</v>
      </c>
      <c r="K830" t="s">
        <v>51</v>
      </c>
      <c r="L830">
        <v>4</v>
      </c>
      <c r="M830" t="s">
        <v>19</v>
      </c>
      <c r="N830" t="s">
        <v>33</v>
      </c>
      <c r="O830">
        <f>orders[[#This Row],[Ship Date]]-orders[[#This Row],[Order Date]]</f>
        <v>1</v>
      </c>
      <c r="P830">
        <f>WEEKNUM(orders[[#This Row],[Order Date]])</f>
        <v>6</v>
      </c>
      <c r="Q830" t="str" cm="1">
        <f t="array" ref="Q830">_xlfn.IFS(orders[[#This Row],[Customer Gender]]="M","Male", orders[[#This Row],[Customer Gender]]="F","Female", orders[[#This Row],[Customer Gender]]="O","Other", TRUE,"Unknown")</f>
        <v>Female</v>
      </c>
      <c r="R830" s="31" t="str">
        <f t="shared" si="38"/>
        <v>February</v>
      </c>
    </row>
    <row r="831" spans="1:18">
      <c r="A831" t="s">
        <v>924</v>
      </c>
      <c r="B831" t="s">
        <v>44</v>
      </c>
      <c r="C831">
        <v>1</v>
      </c>
      <c r="D831">
        <f t="shared" si="36"/>
        <v>1</v>
      </c>
      <c r="E831">
        <v>21.9</v>
      </c>
      <c r="F831">
        <v>21.9</v>
      </c>
      <c r="G831">
        <f t="shared" si="37"/>
        <v>21.9</v>
      </c>
      <c r="H831" s="1">
        <v>45692</v>
      </c>
      <c r="I831" s="1">
        <v>45695</v>
      </c>
      <c r="J831" t="s">
        <v>23</v>
      </c>
      <c r="K831" t="s">
        <v>35</v>
      </c>
      <c r="L831">
        <v>5</v>
      </c>
      <c r="M831" t="s">
        <v>19</v>
      </c>
      <c r="N831" t="s">
        <v>49</v>
      </c>
      <c r="O831">
        <f>orders[[#This Row],[Ship Date]]-orders[[#This Row],[Order Date]]</f>
        <v>3</v>
      </c>
      <c r="P831">
        <f>WEEKNUM(orders[[#This Row],[Order Date]])</f>
        <v>6</v>
      </c>
      <c r="Q831" t="str" cm="1">
        <f t="array" ref="Q831">_xlfn.IFS(orders[[#This Row],[Customer Gender]]="M","Male", orders[[#This Row],[Customer Gender]]="F","Female", orders[[#This Row],[Customer Gender]]="O","Other", TRUE,"Unknown")</f>
        <v>Male</v>
      </c>
      <c r="R831" s="31" t="str">
        <f t="shared" si="38"/>
        <v>February</v>
      </c>
    </row>
    <row r="832" spans="1:18">
      <c r="A832" t="s">
        <v>925</v>
      </c>
      <c r="B832" t="s">
        <v>32</v>
      </c>
      <c r="C832">
        <v>12</v>
      </c>
      <c r="D832">
        <f t="shared" si="36"/>
        <v>12</v>
      </c>
      <c r="E832">
        <v>33.4</v>
      </c>
      <c r="F832">
        <v>400.79999999999995</v>
      </c>
      <c r="G832">
        <f t="shared" si="37"/>
        <v>400.79999999999995</v>
      </c>
      <c r="H832" s="1">
        <v>45692</v>
      </c>
      <c r="I832" s="1">
        <v>45694</v>
      </c>
      <c r="J832" t="s">
        <v>27</v>
      </c>
      <c r="K832" t="s">
        <v>18</v>
      </c>
      <c r="L832">
        <v>4</v>
      </c>
      <c r="M832" t="s">
        <v>19</v>
      </c>
      <c r="N832" t="s">
        <v>158</v>
      </c>
      <c r="O832">
        <f>orders[[#This Row],[Ship Date]]-orders[[#This Row],[Order Date]]</f>
        <v>2</v>
      </c>
      <c r="P832">
        <f>WEEKNUM(orders[[#This Row],[Order Date]])</f>
        <v>6</v>
      </c>
      <c r="Q832" t="str" cm="1">
        <f t="array" ref="Q832">_xlfn.IFS(orders[[#This Row],[Customer Gender]]="M","Male", orders[[#This Row],[Customer Gender]]="F","Female", orders[[#This Row],[Customer Gender]]="O","Other", TRUE,"Unknown")</f>
        <v>Female</v>
      </c>
      <c r="R832" s="31" t="str">
        <f t="shared" si="38"/>
        <v>February</v>
      </c>
    </row>
    <row r="833" spans="1:18">
      <c r="A833" t="s">
        <v>926</v>
      </c>
      <c r="B833" t="s">
        <v>26</v>
      </c>
      <c r="C833">
        <v>1</v>
      </c>
      <c r="D833">
        <f t="shared" si="36"/>
        <v>1</v>
      </c>
      <c r="E833">
        <v>51.7</v>
      </c>
      <c r="F833">
        <v>51.7</v>
      </c>
      <c r="G833">
        <f t="shared" si="37"/>
        <v>51.7</v>
      </c>
      <c r="H833" s="1">
        <v>45692</v>
      </c>
      <c r="I833" s="1">
        <v>45693</v>
      </c>
      <c r="J833" t="s">
        <v>17</v>
      </c>
      <c r="K833" t="s">
        <v>18</v>
      </c>
      <c r="L833">
        <v>4</v>
      </c>
      <c r="M833" t="s">
        <v>19</v>
      </c>
      <c r="N833" t="s">
        <v>55</v>
      </c>
      <c r="O833">
        <f>orders[[#This Row],[Ship Date]]-orders[[#This Row],[Order Date]]</f>
        <v>1</v>
      </c>
      <c r="P833">
        <f>WEEKNUM(orders[[#This Row],[Order Date]])</f>
        <v>6</v>
      </c>
      <c r="Q833" t="str" cm="1">
        <f t="array" ref="Q833">_xlfn.IFS(orders[[#This Row],[Customer Gender]]="M","Male", orders[[#This Row],[Customer Gender]]="F","Female", orders[[#This Row],[Customer Gender]]="O","Other", TRUE,"Unknown")</f>
        <v>Unknown</v>
      </c>
      <c r="R833" s="31" t="str">
        <f t="shared" si="38"/>
        <v>February</v>
      </c>
    </row>
    <row r="834" spans="1:18">
      <c r="A834" t="s">
        <v>927</v>
      </c>
      <c r="B834" t="s">
        <v>22</v>
      </c>
      <c r="C834">
        <v>4</v>
      </c>
      <c r="D834">
        <f t="shared" ref="D834:D897" si="39">IF(OR(C834="",C834=0),0.0001,C834)</f>
        <v>4</v>
      </c>
      <c r="E834">
        <v>84.9</v>
      </c>
      <c r="F834">
        <v>339.6</v>
      </c>
      <c r="G834">
        <f t="shared" ref="G834:G897" si="40">IF(OR(F834="",F834=0),0.0001,F834)</f>
        <v>339.6</v>
      </c>
      <c r="H834" s="1">
        <v>45692</v>
      </c>
      <c r="I834" s="1">
        <v>45693</v>
      </c>
      <c r="J834" t="s">
        <v>27</v>
      </c>
      <c r="K834" t="s">
        <v>35</v>
      </c>
      <c r="L834">
        <v>3</v>
      </c>
      <c r="M834" t="s">
        <v>19</v>
      </c>
      <c r="N834" t="s">
        <v>55</v>
      </c>
      <c r="O834">
        <f>orders[[#This Row],[Ship Date]]-orders[[#This Row],[Order Date]]</f>
        <v>1</v>
      </c>
      <c r="P834">
        <f>WEEKNUM(orders[[#This Row],[Order Date]])</f>
        <v>6</v>
      </c>
      <c r="Q834" t="str" cm="1">
        <f t="array" ref="Q834">_xlfn.IFS(orders[[#This Row],[Customer Gender]]="M","Male", orders[[#This Row],[Customer Gender]]="F","Female", orders[[#This Row],[Customer Gender]]="O","Other", TRUE,"Unknown")</f>
        <v>Female</v>
      </c>
      <c r="R834" s="31" t="str">
        <f t="shared" ref="R834:R897" si="41">TEXT(H834,"mmmm")</f>
        <v>February</v>
      </c>
    </row>
    <row r="835" spans="1:18">
      <c r="A835" t="s">
        <v>928</v>
      </c>
      <c r="B835" t="s">
        <v>22</v>
      </c>
      <c r="C835">
        <v>11</v>
      </c>
      <c r="D835">
        <f t="shared" si="39"/>
        <v>11</v>
      </c>
      <c r="E835">
        <v>62.3</v>
      </c>
      <c r="F835">
        <v>685.3</v>
      </c>
      <c r="G835">
        <f t="shared" si="40"/>
        <v>685.3</v>
      </c>
      <c r="H835" s="1">
        <v>45692</v>
      </c>
      <c r="I835" s="1">
        <v>45693</v>
      </c>
      <c r="J835" t="s">
        <v>27</v>
      </c>
      <c r="K835" t="s">
        <v>40</v>
      </c>
      <c r="L835">
        <v>5</v>
      </c>
      <c r="M835" t="s">
        <v>19</v>
      </c>
      <c r="N835" t="s">
        <v>59</v>
      </c>
      <c r="O835">
        <f>orders[[#This Row],[Ship Date]]-orders[[#This Row],[Order Date]]</f>
        <v>1</v>
      </c>
      <c r="P835">
        <f>WEEKNUM(orders[[#This Row],[Order Date]])</f>
        <v>6</v>
      </c>
      <c r="Q835" t="str" cm="1">
        <f t="array" ref="Q835">_xlfn.IFS(orders[[#This Row],[Customer Gender]]="M","Male", orders[[#This Row],[Customer Gender]]="F","Female", orders[[#This Row],[Customer Gender]]="O","Other", TRUE,"Unknown")</f>
        <v>Female</v>
      </c>
      <c r="R835" s="31" t="str">
        <f t="shared" si="41"/>
        <v>February</v>
      </c>
    </row>
    <row r="836" spans="1:18">
      <c r="A836" t="s">
        <v>929</v>
      </c>
      <c r="B836" t="s">
        <v>32</v>
      </c>
      <c r="C836">
        <v>1</v>
      </c>
      <c r="D836">
        <f t="shared" si="39"/>
        <v>1</v>
      </c>
      <c r="E836">
        <v>50.7</v>
      </c>
      <c r="F836">
        <v>50.7</v>
      </c>
      <c r="G836">
        <f t="shared" si="40"/>
        <v>50.7</v>
      </c>
      <c r="H836" s="1">
        <v>45692</v>
      </c>
      <c r="I836" s="1">
        <v>45694</v>
      </c>
      <c r="J836" t="s">
        <v>23</v>
      </c>
      <c r="K836" t="s">
        <v>40</v>
      </c>
      <c r="L836">
        <v>5</v>
      </c>
      <c r="M836" t="s">
        <v>19</v>
      </c>
      <c r="N836" t="s">
        <v>62</v>
      </c>
      <c r="O836">
        <f>orders[[#This Row],[Ship Date]]-orders[[#This Row],[Order Date]]</f>
        <v>2</v>
      </c>
      <c r="P836">
        <f>WEEKNUM(orders[[#This Row],[Order Date]])</f>
        <v>6</v>
      </c>
      <c r="Q836" t="str" cm="1">
        <f t="array" ref="Q836">_xlfn.IFS(orders[[#This Row],[Customer Gender]]="M","Male", orders[[#This Row],[Customer Gender]]="F","Female", orders[[#This Row],[Customer Gender]]="O","Other", TRUE,"Unknown")</f>
        <v>Male</v>
      </c>
      <c r="R836" s="31" t="str">
        <f t="shared" si="41"/>
        <v>February</v>
      </c>
    </row>
    <row r="837" spans="1:18">
      <c r="A837" t="s">
        <v>930</v>
      </c>
      <c r="B837" t="s">
        <v>146</v>
      </c>
      <c r="C837">
        <v>1</v>
      </c>
      <c r="D837">
        <f t="shared" si="39"/>
        <v>1</v>
      </c>
      <c r="E837">
        <v>39.5</v>
      </c>
      <c r="F837">
        <v>39.5</v>
      </c>
      <c r="G837">
        <f t="shared" si="40"/>
        <v>39.5</v>
      </c>
      <c r="H837" s="1">
        <v>45692</v>
      </c>
      <c r="I837" s="1">
        <v>45693</v>
      </c>
      <c r="J837" t="s">
        <v>23</v>
      </c>
      <c r="K837" t="s">
        <v>70</v>
      </c>
      <c r="L837">
        <v>3</v>
      </c>
      <c r="M837" t="s">
        <v>19</v>
      </c>
      <c r="N837" t="s">
        <v>62</v>
      </c>
      <c r="O837">
        <f>orders[[#This Row],[Ship Date]]-orders[[#This Row],[Order Date]]</f>
        <v>1</v>
      </c>
      <c r="P837">
        <f>WEEKNUM(orders[[#This Row],[Order Date]])</f>
        <v>6</v>
      </c>
      <c r="Q837" t="str" cm="1">
        <f t="array" ref="Q837">_xlfn.IFS(orders[[#This Row],[Customer Gender]]="M","Male", orders[[#This Row],[Customer Gender]]="F","Female", orders[[#This Row],[Customer Gender]]="O","Other", TRUE,"Unknown")</f>
        <v>Male</v>
      </c>
      <c r="R837" s="31" t="str">
        <f t="shared" si="41"/>
        <v>February</v>
      </c>
    </row>
    <row r="838" spans="1:18">
      <c r="A838" t="s">
        <v>931</v>
      </c>
      <c r="B838" t="s">
        <v>69</v>
      </c>
      <c r="C838">
        <v>3</v>
      </c>
      <c r="D838">
        <f t="shared" si="39"/>
        <v>3</v>
      </c>
      <c r="E838">
        <v>30.9</v>
      </c>
      <c r="F838">
        <v>92.699999999999989</v>
      </c>
      <c r="G838">
        <f t="shared" si="40"/>
        <v>92.699999999999989</v>
      </c>
      <c r="H838" s="1">
        <v>45692</v>
      </c>
      <c r="I838" s="1">
        <v>45693</v>
      </c>
      <c r="J838" t="s">
        <v>17</v>
      </c>
      <c r="K838" t="s">
        <v>70</v>
      </c>
      <c r="L838">
        <v>5</v>
      </c>
      <c r="M838" t="s">
        <v>19</v>
      </c>
      <c r="N838" t="s">
        <v>62</v>
      </c>
      <c r="O838">
        <f>orders[[#This Row],[Ship Date]]-orders[[#This Row],[Order Date]]</f>
        <v>1</v>
      </c>
      <c r="P838">
        <f>WEEKNUM(orders[[#This Row],[Order Date]])</f>
        <v>6</v>
      </c>
      <c r="Q838" t="str" cm="1">
        <f t="array" ref="Q838">_xlfn.IFS(orders[[#This Row],[Customer Gender]]="M","Male", orders[[#This Row],[Customer Gender]]="F","Female", orders[[#This Row],[Customer Gender]]="O","Other", TRUE,"Unknown")</f>
        <v>Unknown</v>
      </c>
      <c r="R838" s="31" t="str">
        <f t="shared" si="41"/>
        <v>February</v>
      </c>
    </row>
    <row r="839" spans="1:18">
      <c r="A839" t="s">
        <v>932</v>
      </c>
      <c r="B839" t="s">
        <v>22</v>
      </c>
      <c r="C839">
        <v>7</v>
      </c>
      <c r="D839">
        <f t="shared" si="39"/>
        <v>7</v>
      </c>
      <c r="E839">
        <v>36.4</v>
      </c>
      <c r="F839">
        <v>254.79999999999998</v>
      </c>
      <c r="G839">
        <f t="shared" si="40"/>
        <v>254.79999999999998</v>
      </c>
      <c r="H839" s="1">
        <v>45692</v>
      </c>
      <c r="I839" s="1">
        <v>45695</v>
      </c>
      <c r="J839" t="s">
        <v>27</v>
      </c>
      <c r="K839" t="s">
        <v>18</v>
      </c>
      <c r="L839">
        <v>5</v>
      </c>
      <c r="M839" t="s">
        <v>19</v>
      </c>
      <c r="N839" t="s">
        <v>62</v>
      </c>
      <c r="O839">
        <f>orders[[#This Row],[Ship Date]]-orders[[#This Row],[Order Date]]</f>
        <v>3</v>
      </c>
      <c r="P839">
        <f>WEEKNUM(orders[[#This Row],[Order Date]])</f>
        <v>6</v>
      </c>
      <c r="Q839" t="str" cm="1">
        <f t="array" ref="Q839">_xlfn.IFS(orders[[#This Row],[Customer Gender]]="M","Male", orders[[#This Row],[Customer Gender]]="F","Female", orders[[#This Row],[Customer Gender]]="O","Other", TRUE,"Unknown")</f>
        <v>Female</v>
      </c>
      <c r="R839" s="31" t="str">
        <f t="shared" si="41"/>
        <v>February</v>
      </c>
    </row>
    <row r="840" spans="1:18">
      <c r="A840" t="s">
        <v>933</v>
      </c>
      <c r="B840" t="s">
        <v>39</v>
      </c>
      <c r="C840">
        <v>8</v>
      </c>
      <c r="D840">
        <f t="shared" si="39"/>
        <v>8</v>
      </c>
      <c r="E840">
        <v>105.6</v>
      </c>
      <c r="F840">
        <v>844.8</v>
      </c>
      <c r="G840">
        <f t="shared" si="40"/>
        <v>844.8</v>
      </c>
      <c r="H840" s="1">
        <v>45692</v>
      </c>
      <c r="I840" s="1">
        <v>45702</v>
      </c>
      <c r="J840" t="s">
        <v>27</v>
      </c>
      <c r="K840" t="s">
        <v>18</v>
      </c>
      <c r="L840">
        <v>4</v>
      </c>
      <c r="M840" t="s">
        <v>19</v>
      </c>
      <c r="N840" t="s">
        <v>62</v>
      </c>
      <c r="O840">
        <f>orders[[#This Row],[Ship Date]]-orders[[#This Row],[Order Date]]</f>
        <v>10</v>
      </c>
      <c r="P840">
        <f>WEEKNUM(orders[[#This Row],[Order Date]])</f>
        <v>6</v>
      </c>
      <c r="Q840" t="str" cm="1">
        <f t="array" ref="Q840">_xlfn.IFS(orders[[#This Row],[Customer Gender]]="M","Male", orders[[#This Row],[Customer Gender]]="F","Female", orders[[#This Row],[Customer Gender]]="O","Other", TRUE,"Unknown")</f>
        <v>Female</v>
      </c>
      <c r="R840" s="31" t="str">
        <f t="shared" si="41"/>
        <v>February</v>
      </c>
    </row>
    <row r="841" spans="1:18">
      <c r="A841" t="s">
        <v>934</v>
      </c>
      <c r="B841" t="s">
        <v>44</v>
      </c>
      <c r="C841">
        <v>2</v>
      </c>
      <c r="D841">
        <f t="shared" si="39"/>
        <v>2</v>
      </c>
      <c r="E841">
        <v>22.1</v>
      </c>
      <c r="F841">
        <v>44.2</v>
      </c>
      <c r="G841">
        <f t="shared" si="40"/>
        <v>44.2</v>
      </c>
      <c r="H841" s="1">
        <v>45692</v>
      </c>
      <c r="I841" s="1">
        <v>45693</v>
      </c>
      <c r="J841" t="s">
        <v>27</v>
      </c>
      <c r="K841" t="s">
        <v>18</v>
      </c>
      <c r="L841">
        <v>5</v>
      </c>
      <c r="M841" t="s">
        <v>19</v>
      </c>
      <c r="N841" t="s">
        <v>103</v>
      </c>
      <c r="O841">
        <f>orders[[#This Row],[Ship Date]]-orders[[#This Row],[Order Date]]</f>
        <v>1</v>
      </c>
      <c r="P841">
        <f>WEEKNUM(orders[[#This Row],[Order Date]])</f>
        <v>6</v>
      </c>
      <c r="Q841" t="str" cm="1">
        <f t="array" ref="Q841">_xlfn.IFS(orders[[#This Row],[Customer Gender]]="M","Male", orders[[#This Row],[Customer Gender]]="F","Female", orders[[#This Row],[Customer Gender]]="O","Other", TRUE,"Unknown")</f>
        <v>Female</v>
      </c>
      <c r="R841" s="31" t="str">
        <f t="shared" si="41"/>
        <v>February</v>
      </c>
    </row>
    <row r="842" spans="1:18">
      <c r="A842" t="s">
        <v>935</v>
      </c>
      <c r="B842" t="s">
        <v>16</v>
      </c>
      <c r="C842">
        <v>3</v>
      </c>
      <c r="D842">
        <f t="shared" si="39"/>
        <v>3</v>
      </c>
      <c r="E842">
        <v>22.6</v>
      </c>
      <c r="F842">
        <v>67.800000000000011</v>
      </c>
      <c r="G842">
        <f t="shared" si="40"/>
        <v>67.800000000000011</v>
      </c>
      <c r="H842" s="1">
        <v>45692</v>
      </c>
      <c r="I842" s="1">
        <v>45693</v>
      </c>
      <c r="J842" t="s">
        <v>27</v>
      </c>
      <c r="K842" t="s">
        <v>40</v>
      </c>
      <c r="L842">
        <v>4</v>
      </c>
      <c r="M842" t="s">
        <v>19</v>
      </c>
      <c r="N842" t="s">
        <v>103</v>
      </c>
      <c r="O842">
        <f>orders[[#This Row],[Ship Date]]-orders[[#This Row],[Order Date]]</f>
        <v>1</v>
      </c>
      <c r="P842">
        <f>WEEKNUM(orders[[#This Row],[Order Date]])</f>
        <v>6</v>
      </c>
      <c r="Q842" t="str" cm="1">
        <f t="array" ref="Q842">_xlfn.IFS(orders[[#This Row],[Customer Gender]]="M","Male", orders[[#This Row],[Customer Gender]]="F","Female", orders[[#This Row],[Customer Gender]]="O","Other", TRUE,"Unknown")</f>
        <v>Female</v>
      </c>
      <c r="R842" s="31" t="str">
        <f t="shared" si="41"/>
        <v>February</v>
      </c>
    </row>
    <row r="843" spans="1:18">
      <c r="A843" t="s">
        <v>936</v>
      </c>
      <c r="B843" t="s">
        <v>54</v>
      </c>
      <c r="C843">
        <v>6</v>
      </c>
      <c r="D843">
        <f t="shared" si="39"/>
        <v>6</v>
      </c>
      <c r="E843">
        <v>26.3</v>
      </c>
      <c r="F843">
        <v>157.80000000000001</v>
      </c>
      <c r="G843">
        <f t="shared" si="40"/>
        <v>157.80000000000001</v>
      </c>
      <c r="H843" s="1">
        <v>45692</v>
      </c>
      <c r="I843" s="1">
        <v>45692</v>
      </c>
      <c r="J843" t="s">
        <v>27</v>
      </c>
      <c r="K843" t="s">
        <v>40</v>
      </c>
      <c r="L843">
        <v>4</v>
      </c>
      <c r="M843" t="s">
        <v>19</v>
      </c>
      <c r="N843" t="s">
        <v>72</v>
      </c>
      <c r="O843">
        <f>orders[[#This Row],[Ship Date]]-orders[[#This Row],[Order Date]]</f>
        <v>0</v>
      </c>
      <c r="P843">
        <f>WEEKNUM(orders[[#This Row],[Order Date]])</f>
        <v>6</v>
      </c>
      <c r="Q843" t="str" cm="1">
        <f t="array" ref="Q843">_xlfn.IFS(orders[[#This Row],[Customer Gender]]="M","Male", orders[[#This Row],[Customer Gender]]="F","Female", orders[[#This Row],[Customer Gender]]="O","Other", TRUE,"Unknown")</f>
        <v>Female</v>
      </c>
      <c r="R843" s="31" t="str">
        <f t="shared" si="41"/>
        <v>February</v>
      </c>
    </row>
    <row r="844" spans="1:18">
      <c r="A844" t="s">
        <v>937</v>
      </c>
      <c r="B844" t="s">
        <v>22</v>
      </c>
      <c r="C844">
        <v>4</v>
      </c>
      <c r="D844">
        <f t="shared" si="39"/>
        <v>4</v>
      </c>
      <c r="E844">
        <v>37.799999999999997</v>
      </c>
      <c r="F844">
        <v>151.19999999999999</v>
      </c>
      <c r="G844">
        <f t="shared" si="40"/>
        <v>151.19999999999999</v>
      </c>
      <c r="H844" s="1">
        <v>45692</v>
      </c>
      <c r="I844" s="1">
        <v>45693</v>
      </c>
      <c r="J844" t="s">
        <v>27</v>
      </c>
      <c r="K844" t="s">
        <v>18</v>
      </c>
      <c r="L844">
        <v>5</v>
      </c>
      <c r="M844" t="s">
        <v>19</v>
      </c>
      <c r="N844" t="s">
        <v>77</v>
      </c>
      <c r="O844">
        <f>orders[[#This Row],[Ship Date]]-orders[[#This Row],[Order Date]]</f>
        <v>1</v>
      </c>
      <c r="P844">
        <f>WEEKNUM(orders[[#This Row],[Order Date]])</f>
        <v>6</v>
      </c>
      <c r="Q844" t="str" cm="1">
        <f t="array" ref="Q844">_xlfn.IFS(orders[[#This Row],[Customer Gender]]="M","Male", orders[[#This Row],[Customer Gender]]="F","Female", orders[[#This Row],[Customer Gender]]="O","Other", TRUE,"Unknown")</f>
        <v>Female</v>
      </c>
      <c r="R844" s="31" t="str">
        <f t="shared" si="41"/>
        <v>February</v>
      </c>
    </row>
    <row r="845" spans="1:18">
      <c r="A845" t="s">
        <v>938</v>
      </c>
      <c r="B845" t="s">
        <v>39</v>
      </c>
      <c r="C845">
        <v>17</v>
      </c>
      <c r="D845">
        <f t="shared" si="39"/>
        <v>17</v>
      </c>
      <c r="E845">
        <v>96</v>
      </c>
      <c r="F845">
        <v>1632</v>
      </c>
      <c r="G845">
        <f t="shared" si="40"/>
        <v>1632</v>
      </c>
      <c r="H845" s="1">
        <v>45692</v>
      </c>
      <c r="I845" s="1">
        <v>45695</v>
      </c>
      <c r="J845" t="s">
        <v>27</v>
      </c>
      <c r="K845" t="s">
        <v>70</v>
      </c>
      <c r="L845">
        <v>3</v>
      </c>
      <c r="M845" t="s">
        <v>19</v>
      </c>
      <c r="N845" t="s">
        <v>108</v>
      </c>
      <c r="O845">
        <f>orders[[#This Row],[Ship Date]]-orders[[#This Row],[Order Date]]</f>
        <v>3</v>
      </c>
      <c r="P845">
        <f>WEEKNUM(orders[[#This Row],[Order Date]])</f>
        <v>6</v>
      </c>
      <c r="Q845" t="str" cm="1">
        <f t="array" ref="Q845">_xlfn.IFS(orders[[#This Row],[Customer Gender]]="M","Male", orders[[#This Row],[Customer Gender]]="F","Female", orders[[#This Row],[Customer Gender]]="O","Other", TRUE,"Unknown")</f>
        <v>Female</v>
      </c>
      <c r="R845" s="31" t="str">
        <f t="shared" si="41"/>
        <v>February</v>
      </c>
    </row>
    <row r="846" spans="1:18">
      <c r="A846" t="s">
        <v>939</v>
      </c>
      <c r="B846" t="s">
        <v>22</v>
      </c>
      <c r="C846">
        <v>1</v>
      </c>
      <c r="D846">
        <f t="shared" si="39"/>
        <v>1</v>
      </c>
      <c r="E846">
        <v>83.6</v>
      </c>
      <c r="F846">
        <v>83.6</v>
      </c>
      <c r="G846">
        <f t="shared" si="40"/>
        <v>83.6</v>
      </c>
      <c r="H846" s="1">
        <v>45692</v>
      </c>
      <c r="I846" s="1">
        <v>45695</v>
      </c>
      <c r="J846" t="s">
        <v>27</v>
      </c>
      <c r="K846" t="s">
        <v>40</v>
      </c>
      <c r="L846">
        <v>3</v>
      </c>
      <c r="M846" t="s">
        <v>19</v>
      </c>
      <c r="N846" t="s">
        <v>110</v>
      </c>
      <c r="O846">
        <f>orders[[#This Row],[Ship Date]]-orders[[#This Row],[Order Date]]</f>
        <v>3</v>
      </c>
      <c r="P846">
        <f>WEEKNUM(orders[[#This Row],[Order Date]])</f>
        <v>6</v>
      </c>
      <c r="Q846" t="str" cm="1">
        <f t="array" ref="Q846">_xlfn.IFS(orders[[#This Row],[Customer Gender]]="M","Male", orders[[#This Row],[Customer Gender]]="F","Female", orders[[#This Row],[Customer Gender]]="O","Other", TRUE,"Unknown")</f>
        <v>Female</v>
      </c>
      <c r="R846" s="31" t="str">
        <f t="shared" si="41"/>
        <v>February</v>
      </c>
    </row>
    <row r="847" spans="1:18">
      <c r="A847" t="s">
        <v>940</v>
      </c>
      <c r="B847" t="s">
        <v>26</v>
      </c>
      <c r="C847">
        <v>6</v>
      </c>
      <c r="D847">
        <f t="shared" si="39"/>
        <v>6</v>
      </c>
      <c r="E847">
        <v>72.599999999999994</v>
      </c>
      <c r="F847">
        <v>435.59999999999997</v>
      </c>
      <c r="G847">
        <f t="shared" si="40"/>
        <v>435.59999999999997</v>
      </c>
      <c r="H847" s="1">
        <v>45692</v>
      </c>
      <c r="I847" s="1">
        <v>45693</v>
      </c>
      <c r="J847" t="s">
        <v>27</v>
      </c>
      <c r="K847" t="s">
        <v>18</v>
      </c>
      <c r="L847">
        <v>4</v>
      </c>
      <c r="M847" t="s">
        <v>19</v>
      </c>
      <c r="N847" t="s">
        <v>115</v>
      </c>
      <c r="O847">
        <f>orders[[#This Row],[Ship Date]]-orders[[#This Row],[Order Date]]</f>
        <v>1</v>
      </c>
      <c r="P847">
        <f>WEEKNUM(orders[[#This Row],[Order Date]])</f>
        <v>6</v>
      </c>
      <c r="Q847" t="str" cm="1">
        <f t="array" ref="Q847">_xlfn.IFS(orders[[#This Row],[Customer Gender]]="M","Male", orders[[#This Row],[Customer Gender]]="F","Female", orders[[#This Row],[Customer Gender]]="O","Other", TRUE,"Unknown")</f>
        <v>Female</v>
      </c>
      <c r="R847" s="31" t="str">
        <f t="shared" si="41"/>
        <v>February</v>
      </c>
    </row>
    <row r="848" spans="1:18">
      <c r="A848" t="s">
        <v>941</v>
      </c>
      <c r="B848" t="s">
        <v>37</v>
      </c>
      <c r="C848">
        <v>20</v>
      </c>
      <c r="D848">
        <f t="shared" si="39"/>
        <v>20</v>
      </c>
      <c r="E848">
        <v>69.099999999999994</v>
      </c>
      <c r="F848">
        <v>1382</v>
      </c>
      <c r="G848">
        <f t="shared" si="40"/>
        <v>1382</v>
      </c>
      <c r="H848" s="1">
        <v>45693</v>
      </c>
      <c r="I848" s="1">
        <v>45699</v>
      </c>
      <c r="J848" t="s">
        <v>23</v>
      </c>
      <c r="K848" t="s">
        <v>18</v>
      </c>
      <c r="L848">
        <v>5</v>
      </c>
      <c r="M848" t="s">
        <v>19</v>
      </c>
      <c r="N848" t="s">
        <v>115</v>
      </c>
      <c r="O848">
        <f>orders[[#This Row],[Ship Date]]-orders[[#This Row],[Order Date]]</f>
        <v>6</v>
      </c>
      <c r="P848">
        <f>WEEKNUM(orders[[#This Row],[Order Date]])</f>
        <v>6</v>
      </c>
      <c r="Q848" t="str" cm="1">
        <f t="array" ref="Q848">_xlfn.IFS(orders[[#This Row],[Customer Gender]]="M","Male", orders[[#This Row],[Customer Gender]]="F","Female", orders[[#This Row],[Customer Gender]]="O","Other", TRUE,"Unknown")</f>
        <v>Male</v>
      </c>
      <c r="R848" s="31" t="str">
        <f t="shared" si="41"/>
        <v>February</v>
      </c>
    </row>
    <row r="849" spans="1:18">
      <c r="A849" t="s">
        <v>942</v>
      </c>
      <c r="B849" t="s">
        <v>32</v>
      </c>
      <c r="C849">
        <v>2</v>
      </c>
      <c r="D849">
        <f t="shared" si="39"/>
        <v>2</v>
      </c>
      <c r="E849">
        <v>22.6</v>
      </c>
      <c r="F849">
        <v>45.2</v>
      </c>
      <c r="G849">
        <f t="shared" si="40"/>
        <v>45.2</v>
      </c>
      <c r="H849" s="1">
        <v>45693</v>
      </c>
      <c r="I849" s="1">
        <v>45695</v>
      </c>
      <c r="J849" t="s">
        <v>27</v>
      </c>
      <c r="K849" t="s">
        <v>35</v>
      </c>
      <c r="L849">
        <v>5</v>
      </c>
      <c r="M849" t="s">
        <v>19</v>
      </c>
      <c r="N849" t="s">
        <v>115</v>
      </c>
      <c r="O849">
        <f>orders[[#This Row],[Ship Date]]-orders[[#This Row],[Order Date]]</f>
        <v>2</v>
      </c>
      <c r="P849">
        <f>WEEKNUM(orders[[#This Row],[Order Date]])</f>
        <v>6</v>
      </c>
      <c r="Q849" t="str" cm="1">
        <f t="array" ref="Q849">_xlfn.IFS(orders[[#This Row],[Customer Gender]]="M","Male", orders[[#This Row],[Customer Gender]]="F","Female", orders[[#This Row],[Customer Gender]]="O","Other", TRUE,"Unknown")</f>
        <v>Female</v>
      </c>
      <c r="R849" s="31" t="str">
        <f t="shared" si="41"/>
        <v>February</v>
      </c>
    </row>
    <row r="850" spans="1:18">
      <c r="A850" t="s">
        <v>943</v>
      </c>
      <c r="B850" t="s">
        <v>39</v>
      </c>
      <c r="C850">
        <v>2</v>
      </c>
      <c r="D850">
        <f t="shared" si="39"/>
        <v>2</v>
      </c>
      <c r="E850">
        <v>45.3</v>
      </c>
      <c r="F850">
        <v>90.6</v>
      </c>
      <c r="G850">
        <f t="shared" si="40"/>
        <v>90.6</v>
      </c>
      <c r="H850" s="1">
        <v>45693</v>
      </c>
      <c r="I850" s="1">
        <v>45697</v>
      </c>
      <c r="J850" t="s">
        <v>23</v>
      </c>
      <c r="K850" t="s">
        <v>70</v>
      </c>
      <c r="L850">
        <v>5</v>
      </c>
      <c r="M850" t="s">
        <v>19</v>
      </c>
      <c r="N850" t="s">
        <v>115</v>
      </c>
      <c r="O850">
        <f>orders[[#This Row],[Ship Date]]-orders[[#This Row],[Order Date]]</f>
        <v>4</v>
      </c>
      <c r="P850">
        <f>WEEKNUM(orders[[#This Row],[Order Date]])</f>
        <v>6</v>
      </c>
      <c r="Q850" t="str" cm="1">
        <f t="array" ref="Q850">_xlfn.IFS(orders[[#This Row],[Customer Gender]]="M","Male", orders[[#This Row],[Customer Gender]]="F","Female", orders[[#This Row],[Customer Gender]]="O","Other", TRUE,"Unknown")</f>
        <v>Male</v>
      </c>
      <c r="R850" s="31" t="str">
        <f t="shared" si="41"/>
        <v>February</v>
      </c>
    </row>
    <row r="851" spans="1:18">
      <c r="A851" t="s">
        <v>944</v>
      </c>
      <c r="B851" t="s">
        <v>26</v>
      </c>
      <c r="C851">
        <v>2</v>
      </c>
      <c r="D851">
        <f t="shared" si="39"/>
        <v>2</v>
      </c>
      <c r="E851">
        <v>115.1</v>
      </c>
      <c r="F851">
        <v>230.2</v>
      </c>
      <c r="G851">
        <f t="shared" si="40"/>
        <v>230.2</v>
      </c>
      <c r="H851" s="1">
        <v>45693</v>
      </c>
      <c r="I851" s="1">
        <v>45694</v>
      </c>
      <c r="J851" t="s">
        <v>27</v>
      </c>
      <c r="K851" t="s">
        <v>35</v>
      </c>
      <c r="L851">
        <v>4</v>
      </c>
      <c r="M851" t="s">
        <v>19</v>
      </c>
      <c r="N851" t="s">
        <v>24</v>
      </c>
      <c r="O851">
        <f>orders[[#This Row],[Ship Date]]-orders[[#This Row],[Order Date]]</f>
        <v>1</v>
      </c>
      <c r="P851">
        <f>WEEKNUM(orders[[#This Row],[Order Date]])</f>
        <v>6</v>
      </c>
      <c r="Q851" t="str" cm="1">
        <f t="array" ref="Q851">_xlfn.IFS(orders[[#This Row],[Customer Gender]]="M","Male", orders[[#This Row],[Customer Gender]]="F","Female", orders[[#This Row],[Customer Gender]]="O","Other", TRUE,"Unknown")</f>
        <v>Female</v>
      </c>
      <c r="R851" s="31" t="str">
        <f t="shared" si="41"/>
        <v>February</v>
      </c>
    </row>
    <row r="852" spans="1:18">
      <c r="A852" t="s">
        <v>945</v>
      </c>
      <c r="B852" t="s">
        <v>146</v>
      </c>
      <c r="C852">
        <v>4</v>
      </c>
      <c r="D852">
        <f t="shared" si="39"/>
        <v>4</v>
      </c>
      <c r="E852">
        <v>79</v>
      </c>
      <c r="F852">
        <v>316</v>
      </c>
      <c r="G852">
        <f t="shared" si="40"/>
        <v>316</v>
      </c>
      <c r="H852" s="1">
        <v>45693</v>
      </c>
      <c r="I852" s="1">
        <v>45695</v>
      </c>
      <c r="J852" t="s">
        <v>23</v>
      </c>
      <c r="K852" t="s">
        <v>40</v>
      </c>
      <c r="L852">
        <v>2</v>
      </c>
      <c r="M852" t="s">
        <v>19</v>
      </c>
      <c r="N852" t="s">
        <v>24</v>
      </c>
      <c r="O852">
        <f>orders[[#This Row],[Ship Date]]-orders[[#This Row],[Order Date]]</f>
        <v>2</v>
      </c>
      <c r="P852">
        <f>WEEKNUM(orders[[#This Row],[Order Date]])</f>
        <v>6</v>
      </c>
      <c r="Q852" t="str" cm="1">
        <f t="array" ref="Q852">_xlfn.IFS(orders[[#This Row],[Customer Gender]]="M","Male", orders[[#This Row],[Customer Gender]]="F","Female", orders[[#This Row],[Customer Gender]]="O","Other", TRUE,"Unknown")</f>
        <v>Male</v>
      </c>
      <c r="R852" s="31" t="str">
        <f t="shared" si="41"/>
        <v>February</v>
      </c>
    </row>
    <row r="853" spans="1:18">
      <c r="A853" t="s">
        <v>946</v>
      </c>
      <c r="B853" t="s">
        <v>39</v>
      </c>
      <c r="C853">
        <v>5</v>
      </c>
      <c r="D853">
        <f t="shared" si="39"/>
        <v>5</v>
      </c>
      <c r="E853">
        <v>52.8</v>
      </c>
      <c r="F853">
        <v>264</v>
      </c>
      <c r="G853">
        <f t="shared" si="40"/>
        <v>264</v>
      </c>
      <c r="H853" s="1">
        <v>45693</v>
      </c>
      <c r="I853" s="1">
        <v>45694</v>
      </c>
      <c r="J853" t="s">
        <v>27</v>
      </c>
      <c r="K853" t="s">
        <v>18</v>
      </c>
      <c r="L853">
        <v>4</v>
      </c>
      <c r="M853" t="s">
        <v>19</v>
      </c>
      <c r="N853" t="s">
        <v>437</v>
      </c>
      <c r="O853">
        <f>orders[[#This Row],[Ship Date]]-orders[[#This Row],[Order Date]]</f>
        <v>1</v>
      </c>
      <c r="P853">
        <f>WEEKNUM(orders[[#This Row],[Order Date]])</f>
        <v>6</v>
      </c>
      <c r="Q853" t="str" cm="1">
        <f t="array" ref="Q853">_xlfn.IFS(orders[[#This Row],[Customer Gender]]="M","Male", orders[[#This Row],[Customer Gender]]="F","Female", orders[[#This Row],[Customer Gender]]="O","Other", TRUE,"Unknown")</f>
        <v>Female</v>
      </c>
      <c r="R853" s="31" t="str">
        <f t="shared" si="41"/>
        <v>February</v>
      </c>
    </row>
    <row r="854" spans="1:18">
      <c r="A854" t="s">
        <v>947</v>
      </c>
      <c r="B854" t="s">
        <v>44</v>
      </c>
      <c r="C854">
        <v>2</v>
      </c>
      <c r="D854">
        <f t="shared" si="39"/>
        <v>2</v>
      </c>
      <c r="E854">
        <v>34.1</v>
      </c>
      <c r="F854">
        <v>68.2</v>
      </c>
      <c r="G854">
        <f t="shared" si="40"/>
        <v>68.2</v>
      </c>
      <c r="H854" s="1">
        <v>45693</v>
      </c>
      <c r="I854" s="1">
        <v>45694</v>
      </c>
      <c r="J854" t="s">
        <v>23</v>
      </c>
      <c r="K854" t="s">
        <v>51</v>
      </c>
      <c r="L854">
        <v>5</v>
      </c>
      <c r="M854" t="s">
        <v>19</v>
      </c>
      <c r="N854" t="s">
        <v>587</v>
      </c>
      <c r="O854">
        <f>orders[[#This Row],[Ship Date]]-orders[[#This Row],[Order Date]]</f>
        <v>1</v>
      </c>
      <c r="P854">
        <f>WEEKNUM(orders[[#This Row],[Order Date]])</f>
        <v>6</v>
      </c>
      <c r="Q854" t="str" cm="1">
        <f t="array" ref="Q854">_xlfn.IFS(orders[[#This Row],[Customer Gender]]="M","Male", orders[[#This Row],[Customer Gender]]="F","Female", orders[[#This Row],[Customer Gender]]="O","Other", TRUE,"Unknown")</f>
        <v>Male</v>
      </c>
      <c r="R854" s="31" t="str">
        <f t="shared" si="41"/>
        <v>February</v>
      </c>
    </row>
    <row r="855" spans="1:18">
      <c r="A855" t="s">
        <v>948</v>
      </c>
      <c r="B855" t="s">
        <v>39</v>
      </c>
      <c r="C855">
        <v>5</v>
      </c>
      <c r="D855">
        <f t="shared" si="39"/>
        <v>5</v>
      </c>
      <c r="E855">
        <v>107.9</v>
      </c>
      <c r="F855">
        <v>539.5</v>
      </c>
      <c r="G855">
        <f t="shared" si="40"/>
        <v>539.5</v>
      </c>
      <c r="H855" s="1">
        <v>45693</v>
      </c>
      <c r="I855" s="1">
        <v>45693</v>
      </c>
      <c r="J855" t="s">
        <v>27</v>
      </c>
      <c r="K855" t="s">
        <v>18</v>
      </c>
      <c r="L855">
        <v>5</v>
      </c>
      <c r="M855" t="s">
        <v>19</v>
      </c>
      <c r="N855" t="s">
        <v>949</v>
      </c>
      <c r="O855">
        <f>orders[[#This Row],[Ship Date]]-orders[[#This Row],[Order Date]]</f>
        <v>0</v>
      </c>
      <c r="P855">
        <f>WEEKNUM(orders[[#This Row],[Order Date]])</f>
        <v>6</v>
      </c>
      <c r="Q855" t="str" cm="1">
        <f t="array" ref="Q855">_xlfn.IFS(orders[[#This Row],[Customer Gender]]="M","Male", orders[[#This Row],[Customer Gender]]="F","Female", orders[[#This Row],[Customer Gender]]="O","Other", TRUE,"Unknown")</f>
        <v>Female</v>
      </c>
      <c r="R855" s="31" t="str">
        <f t="shared" si="41"/>
        <v>February</v>
      </c>
    </row>
    <row r="856" spans="1:18">
      <c r="A856" t="s">
        <v>950</v>
      </c>
      <c r="B856" t="s">
        <v>44</v>
      </c>
      <c r="C856">
        <v>13</v>
      </c>
      <c r="D856">
        <f t="shared" si="39"/>
        <v>13</v>
      </c>
      <c r="E856">
        <v>48.5</v>
      </c>
      <c r="F856">
        <v>630.5</v>
      </c>
      <c r="G856">
        <f t="shared" si="40"/>
        <v>630.5</v>
      </c>
      <c r="H856" s="1">
        <v>45693</v>
      </c>
      <c r="I856" s="1">
        <v>45693</v>
      </c>
      <c r="J856" t="s">
        <v>23</v>
      </c>
      <c r="K856" t="s">
        <v>40</v>
      </c>
      <c r="L856">
        <v>5</v>
      </c>
      <c r="M856" t="s">
        <v>19</v>
      </c>
      <c r="N856" t="s">
        <v>33</v>
      </c>
      <c r="O856">
        <f>orders[[#This Row],[Ship Date]]-orders[[#This Row],[Order Date]]</f>
        <v>0</v>
      </c>
      <c r="P856">
        <f>WEEKNUM(orders[[#This Row],[Order Date]])</f>
        <v>6</v>
      </c>
      <c r="Q856" t="str" cm="1">
        <f t="array" ref="Q856">_xlfn.IFS(orders[[#This Row],[Customer Gender]]="M","Male", orders[[#This Row],[Customer Gender]]="F","Female", orders[[#This Row],[Customer Gender]]="O","Other", TRUE,"Unknown")</f>
        <v>Male</v>
      </c>
      <c r="R856" s="31" t="str">
        <f t="shared" si="41"/>
        <v>February</v>
      </c>
    </row>
    <row r="857" spans="1:18">
      <c r="A857" t="s">
        <v>951</v>
      </c>
      <c r="B857" t="s">
        <v>37</v>
      </c>
      <c r="C857">
        <v>3</v>
      </c>
      <c r="D857">
        <f t="shared" si="39"/>
        <v>3</v>
      </c>
      <c r="E857">
        <v>34.700000000000003</v>
      </c>
      <c r="F857">
        <v>104.10000000000001</v>
      </c>
      <c r="G857">
        <f t="shared" si="40"/>
        <v>104.10000000000001</v>
      </c>
      <c r="H857" s="1">
        <v>45693</v>
      </c>
      <c r="I857" s="1">
        <v>45694</v>
      </c>
      <c r="J857" t="s">
        <v>17</v>
      </c>
      <c r="K857" t="s">
        <v>70</v>
      </c>
      <c r="L857">
        <v>3</v>
      </c>
      <c r="M857" t="s">
        <v>19</v>
      </c>
      <c r="N857" t="s">
        <v>33</v>
      </c>
      <c r="O857">
        <f>orders[[#This Row],[Ship Date]]-orders[[#This Row],[Order Date]]</f>
        <v>1</v>
      </c>
      <c r="P857">
        <f>WEEKNUM(orders[[#This Row],[Order Date]])</f>
        <v>6</v>
      </c>
      <c r="Q857" t="str" cm="1">
        <f t="array" ref="Q857">_xlfn.IFS(orders[[#This Row],[Customer Gender]]="M","Male", orders[[#This Row],[Customer Gender]]="F","Female", orders[[#This Row],[Customer Gender]]="O","Other", TRUE,"Unknown")</f>
        <v>Unknown</v>
      </c>
      <c r="R857" s="31" t="str">
        <f t="shared" si="41"/>
        <v>February</v>
      </c>
    </row>
    <row r="858" spans="1:18">
      <c r="A858" t="s">
        <v>952</v>
      </c>
      <c r="B858" t="s">
        <v>44</v>
      </c>
      <c r="C858">
        <v>1</v>
      </c>
      <c r="D858">
        <f t="shared" si="39"/>
        <v>1</v>
      </c>
      <c r="E858">
        <v>16.8</v>
      </c>
      <c r="F858">
        <v>16.8</v>
      </c>
      <c r="G858">
        <f t="shared" si="40"/>
        <v>16.8</v>
      </c>
      <c r="H858" s="1">
        <v>45693</v>
      </c>
      <c r="I858" s="1">
        <v>45695</v>
      </c>
      <c r="J858" t="s">
        <v>27</v>
      </c>
      <c r="K858" t="s">
        <v>51</v>
      </c>
      <c r="L858">
        <v>4</v>
      </c>
      <c r="M858" t="s">
        <v>19</v>
      </c>
      <c r="N858" t="s">
        <v>33</v>
      </c>
      <c r="O858">
        <f>orders[[#This Row],[Ship Date]]-orders[[#This Row],[Order Date]]</f>
        <v>2</v>
      </c>
      <c r="P858">
        <f>WEEKNUM(orders[[#This Row],[Order Date]])</f>
        <v>6</v>
      </c>
      <c r="Q858" t="str" cm="1">
        <f t="array" ref="Q858">_xlfn.IFS(orders[[#This Row],[Customer Gender]]="M","Male", orders[[#This Row],[Customer Gender]]="F","Female", orders[[#This Row],[Customer Gender]]="O","Other", TRUE,"Unknown")</f>
        <v>Female</v>
      </c>
      <c r="R858" s="31" t="str">
        <f t="shared" si="41"/>
        <v>February</v>
      </c>
    </row>
    <row r="859" spans="1:18">
      <c r="A859" t="s">
        <v>953</v>
      </c>
      <c r="B859" t="s">
        <v>44</v>
      </c>
      <c r="C859">
        <v>6</v>
      </c>
      <c r="D859">
        <f t="shared" si="39"/>
        <v>6</v>
      </c>
      <c r="E859">
        <v>18.3</v>
      </c>
      <c r="F859">
        <v>109.80000000000001</v>
      </c>
      <c r="G859">
        <f t="shared" si="40"/>
        <v>109.80000000000001</v>
      </c>
      <c r="H859" s="1">
        <v>45693</v>
      </c>
      <c r="I859" s="1">
        <v>45696</v>
      </c>
      <c r="J859" t="s">
        <v>27</v>
      </c>
      <c r="K859" t="s">
        <v>18</v>
      </c>
      <c r="L859">
        <v>4</v>
      </c>
      <c r="M859" t="s">
        <v>19</v>
      </c>
      <c r="N859" t="s">
        <v>33</v>
      </c>
      <c r="O859">
        <f>orders[[#This Row],[Ship Date]]-orders[[#This Row],[Order Date]]</f>
        <v>3</v>
      </c>
      <c r="P859">
        <f>WEEKNUM(orders[[#This Row],[Order Date]])</f>
        <v>6</v>
      </c>
      <c r="Q859" t="str" cm="1">
        <f t="array" ref="Q859">_xlfn.IFS(orders[[#This Row],[Customer Gender]]="M","Male", orders[[#This Row],[Customer Gender]]="F","Female", orders[[#This Row],[Customer Gender]]="O","Other", TRUE,"Unknown")</f>
        <v>Female</v>
      </c>
      <c r="R859" s="31" t="str">
        <f t="shared" si="41"/>
        <v>February</v>
      </c>
    </row>
    <row r="860" spans="1:18">
      <c r="A860" t="s">
        <v>954</v>
      </c>
      <c r="B860" t="s">
        <v>146</v>
      </c>
      <c r="C860">
        <v>3</v>
      </c>
      <c r="D860">
        <f t="shared" si="39"/>
        <v>3</v>
      </c>
      <c r="E860">
        <v>55.9</v>
      </c>
      <c r="F860">
        <v>167.7</v>
      </c>
      <c r="G860">
        <f t="shared" si="40"/>
        <v>167.7</v>
      </c>
      <c r="H860" s="1">
        <v>45693</v>
      </c>
      <c r="I860" s="1">
        <v>45699</v>
      </c>
      <c r="J860" t="s">
        <v>23</v>
      </c>
      <c r="K860" t="s">
        <v>51</v>
      </c>
      <c r="L860">
        <v>3</v>
      </c>
      <c r="M860" t="s">
        <v>19</v>
      </c>
      <c r="N860" t="s">
        <v>33</v>
      </c>
      <c r="O860">
        <f>orders[[#This Row],[Ship Date]]-orders[[#This Row],[Order Date]]</f>
        <v>6</v>
      </c>
      <c r="P860">
        <f>WEEKNUM(orders[[#This Row],[Order Date]])</f>
        <v>6</v>
      </c>
      <c r="Q860" t="str" cm="1">
        <f t="array" ref="Q860">_xlfn.IFS(orders[[#This Row],[Customer Gender]]="M","Male", orders[[#This Row],[Customer Gender]]="F","Female", orders[[#This Row],[Customer Gender]]="O","Other", TRUE,"Unknown")</f>
        <v>Male</v>
      </c>
      <c r="R860" s="31" t="str">
        <f t="shared" si="41"/>
        <v>February</v>
      </c>
    </row>
    <row r="861" spans="1:18">
      <c r="A861" t="s">
        <v>955</v>
      </c>
      <c r="B861" t="s">
        <v>44</v>
      </c>
      <c r="C861">
        <v>3</v>
      </c>
      <c r="D861">
        <f t="shared" si="39"/>
        <v>3</v>
      </c>
      <c r="E861">
        <v>39.200000000000003</v>
      </c>
      <c r="F861">
        <v>117.60000000000001</v>
      </c>
      <c r="G861">
        <f t="shared" si="40"/>
        <v>117.60000000000001</v>
      </c>
      <c r="H861" s="1">
        <v>45693</v>
      </c>
      <c r="I861" s="1">
        <v>45695</v>
      </c>
      <c r="J861" t="s">
        <v>27</v>
      </c>
      <c r="K861" t="s">
        <v>18</v>
      </c>
      <c r="L861">
        <v>3</v>
      </c>
      <c r="M861" t="s">
        <v>19</v>
      </c>
      <c r="N861" t="s">
        <v>33</v>
      </c>
      <c r="O861">
        <f>orders[[#This Row],[Ship Date]]-orders[[#This Row],[Order Date]]</f>
        <v>2</v>
      </c>
      <c r="P861">
        <f>WEEKNUM(orders[[#This Row],[Order Date]])</f>
        <v>6</v>
      </c>
      <c r="Q861" t="str" cm="1">
        <f t="array" ref="Q861">_xlfn.IFS(orders[[#This Row],[Customer Gender]]="M","Male", orders[[#This Row],[Customer Gender]]="F","Female", orders[[#This Row],[Customer Gender]]="O","Other", TRUE,"Unknown")</f>
        <v>Female</v>
      </c>
      <c r="R861" s="31" t="str">
        <f t="shared" si="41"/>
        <v>February</v>
      </c>
    </row>
    <row r="862" spans="1:18">
      <c r="A862" t="s">
        <v>956</v>
      </c>
      <c r="B862" t="s">
        <v>123</v>
      </c>
      <c r="C862">
        <v>4</v>
      </c>
      <c r="D862">
        <f t="shared" si="39"/>
        <v>4</v>
      </c>
      <c r="E862">
        <v>66.5</v>
      </c>
      <c r="F862">
        <v>266</v>
      </c>
      <c r="G862">
        <f t="shared" si="40"/>
        <v>266</v>
      </c>
      <c r="H862" s="1">
        <v>45693</v>
      </c>
      <c r="I862" s="1">
        <v>45695</v>
      </c>
      <c r="J862" t="s">
        <v>17</v>
      </c>
      <c r="K862" t="s">
        <v>51</v>
      </c>
      <c r="L862">
        <v>3</v>
      </c>
      <c r="M862" t="s">
        <v>19</v>
      </c>
      <c r="N862" t="s">
        <v>33</v>
      </c>
      <c r="O862">
        <f>orders[[#This Row],[Ship Date]]-orders[[#This Row],[Order Date]]</f>
        <v>2</v>
      </c>
      <c r="P862">
        <f>WEEKNUM(orders[[#This Row],[Order Date]])</f>
        <v>6</v>
      </c>
      <c r="Q862" t="str" cm="1">
        <f t="array" ref="Q862">_xlfn.IFS(orders[[#This Row],[Customer Gender]]="M","Male", orders[[#This Row],[Customer Gender]]="F","Female", orders[[#This Row],[Customer Gender]]="O","Other", TRUE,"Unknown")</f>
        <v>Unknown</v>
      </c>
      <c r="R862" s="31" t="str">
        <f t="shared" si="41"/>
        <v>February</v>
      </c>
    </row>
    <row r="863" spans="1:18">
      <c r="A863" t="s">
        <v>957</v>
      </c>
      <c r="B863" t="s">
        <v>39</v>
      </c>
      <c r="C863">
        <v>6</v>
      </c>
      <c r="D863">
        <f t="shared" si="39"/>
        <v>6</v>
      </c>
      <c r="E863">
        <v>52.1</v>
      </c>
      <c r="F863">
        <v>312.60000000000002</v>
      </c>
      <c r="G863">
        <f t="shared" si="40"/>
        <v>312.60000000000002</v>
      </c>
      <c r="H863" s="1">
        <v>45693</v>
      </c>
      <c r="I863" s="1">
        <v>45695</v>
      </c>
      <c r="J863" t="s">
        <v>23</v>
      </c>
      <c r="K863" t="s">
        <v>35</v>
      </c>
      <c r="L863">
        <v>3</v>
      </c>
      <c r="M863" t="s">
        <v>19</v>
      </c>
      <c r="N863" t="s">
        <v>98</v>
      </c>
      <c r="O863">
        <f>orders[[#This Row],[Ship Date]]-orders[[#This Row],[Order Date]]</f>
        <v>2</v>
      </c>
      <c r="P863">
        <f>WEEKNUM(orders[[#This Row],[Order Date]])</f>
        <v>6</v>
      </c>
      <c r="Q863" t="str" cm="1">
        <f t="array" ref="Q863">_xlfn.IFS(orders[[#This Row],[Customer Gender]]="M","Male", orders[[#This Row],[Customer Gender]]="F","Female", orders[[#This Row],[Customer Gender]]="O","Other", TRUE,"Unknown")</f>
        <v>Male</v>
      </c>
      <c r="R863" s="31" t="str">
        <f t="shared" si="41"/>
        <v>February</v>
      </c>
    </row>
    <row r="864" spans="1:18">
      <c r="A864" t="s">
        <v>958</v>
      </c>
      <c r="B864" t="s">
        <v>44</v>
      </c>
      <c r="C864">
        <v>2</v>
      </c>
      <c r="D864">
        <f t="shared" si="39"/>
        <v>2</v>
      </c>
      <c r="E864">
        <v>19</v>
      </c>
      <c r="F864">
        <v>38</v>
      </c>
      <c r="G864">
        <f t="shared" si="40"/>
        <v>38</v>
      </c>
      <c r="H864" s="1">
        <v>45693</v>
      </c>
      <c r="I864" s="1">
        <v>45694</v>
      </c>
      <c r="J864" t="s">
        <v>23</v>
      </c>
      <c r="K864" t="s">
        <v>70</v>
      </c>
      <c r="L864">
        <v>5</v>
      </c>
      <c r="M864" t="s">
        <v>19</v>
      </c>
      <c r="N864" t="s">
        <v>55</v>
      </c>
      <c r="O864">
        <f>orders[[#This Row],[Ship Date]]-orders[[#This Row],[Order Date]]</f>
        <v>1</v>
      </c>
      <c r="P864">
        <f>WEEKNUM(orders[[#This Row],[Order Date]])</f>
        <v>6</v>
      </c>
      <c r="Q864" t="str" cm="1">
        <f t="array" ref="Q864">_xlfn.IFS(orders[[#This Row],[Customer Gender]]="M","Male", orders[[#This Row],[Customer Gender]]="F","Female", orders[[#This Row],[Customer Gender]]="O","Other", TRUE,"Unknown")</f>
        <v>Male</v>
      </c>
      <c r="R864" s="31" t="str">
        <f t="shared" si="41"/>
        <v>February</v>
      </c>
    </row>
    <row r="865" spans="1:18">
      <c r="A865" t="s">
        <v>959</v>
      </c>
      <c r="B865" t="s">
        <v>42</v>
      </c>
      <c r="C865">
        <v>3</v>
      </c>
      <c r="D865">
        <f t="shared" si="39"/>
        <v>3</v>
      </c>
      <c r="E865">
        <v>84.8</v>
      </c>
      <c r="F865">
        <v>254.39999999999998</v>
      </c>
      <c r="G865">
        <f t="shared" si="40"/>
        <v>254.39999999999998</v>
      </c>
      <c r="H865" s="1">
        <v>45693</v>
      </c>
      <c r="I865" s="1">
        <v>45695</v>
      </c>
      <c r="J865" t="s">
        <v>27</v>
      </c>
      <c r="K865" t="s">
        <v>40</v>
      </c>
      <c r="L865">
        <v>4</v>
      </c>
      <c r="M865" t="s">
        <v>19</v>
      </c>
      <c r="N865" t="s">
        <v>62</v>
      </c>
      <c r="O865">
        <f>orders[[#This Row],[Ship Date]]-orders[[#This Row],[Order Date]]</f>
        <v>2</v>
      </c>
      <c r="P865">
        <f>WEEKNUM(orders[[#This Row],[Order Date]])</f>
        <v>6</v>
      </c>
      <c r="Q865" t="str" cm="1">
        <f t="array" ref="Q865">_xlfn.IFS(orders[[#This Row],[Customer Gender]]="M","Male", orders[[#This Row],[Customer Gender]]="F","Female", orders[[#This Row],[Customer Gender]]="O","Other", TRUE,"Unknown")</f>
        <v>Female</v>
      </c>
      <c r="R865" s="31" t="str">
        <f t="shared" si="41"/>
        <v>February</v>
      </c>
    </row>
    <row r="866" spans="1:18">
      <c r="A866" t="s">
        <v>960</v>
      </c>
      <c r="B866" t="s">
        <v>26</v>
      </c>
      <c r="C866">
        <v>4</v>
      </c>
      <c r="D866">
        <f t="shared" si="39"/>
        <v>4</v>
      </c>
      <c r="E866">
        <v>63.9</v>
      </c>
      <c r="F866">
        <v>255.6</v>
      </c>
      <c r="G866">
        <f t="shared" si="40"/>
        <v>255.6</v>
      </c>
      <c r="H866" s="1">
        <v>45693</v>
      </c>
      <c r="I866" s="1">
        <v>45696</v>
      </c>
      <c r="J866" t="s">
        <v>27</v>
      </c>
      <c r="K866" t="s">
        <v>18</v>
      </c>
      <c r="L866">
        <v>4</v>
      </c>
      <c r="M866" t="s">
        <v>19</v>
      </c>
      <c r="N866" t="s">
        <v>62</v>
      </c>
      <c r="O866">
        <f>orders[[#This Row],[Ship Date]]-orders[[#This Row],[Order Date]]</f>
        <v>3</v>
      </c>
      <c r="P866">
        <f>WEEKNUM(orders[[#This Row],[Order Date]])</f>
        <v>6</v>
      </c>
      <c r="Q866" t="str" cm="1">
        <f t="array" ref="Q866">_xlfn.IFS(orders[[#This Row],[Customer Gender]]="M","Male", orders[[#This Row],[Customer Gender]]="F","Female", orders[[#This Row],[Customer Gender]]="O","Other", TRUE,"Unknown")</f>
        <v>Female</v>
      </c>
      <c r="R866" s="31" t="str">
        <f t="shared" si="41"/>
        <v>February</v>
      </c>
    </row>
    <row r="867" spans="1:18">
      <c r="A867" t="s">
        <v>961</v>
      </c>
      <c r="B867" t="s">
        <v>26</v>
      </c>
      <c r="C867">
        <v>3</v>
      </c>
      <c r="D867">
        <f t="shared" si="39"/>
        <v>3</v>
      </c>
      <c r="E867">
        <v>65.5</v>
      </c>
      <c r="F867">
        <v>196.5</v>
      </c>
      <c r="G867">
        <f t="shared" si="40"/>
        <v>196.5</v>
      </c>
      <c r="H867" s="1">
        <v>45693</v>
      </c>
      <c r="I867" s="1">
        <v>45693</v>
      </c>
      <c r="J867" t="s">
        <v>27</v>
      </c>
      <c r="K867" t="s">
        <v>35</v>
      </c>
      <c r="L867">
        <v>3</v>
      </c>
      <c r="M867" t="s">
        <v>19</v>
      </c>
      <c r="N867" t="s">
        <v>62</v>
      </c>
      <c r="O867">
        <f>orders[[#This Row],[Ship Date]]-orders[[#This Row],[Order Date]]</f>
        <v>0</v>
      </c>
      <c r="P867">
        <f>WEEKNUM(orders[[#This Row],[Order Date]])</f>
        <v>6</v>
      </c>
      <c r="Q867" t="str" cm="1">
        <f t="array" ref="Q867">_xlfn.IFS(orders[[#This Row],[Customer Gender]]="M","Male", orders[[#This Row],[Customer Gender]]="F","Female", orders[[#This Row],[Customer Gender]]="O","Other", TRUE,"Unknown")</f>
        <v>Female</v>
      </c>
      <c r="R867" s="31" t="str">
        <f t="shared" si="41"/>
        <v>February</v>
      </c>
    </row>
    <row r="868" spans="1:18">
      <c r="A868" t="s">
        <v>962</v>
      </c>
      <c r="B868" t="s">
        <v>69</v>
      </c>
      <c r="C868">
        <v>2</v>
      </c>
      <c r="D868">
        <f t="shared" si="39"/>
        <v>2</v>
      </c>
      <c r="E868">
        <v>116.2</v>
      </c>
      <c r="F868">
        <v>232.4</v>
      </c>
      <c r="G868">
        <f t="shared" si="40"/>
        <v>232.4</v>
      </c>
      <c r="H868" s="1">
        <v>45693</v>
      </c>
      <c r="I868" s="1">
        <v>45699</v>
      </c>
      <c r="J868" t="s">
        <v>23</v>
      </c>
      <c r="K868" t="s">
        <v>51</v>
      </c>
      <c r="L868">
        <v>4</v>
      </c>
      <c r="M868" t="s">
        <v>19</v>
      </c>
      <c r="N868" t="s">
        <v>103</v>
      </c>
      <c r="O868">
        <f>orders[[#This Row],[Ship Date]]-orders[[#This Row],[Order Date]]</f>
        <v>6</v>
      </c>
      <c r="P868">
        <f>WEEKNUM(orders[[#This Row],[Order Date]])</f>
        <v>6</v>
      </c>
      <c r="Q868" t="str" cm="1">
        <f t="array" ref="Q868">_xlfn.IFS(orders[[#This Row],[Customer Gender]]="M","Male", orders[[#This Row],[Customer Gender]]="F","Female", orders[[#This Row],[Customer Gender]]="O","Other", TRUE,"Unknown")</f>
        <v>Male</v>
      </c>
      <c r="R868" s="31" t="str">
        <f t="shared" si="41"/>
        <v>February</v>
      </c>
    </row>
    <row r="869" spans="1:18">
      <c r="A869" t="s">
        <v>963</v>
      </c>
      <c r="B869" t="s">
        <v>54</v>
      </c>
      <c r="C869">
        <v>4</v>
      </c>
      <c r="D869">
        <f t="shared" si="39"/>
        <v>4</v>
      </c>
      <c r="E869">
        <v>22.9</v>
      </c>
      <c r="F869">
        <v>91.6</v>
      </c>
      <c r="G869">
        <f t="shared" si="40"/>
        <v>91.6</v>
      </c>
      <c r="H869" s="1">
        <v>45693</v>
      </c>
      <c r="I869" s="1">
        <v>45695</v>
      </c>
      <c r="J869" t="s">
        <v>27</v>
      </c>
      <c r="K869" t="s">
        <v>40</v>
      </c>
      <c r="L869">
        <v>3</v>
      </c>
      <c r="M869" t="s">
        <v>19</v>
      </c>
      <c r="N869" t="s">
        <v>377</v>
      </c>
      <c r="O869">
        <f>orders[[#This Row],[Ship Date]]-orders[[#This Row],[Order Date]]</f>
        <v>2</v>
      </c>
      <c r="P869">
        <f>WEEKNUM(orders[[#This Row],[Order Date]])</f>
        <v>6</v>
      </c>
      <c r="Q869" t="str" cm="1">
        <f t="array" ref="Q869">_xlfn.IFS(orders[[#This Row],[Customer Gender]]="M","Male", orders[[#This Row],[Customer Gender]]="F","Female", orders[[#This Row],[Customer Gender]]="O","Other", TRUE,"Unknown")</f>
        <v>Female</v>
      </c>
      <c r="R869" s="31" t="str">
        <f t="shared" si="41"/>
        <v>February</v>
      </c>
    </row>
    <row r="870" spans="1:18">
      <c r="A870" t="s">
        <v>964</v>
      </c>
      <c r="B870" t="s">
        <v>54</v>
      </c>
      <c r="C870">
        <v>3</v>
      </c>
      <c r="D870">
        <f t="shared" si="39"/>
        <v>3</v>
      </c>
      <c r="E870">
        <v>53.7</v>
      </c>
      <c r="F870">
        <v>161.10000000000002</v>
      </c>
      <c r="G870">
        <f t="shared" si="40"/>
        <v>161.10000000000002</v>
      </c>
      <c r="H870" s="1">
        <v>45693</v>
      </c>
      <c r="I870" s="1">
        <v>45694</v>
      </c>
      <c r="J870" t="s">
        <v>23</v>
      </c>
      <c r="K870" t="s">
        <v>18</v>
      </c>
      <c r="L870">
        <v>2</v>
      </c>
      <c r="M870" t="s">
        <v>19</v>
      </c>
      <c r="N870" t="s">
        <v>108</v>
      </c>
      <c r="O870">
        <f>orders[[#This Row],[Ship Date]]-orders[[#This Row],[Order Date]]</f>
        <v>1</v>
      </c>
      <c r="P870">
        <f>WEEKNUM(orders[[#This Row],[Order Date]])</f>
        <v>6</v>
      </c>
      <c r="Q870" t="str" cm="1">
        <f t="array" ref="Q870">_xlfn.IFS(orders[[#This Row],[Customer Gender]]="M","Male", orders[[#This Row],[Customer Gender]]="F","Female", orders[[#This Row],[Customer Gender]]="O","Other", TRUE,"Unknown")</f>
        <v>Male</v>
      </c>
      <c r="R870" s="31" t="str">
        <f t="shared" si="41"/>
        <v>February</v>
      </c>
    </row>
    <row r="871" spans="1:18">
      <c r="A871" t="s">
        <v>965</v>
      </c>
      <c r="B871" t="s">
        <v>39</v>
      </c>
      <c r="C871">
        <v>5</v>
      </c>
      <c r="D871">
        <f t="shared" si="39"/>
        <v>5</v>
      </c>
      <c r="E871">
        <v>43.2</v>
      </c>
      <c r="F871">
        <v>216</v>
      </c>
      <c r="G871">
        <f t="shared" si="40"/>
        <v>216</v>
      </c>
      <c r="H871" s="1">
        <v>45693</v>
      </c>
      <c r="I871" s="1">
        <v>45695</v>
      </c>
      <c r="J871" t="s">
        <v>27</v>
      </c>
      <c r="K871" t="s">
        <v>18</v>
      </c>
      <c r="L871">
        <v>4</v>
      </c>
      <c r="M871" t="s">
        <v>19</v>
      </c>
      <c r="N871" t="s">
        <v>110</v>
      </c>
      <c r="O871">
        <f>orders[[#This Row],[Ship Date]]-orders[[#This Row],[Order Date]]</f>
        <v>2</v>
      </c>
      <c r="P871">
        <f>WEEKNUM(orders[[#This Row],[Order Date]])</f>
        <v>6</v>
      </c>
      <c r="Q871" t="str" cm="1">
        <f t="array" ref="Q871">_xlfn.IFS(orders[[#This Row],[Customer Gender]]="M","Male", orders[[#This Row],[Customer Gender]]="F","Female", orders[[#This Row],[Customer Gender]]="O","Other", TRUE,"Unknown")</f>
        <v>Female</v>
      </c>
      <c r="R871" s="31" t="str">
        <f t="shared" si="41"/>
        <v>February</v>
      </c>
    </row>
    <row r="872" spans="1:18">
      <c r="A872" t="s">
        <v>966</v>
      </c>
      <c r="B872" t="s">
        <v>22</v>
      </c>
      <c r="C872">
        <v>3</v>
      </c>
      <c r="D872">
        <f t="shared" si="39"/>
        <v>3</v>
      </c>
      <c r="E872">
        <v>84.5</v>
      </c>
      <c r="F872">
        <v>253.5</v>
      </c>
      <c r="G872">
        <f t="shared" si="40"/>
        <v>253.5</v>
      </c>
      <c r="H872" s="1">
        <v>45693</v>
      </c>
      <c r="I872" s="1">
        <v>45695</v>
      </c>
      <c r="J872" t="s">
        <v>23</v>
      </c>
      <c r="K872" t="s">
        <v>40</v>
      </c>
      <c r="L872">
        <v>5</v>
      </c>
      <c r="M872" t="s">
        <v>19</v>
      </c>
      <c r="N872" t="s">
        <v>967</v>
      </c>
      <c r="O872">
        <f>orders[[#This Row],[Ship Date]]-orders[[#This Row],[Order Date]]</f>
        <v>2</v>
      </c>
      <c r="P872">
        <f>WEEKNUM(orders[[#This Row],[Order Date]])</f>
        <v>6</v>
      </c>
      <c r="Q872" t="str" cm="1">
        <f t="array" ref="Q872">_xlfn.IFS(orders[[#This Row],[Customer Gender]]="M","Male", orders[[#This Row],[Customer Gender]]="F","Female", orders[[#This Row],[Customer Gender]]="O","Other", TRUE,"Unknown")</f>
        <v>Male</v>
      </c>
      <c r="R872" s="31" t="str">
        <f t="shared" si="41"/>
        <v>February</v>
      </c>
    </row>
    <row r="873" spans="1:18">
      <c r="A873" t="s">
        <v>968</v>
      </c>
      <c r="B873" t="s">
        <v>30</v>
      </c>
      <c r="C873">
        <v>2</v>
      </c>
      <c r="D873">
        <f t="shared" si="39"/>
        <v>2</v>
      </c>
      <c r="E873">
        <v>42.2</v>
      </c>
      <c r="F873">
        <v>84.4</v>
      </c>
      <c r="G873">
        <f t="shared" si="40"/>
        <v>84.4</v>
      </c>
      <c r="H873" s="1">
        <v>45693</v>
      </c>
      <c r="I873" s="1">
        <v>45694</v>
      </c>
      <c r="J873" t="s">
        <v>27</v>
      </c>
      <c r="K873" t="s">
        <v>35</v>
      </c>
      <c r="L873">
        <v>5</v>
      </c>
      <c r="M873" t="s">
        <v>19</v>
      </c>
      <c r="N873" t="s">
        <v>24</v>
      </c>
      <c r="O873">
        <f>orders[[#This Row],[Ship Date]]-orders[[#This Row],[Order Date]]</f>
        <v>1</v>
      </c>
      <c r="P873">
        <f>WEEKNUM(orders[[#This Row],[Order Date]])</f>
        <v>6</v>
      </c>
      <c r="Q873" t="str" cm="1">
        <f t="array" ref="Q873">_xlfn.IFS(orders[[#This Row],[Customer Gender]]="M","Male", orders[[#This Row],[Customer Gender]]="F","Female", orders[[#This Row],[Customer Gender]]="O","Other", TRUE,"Unknown")</f>
        <v>Female</v>
      </c>
      <c r="R873" s="31" t="str">
        <f t="shared" si="41"/>
        <v>February</v>
      </c>
    </row>
    <row r="874" spans="1:18">
      <c r="A874" t="s">
        <v>969</v>
      </c>
      <c r="B874" t="s">
        <v>26</v>
      </c>
      <c r="C874">
        <v>6</v>
      </c>
      <c r="D874">
        <f t="shared" si="39"/>
        <v>6</v>
      </c>
      <c r="E874">
        <v>94.7</v>
      </c>
      <c r="F874">
        <v>568.20000000000005</v>
      </c>
      <c r="G874">
        <f t="shared" si="40"/>
        <v>568.20000000000005</v>
      </c>
      <c r="H874" s="1">
        <v>45693</v>
      </c>
      <c r="I874" s="1">
        <v>45696</v>
      </c>
      <c r="J874" t="s">
        <v>27</v>
      </c>
      <c r="K874" t="s">
        <v>35</v>
      </c>
      <c r="L874">
        <v>5</v>
      </c>
      <c r="M874" t="s">
        <v>19</v>
      </c>
      <c r="N874" t="s">
        <v>28</v>
      </c>
      <c r="O874">
        <f>orders[[#This Row],[Ship Date]]-orders[[#This Row],[Order Date]]</f>
        <v>3</v>
      </c>
      <c r="P874">
        <f>WEEKNUM(orders[[#This Row],[Order Date]])</f>
        <v>6</v>
      </c>
      <c r="Q874" t="str" cm="1">
        <f t="array" ref="Q874">_xlfn.IFS(orders[[#This Row],[Customer Gender]]="M","Male", orders[[#This Row],[Customer Gender]]="F","Female", orders[[#This Row],[Customer Gender]]="O","Other", TRUE,"Unknown")</f>
        <v>Female</v>
      </c>
      <c r="R874" s="31" t="str">
        <f t="shared" si="41"/>
        <v>February</v>
      </c>
    </row>
    <row r="875" spans="1:18">
      <c r="A875" t="s">
        <v>970</v>
      </c>
      <c r="B875" t="s">
        <v>44</v>
      </c>
      <c r="C875">
        <v>18</v>
      </c>
      <c r="D875">
        <f t="shared" si="39"/>
        <v>18</v>
      </c>
      <c r="E875">
        <v>16.7</v>
      </c>
      <c r="F875">
        <v>300.59999999999997</v>
      </c>
      <c r="G875">
        <f t="shared" si="40"/>
        <v>300.59999999999997</v>
      </c>
      <c r="H875" s="1">
        <v>45693</v>
      </c>
      <c r="I875" s="1">
        <v>45705</v>
      </c>
      <c r="J875" t="s">
        <v>27</v>
      </c>
      <c r="K875" t="s">
        <v>18</v>
      </c>
      <c r="L875">
        <v>5</v>
      </c>
      <c r="M875" t="s">
        <v>19</v>
      </c>
      <c r="N875" t="s">
        <v>28</v>
      </c>
      <c r="O875">
        <f>orders[[#This Row],[Ship Date]]-orders[[#This Row],[Order Date]]</f>
        <v>12</v>
      </c>
      <c r="P875">
        <f>WEEKNUM(orders[[#This Row],[Order Date]])</f>
        <v>6</v>
      </c>
      <c r="Q875" t="str" cm="1">
        <f t="array" ref="Q875">_xlfn.IFS(orders[[#This Row],[Customer Gender]]="M","Male", orders[[#This Row],[Customer Gender]]="F","Female", orders[[#This Row],[Customer Gender]]="O","Other", TRUE,"Unknown")</f>
        <v>Female</v>
      </c>
      <c r="R875" s="31" t="str">
        <f t="shared" si="41"/>
        <v>February</v>
      </c>
    </row>
    <row r="876" spans="1:18">
      <c r="A876" t="s">
        <v>971</v>
      </c>
      <c r="B876" t="s">
        <v>26</v>
      </c>
      <c r="C876">
        <v>2</v>
      </c>
      <c r="D876">
        <f t="shared" si="39"/>
        <v>2</v>
      </c>
      <c r="E876">
        <v>83.6</v>
      </c>
      <c r="F876">
        <v>167.2</v>
      </c>
      <c r="G876">
        <f t="shared" si="40"/>
        <v>167.2</v>
      </c>
      <c r="H876" s="1">
        <v>45693</v>
      </c>
      <c r="I876" s="1">
        <v>45699</v>
      </c>
      <c r="J876" t="s">
        <v>27</v>
      </c>
      <c r="K876" t="s">
        <v>35</v>
      </c>
      <c r="L876">
        <v>4</v>
      </c>
      <c r="M876" t="s">
        <v>19</v>
      </c>
      <c r="N876" t="s">
        <v>33</v>
      </c>
      <c r="O876">
        <f>orders[[#This Row],[Ship Date]]-orders[[#This Row],[Order Date]]</f>
        <v>6</v>
      </c>
      <c r="P876">
        <f>WEEKNUM(orders[[#This Row],[Order Date]])</f>
        <v>6</v>
      </c>
      <c r="Q876" t="str" cm="1">
        <f t="array" ref="Q876">_xlfn.IFS(orders[[#This Row],[Customer Gender]]="M","Male", orders[[#This Row],[Customer Gender]]="F","Female", orders[[#This Row],[Customer Gender]]="O","Other", TRUE,"Unknown")</f>
        <v>Female</v>
      </c>
      <c r="R876" s="31" t="str">
        <f t="shared" si="41"/>
        <v>February</v>
      </c>
    </row>
    <row r="877" spans="1:18">
      <c r="A877" t="s">
        <v>972</v>
      </c>
      <c r="B877" t="s">
        <v>42</v>
      </c>
      <c r="C877">
        <v>6</v>
      </c>
      <c r="D877">
        <f t="shared" si="39"/>
        <v>6</v>
      </c>
      <c r="E877">
        <v>33.6</v>
      </c>
      <c r="F877">
        <v>201.60000000000002</v>
      </c>
      <c r="G877">
        <f t="shared" si="40"/>
        <v>201.60000000000002</v>
      </c>
      <c r="H877" s="1">
        <v>45694</v>
      </c>
      <c r="I877" s="1">
        <v>45695</v>
      </c>
      <c r="J877" t="s">
        <v>27</v>
      </c>
      <c r="K877" t="s">
        <v>51</v>
      </c>
      <c r="L877">
        <v>4</v>
      </c>
      <c r="M877" t="s">
        <v>19</v>
      </c>
      <c r="N877" t="s">
        <v>33</v>
      </c>
      <c r="O877">
        <f>orders[[#This Row],[Ship Date]]-orders[[#This Row],[Order Date]]</f>
        <v>1</v>
      </c>
      <c r="P877">
        <f>WEEKNUM(orders[[#This Row],[Order Date]])</f>
        <v>6</v>
      </c>
      <c r="Q877" t="str" cm="1">
        <f t="array" ref="Q877">_xlfn.IFS(orders[[#This Row],[Customer Gender]]="M","Male", orders[[#This Row],[Customer Gender]]="F","Female", orders[[#This Row],[Customer Gender]]="O","Other", TRUE,"Unknown")</f>
        <v>Female</v>
      </c>
      <c r="R877" s="31" t="str">
        <f t="shared" si="41"/>
        <v>February</v>
      </c>
    </row>
    <row r="878" spans="1:18">
      <c r="A878" t="s">
        <v>973</v>
      </c>
      <c r="B878" t="s">
        <v>42</v>
      </c>
      <c r="C878">
        <v>2</v>
      </c>
      <c r="D878">
        <f t="shared" si="39"/>
        <v>2</v>
      </c>
      <c r="E878">
        <v>64.7</v>
      </c>
      <c r="F878">
        <v>129.4</v>
      </c>
      <c r="G878">
        <f t="shared" si="40"/>
        <v>129.4</v>
      </c>
      <c r="H878" s="1">
        <v>45694</v>
      </c>
      <c r="I878" s="1">
        <v>45696</v>
      </c>
      <c r="J878" t="s">
        <v>23</v>
      </c>
      <c r="K878" t="s">
        <v>35</v>
      </c>
      <c r="L878">
        <v>5</v>
      </c>
      <c r="M878" t="s">
        <v>19</v>
      </c>
      <c r="N878" t="s">
        <v>33</v>
      </c>
      <c r="O878">
        <f>orders[[#This Row],[Ship Date]]-orders[[#This Row],[Order Date]]</f>
        <v>2</v>
      </c>
      <c r="P878">
        <f>WEEKNUM(orders[[#This Row],[Order Date]])</f>
        <v>6</v>
      </c>
      <c r="Q878" t="str" cm="1">
        <f t="array" ref="Q878">_xlfn.IFS(orders[[#This Row],[Customer Gender]]="M","Male", orders[[#This Row],[Customer Gender]]="F","Female", orders[[#This Row],[Customer Gender]]="O","Other", TRUE,"Unknown")</f>
        <v>Male</v>
      </c>
      <c r="R878" s="31" t="str">
        <f t="shared" si="41"/>
        <v>February</v>
      </c>
    </row>
    <row r="879" spans="1:18">
      <c r="A879" t="s">
        <v>974</v>
      </c>
      <c r="B879" t="s">
        <v>16</v>
      </c>
      <c r="C879">
        <v>3</v>
      </c>
      <c r="D879">
        <f t="shared" si="39"/>
        <v>3</v>
      </c>
      <c r="E879">
        <v>15.7</v>
      </c>
      <c r="F879">
        <v>47.099999999999994</v>
      </c>
      <c r="G879">
        <f t="shared" si="40"/>
        <v>47.099999999999994</v>
      </c>
      <c r="H879" s="1">
        <v>45694</v>
      </c>
      <c r="I879" s="1">
        <v>45700</v>
      </c>
      <c r="J879" t="s">
        <v>27</v>
      </c>
      <c r="K879" t="s">
        <v>18</v>
      </c>
      <c r="L879">
        <v>4</v>
      </c>
      <c r="M879" t="s">
        <v>19</v>
      </c>
      <c r="N879" t="s">
        <v>33</v>
      </c>
      <c r="O879">
        <f>orders[[#This Row],[Ship Date]]-orders[[#This Row],[Order Date]]</f>
        <v>6</v>
      </c>
      <c r="P879">
        <f>WEEKNUM(orders[[#This Row],[Order Date]])</f>
        <v>6</v>
      </c>
      <c r="Q879" t="str" cm="1">
        <f t="array" ref="Q879">_xlfn.IFS(orders[[#This Row],[Customer Gender]]="M","Male", orders[[#This Row],[Customer Gender]]="F","Female", orders[[#This Row],[Customer Gender]]="O","Other", TRUE,"Unknown")</f>
        <v>Female</v>
      </c>
      <c r="R879" s="31" t="str">
        <f t="shared" si="41"/>
        <v>February</v>
      </c>
    </row>
    <row r="880" spans="1:18">
      <c r="A880" t="s">
        <v>975</v>
      </c>
      <c r="B880" t="s">
        <v>123</v>
      </c>
      <c r="C880">
        <v>6</v>
      </c>
      <c r="D880">
        <f t="shared" si="39"/>
        <v>6</v>
      </c>
      <c r="E880">
        <v>49.4</v>
      </c>
      <c r="F880">
        <v>296.39999999999998</v>
      </c>
      <c r="G880">
        <f t="shared" si="40"/>
        <v>296.39999999999998</v>
      </c>
      <c r="H880" s="1">
        <v>45694</v>
      </c>
      <c r="I880" s="1">
        <v>45694</v>
      </c>
      <c r="J880" t="s">
        <v>23</v>
      </c>
      <c r="K880" t="s">
        <v>35</v>
      </c>
      <c r="L880">
        <v>4</v>
      </c>
      <c r="M880" t="s">
        <v>19</v>
      </c>
      <c r="N880" t="s">
        <v>33</v>
      </c>
      <c r="O880">
        <f>orders[[#This Row],[Ship Date]]-orders[[#This Row],[Order Date]]</f>
        <v>0</v>
      </c>
      <c r="P880">
        <f>WEEKNUM(orders[[#This Row],[Order Date]])</f>
        <v>6</v>
      </c>
      <c r="Q880" t="str" cm="1">
        <f t="array" ref="Q880">_xlfn.IFS(orders[[#This Row],[Customer Gender]]="M","Male", orders[[#This Row],[Customer Gender]]="F","Female", orders[[#This Row],[Customer Gender]]="O","Other", TRUE,"Unknown")</f>
        <v>Male</v>
      </c>
      <c r="R880" s="31" t="str">
        <f t="shared" si="41"/>
        <v>February</v>
      </c>
    </row>
    <row r="881" spans="1:18">
      <c r="A881" t="s">
        <v>976</v>
      </c>
      <c r="B881" t="s">
        <v>54</v>
      </c>
      <c r="C881">
        <v>6</v>
      </c>
      <c r="D881">
        <f t="shared" si="39"/>
        <v>6</v>
      </c>
      <c r="E881">
        <v>37</v>
      </c>
      <c r="F881">
        <v>222</v>
      </c>
      <c r="G881">
        <f t="shared" si="40"/>
        <v>222</v>
      </c>
      <c r="H881" s="1">
        <v>45694</v>
      </c>
      <c r="I881" s="1">
        <v>45697</v>
      </c>
      <c r="J881" t="s">
        <v>27</v>
      </c>
      <c r="K881" t="s">
        <v>35</v>
      </c>
      <c r="L881">
        <v>5</v>
      </c>
      <c r="M881" t="s">
        <v>19</v>
      </c>
      <c r="N881" t="s">
        <v>33</v>
      </c>
      <c r="O881">
        <f>orders[[#This Row],[Ship Date]]-orders[[#This Row],[Order Date]]</f>
        <v>3</v>
      </c>
      <c r="P881">
        <f>WEEKNUM(orders[[#This Row],[Order Date]])</f>
        <v>6</v>
      </c>
      <c r="Q881" t="str" cm="1">
        <f t="array" ref="Q881">_xlfn.IFS(orders[[#This Row],[Customer Gender]]="M","Male", orders[[#This Row],[Customer Gender]]="F","Female", orders[[#This Row],[Customer Gender]]="O","Other", TRUE,"Unknown")</f>
        <v>Female</v>
      </c>
      <c r="R881" s="31" t="str">
        <f t="shared" si="41"/>
        <v>February</v>
      </c>
    </row>
    <row r="882" spans="1:18">
      <c r="A882" t="s">
        <v>977</v>
      </c>
      <c r="B882" t="s">
        <v>26</v>
      </c>
      <c r="C882">
        <v>2</v>
      </c>
      <c r="D882">
        <f t="shared" si="39"/>
        <v>2</v>
      </c>
      <c r="E882">
        <v>83.7</v>
      </c>
      <c r="F882">
        <v>167.4</v>
      </c>
      <c r="G882">
        <f t="shared" si="40"/>
        <v>167.4</v>
      </c>
      <c r="H882" s="1">
        <v>45694</v>
      </c>
      <c r="I882" s="1">
        <v>45696</v>
      </c>
      <c r="J882" t="s">
        <v>27</v>
      </c>
      <c r="K882" t="s">
        <v>51</v>
      </c>
      <c r="L882">
        <v>5</v>
      </c>
      <c r="M882" t="s">
        <v>19</v>
      </c>
      <c r="N882" t="s">
        <v>33</v>
      </c>
      <c r="O882">
        <f>orders[[#This Row],[Ship Date]]-orders[[#This Row],[Order Date]]</f>
        <v>2</v>
      </c>
      <c r="P882">
        <f>WEEKNUM(orders[[#This Row],[Order Date]])</f>
        <v>6</v>
      </c>
      <c r="Q882" t="str" cm="1">
        <f t="array" ref="Q882">_xlfn.IFS(orders[[#This Row],[Customer Gender]]="M","Male", orders[[#This Row],[Customer Gender]]="F","Female", orders[[#This Row],[Customer Gender]]="O","Other", TRUE,"Unknown")</f>
        <v>Female</v>
      </c>
      <c r="R882" s="31" t="str">
        <f t="shared" si="41"/>
        <v>February</v>
      </c>
    </row>
    <row r="883" spans="1:18">
      <c r="A883" t="s">
        <v>978</v>
      </c>
      <c r="B883" t="s">
        <v>22</v>
      </c>
      <c r="C883">
        <v>5</v>
      </c>
      <c r="D883">
        <f t="shared" si="39"/>
        <v>5</v>
      </c>
      <c r="E883">
        <v>35.1</v>
      </c>
      <c r="F883">
        <v>175.5</v>
      </c>
      <c r="G883">
        <f t="shared" si="40"/>
        <v>175.5</v>
      </c>
      <c r="H883" s="1">
        <v>45694</v>
      </c>
      <c r="I883" s="1">
        <v>45695</v>
      </c>
      <c r="J883" t="s">
        <v>27</v>
      </c>
      <c r="K883" t="s">
        <v>18</v>
      </c>
      <c r="L883">
        <v>4</v>
      </c>
      <c r="M883" t="s">
        <v>19</v>
      </c>
      <c r="N883" t="s">
        <v>33</v>
      </c>
      <c r="O883">
        <f>orders[[#This Row],[Ship Date]]-orders[[#This Row],[Order Date]]</f>
        <v>1</v>
      </c>
      <c r="P883">
        <f>WEEKNUM(orders[[#This Row],[Order Date]])</f>
        <v>6</v>
      </c>
      <c r="Q883" t="str" cm="1">
        <f t="array" ref="Q883">_xlfn.IFS(orders[[#This Row],[Customer Gender]]="M","Male", orders[[#This Row],[Customer Gender]]="F","Female", orders[[#This Row],[Customer Gender]]="O","Other", TRUE,"Unknown")</f>
        <v>Female</v>
      </c>
      <c r="R883" s="31" t="str">
        <f t="shared" si="41"/>
        <v>February</v>
      </c>
    </row>
    <row r="884" spans="1:18">
      <c r="A884" t="s">
        <v>979</v>
      </c>
      <c r="B884" t="s">
        <v>128</v>
      </c>
      <c r="C884">
        <v>8</v>
      </c>
      <c r="D884">
        <f t="shared" si="39"/>
        <v>8</v>
      </c>
      <c r="E884">
        <v>74</v>
      </c>
      <c r="F884">
        <v>592</v>
      </c>
      <c r="G884">
        <f t="shared" si="40"/>
        <v>592</v>
      </c>
      <c r="H884" s="1">
        <v>45694</v>
      </c>
      <c r="I884" s="1">
        <v>45695</v>
      </c>
      <c r="J884" t="s">
        <v>27</v>
      </c>
      <c r="K884" t="s">
        <v>70</v>
      </c>
      <c r="L884">
        <v>4</v>
      </c>
      <c r="M884" t="s">
        <v>19</v>
      </c>
      <c r="N884" t="s">
        <v>364</v>
      </c>
      <c r="O884">
        <f>orders[[#This Row],[Ship Date]]-orders[[#This Row],[Order Date]]</f>
        <v>1</v>
      </c>
      <c r="P884">
        <f>WEEKNUM(orders[[#This Row],[Order Date]])</f>
        <v>6</v>
      </c>
      <c r="Q884" t="str" cm="1">
        <f t="array" ref="Q884">_xlfn.IFS(orders[[#This Row],[Customer Gender]]="M","Male", orders[[#This Row],[Customer Gender]]="F","Female", orders[[#This Row],[Customer Gender]]="O","Other", TRUE,"Unknown")</f>
        <v>Female</v>
      </c>
      <c r="R884" s="31" t="str">
        <f t="shared" si="41"/>
        <v>February</v>
      </c>
    </row>
    <row r="885" spans="1:18">
      <c r="A885" t="s">
        <v>980</v>
      </c>
      <c r="B885" t="s">
        <v>39</v>
      </c>
      <c r="C885">
        <v>24</v>
      </c>
      <c r="D885">
        <f t="shared" si="39"/>
        <v>24</v>
      </c>
      <c r="E885">
        <v>55.5</v>
      </c>
      <c r="F885">
        <v>1332</v>
      </c>
      <c r="G885">
        <f t="shared" si="40"/>
        <v>1332</v>
      </c>
      <c r="H885" s="1">
        <v>45694</v>
      </c>
      <c r="I885" s="1">
        <v>45697</v>
      </c>
      <c r="J885" t="s">
        <v>23</v>
      </c>
      <c r="K885" t="s">
        <v>51</v>
      </c>
      <c r="L885">
        <v>4</v>
      </c>
      <c r="M885" t="s">
        <v>19</v>
      </c>
      <c r="N885" t="s">
        <v>802</v>
      </c>
      <c r="O885">
        <f>orders[[#This Row],[Ship Date]]-orders[[#This Row],[Order Date]]</f>
        <v>3</v>
      </c>
      <c r="P885">
        <f>WEEKNUM(orders[[#This Row],[Order Date]])</f>
        <v>6</v>
      </c>
      <c r="Q885" t="str" cm="1">
        <f t="array" ref="Q885">_xlfn.IFS(orders[[#This Row],[Customer Gender]]="M","Male", orders[[#This Row],[Customer Gender]]="F","Female", orders[[#This Row],[Customer Gender]]="O","Other", TRUE,"Unknown")</f>
        <v>Male</v>
      </c>
      <c r="R885" s="31" t="str">
        <f t="shared" si="41"/>
        <v>February</v>
      </c>
    </row>
    <row r="886" spans="1:18">
      <c r="A886" t="s">
        <v>981</v>
      </c>
      <c r="B886" t="s">
        <v>67</v>
      </c>
      <c r="C886">
        <v>2</v>
      </c>
      <c r="D886">
        <f t="shared" si="39"/>
        <v>2</v>
      </c>
      <c r="E886">
        <v>38.9</v>
      </c>
      <c r="F886">
        <v>77.8</v>
      </c>
      <c r="G886">
        <f t="shared" si="40"/>
        <v>77.8</v>
      </c>
      <c r="H886" s="1">
        <v>45694</v>
      </c>
      <c r="I886" s="1">
        <v>45696</v>
      </c>
      <c r="J886" t="s">
        <v>27</v>
      </c>
      <c r="K886" t="s">
        <v>35</v>
      </c>
      <c r="L886">
        <v>5</v>
      </c>
      <c r="M886" t="s">
        <v>19</v>
      </c>
      <c r="N886" t="s">
        <v>188</v>
      </c>
      <c r="O886">
        <f>orders[[#This Row],[Ship Date]]-orders[[#This Row],[Order Date]]</f>
        <v>2</v>
      </c>
      <c r="P886">
        <f>WEEKNUM(orders[[#This Row],[Order Date]])</f>
        <v>6</v>
      </c>
      <c r="Q886" t="str" cm="1">
        <f t="array" ref="Q886">_xlfn.IFS(orders[[#This Row],[Customer Gender]]="M","Male", orders[[#This Row],[Customer Gender]]="F","Female", orders[[#This Row],[Customer Gender]]="O","Other", TRUE,"Unknown")</f>
        <v>Female</v>
      </c>
      <c r="R886" s="31" t="str">
        <f t="shared" si="41"/>
        <v>February</v>
      </c>
    </row>
    <row r="887" spans="1:18">
      <c r="A887" t="s">
        <v>982</v>
      </c>
      <c r="B887" t="s">
        <v>128</v>
      </c>
      <c r="C887">
        <v>2</v>
      </c>
      <c r="D887">
        <f t="shared" si="39"/>
        <v>2</v>
      </c>
      <c r="E887">
        <v>64.599999999999994</v>
      </c>
      <c r="F887">
        <v>129.19999999999999</v>
      </c>
      <c r="G887">
        <f t="shared" si="40"/>
        <v>129.19999999999999</v>
      </c>
      <c r="H887" s="1">
        <v>45694</v>
      </c>
      <c r="I887" s="1">
        <v>45701</v>
      </c>
      <c r="J887" t="s">
        <v>23</v>
      </c>
      <c r="K887" t="s">
        <v>40</v>
      </c>
      <c r="L887">
        <v>3</v>
      </c>
      <c r="M887" t="s">
        <v>19</v>
      </c>
      <c r="N887" t="s">
        <v>188</v>
      </c>
      <c r="O887">
        <f>orders[[#This Row],[Ship Date]]-orders[[#This Row],[Order Date]]</f>
        <v>7</v>
      </c>
      <c r="P887">
        <f>WEEKNUM(orders[[#This Row],[Order Date]])</f>
        <v>6</v>
      </c>
      <c r="Q887" t="str" cm="1">
        <f t="array" ref="Q887">_xlfn.IFS(orders[[#This Row],[Customer Gender]]="M","Male", orders[[#This Row],[Customer Gender]]="F","Female", orders[[#This Row],[Customer Gender]]="O","Other", TRUE,"Unknown")</f>
        <v>Male</v>
      </c>
      <c r="R887" s="31" t="str">
        <f t="shared" si="41"/>
        <v>February</v>
      </c>
    </row>
    <row r="888" spans="1:18">
      <c r="A888" t="s">
        <v>983</v>
      </c>
      <c r="B888" t="s">
        <v>26</v>
      </c>
      <c r="C888">
        <v>3</v>
      </c>
      <c r="D888">
        <f t="shared" si="39"/>
        <v>3</v>
      </c>
      <c r="E888">
        <v>95.3</v>
      </c>
      <c r="F888">
        <v>285.89999999999998</v>
      </c>
      <c r="G888">
        <f t="shared" si="40"/>
        <v>285.89999999999998</v>
      </c>
      <c r="H888" s="1">
        <v>45694</v>
      </c>
      <c r="I888" s="1">
        <v>45695</v>
      </c>
      <c r="J888" t="s">
        <v>23</v>
      </c>
      <c r="K888" t="s">
        <v>18</v>
      </c>
      <c r="L888">
        <v>4</v>
      </c>
      <c r="M888" t="s">
        <v>19</v>
      </c>
      <c r="N888" t="s">
        <v>52</v>
      </c>
      <c r="O888">
        <f>orders[[#This Row],[Ship Date]]-orders[[#This Row],[Order Date]]</f>
        <v>1</v>
      </c>
      <c r="P888">
        <f>WEEKNUM(orders[[#This Row],[Order Date]])</f>
        <v>6</v>
      </c>
      <c r="Q888" t="str" cm="1">
        <f t="array" ref="Q888">_xlfn.IFS(orders[[#This Row],[Customer Gender]]="M","Male", orders[[#This Row],[Customer Gender]]="F","Female", orders[[#This Row],[Customer Gender]]="O","Other", TRUE,"Unknown")</f>
        <v>Male</v>
      </c>
      <c r="R888" s="31" t="str">
        <f t="shared" si="41"/>
        <v>February</v>
      </c>
    </row>
    <row r="889" spans="1:18">
      <c r="A889" t="s">
        <v>984</v>
      </c>
      <c r="B889" t="s">
        <v>76</v>
      </c>
      <c r="C889">
        <v>3</v>
      </c>
      <c r="D889">
        <f t="shared" si="39"/>
        <v>3</v>
      </c>
      <c r="E889">
        <v>25.8</v>
      </c>
      <c r="F889">
        <v>77.400000000000006</v>
      </c>
      <c r="G889">
        <f t="shared" si="40"/>
        <v>77.400000000000006</v>
      </c>
      <c r="H889" s="1">
        <v>45694</v>
      </c>
      <c r="I889" s="1">
        <v>45695</v>
      </c>
      <c r="J889" t="s">
        <v>27</v>
      </c>
      <c r="K889" t="s">
        <v>35</v>
      </c>
      <c r="L889">
        <v>3</v>
      </c>
      <c r="M889" t="s">
        <v>19</v>
      </c>
      <c r="N889" t="s">
        <v>55</v>
      </c>
      <c r="O889">
        <f>orders[[#This Row],[Ship Date]]-orders[[#This Row],[Order Date]]</f>
        <v>1</v>
      </c>
      <c r="P889">
        <f>WEEKNUM(orders[[#This Row],[Order Date]])</f>
        <v>6</v>
      </c>
      <c r="Q889" t="str" cm="1">
        <f t="array" ref="Q889">_xlfn.IFS(orders[[#This Row],[Customer Gender]]="M","Male", orders[[#This Row],[Customer Gender]]="F","Female", orders[[#This Row],[Customer Gender]]="O","Other", TRUE,"Unknown")</f>
        <v>Female</v>
      </c>
      <c r="R889" s="31" t="str">
        <f t="shared" si="41"/>
        <v>February</v>
      </c>
    </row>
    <row r="890" spans="1:18">
      <c r="A890" t="s">
        <v>985</v>
      </c>
      <c r="B890" t="s">
        <v>16</v>
      </c>
      <c r="C890">
        <v>2</v>
      </c>
      <c r="D890">
        <f t="shared" si="39"/>
        <v>2</v>
      </c>
      <c r="E890">
        <v>11.6</v>
      </c>
      <c r="F890">
        <v>23.2</v>
      </c>
      <c r="G890">
        <f t="shared" si="40"/>
        <v>23.2</v>
      </c>
      <c r="H890" s="1">
        <v>45694</v>
      </c>
      <c r="I890" s="1">
        <v>45698</v>
      </c>
      <c r="J890" t="s">
        <v>27</v>
      </c>
      <c r="K890" t="s">
        <v>35</v>
      </c>
      <c r="L890">
        <v>3</v>
      </c>
      <c r="M890" t="s">
        <v>19</v>
      </c>
      <c r="N890" t="s">
        <v>55</v>
      </c>
      <c r="O890">
        <f>orders[[#This Row],[Ship Date]]-orders[[#This Row],[Order Date]]</f>
        <v>4</v>
      </c>
      <c r="P890">
        <f>WEEKNUM(orders[[#This Row],[Order Date]])</f>
        <v>6</v>
      </c>
      <c r="Q890" t="str" cm="1">
        <f t="array" ref="Q890">_xlfn.IFS(orders[[#This Row],[Customer Gender]]="M","Male", orders[[#This Row],[Customer Gender]]="F","Female", orders[[#This Row],[Customer Gender]]="O","Other", TRUE,"Unknown")</f>
        <v>Female</v>
      </c>
      <c r="R890" s="31" t="str">
        <f t="shared" si="41"/>
        <v>February</v>
      </c>
    </row>
    <row r="891" spans="1:18">
      <c r="A891" t="s">
        <v>986</v>
      </c>
      <c r="B891" t="s">
        <v>42</v>
      </c>
      <c r="C891">
        <v>1</v>
      </c>
      <c r="D891">
        <f t="shared" si="39"/>
        <v>1</v>
      </c>
      <c r="E891">
        <v>52.3</v>
      </c>
      <c r="F891">
        <v>52.3</v>
      </c>
      <c r="G891">
        <f t="shared" si="40"/>
        <v>52.3</v>
      </c>
      <c r="H891" s="1">
        <v>45694</v>
      </c>
      <c r="I891" s="1">
        <v>45695</v>
      </c>
      <c r="J891" t="s">
        <v>27</v>
      </c>
      <c r="K891" t="s">
        <v>35</v>
      </c>
      <c r="L891">
        <v>4</v>
      </c>
      <c r="M891" t="s">
        <v>19</v>
      </c>
      <c r="N891" t="s">
        <v>62</v>
      </c>
      <c r="O891">
        <f>orders[[#This Row],[Ship Date]]-orders[[#This Row],[Order Date]]</f>
        <v>1</v>
      </c>
      <c r="P891">
        <f>WEEKNUM(orders[[#This Row],[Order Date]])</f>
        <v>6</v>
      </c>
      <c r="Q891" t="str" cm="1">
        <f t="array" ref="Q891">_xlfn.IFS(orders[[#This Row],[Customer Gender]]="M","Male", orders[[#This Row],[Customer Gender]]="F","Female", orders[[#This Row],[Customer Gender]]="O","Other", TRUE,"Unknown")</f>
        <v>Female</v>
      </c>
      <c r="R891" s="31" t="str">
        <f t="shared" si="41"/>
        <v>February</v>
      </c>
    </row>
    <row r="892" spans="1:18">
      <c r="A892" t="s">
        <v>987</v>
      </c>
      <c r="B892" t="s">
        <v>26</v>
      </c>
      <c r="C892">
        <v>10</v>
      </c>
      <c r="D892">
        <f t="shared" si="39"/>
        <v>10</v>
      </c>
      <c r="E892">
        <v>112.2</v>
      </c>
      <c r="F892">
        <v>1122</v>
      </c>
      <c r="G892">
        <f t="shared" si="40"/>
        <v>1122</v>
      </c>
      <c r="H892" s="1">
        <v>45694</v>
      </c>
      <c r="I892" s="1">
        <v>45695</v>
      </c>
      <c r="J892" t="s">
        <v>27</v>
      </c>
      <c r="K892" t="s">
        <v>35</v>
      </c>
      <c r="L892">
        <v>3</v>
      </c>
      <c r="M892" t="s">
        <v>19</v>
      </c>
      <c r="N892" t="s">
        <v>62</v>
      </c>
      <c r="O892">
        <f>orders[[#This Row],[Ship Date]]-orders[[#This Row],[Order Date]]</f>
        <v>1</v>
      </c>
      <c r="P892">
        <f>WEEKNUM(orders[[#This Row],[Order Date]])</f>
        <v>6</v>
      </c>
      <c r="Q892" t="str" cm="1">
        <f t="array" ref="Q892">_xlfn.IFS(orders[[#This Row],[Customer Gender]]="M","Male", orders[[#This Row],[Customer Gender]]="F","Female", orders[[#This Row],[Customer Gender]]="O","Other", TRUE,"Unknown")</f>
        <v>Female</v>
      </c>
      <c r="R892" s="31" t="str">
        <f t="shared" si="41"/>
        <v>February</v>
      </c>
    </row>
    <row r="893" spans="1:18">
      <c r="A893" t="s">
        <v>988</v>
      </c>
      <c r="B893" t="s">
        <v>32</v>
      </c>
      <c r="C893">
        <v>5</v>
      </c>
      <c r="D893">
        <f t="shared" si="39"/>
        <v>5</v>
      </c>
      <c r="E893">
        <v>34.6</v>
      </c>
      <c r="F893">
        <v>173</v>
      </c>
      <c r="G893">
        <f t="shared" si="40"/>
        <v>173</v>
      </c>
      <c r="H893" s="1">
        <v>45694</v>
      </c>
      <c r="I893" s="1">
        <v>45696</v>
      </c>
      <c r="J893" t="s">
        <v>23</v>
      </c>
      <c r="K893" t="s">
        <v>40</v>
      </c>
      <c r="L893">
        <v>4</v>
      </c>
      <c r="M893" t="s">
        <v>19</v>
      </c>
      <c r="N893" t="s">
        <v>62</v>
      </c>
      <c r="O893">
        <f>orders[[#This Row],[Ship Date]]-orders[[#This Row],[Order Date]]</f>
        <v>2</v>
      </c>
      <c r="P893">
        <f>WEEKNUM(orders[[#This Row],[Order Date]])</f>
        <v>6</v>
      </c>
      <c r="Q893" t="str" cm="1">
        <f t="array" ref="Q893">_xlfn.IFS(orders[[#This Row],[Customer Gender]]="M","Male", orders[[#This Row],[Customer Gender]]="F","Female", orders[[#This Row],[Customer Gender]]="O","Other", TRUE,"Unknown")</f>
        <v>Male</v>
      </c>
      <c r="R893" s="31" t="str">
        <f t="shared" si="41"/>
        <v>February</v>
      </c>
    </row>
    <row r="894" spans="1:18">
      <c r="A894" t="s">
        <v>989</v>
      </c>
      <c r="B894" t="s">
        <v>81</v>
      </c>
      <c r="C894">
        <v>4</v>
      </c>
      <c r="D894">
        <f t="shared" si="39"/>
        <v>4</v>
      </c>
      <c r="E894">
        <v>20.100000000000001</v>
      </c>
      <c r="F894">
        <v>80.400000000000006</v>
      </c>
      <c r="G894">
        <f t="shared" si="40"/>
        <v>80.400000000000006</v>
      </c>
      <c r="H894" s="1">
        <v>45694</v>
      </c>
      <c r="I894" s="1">
        <v>45700</v>
      </c>
      <c r="J894" t="s">
        <v>23</v>
      </c>
      <c r="K894" t="s">
        <v>35</v>
      </c>
      <c r="L894">
        <v>5</v>
      </c>
      <c r="M894" t="s">
        <v>19</v>
      </c>
      <c r="N894" t="s">
        <v>62</v>
      </c>
      <c r="O894">
        <f>orders[[#This Row],[Ship Date]]-orders[[#This Row],[Order Date]]</f>
        <v>6</v>
      </c>
      <c r="P894">
        <f>WEEKNUM(orders[[#This Row],[Order Date]])</f>
        <v>6</v>
      </c>
      <c r="Q894" t="str" cm="1">
        <f t="array" ref="Q894">_xlfn.IFS(orders[[#This Row],[Customer Gender]]="M","Male", orders[[#This Row],[Customer Gender]]="F","Female", orders[[#This Row],[Customer Gender]]="O","Other", TRUE,"Unknown")</f>
        <v>Male</v>
      </c>
      <c r="R894" s="31" t="str">
        <f t="shared" si="41"/>
        <v>February</v>
      </c>
    </row>
    <row r="895" spans="1:18">
      <c r="A895" t="s">
        <v>990</v>
      </c>
      <c r="B895" t="s">
        <v>26</v>
      </c>
      <c r="C895">
        <v>4</v>
      </c>
      <c r="D895">
        <f t="shared" si="39"/>
        <v>4</v>
      </c>
      <c r="E895">
        <v>56.4</v>
      </c>
      <c r="F895">
        <v>225.6</v>
      </c>
      <c r="G895">
        <f t="shared" si="40"/>
        <v>225.6</v>
      </c>
      <c r="H895" s="1">
        <v>45694</v>
      </c>
      <c r="I895" s="1">
        <v>45696</v>
      </c>
      <c r="J895" t="s">
        <v>27</v>
      </c>
      <c r="K895" t="s">
        <v>40</v>
      </c>
      <c r="L895">
        <v>4</v>
      </c>
      <c r="M895" t="s">
        <v>19</v>
      </c>
      <c r="N895" t="s">
        <v>74</v>
      </c>
      <c r="O895">
        <f>orders[[#This Row],[Ship Date]]-orders[[#This Row],[Order Date]]</f>
        <v>2</v>
      </c>
      <c r="P895">
        <f>WEEKNUM(orders[[#This Row],[Order Date]])</f>
        <v>6</v>
      </c>
      <c r="Q895" t="str" cm="1">
        <f t="array" ref="Q895">_xlfn.IFS(orders[[#This Row],[Customer Gender]]="M","Male", orders[[#This Row],[Customer Gender]]="F","Female", orders[[#This Row],[Customer Gender]]="O","Other", TRUE,"Unknown")</f>
        <v>Female</v>
      </c>
      <c r="R895" s="31" t="str">
        <f t="shared" si="41"/>
        <v>February</v>
      </c>
    </row>
    <row r="896" spans="1:18">
      <c r="A896" t="s">
        <v>991</v>
      </c>
      <c r="B896" t="s">
        <v>76</v>
      </c>
      <c r="C896">
        <v>9</v>
      </c>
      <c r="D896">
        <f t="shared" si="39"/>
        <v>9</v>
      </c>
      <c r="E896">
        <v>55.3</v>
      </c>
      <c r="F896">
        <v>497.7</v>
      </c>
      <c r="G896">
        <f t="shared" si="40"/>
        <v>497.7</v>
      </c>
      <c r="H896" s="1">
        <v>45694</v>
      </c>
      <c r="I896" s="1">
        <v>45696</v>
      </c>
      <c r="J896" t="s">
        <v>27</v>
      </c>
      <c r="K896" t="s">
        <v>35</v>
      </c>
      <c r="L896">
        <v>2</v>
      </c>
      <c r="M896" t="s">
        <v>19</v>
      </c>
      <c r="N896" t="s">
        <v>77</v>
      </c>
      <c r="O896">
        <f>orders[[#This Row],[Ship Date]]-orders[[#This Row],[Order Date]]</f>
        <v>2</v>
      </c>
      <c r="P896">
        <f>WEEKNUM(orders[[#This Row],[Order Date]])</f>
        <v>6</v>
      </c>
      <c r="Q896" t="str" cm="1">
        <f t="array" ref="Q896">_xlfn.IFS(orders[[#This Row],[Customer Gender]]="M","Male", orders[[#This Row],[Customer Gender]]="F","Female", orders[[#This Row],[Customer Gender]]="O","Other", TRUE,"Unknown")</f>
        <v>Female</v>
      </c>
      <c r="R896" s="31" t="str">
        <f t="shared" si="41"/>
        <v>February</v>
      </c>
    </row>
    <row r="897" spans="1:18">
      <c r="A897" t="s">
        <v>992</v>
      </c>
      <c r="B897" t="s">
        <v>26</v>
      </c>
      <c r="C897">
        <v>28</v>
      </c>
      <c r="D897">
        <f t="shared" si="39"/>
        <v>28</v>
      </c>
      <c r="E897">
        <v>75.5</v>
      </c>
      <c r="F897">
        <v>2114</v>
      </c>
      <c r="G897">
        <f t="shared" si="40"/>
        <v>2114</v>
      </c>
      <c r="H897" s="1">
        <v>45694</v>
      </c>
      <c r="I897" s="1">
        <v>45695</v>
      </c>
      <c r="J897" t="s">
        <v>27</v>
      </c>
      <c r="K897" t="s">
        <v>18</v>
      </c>
      <c r="L897">
        <v>4</v>
      </c>
      <c r="M897" t="s">
        <v>19</v>
      </c>
      <c r="N897" t="s">
        <v>77</v>
      </c>
      <c r="O897">
        <f>orders[[#This Row],[Ship Date]]-orders[[#This Row],[Order Date]]</f>
        <v>1</v>
      </c>
      <c r="P897">
        <f>WEEKNUM(orders[[#This Row],[Order Date]])</f>
        <v>6</v>
      </c>
      <c r="Q897" t="str" cm="1">
        <f t="array" ref="Q897">_xlfn.IFS(orders[[#This Row],[Customer Gender]]="M","Male", orders[[#This Row],[Customer Gender]]="F","Female", orders[[#This Row],[Customer Gender]]="O","Other", TRUE,"Unknown")</f>
        <v>Female</v>
      </c>
      <c r="R897" s="31" t="str">
        <f t="shared" si="41"/>
        <v>February</v>
      </c>
    </row>
    <row r="898" spans="1:18">
      <c r="A898" t="s">
        <v>993</v>
      </c>
      <c r="B898" t="s">
        <v>44</v>
      </c>
      <c r="C898">
        <v>1</v>
      </c>
      <c r="D898">
        <f t="shared" ref="D898:D961" si="42">IF(OR(C898="",C898=0),0.0001,C898)</f>
        <v>1</v>
      </c>
      <c r="E898">
        <v>23.6</v>
      </c>
      <c r="F898">
        <v>23.6</v>
      </c>
      <c r="G898">
        <f t="shared" ref="G898:G961" si="43">IF(OR(F898="",F898=0),0.0001,F898)</f>
        <v>23.6</v>
      </c>
      <c r="H898" s="1">
        <v>45694</v>
      </c>
      <c r="I898" s="1">
        <v>45699</v>
      </c>
      <c r="J898" t="s">
        <v>27</v>
      </c>
      <c r="K898" t="s">
        <v>18</v>
      </c>
      <c r="L898">
        <v>4</v>
      </c>
      <c r="M898" t="s">
        <v>19</v>
      </c>
      <c r="N898" t="s">
        <v>110</v>
      </c>
      <c r="O898">
        <f>orders[[#This Row],[Ship Date]]-orders[[#This Row],[Order Date]]</f>
        <v>5</v>
      </c>
      <c r="P898">
        <f>WEEKNUM(orders[[#This Row],[Order Date]])</f>
        <v>6</v>
      </c>
      <c r="Q898" t="str" cm="1">
        <f t="array" ref="Q898">_xlfn.IFS(orders[[#This Row],[Customer Gender]]="M","Male", orders[[#This Row],[Customer Gender]]="F","Female", orders[[#This Row],[Customer Gender]]="O","Other", TRUE,"Unknown")</f>
        <v>Female</v>
      </c>
      <c r="R898" s="31" t="str">
        <f t="shared" ref="R898:R961" si="44">TEXT(H898,"mmmm")</f>
        <v>February</v>
      </c>
    </row>
    <row r="899" spans="1:18">
      <c r="A899" t="s">
        <v>994</v>
      </c>
      <c r="B899" t="s">
        <v>46</v>
      </c>
      <c r="C899">
        <v>2</v>
      </c>
      <c r="D899">
        <f t="shared" si="42"/>
        <v>2</v>
      </c>
      <c r="E899">
        <v>70.7</v>
      </c>
      <c r="F899">
        <v>141.4</v>
      </c>
      <c r="G899">
        <f t="shared" si="43"/>
        <v>141.4</v>
      </c>
      <c r="H899" s="1">
        <v>45694</v>
      </c>
      <c r="I899" s="1">
        <v>45696</v>
      </c>
      <c r="J899" t="s">
        <v>27</v>
      </c>
      <c r="K899" t="s">
        <v>40</v>
      </c>
      <c r="L899">
        <v>4</v>
      </c>
      <c r="M899" t="s">
        <v>19</v>
      </c>
      <c r="N899" t="s">
        <v>110</v>
      </c>
      <c r="O899">
        <f>orders[[#This Row],[Ship Date]]-orders[[#This Row],[Order Date]]</f>
        <v>2</v>
      </c>
      <c r="P899">
        <f>WEEKNUM(orders[[#This Row],[Order Date]])</f>
        <v>6</v>
      </c>
      <c r="Q899" t="str" cm="1">
        <f t="array" ref="Q899">_xlfn.IFS(orders[[#This Row],[Customer Gender]]="M","Male", orders[[#This Row],[Customer Gender]]="F","Female", orders[[#This Row],[Customer Gender]]="O","Other", TRUE,"Unknown")</f>
        <v>Female</v>
      </c>
      <c r="R899" s="31" t="str">
        <f t="shared" si="44"/>
        <v>February</v>
      </c>
    </row>
    <row r="900" spans="1:18">
      <c r="A900" t="s">
        <v>995</v>
      </c>
      <c r="B900" t="s">
        <v>69</v>
      </c>
      <c r="C900">
        <v>2</v>
      </c>
      <c r="D900">
        <f t="shared" si="42"/>
        <v>2</v>
      </c>
      <c r="E900">
        <v>43.2</v>
      </c>
      <c r="F900">
        <v>86.4</v>
      </c>
      <c r="G900">
        <f t="shared" si="43"/>
        <v>86.4</v>
      </c>
      <c r="H900" s="1">
        <v>45694</v>
      </c>
      <c r="I900" s="1">
        <v>45695</v>
      </c>
      <c r="J900" t="s">
        <v>27</v>
      </c>
      <c r="K900" t="s">
        <v>40</v>
      </c>
      <c r="L900">
        <v>4</v>
      </c>
      <c r="M900" t="s">
        <v>19</v>
      </c>
      <c r="N900" t="s">
        <v>292</v>
      </c>
      <c r="O900">
        <f>orders[[#This Row],[Ship Date]]-orders[[#This Row],[Order Date]]</f>
        <v>1</v>
      </c>
      <c r="P900">
        <f>WEEKNUM(orders[[#This Row],[Order Date]])</f>
        <v>6</v>
      </c>
      <c r="Q900" t="str" cm="1">
        <f t="array" ref="Q900">_xlfn.IFS(orders[[#This Row],[Customer Gender]]="M","Male", orders[[#This Row],[Customer Gender]]="F","Female", orders[[#This Row],[Customer Gender]]="O","Other", TRUE,"Unknown")</f>
        <v>Female</v>
      </c>
      <c r="R900" s="31" t="str">
        <f t="shared" si="44"/>
        <v>February</v>
      </c>
    </row>
    <row r="901" spans="1:18">
      <c r="A901" t="s">
        <v>996</v>
      </c>
      <c r="B901" t="s">
        <v>46</v>
      </c>
      <c r="C901">
        <v>9</v>
      </c>
      <c r="D901">
        <f t="shared" si="42"/>
        <v>9</v>
      </c>
      <c r="E901">
        <v>70</v>
      </c>
      <c r="F901">
        <v>630</v>
      </c>
      <c r="G901">
        <f t="shared" si="43"/>
        <v>630</v>
      </c>
      <c r="H901" s="1">
        <v>45694</v>
      </c>
      <c r="I901" s="1">
        <v>45695</v>
      </c>
      <c r="J901" t="s">
        <v>17</v>
      </c>
      <c r="K901" t="s">
        <v>35</v>
      </c>
      <c r="L901">
        <v>4</v>
      </c>
      <c r="M901" t="s">
        <v>19</v>
      </c>
      <c r="N901" t="s">
        <v>997</v>
      </c>
      <c r="O901">
        <f>orders[[#This Row],[Ship Date]]-orders[[#This Row],[Order Date]]</f>
        <v>1</v>
      </c>
      <c r="P901">
        <f>WEEKNUM(orders[[#This Row],[Order Date]])</f>
        <v>6</v>
      </c>
      <c r="Q901" t="str" cm="1">
        <f t="array" ref="Q901">_xlfn.IFS(orders[[#This Row],[Customer Gender]]="M","Male", orders[[#This Row],[Customer Gender]]="F","Female", orders[[#This Row],[Customer Gender]]="O","Other", TRUE,"Unknown")</f>
        <v>Unknown</v>
      </c>
      <c r="R901" s="31" t="str">
        <f t="shared" si="44"/>
        <v>February</v>
      </c>
    </row>
    <row r="902" spans="1:18">
      <c r="A902" t="s">
        <v>998</v>
      </c>
      <c r="B902" t="s">
        <v>16</v>
      </c>
      <c r="C902">
        <v>2</v>
      </c>
      <c r="D902">
        <f t="shared" si="42"/>
        <v>2</v>
      </c>
      <c r="E902">
        <v>20.5</v>
      </c>
      <c r="F902">
        <v>41</v>
      </c>
      <c r="G902">
        <f t="shared" si="43"/>
        <v>41</v>
      </c>
      <c r="H902" s="1">
        <v>45694</v>
      </c>
      <c r="I902" s="1">
        <v>45696</v>
      </c>
      <c r="J902" t="s">
        <v>27</v>
      </c>
      <c r="K902" t="s">
        <v>40</v>
      </c>
      <c r="L902">
        <v>2</v>
      </c>
      <c r="M902" t="s">
        <v>19</v>
      </c>
      <c r="N902" t="s">
        <v>82</v>
      </c>
      <c r="O902">
        <f>orders[[#This Row],[Ship Date]]-orders[[#This Row],[Order Date]]</f>
        <v>2</v>
      </c>
      <c r="P902">
        <f>WEEKNUM(orders[[#This Row],[Order Date]])</f>
        <v>6</v>
      </c>
      <c r="Q902" t="str" cm="1">
        <f t="array" ref="Q902">_xlfn.IFS(orders[[#This Row],[Customer Gender]]="M","Male", orders[[#This Row],[Customer Gender]]="F","Female", orders[[#This Row],[Customer Gender]]="O","Other", TRUE,"Unknown")</f>
        <v>Female</v>
      </c>
      <c r="R902" s="31" t="str">
        <f t="shared" si="44"/>
        <v>February</v>
      </c>
    </row>
    <row r="903" spans="1:18">
      <c r="A903" t="s">
        <v>999</v>
      </c>
      <c r="B903" t="s">
        <v>16</v>
      </c>
      <c r="C903">
        <v>4</v>
      </c>
      <c r="D903">
        <f t="shared" si="42"/>
        <v>4</v>
      </c>
      <c r="E903">
        <v>29.1</v>
      </c>
      <c r="F903">
        <v>116.4</v>
      </c>
      <c r="G903">
        <f t="shared" si="43"/>
        <v>116.4</v>
      </c>
      <c r="H903" s="1">
        <v>45694</v>
      </c>
      <c r="I903" s="1">
        <v>45695</v>
      </c>
      <c r="J903" t="s">
        <v>27</v>
      </c>
      <c r="K903" t="s">
        <v>51</v>
      </c>
      <c r="L903">
        <v>4</v>
      </c>
      <c r="M903" t="s">
        <v>19</v>
      </c>
      <c r="N903" t="s">
        <v>243</v>
      </c>
      <c r="O903">
        <f>orders[[#This Row],[Ship Date]]-orders[[#This Row],[Order Date]]</f>
        <v>1</v>
      </c>
      <c r="P903">
        <f>WEEKNUM(orders[[#This Row],[Order Date]])</f>
        <v>6</v>
      </c>
      <c r="Q903" t="str" cm="1">
        <f t="array" ref="Q903">_xlfn.IFS(orders[[#This Row],[Customer Gender]]="M","Male", orders[[#This Row],[Customer Gender]]="F","Female", orders[[#This Row],[Customer Gender]]="O","Other", TRUE,"Unknown")</f>
        <v>Female</v>
      </c>
      <c r="R903" s="31" t="str">
        <f t="shared" si="44"/>
        <v>February</v>
      </c>
    </row>
    <row r="904" spans="1:18">
      <c r="A904" t="s">
        <v>1000</v>
      </c>
      <c r="B904" t="s">
        <v>39</v>
      </c>
      <c r="C904">
        <v>9</v>
      </c>
      <c r="D904">
        <f t="shared" si="42"/>
        <v>9</v>
      </c>
      <c r="E904">
        <v>53.6</v>
      </c>
      <c r="F904">
        <v>482.40000000000003</v>
      </c>
      <c r="G904">
        <f t="shared" si="43"/>
        <v>482.40000000000003</v>
      </c>
      <c r="H904" s="1">
        <v>45694</v>
      </c>
      <c r="I904" s="1">
        <v>45695</v>
      </c>
      <c r="J904" t="s">
        <v>23</v>
      </c>
      <c r="K904" t="s">
        <v>40</v>
      </c>
      <c r="L904">
        <v>3</v>
      </c>
      <c r="M904" t="s">
        <v>19</v>
      </c>
      <c r="N904" t="s">
        <v>33</v>
      </c>
      <c r="O904">
        <f>orders[[#This Row],[Ship Date]]-orders[[#This Row],[Order Date]]</f>
        <v>1</v>
      </c>
      <c r="P904">
        <f>WEEKNUM(orders[[#This Row],[Order Date]])</f>
        <v>6</v>
      </c>
      <c r="Q904" t="str" cm="1">
        <f t="array" ref="Q904">_xlfn.IFS(orders[[#This Row],[Customer Gender]]="M","Male", orders[[#This Row],[Customer Gender]]="F","Female", orders[[#This Row],[Customer Gender]]="O","Other", TRUE,"Unknown")</f>
        <v>Male</v>
      </c>
      <c r="R904" s="31" t="str">
        <f t="shared" si="44"/>
        <v>February</v>
      </c>
    </row>
    <row r="905" spans="1:18">
      <c r="A905" t="s">
        <v>1001</v>
      </c>
      <c r="B905" t="s">
        <v>39</v>
      </c>
      <c r="C905">
        <v>5</v>
      </c>
      <c r="D905">
        <f t="shared" si="42"/>
        <v>5</v>
      </c>
      <c r="E905">
        <v>72.3</v>
      </c>
      <c r="F905">
        <v>361.5</v>
      </c>
      <c r="G905">
        <f t="shared" si="43"/>
        <v>361.5</v>
      </c>
      <c r="H905" s="1">
        <v>45694</v>
      </c>
      <c r="I905" s="1">
        <v>45696</v>
      </c>
      <c r="J905" t="s">
        <v>27</v>
      </c>
      <c r="K905" t="s">
        <v>35</v>
      </c>
      <c r="L905">
        <v>4</v>
      </c>
      <c r="M905" t="s">
        <v>19</v>
      </c>
      <c r="N905" t="s">
        <v>33</v>
      </c>
      <c r="O905">
        <f>orders[[#This Row],[Ship Date]]-orders[[#This Row],[Order Date]]</f>
        <v>2</v>
      </c>
      <c r="P905">
        <f>WEEKNUM(orders[[#This Row],[Order Date]])</f>
        <v>6</v>
      </c>
      <c r="Q905" t="str" cm="1">
        <f t="array" ref="Q905">_xlfn.IFS(orders[[#This Row],[Customer Gender]]="M","Male", orders[[#This Row],[Customer Gender]]="F","Female", orders[[#This Row],[Customer Gender]]="O","Other", TRUE,"Unknown")</f>
        <v>Female</v>
      </c>
      <c r="R905" s="31" t="str">
        <f t="shared" si="44"/>
        <v>February</v>
      </c>
    </row>
    <row r="906" spans="1:18">
      <c r="A906" t="s">
        <v>1002</v>
      </c>
      <c r="B906" t="s">
        <v>76</v>
      </c>
      <c r="C906">
        <v>4</v>
      </c>
      <c r="D906">
        <f t="shared" si="42"/>
        <v>4</v>
      </c>
      <c r="E906">
        <v>22.6</v>
      </c>
      <c r="F906">
        <v>90.4</v>
      </c>
      <c r="G906">
        <f t="shared" si="43"/>
        <v>90.4</v>
      </c>
      <c r="H906" s="1">
        <v>45694</v>
      </c>
      <c r="I906" s="1">
        <v>45697</v>
      </c>
      <c r="J906" t="s">
        <v>89</v>
      </c>
      <c r="K906" t="s">
        <v>18</v>
      </c>
      <c r="L906">
        <v>3</v>
      </c>
      <c r="M906" t="s">
        <v>19</v>
      </c>
      <c r="N906" t="s">
        <v>33</v>
      </c>
      <c r="O906">
        <f>orders[[#This Row],[Ship Date]]-orders[[#This Row],[Order Date]]</f>
        <v>3</v>
      </c>
      <c r="P906">
        <f>WEEKNUM(orders[[#This Row],[Order Date]])</f>
        <v>6</v>
      </c>
      <c r="Q906" t="str" cm="1">
        <f t="array" ref="Q906">_xlfn.IFS(orders[[#This Row],[Customer Gender]]="M","Male", orders[[#This Row],[Customer Gender]]="F","Female", orders[[#This Row],[Customer Gender]]="O","Other", TRUE,"Unknown")</f>
        <v>Other</v>
      </c>
      <c r="R906" s="31" t="str">
        <f t="shared" si="44"/>
        <v>February</v>
      </c>
    </row>
    <row r="907" spans="1:18">
      <c r="A907" t="s">
        <v>1003</v>
      </c>
      <c r="B907" t="s">
        <v>46</v>
      </c>
      <c r="C907">
        <v>2</v>
      </c>
      <c r="D907">
        <f t="shared" si="42"/>
        <v>2</v>
      </c>
      <c r="E907">
        <v>44.2</v>
      </c>
      <c r="F907">
        <v>88.4</v>
      </c>
      <c r="G907">
        <f t="shared" si="43"/>
        <v>88.4</v>
      </c>
      <c r="H907" s="1">
        <v>45694</v>
      </c>
      <c r="I907" s="1">
        <v>45698</v>
      </c>
      <c r="J907" t="s">
        <v>17</v>
      </c>
      <c r="K907" t="s">
        <v>40</v>
      </c>
      <c r="L907">
        <v>2</v>
      </c>
      <c r="M907" t="s">
        <v>19</v>
      </c>
      <c r="N907" t="s">
        <v>33</v>
      </c>
      <c r="O907">
        <f>orders[[#This Row],[Ship Date]]-orders[[#This Row],[Order Date]]</f>
        <v>4</v>
      </c>
      <c r="P907">
        <f>WEEKNUM(orders[[#This Row],[Order Date]])</f>
        <v>6</v>
      </c>
      <c r="Q907" t="str" cm="1">
        <f t="array" ref="Q907">_xlfn.IFS(orders[[#This Row],[Customer Gender]]="M","Male", orders[[#This Row],[Customer Gender]]="F","Female", orders[[#This Row],[Customer Gender]]="O","Other", TRUE,"Unknown")</f>
        <v>Unknown</v>
      </c>
      <c r="R907" s="31" t="str">
        <f t="shared" si="44"/>
        <v>February</v>
      </c>
    </row>
    <row r="908" spans="1:18">
      <c r="A908" t="s">
        <v>1004</v>
      </c>
      <c r="B908" t="s">
        <v>46</v>
      </c>
      <c r="C908">
        <v>3</v>
      </c>
      <c r="D908">
        <f t="shared" si="42"/>
        <v>3</v>
      </c>
      <c r="E908">
        <v>94.1</v>
      </c>
      <c r="F908">
        <v>282.29999999999995</v>
      </c>
      <c r="G908">
        <f t="shared" si="43"/>
        <v>282.29999999999995</v>
      </c>
      <c r="H908" s="1">
        <v>45694</v>
      </c>
      <c r="I908" s="1">
        <v>45707</v>
      </c>
      <c r="J908" t="s">
        <v>27</v>
      </c>
      <c r="K908" t="s">
        <v>40</v>
      </c>
      <c r="L908">
        <v>5</v>
      </c>
      <c r="M908" t="s">
        <v>19</v>
      </c>
      <c r="N908" t="s">
        <v>33</v>
      </c>
      <c r="O908">
        <f>orders[[#This Row],[Ship Date]]-orders[[#This Row],[Order Date]]</f>
        <v>13</v>
      </c>
      <c r="P908">
        <f>WEEKNUM(orders[[#This Row],[Order Date]])</f>
        <v>6</v>
      </c>
      <c r="Q908" t="str" cm="1">
        <f t="array" ref="Q908">_xlfn.IFS(orders[[#This Row],[Customer Gender]]="M","Male", orders[[#This Row],[Customer Gender]]="F","Female", orders[[#This Row],[Customer Gender]]="O","Other", TRUE,"Unknown")</f>
        <v>Female</v>
      </c>
      <c r="R908" s="31" t="str">
        <f t="shared" si="44"/>
        <v>February</v>
      </c>
    </row>
    <row r="909" spans="1:18">
      <c r="A909" t="s">
        <v>1005</v>
      </c>
      <c r="B909" t="s">
        <v>44</v>
      </c>
      <c r="C909">
        <v>3</v>
      </c>
      <c r="D909">
        <f t="shared" si="42"/>
        <v>3</v>
      </c>
      <c r="E909">
        <v>17.899999999999999</v>
      </c>
      <c r="F909">
        <v>53.699999999999996</v>
      </c>
      <c r="G909">
        <f t="shared" si="43"/>
        <v>53.699999999999996</v>
      </c>
      <c r="H909" s="1">
        <v>45694</v>
      </c>
      <c r="I909" s="1">
        <v>45696</v>
      </c>
      <c r="J909" t="s">
        <v>23</v>
      </c>
      <c r="K909" t="s">
        <v>35</v>
      </c>
      <c r="L909">
        <v>3</v>
      </c>
      <c r="M909" t="s">
        <v>19</v>
      </c>
      <c r="N909" t="s">
        <v>33</v>
      </c>
      <c r="O909">
        <f>orders[[#This Row],[Ship Date]]-orders[[#This Row],[Order Date]]</f>
        <v>2</v>
      </c>
      <c r="P909">
        <f>WEEKNUM(orders[[#This Row],[Order Date]])</f>
        <v>6</v>
      </c>
      <c r="Q909" t="str" cm="1">
        <f t="array" ref="Q909">_xlfn.IFS(orders[[#This Row],[Customer Gender]]="M","Male", orders[[#This Row],[Customer Gender]]="F","Female", orders[[#This Row],[Customer Gender]]="O","Other", TRUE,"Unknown")</f>
        <v>Male</v>
      </c>
      <c r="R909" s="31" t="str">
        <f t="shared" si="44"/>
        <v>February</v>
      </c>
    </row>
    <row r="910" spans="1:18">
      <c r="A910" t="s">
        <v>1006</v>
      </c>
      <c r="B910" t="s">
        <v>69</v>
      </c>
      <c r="C910">
        <v>7</v>
      </c>
      <c r="D910">
        <f t="shared" si="42"/>
        <v>7</v>
      </c>
      <c r="E910">
        <v>52.7</v>
      </c>
      <c r="F910">
        <v>368.90000000000003</v>
      </c>
      <c r="G910">
        <f t="shared" si="43"/>
        <v>368.90000000000003</v>
      </c>
      <c r="H910" s="1">
        <v>45694</v>
      </c>
      <c r="I910" s="1">
        <v>45695</v>
      </c>
      <c r="J910" t="s">
        <v>23</v>
      </c>
      <c r="K910" t="s">
        <v>35</v>
      </c>
      <c r="L910">
        <v>3</v>
      </c>
      <c r="M910" t="s">
        <v>19</v>
      </c>
      <c r="N910" t="s">
        <v>33</v>
      </c>
      <c r="O910">
        <f>orders[[#This Row],[Ship Date]]-orders[[#This Row],[Order Date]]</f>
        <v>1</v>
      </c>
      <c r="P910">
        <f>WEEKNUM(orders[[#This Row],[Order Date]])</f>
        <v>6</v>
      </c>
      <c r="Q910" t="str" cm="1">
        <f t="array" ref="Q910">_xlfn.IFS(orders[[#This Row],[Customer Gender]]="M","Male", orders[[#This Row],[Customer Gender]]="F","Female", orders[[#This Row],[Customer Gender]]="O","Other", TRUE,"Unknown")</f>
        <v>Male</v>
      </c>
      <c r="R910" s="31" t="str">
        <f t="shared" si="44"/>
        <v>February</v>
      </c>
    </row>
    <row r="911" spans="1:18">
      <c r="A911" t="s">
        <v>1007</v>
      </c>
      <c r="B911" t="s">
        <v>44</v>
      </c>
      <c r="C911">
        <v>1</v>
      </c>
      <c r="D911">
        <f t="shared" si="42"/>
        <v>1</v>
      </c>
      <c r="E911">
        <v>36.799999999999997</v>
      </c>
      <c r="F911">
        <v>36.799999999999997</v>
      </c>
      <c r="G911">
        <f t="shared" si="43"/>
        <v>36.799999999999997</v>
      </c>
      <c r="H911" s="1">
        <v>45694</v>
      </c>
      <c r="I911" s="1">
        <v>45694</v>
      </c>
      <c r="J911" t="s">
        <v>17</v>
      </c>
      <c r="K911" t="s">
        <v>18</v>
      </c>
      <c r="L911">
        <v>5</v>
      </c>
      <c r="M911" t="s">
        <v>19</v>
      </c>
      <c r="N911" t="s">
        <v>33</v>
      </c>
      <c r="O911">
        <f>orders[[#This Row],[Ship Date]]-orders[[#This Row],[Order Date]]</f>
        <v>0</v>
      </c>
      <c r="P911">
        <f>WEEKNUM(orders[[#This Row],[Order Date]])</f>
        <v>6</v>
      </c>
      <c r="Q911" t="str" cm="1">
        <f t="array" ref="Q911">_xlfn.IFS(orders[[#This Row],[Customer Gender]]="M","Male", orders[[#This Row],[Customer Gender]]="F","Female", orders[[#This Row],[Customer Gender]]="O","Other", TRUE,"Unknown")</f>
        <v>Unknown</v>
      </c>
      <c r="R911" s="31" t="str">
        <f t="shared" si="44"/>
        <v>February</v>
      </c>
    </row>
    <row r="912" spans="1:18">
      <c r="A912" t="s">
        <v>1008</v>
      </c>
      <c r="B912" t="s">
        <v>32</v>
      </c>
      <c r="C912">
        <v>1</v>
      </c>
      <c r="D912">
        <f t="shared" si="42"/>
        <v>1</v>
      </c>
      <c r="E912">
        <v>52.5</v>
      </c>
      <c r="F912">
        <v>52.5</v>
      </c>
      <c r="G912">
        <f t="shared" si="43"/>
        <v>52.5</v>
      </c>
      <c r="H912" s="1">
        <v>45694</v>
      </c>
      <c r="I912" s="1">
        <v>45695</v>
      </c>
      <c r="J912" t="s">
        <v>23</v>
      </c>
      <c r="K912" t="s">
        <v>18</v>
      </c>
      <c r="L912">
        <v>3</v>
      </c>
      <c r="M912" t="s">
        <v>19</v>
      </c>
      <c r="N912" t="s">
        <v>55</v>
      </c>
      <c r="O912">
        <f>orders[[#This Row],[Ship Date]]-orders[[#This Row],[Order Date]]</f>
        <v>1</v>
      </c>
      <c r="P912">
        <f>WEEKNUM(orders[[#This Row],[Order Date]])</f>
        <v>6</v>
      </c>
      <c r="Q912" t="str" cm="1">
        <f t="array" ref="Q912">_xlfn.IFS(orders[[#This Row],[Customer Gender]]="M","Male", orders[[#This Row],[Customer Gender]]="F","Female", orders[[#This Row],[Customer Gender]]="O","Other", TRUE,"Unknown")</f>
        <v>Male</v>
      </c>
      <c r="R912" s="31" t="str">
        <f t="shared" si="44"/>
        <v>February</v>
      </c>
    </row>
    <row r="913" spans="1:18">
      <c r="A913" t="s">
        <v>1009</v>
      </c>
      <c r="B913" t="s">
        <v>26</v>
      </c>
      <c r="C913">
        <v>2</v>
      </c>
      <c r="D913">
        <f t="shared" si="42"/>
        <v>2</v>
      </c>
      <c r="E913">
        <v>133.80000000000001</v>
      </c>
      <c r="F913">
        <v>267.60000000000002</v>
      </c>
      <c r="G913">
        <f t="shared" si="43"/>
        <v>267.60000000000002</v>
      </c>
      <c r="H913" s="1">
        <v>45694</v>
      </c>
      <c r="I913" s="1">
        <v>45696</v>
      </c>
      <c r="J913" t="s">
        <v>23</v>
      </c>
      <c r="K913" t="s">
        <v>18</v>
      </c>
      <c r="L913">
        <v>3</v>
      </c>
      <c r="M913" t="s">
        <v>19</v>
      </c>
      <c r="N913" t="s">
        <v>59</v>
      </c>
      <c r="O913">
        <f>orders[[#This Row],[Ship Date]]-orders[[#This Row],[Order Date]]</f>
        <v>2</v>
      </c>
      <c r="P913">
        <f>WEEKNUM(orders[[#This Row],[Order Date]])</f>
        <v>6</v>
      </c>
      <c r="Q913" t="str" cm="1">
        <f t="array" ref="Q913">_xlfn.IFS(orders[[#This Row],[Customer Gender]]="M","Male", orders[[#This Row],[Customer Gender]]="F","Female", orders[[#This Row],[Customer Gender]]="O","Other", TRUE,"Unknown")</f>
        <v>Male</v>
      </c>
      <c r="R913" s="31" t="str">
        <f t="shared" si="44"/>
        <v>February</v>
      </c>
    </row>
    <row r="914" spans="1:18">
      <c r="A914" t="s">
        <v>1010</v>
      </c>
      <c r="B914" t="s">
        <v>39</v>
      </c>
      <c r="C914">
        <v>2</v>
      </c>
      <c r="D914">
        <f t="shared" si="42"/>
        <v>2</v>
      </c>
      <c r="E914">
        <v>53.2</v>
      </c>
      <c r="F914">
        <v>106.4</v>
      </c>
      <c r="G914">
        <f t="shared" si="43"/>
        <v>106.4</v>
      </c>
      <c r="H914" s="1">
        <v>45694</v>
      </c>
      <c r="I914" s="1">
        <v>45696</v>
      </c>
      <c r="J914" t="s">
        <v>23</v>
      </c>
      <c r="K914" t="s">
        <v>18</v>
      </c>
      <c r="L914">
        <v>4</v>
      </c>
      <c r="M914" t="s">
        <v>19</v>
      </c>
      <c r="N914" t="s">
        <v>103</v>
      </c>
      <c r="O914">
        <f>orders[[#This Row],[Ship Date]]-orders[[#This Row],[Order Date]]</f>
        <v>2</v>
      </c>
      <c r="P914">
        <f>WEEKNUM(orders[[#This Row],[Order Date]])</f>
        <v>6</v>
      </c>
      <c r="Q914" t="str" cm="1">
        <f t="array" ref="Q914">_xlfn.IFS(orders[[#This Row],[Customer Gender]]="M","Male", orders[[#This Row],[Customer Gender]]="F","Female", orders[[#This Row],[Customer Gender]]="O","Other", TRUE,"Unknown")</f>
        <v>Male</v>
      </c>
      <c r="R914" s="31" t="str">
        <f t="shared" si="44"/>
        <v>February</v>
      </c>
    </row>
    <row r="915" spans="1:18">
      <c r="A915" t="s">
        <v>1011</v>
      </c>
      <c r="B915" t="s">
        <v>81</v>
      </c>
      <c r="C915">
        <v>6</v>
      </c>
      <c r="D915">
        <f t="shared" si="42"/>
        <v>6</v>
      </c>
      <c r="E915">
        <v>18.7</v>
      </c>
      <c r="F915">
        <v>112.19999999999999</v>
      </c>
      <c r="G915">
        <f t="shared" si="43"/>
        <v>112.19999999999999</v>
      </c>
      <c r="H915" s="1">
        <v>45694</v>
      </c>
      <c r="I915" s="1">
        <v>45696</v>
      </c>
      <c r="J915" t="s">
        <v>17</v>
      </c>
      <c r="K915" t="s">
        <v>18</v>
      </c>
      <c r="L915">
        <v>3</v>
      </c>
      <c r="M915" t="s">
        <v>19</v>
      </c>
      <c r="N915" t="s">
        <v>74</v>
      </c>
      <c r="O915">
        <f>orders[[#This Row],[Ship Date]]-orders[[#This Row],[Order Date]]</f>
        <v>2</v>
      </c>
      <c r="P915">
        <f>WEEKNUM(orders[[#This Row],[Order Date]])</f>
        <v>6</v>
      </c>
      <c r="Q915" t="str" cm="1">
        <f t="array" ref="Q915">_xlfn.IFS(orders[[#This Row],[Customer Gender]]="M","Male", orders[[#This Row],[Customer Gender]]="F","Female", orders[[#This Row],[Customer Gender]]="O","Other", TRUE,"Unknown")</f>
        <v>Unknown</v>
      </c>
      <c r="R915" s="31" t="str">
        <f t="shared" si="44"/>
        <v>February</v>
      </c>
    </row>
    <row r="916" spans="1:18">
      <c r="A916" t="s">
        <v>1012</v>
      </c>
      <c r="B916" t="s">
        <v>39</v>
      </c>
      <c r="C916">
        <v>4</v>
      </c>
      <c r="D916">
        <f t="shared" si="42"/>
        <v>4</v>
      </c>
      <c r="E916">
        <v>108.8</v>
      </c>
      <c r="F916">
        <v>435.2</v>
      </c>
      <c r="G916">
        <f t="shared" si="43"/>
        <v>435.2</v>
      </c>
      <c r="H916" s="1">
        <v>45694</v>
      </c>
      <c r="I916" s="1">
        <v>45695</v>
      </c>
      <c r="J916" t="s">
        <v>27</v>
      </c>
      <c r="K916" t="s">
        <v>51</v>
      </c>
      <c r="L916">
        <v>5</v>
      </c>
      <c r="M916" t="s">
        <v>19</v>
      </c>
      <c r="N916" t="s">
        <v>77</v>
      </c>
      <c r="O916">
        <f>orders[[#This Row],[Ship Date]]-orders[[#This Row],[Order Date]]</f>
        <v>1</v>
      </c>
      <c r="P916">
        <f>WEEKNUM(orders[[#This Row],[Order Date]])</f>
        <v>6</v>
      </c>
      <c r="Q916" t="str" cm="1">
        <f t="array" ref="Q916">_xlfn.IFS(orders[[#This Row],[Customer Gender]]="M","Male", orders[[#This Row],[Customer Gender]]="F","Female", orders[[#This Row],[Customer Gender]]="O","Other", TRUE,"Unknown")</f>
        <v>Female</v>
      </c>
      <c r="R916" s="31" t="str">
        <f t="shared" si="44"/>
        <v>February</v>
      </c>
    </row>
    <row r="917" spans="1:18">
      <c r="A917" t="s">
        <v>1013</v>
      </c>
      <c r="B917" t="s">
        <v>123</v>
      </c>
      <c r="C917">
        <v>5</v>
      </c>
      <c r="D917">
        <f t="shared" si="42"/>
        <v>5</v>
      </c>
      <c r="E917">
        <v>38.5</v>
      </c>
      <c r="F917">
        <v>192.5</v>
      </c>
      <c r="G917">
        <f t="shared" si="43"/>
        <v>192.5</v>
      </c>
      <c r="H917" s="1">
        <v>45694</v>
      </c>
      <c r="I917" s="1">
        <v>45698</v>
      </c>
      <c r="J917" t="s">
        <v>27</v>
      </c>
      <c r="K917" t="s">
        <v>18</v>
      </c>
      <c r="L917">
        <v>3</v>
      </c>
      <c r="M917" t="s">
        <v>19</v>
      </c>
      <c r="N917" t="s">
        <v>84</v>
      </c>
      <c r="O917">
        <f>orders[[#This Row],[Ship Date]]-orders[[#This Row],[Order Date]]</f>
        <v>4</v>
      </c>
      <c r="P917">
        <f>WEEKNUM(orders[[#This Row],[Order Date]])</f>
        <v>6</v>
      </c>
      <c r="Q917" t="str" cm="1">
        <f t="array" ref="Q917">_xlfn.IFS(orders[[#This Row],[Customer Gender]]="M","Male", orders[[#This Row],[Customer Gender]]="F","Female", orders[[#This Row],[Customer Gender]]="O","Other", TRUE,"Unknown")</f>
        <v>Female</v>
      </c>
      <c r="R917" s="31" t="str">
        <f t="shared" si="44"/>
        <v>February</v>
      </c>
    </row>
    <row r="918" spans="1:18">
      <c r="A918" t="s">
        <v>1014</v>
      </c>
      <c r="B918" t="s">
        <v>54</v>
      </c>
      <c r="C918">
        <v>10</v>
      </c>
      <c r="D918">
        <f t="shared" si="42"/>
        <v>10</v>
      </c>
      <c r="E918">
        <v>46.5</v>
      </c>
      <c r="F918">
        <v>465</v>
      </c>
      <c r="G918">
        <f t="shared" si="43"/>
        <v>465</v>
      </c>
      <c r="H918" s="1">
        <v>45694</v>
      </c>
      <c r="I918" s="1">
        <v>45696</v>
      </c>
      <c r="J918" t="s">
        <v>23</v>
      </c>
      <c r="K918" t="s">
        <v>40</v>
      </c>
      <c r="L918">
        <v>3</v>
      </c>
      <c r="M918" t="s">
        <v>19</v>
      </c>
      <c r="N918" t="s">
        <v>28</v>
      </c>
      <c r="O918">
        <f>orders[[#This Row],[Ship Date]]-orders[[#This Row],[Order Date]]</f>
        <v>2</v>
      </c>
      <c r="P918">
        <f>WEEKNUM(orders[[#This Row],[Order Date]])</f>
        <v>6</v>
      </c>
      <c r="Q918" t="str" cm="1">
        <f t="array" ref="Q918">_xlfn.IFS(orders[[#This Row],[Customer Gender]]="M","Male", orders[[#This Row],[Customer Gender]]="F","Female", orders[[#This Row],[Customer Gender]]="O","Other", TRUE,"Unknown")</f>
        <v>Male</v>
      </c>
      <c r="R918" s="31" t="str">
        <f t="shared" si="44"/>
        <v>February</v>
      </c>
    </row>
    <row r="919" spans="1:18">
      <c r="A919" t="s">
        <v>1015</v>
      </c>
      <c r="B919" t="s">
        <v>26</v>
      </c>
      <c r="C919">
        <v>3</v>
      </c>
      <c r="D919">
        <f t="shared" si="42"/>
        <v>3</v>
      </c>
      <c r="E919">
        <v>75.8</v>
      </c>
      <c r="F919">
        <v>227.39999999999998</v>
      </c>
      <c r="G919">
        <f t="shared" si="43"/>
        <v>227.39999999999998</v>
      </c>
      <c r="H919" s="1">
        <v>45694</v>
      </c>
      <c r="I919" s="1">
        <v>45698</v>
      </c>
      <c r="J919" t="s">
        <v>27</v>
      </c>
      <c r="K919" t="s">
        <v>35</v>
      </c>
      <c r="L919">
        <v>2</v>
      </c>
      <c r="M919" t="s">
        <v>19</v>
      </c>
      <c r="N919" t="s">
        <v>587</v>
      </c>
      <c r="O919">
        <f>orders[[#This Row],[Ship Date]]-orders[[#This Row],[Order Date]]</f>
        <v>4</v>
      </c>
      <c r="P919">
        <f>WEEKNUM(orders[[#This Row],[Order Date]])</f>
        <v>6</v>
      </c>
      <c r="Q919" t="str" cm="1">
        <f t="array" ref="Q919">_xlfn.IFS(orders[[#This Row],[Customer Gender]]="M","Male", orders[[#This Row],[Customer Gender]]="F","Female", orders[[#This Row],[Customer Gender]]="O","Other", TRUE,"Unknown")</f>
        <v>Female</v>
      </c>
      <c r="R919" s="31" t="str">
        <f t="shared" si="44"/>
        <v>February</v>
      </c>
    </row>
    <row r="920" spans="1:18">
      <c r="A920" t="s">
        <v>1016</v>
      </c>
      <c r="B920" t="s">
        <v>44</v>
      </c>
      <c r="C920">
        <v>1</v>
      </c>
      <c r="D920">
        <f t="shared" si="42"/>
        <v>1</v>
      </c>
      <c r="E920">
        <v>20.9</v>
      </c>
      <c r="F920">
        <v>20.9</v>
      </c>
      <c r="G920">
        <f t="shared" si="43"/>
        <v>20.9</v>
      </c>
      <c r="H920" s="1">
        <v>45694</v>
      </c>
      <c r="I920" s="1">
        <v>45698</v>
      </c>
      <c r="J920" t="s">
        <v>23</v>
      </c>
      <c r="K920" t="s">
        <v>18</v>
      </c>
      <c r="L920">
        <v>4</v>
      </c>
      <c r="M920" t="s">
        <v>19</v>
      </c>
      <c r="N920" t="s">
        <v>147</v>
      </c>
      <c r="O920">
        <f>orders[[#This Row],[Ship Date]]-orders[[#This Row],[Order Date]]</f>
        <v>4</v>
      </c>
      <c r="P920">
        <f>WEEKNUM(orders[[#This Row],[Order Date]])</f>
        <v>6</v>
      </c>
      <c r="Q920" t="str" cm="1">
        <f t="array" ref="Q920">_xlfn.IFS(orders[[#This Row],[Customer Gender]]="M","Male", orders[[#This Row],[Customer Gender]]="F","Female", orders[[#This Row],[Customer Gender]]="O","Other", TRUE,"Unknown")</f>
        <v>Male</v>
      </c>
      <c r="R920" s="31" t="str">
        <f t="shared" si="44"/>
        <v>February</v>
      </c>
    </row>
    <row r="921" spans="1:18">
      <c r="A921" t="s">
        <v>1017</v>
      </c>
      <c r="B921" t="s">
        <v>146</v>
      </c>
      <c r="C921">
        <v>3</v>
      </c>
      <c r="D921">
        <f t="shared" si="42"/>
        <v>3</v>
      </c>
      <c r="E921">
        <v>47.4</v>
      </c>
      <c r="F921">
        <v>142.19999999999999</v>
      </c>
      <c r="G921">
        <f t="shared" si="43"/>
        <v>142.19999999999999</v>
      </c>
      <c r="H921" s="1">
        <v>45694</v>
      </c>
      <c r="I921" s="1">
        <v>45697</v>
      </c>
      <c r="J921" t="s">
        <v>27</v>
      </c>
      <c r="K921" t="s">
        <v>18</v>
      </c>
      <c r="L921">
        <v>4</v>
      </c>
      <c r="M921" t="s">
        <v>19</v>
      </c>
      <c r="N921" t="s">
        <v>33</v>
      </c>
      <c r="O921">
        <f>orders[[#This Row],[Ship Date]]-orders[[#This Row],[Order Date]]</f>
        <v>3</v>
      </c>
      <c r="P921">
        <f>WEEKNUM(orders[[#This Row],[Order Date]])</f>
        <v>6</v>
      </c>
      <c r="Q921" t="str" cm="1">
        <f t="array" ref="Q921">_xlfn.IFS(orders[[#This Row],[Customer Gender]]="M","Male", orders[[#This Row],[Customer Gender]]="F","Female", orders[[#This Row],[Customer Gender]]="O","Other", TRUE,"Unknown")</f>
        <v>Female</v>
      </c>
      <c r="R921" s="31" t="str">
        <f t="shared" si="44"/>
        <v>February</v>
      </c>
    </row>
    <row r="922" spans="1:18">
      <c r="A922" t="s">
        <v>1018</v>
      </c>
      <c r="B922" t="s">
        <v>46</v>
      </c>
      <c r="C922">
        <v>2</v>
      </c>
      <c r="D922">
        <f t="shared" si="42"/>
        <v>2</v>
      </c>
      <c r="E922">
        <v>53.8</v>
      </c>
      <c r="F922">
        <v>107.6</v>
      </c>
      <c r="G922">
        <f t="shared" si="43"/>
        <v>107.6</v>
      </c>
      <c r="H922" s="1">
        <v>45694</v>
      </c>
      <c r="I922" s="1">
        <v>45695</v>
      </c>
      <c r="J922" t="s">
        <v>17</v>
      </c>
      <c r="K922" t="s">
        <v>18</v>
      </c>
      <c r="L922">
        <v>3</v>
      </c>
      <c r="M922" t="s">
        <v>19</v>
      </c>
      <c r="N922" t="s">
        <v>33</v>
      </c>
      <c r="O922">
        <f>orders[[#This Row],[Ship Date]]-orders[[#This Row],[Order Date]]</f>
        <v>1</v>
      </c>
      <c r="P922">
        <f>WEEKNUM(orders[[#This Row],[Order Date]])</f>
        <v>6</v>
      </c>
      <c r="Q922" t="str" cm="1">
        <f t="array" ref="Q922">_xlfn.IFS(orders[[#This Row],[Customer Gender]]="M","Male", orders[[#This Row],[Customer Gender]]="F","Female", orders[[#This Row],[Customer Gender]]="O","Other", TRUE,"Unknown")</f>
        <v>Unknown</v>
      </c>
      <c r="R922" s="31" t="str">
        <f t="shared" si="44"/>
        <v>February</v>
      </c>
    </row>
    <row r="923" spans="1:18">
      <c r="A923" t="s">
        <v>1019</v>
      </c>
      <c r="B923" t="s">
        <v>44</v>
      </c>
      <c r="C923">
        <v>3</v>
      </c>
      <c r="D923">
        <f t="shared" si="42"/>
        <v>3</v>
      </c>
      <c r="E923">
        <v>24.6</v>
      </c>
      <c r="F923">
        <v>73.800000000000011</v>
      </c>
      <c r="G923">
        <f t="shared" si="43"/>
        <v>73.800000000000011</v>
      </c>
      <c r="H923" s="1">
        <v>45694</v>
      </c>
      <c r="I923" s="1">
        <v>45696</v>
      </c>
      <c r="J923" t="s">
        <v>89</v>
      </c>
      <c r="K923" t="s">
        <v>35</v>
      </c>
      <c r="L923">
        <v>5</v>
      </c>
      <c r="M923" t="s">
        <v>19</v>
      </c>
      <c r="N923" t="s">
        <v>33</v>
      </c>
      <c r="O923">
        <f>orders[[#This Row],[Ship Date]]-orders[[#This Row],[Order Date]]</f>
        <v>2</v>
      </c>
      <c r="P923">
        <f>WEEKNUM(orders[[#This Row],[Order Date]])</f>
        <v>6</v>
      </c>
      <c r="Q923" t="str" cm="1">
        <f t="array" ref="Q923">_xlfn.IFS(orders[[#This Row],[Customer Gender]]="M","Male", orders[[#This Row],[Customer Gender]]="F","Female", orders[[#This Row],[Customer Gender]]="O","Other", TRUE,"Unknown")</f>
        <v>Other</v>
      </c>
      <c r="R923" s="31" t="str">
        <f t="shared" si="44"/>
        <v>February</v>
      </c>
    </row>
    <row r="924" spans="1:18">
      <c r="A924" t="s">
        <v>1020</v>
      </c>
      <c r="B924" t="s">
        <v>46</v>
      </c>
      <c r="C924">
        <v>3</v>
      </c>
      <c r="D924">
        <f t="shared" si="42"/>
        <v>3</v>
      </c>
      <c r="E924">
        <v>70.900000000000006</v>
      </c>
      <c r="F924">
        <v>212.70000000000002</v>
      </c>
      <c r="G924">
        <f t="shared" si="43"/>
        <v>212.70000000000002</v>
      </c>
      <c r="H924" s="1">
        <v>45694</v>
      </c>
      <c r="I924" s="1">
        <v>45699</v>
      </c>
      <c r="J924" t="s">
        <v>27</v>
      </c>
      <c r="K924" t="s">
        <v>40</v>
      </c>
      <c r="L924">
        <v>5</v>
      </c>
      <c r="M924" t="s">
        <v>19</v>
      </c>
      <c r="N924" t="s">
        <v>33</v>
      </c>
      <c r="O924">
        <f>orders[[#This Row],[Ship Date]]-orders[[#This Row],[Order Date]]</f>
        <v>5</v>
      </c>
      <c r="P924">
        <f>WEEKNUM(orders[[#This Row],[Order Date]])</f>
        <v>6</v>
      </c>
      <c r="Q924" t="str" cm="1">
        <f t="array" ref="Q924">_xlfn.IFS(orders[[#This Row],[Customer Gender]]="M","Male", orders[[#This Row],[Customer Gender]]="F","Female", orders[[#This Row],[Customer Gender]]="O","Other", TRUE,"Unknown")</f>
        <v>Female</v>
      </c>
      <c r="R924" s="31" t="str">
        <f t="shared" si="44"/>
        <v>February</v>
      </c>
    </row>
    <row r="925" spans="1:18">
      <c r="A925" t="s">
        <v>1021</v>
      </c>
      <c r="B925" t="s">
        <v>135</v>
      </c>
      <c r="C925">
        <v>3</v>
      </c>
      <c r="D925">
        <f t="shared" si="42"/>
        <v>3</v>
      </c>
      <c r="E925">
        <v>31.9</v>
      </c>
      <c r="F925">
        <v>95.699999999999989</v>
      </c>
      <c r="G925">
        <f t="shared" si="43"/>
        <v>95.699999999999989</v>
      </c>
      <c r="H925" s="1">
        <v>45694</v>
      </c>
      <c r="I925" s="1">
        <v>45696</v>
      </c>
      <c r="J925" t="s">
        <v>27</v>
      </c>
      <c r="K925" t="s">
        <v>40</v>
      </c>
      <c r="L925">
        <v>5</v>
      </c>
      <c r="M925" t="s">
        <v>19</v>
      </c>
      <c r="N925" t="s">
        <v>33</v>
      </c>
      <c r="O925">
        <f>orders[[#This Row],[Ship Date]]-orders[[#This Row],[Order Date]]</f>
        <v>2</v>
      </c>
      <c r="P925">
        <f>WEEKNUM(orders[[#This Row],[Order Date]])</f>
        <v>6</v>
      </c>
      <c r="Q925" t="str" cm="1">
        <f t="array" ref="Q925">_xlfn.IFS(orders[[#This Row],[Customer Gender]]="M","Male", orders[[#This Row],[Customer Gender]]="F","Female", orders[[#This Row],[Customer Gender]]="O","Other", TRUE,"Unknown")</f>
        <v>Female</v>
      </c>
      <c r="R925" s="31" t="str">
        <f t="shared" si="44"/>
        <v>February</v>
      </c>
    </row>
    <row r="926" spans="1:18">
      <c r="A926" t="s">
        <v>1022</v>
      </c>
      <c r="B926" t="s">
        <v>16</v>
      </c>
      <c r="C926">
        <v>2</v>
      </c>
      <c r="D926">
        <f t="shared" si="42"/>
        <v>2</v>
      </c>
      <c r="E926">
        <v>20.399999999999999</v>
      </c>
      <c r="F926">
        <v>40.799999999999997</v>
      </c>
      <c r="G926">
        <f t="shared" si="43"/>
        <v>40.799999999999997</v>
      </c>
      <c r="H926" s="1">
        <v>45694</v>
      </c>
      <c r="I926" s="1">
        <v>45698</v>
      </c>
      <c r="J926" t="s">
        <v>23</v>
      </c>
      <c r="K926" t="s">
        <v>51</v>
      </c>
      <c r="L926">
        <v>5</v>
      </c>
      <c r="M926" t="s">
        <v>19</v>
      </c>
      <c r="N926" t="s">
        <v>33</v>
      </c>
      <c r="O926">
        <f>orders[[#This Row],[Ship Date]]-orders[[#This Row],[Order Date]]</f>
        <v>4</v>
      </c>
      <c r="P926">
        <f>WEEKNUM(orders[[#This Row],[Order Date]])</f>
        <v>6</v>
      </c>
      <c r="Q926" t="str" cm="1">
        <f t="array" ref="Q926">_xlfn.IFS(orders[[#This Row],[Customer Gender]]="M","Male", orders[[#This Row],[Customer Gender]]="F","Female", orders[[#This Row],[Customer Gender]]="O","Other", TRUE,"Unknown")</f>
        <v>Male</v>
      </c>
      <c r="R926" s="31" t="str">
        <f t="shared" si="44"/>
        <v>February</v>
      </c>
    </row>
    <row r="927" spans="1:18">
      <c r="A927" t="s">
        <v>1023</v>
      </c>
      <c r="B927" t="s">
        <v>44</v>
      </c>
      <c r="C927">
        <v>2</v>
      </c>
      <c r="D927">
        <f t="shared" si="42"/>
        <v>2</v>
      </c>
      <c r="E927">
        <v>18.600000000000001</v>
      </c>
      <c r="F927">
        <v>37.200000000000003</v>
      </c>
      <c r="G927">
        <f t="shared" si="43"/>
        <v>37.200000000000003</v>
      </c>
      <c r="H927" s="1">
        <v>45694</v>
      </c>
      <c r="I927" s="1">
        <v>45696</v>
      </c>
      <c r="J927" t="s">
        <v>17</v>
      </c>
      <c r="K927" t="s">
        <v>18</v>
      </c>
      <c r="L927">
        <v>3</v>
      </c>
      <c r="M927" t="s">
        <v>19</v>
      </c>
      <c r="N927" t="s">
        <v>33</v>
      </c>
      <c r="O927">
        <f>orders[[#This Row],[Ship Date]]-orders[[#This Row],[Order Date]]</f>
        <v>2</v>
      </c>
      <c r="P927">
        <f>WEEKNUM(orders[[#This Row],[Order Date]])</f>
        <v>6</v>
      </c>
      <c r="Q927" t="str" cm="1">
        <f t="array" ref="Q927">_xlfn.IFS(orders[[#This Row],[Customer Gender]]="M","Male", orders[[#This Row],[Customer Gender]]="F","Female", orders[[#This Row],[Customer Gender]]="O","Other", TRUE,"Unknown")</f>
        <v>Unknown</v>
      </c>
      <c r="R927" s="31" t="str">
        <f t="shared" si="44"/>
        <v>February</v>
      </c>
    </row>
    <row r="928" spans="1:18">
      <c r="A928" t="s">
        <v>1024</v>
      </c>
      <c r="B928" t="s">
        <v>32</v>
      </c>
      <c r="C928">
        <v>5</v>
      </c>
      <c r="D928">
        <f t="shared" si="42"/>
        <v>5</v>
      </c>
      <c r="E928">
        <v>48.3</v>
      </c>
      <c r="F928">
        <v>241.5</v>
      </c>
      <c r="G928">
        <f t="shared" si="43"/>
        <v>241.5</v>
      </c>
      <c r="H928" s="1">
        <v>45694</v>
      </c>
      <c r="I928" s="1">
        <v>45696</v>
      </c>
      <c r="J928" t="s">
        <v>27</v>
      </c>
      <c r="K928" t="s">
        <v>35</v>
      </c>
      <c r="L928">
        <v>4</v>
      </c>
      <c r="M928" t="s">
        <v>19</v>
      </c>
      <c r="N928" t="s">
        <v>33</v>
      </c>
      <c r="O928">
        <f>orders[[#This Row],[Ship Date]]-orders[[#This Row],[Order Date]]</f>
        <v>2</v>
      </c>
      <c r="P928">
        <f>WEEKNUM(orders[[#This Row],[Order Date]])</f>
        <v>6</v>
      </c>
      <c r="Q928" t="str" cm="1">
        <f t="array" ref="Q928">_xlfn.IFS(orders[[#This Row],[Customer Gender]]="M","Male", orders[[#This Row],[Customer Gender]]="F","Female", orders[[#This Row],[Customer Gender]]="O","Other", TRUE,"Unknown")</f>
        <v>Female</v>
      </c>
      <c r="R928" s="31" t="str">
        <f t="shared" si="44"/>
        <v>February</v>
      </c>
    </row>
    <row r="929" spans="1:18">
      <c r="A929" t="s">
        <v>1025</v>
      </c>
      <c r="B929" t="s">
        <v>16</v>
      </c>
      <c r="C929">
        <v>4</v>
      </c>
      <c r="D929">
        <f t="shared" si="42"/>
        <v>4</v>
      </c>
      <c r="E929">
        <v>27.7</v>
      </c>
      <c r="F929">
        <v>110.8</v>
      </c>
      <c r="G929">
        <f t="shared" si="43"/>
        <v>110.8</v>
      </c>
      <c r="H929" s="1">
        <v>45694</v>
      </c>
      <c r="I929" s="1">
        <v>45696</v>
      </c>
      <c r="J929" t="s">
        <v>27</v>
      </c>
      <c r="K929" t="s">
        <v>18</v>
      </c>
      <c r="L929">
        <v>4</v>
      </c>
      <c r="M929" t="s">
        <v>19</v>
      </c>
      <c r="N929" t="s">
        <v>33</v>
      </c>
      <c r="O929">
        <f>orders[[#This Row],[Ship Date]]-orders[[#This Row],[Order Date]]</f>
        <v>2</v>
      </c>
      <c r="P929">
        <f>WEEKNUM(orders[[#This Row],[Order Date]])</f>
        <v>6</v>
      </c>
      <c r="Q929" t="str" cm="1">
        <f t="array" ref="Q929">_xlfn.IFS(orders[[#This Row],[Customer Gender]]="M","Male", orders[[#This Row],[Customer Gender]]="F","Female", orders[[#This Row],[Customer Gender]]="O","Other", TRUE,"Unknown")</f>
        <v>Female</v>
      </c>
      <c r="R929" s="31" t="str">
        <f t="shared" si="44"/>
        <v>February</v>
      </c>
    </row>
    <row r="930" spans="1:18">
      <c r="A930" t="s">
        <v>1026</v>
      </c>
      <c r="B930" t="s">
        <v>32</v>
      </c>
      <c r="C930">
        <v>5</v>
      </c>
      <c r="D930">
        <f t="shared" si="42"/>
        <v>5</v>
      </c>
      <c r="E930">
        <v>22.5</v>
      </c>
      <c r="F930">
        <v>112.5</v>
      </c>
      <c r="G930">
        <f t="shared" si="43"/>
        <v>112.5</v>
      </c>
      <c r="H930" s="1">
        <v>45694</v>
      </c>
      <c r="I930" s="1">
        <v>45696</v>
      </c>
      <c r="J930" t="s">
        <v>27</v>
      </c>
      <c r="K930" t="s">
        <v>70</v>
      </c>
      <c r="L930">
        <v>5</v>
      </c>
      <c r="M930" t="s">
        <v>19</v>
      </c>
      <c r="N930" t="s">
        <v>33</v>
      </c>
      <c r="O930">
        <f>orders[[#This Row],[Ship Date]]-orders[[#This Row],[Order Date]]</f>
        <v>2</v>
      </c>
      <c r="P930">
        <f>WEEKNUM(orders[[#This Row],[Order Date]])</f>
        <v>6</v>
      </c>
      <c r="Q930" t="str" cm="1">
        <f t="array" ref="Q930">_xlfn.IFS(orders[[#This Row],[Customer Gender]]="M","Male", orders[[#This Row],[Customer Gender]]="F","Female", orders[[#This Row],[Customer Gender]]="O","Other", TRUE,"Unknown")</f>
        <v>Female</v>
      </c>
      <c r="R930" s="31" t="str">
        <f t="shared" si="44"/>
        <v>February</v>
      </c>
    </row>
    <row r="931" spans="1:18">
      <c r="A931" t="s">
        <v>1027</v>
      </c>
      <c r="B931" t="s">
        <v>135</v>
      </c>
      <c r="C931">
        <v>5</v>
      </c>
      <c r="D931">
        <f t="shared" si="42"/>
        <v>5</v>
      </c>
      <c r="E931">
        <v>21.6</v>
      </c>
      <c r="F931">
        <v>108</v>
      </c>
      <c r="G931">
        <f t="shared" si="43"/>
        <v>108</v>
      </c>
      <c r="H931" s="1">
        <v>45694</v>
      </c>
      <c r="I931" s="1">
        <v>45702</v>
      </c>
      <c r="J931" t="s">
        <v>27</v>
      </c>
      <c r="K931" t="s">
        <v>18</v>
      </c>
      <c r="L931">
        <v>3</v>
      </c>
      <c r="M931" t="s">
        <v>19</v>
      </c>
      <c r="N931" t="s">
        <v>33</v>
      </c>
      <c r="O931">
        <f>orders[[#This Row],[Ship Date]]-orders[[#This Row],[Order Date]]</f>
        <v>8</v>
      </c>
      <c r="P931">
        <f>WEEKNUM(orders[[#This Row],[Order Date]])</f>
        <v>6</v>
      </c>
      <c r="Q931" t="str" cm="1">
        <f t="array" ref="Q931">_xlfn.IFS(orders[[#This Row],[Customer Gender]]="M","Male", orders[[#This Row],[Customer Gender]]="F","Female", orders[[#This Row],[Customer Gender]]="O","Other", TRUE,"Unknown")</f>
        <v>Female</v>
      </c>
      <c r="R931" s="31" t="str">
        <f t="shared" si="44"/>
        <v>February</v>
      </c>
    </row>
    <row r="932" spans="1:18">
      <c r="A932" t="s">
        <v>1028</v>
      </c>
      <c r="B932" t="s">
        <v>54</v>
      </c>
      <c r="C932">
        <v>7</v>
      </c>
      <c r="D932">
        <f t="shared" si="42"/>
        <v>7</v>
      </c>
      <c r="E932">
        <v>26.3</v>
      </c>
      <c r="F932">
        <v>184.1</v>
      </c>
      <c r="G932">
        <f t="shared" si="43"/>
        <v>184.1</v>
      </c>
      <c r="H932" s="1">
        <v>45694</v>
      </c>
      <c r="I932" s="1">
        <v>45694</v>
      </c>
      <c r="J932" t="s">
        <v>27</v>
      </c>
      <c r="K932" t="s">
        <v>40</v>
      </c>
      <c r="L932">
        <v>3</v>
      </c>
      <c r="M932" t="s">
        <v>19</v>
      </c>
      <c r="N932" t="s">
        <v>33</v>
      </c>
      <c r="O932">
        <f>orders[[#This Row],[Ship Date]]-orders[[#This Row],[Order Date]]</f>
        <v>0</v>
      </c>
      <c r="P932">
        <f>WEEKNUM(orders[[#This Row],[Order Date]])</f>
        <v>6</v>
      </c>
      <c r="Q932" t="str" cm="1">
        <f t="array" ref="Q932">_xlfn.IFS(orders[[#This Row],[Customer Gender]]="M","Male", orders[[#This Row],[Customer Gender]]="F","Female", orders[[#This Row],[Customer Gender]]="O","Other", TRUE,"Unknown")</f>
        <v>Female</v>
      </c>
      <c r="R932" s="31" t="str">
        <f t="shared" si="44"/>
        <v>February</v>
      </c>
    </row>
    <row r="933" spans="1:18">
      <c r="A933" t="s">
        <v>1029</v>
      </c>
      <c r="B933" t="s">
        <v>39</v>
      </c>
      <c r="C933">
        <v>7</v>
      </c>
      <c r="D933">
        <f t="shared" si="42"/>
        <v>7</v>
      </c>
      <c r="E933">
        <v>103</v>
      </c>
      <c r="F933">
        <v>721</v>
      </c>
      <c r="G933">
        <f t="shared" si="43"/>
        <v>721</v>
      </c>
      <c r="H933" s="1">
        <v>45695</v>
      </c>
      <c r="I933" s="1">
        <v>45696</v>
      </c>
      <c r="J933" t="s">
        <v>23</v>
      </c>
      <c r="K933" t="s">
        <v>18</v>
      </c>
      <c r="L933">
        <v>5</v>
      </c>
      <c r="M933" t="s">
        <v>19</v>
      </c>
      <c r="N933" t="s">
        <v>55</v>
      </c>
      <c r="O933">
        <f>orders[[#This Row],[Ship Date]]-orders[[#This Row],[Order Date]]</f>
        <v>1</v>
      </c>
      <c r="P933">
        <f>WEEKNUM(orders[[#This Row],[Order Date]])</f>
        <v>6</v>
      </c>
      <c r="Q933" t="str" cm="1">
        <f t="array" ref="Q933">_xlfn.IFS(orders[[#This Row],[Customer Gender]]="M","Male", orders[[#This Row],[Customer Gender]]="F","Female", orders[[#This Row],[Customer Gender]]="O","Other", TRUE,"Unknown")</f>
        <v>Male</v>
      </c>
      <c r="R933" s="31" t="str">
        <f t="shared" si="44"/>
        <v>February</v>
      </c>
    </row>
    <row r="934" spans="1:18">
      <c r="A934" t="s">
        <v>1030</v>
      </c>
      <c r="B934" t="s">
        <v>37</v>
      </c>
      <c r="C934">
        <v>15</v>
      </c>
      <c r="D934">
        <f t="shared" si="42"/>
        <v>15</v>
      </c>
      <c r="E934">
        <v>46.6</v>
      </c>
      <c r="F934">
        <v>699</v>
      </c>
      <c r="G934">
        <f t="shared" si="43"/>
        <v>699</v>
      </c>
      <c r="H934" s="1">
        <v>45695</v>
      </c>
      <c r="I934" s="1">
        <v>45696</v>
      </c>
      <c r="J934" t="s">
        <v>27</v>
      </c>
      <c r="K934" t="s">
        <v>18</v>
      </c>
      <c r="L934">
        <v>3</v>
      </c>
      <c r="M934" t="s">
        <v>19</v>
      </c>
      <c r="N934" t="s">
        <v>55</v>
      </c>
      <c r="O934">
        <f>orders[[#This Row],[Ship Date]]-orders[[#This Row],[Order Date]]</f>
        <v>1</v>
      </c>
      <c r="P934">
        <f>WEEKNUM(orders[[#This Row],[Order Date]])</f>
        <v>6</v>
      </c>
      <c r="Q934" t="str" cm="1">
        <f t="array" ref="Q934">_xlfn.IFS(orders[[#This Row],[Customer Gender]]="M","Male", orders[[#This Row],[Customer Gender]]="F","Female", orders[[#This Row],[Customer Gender]]="O","Other", TRUE,"Unknown")</f>
        <v>Female</v>
      </c>
      <c r="R934" s="31" t="str">
        <f t="shared" si="44"/>
        <v>February</v>
      </c>
    </row>
    <row r="935" spans="1:18">
      <c r="A935" t="s">
        <v>1031</v>
      </c>
      <c r="B935" t="s">
        <v>16</v>
      </c>
      <c r="C935">
        <v>5</v>
      </c>
      <c r="D935">
        <f t="shared" si="42"/>
        <v>5</v>
      </c>
      <c r="E935">
        <v>32.200000000000003</v>
      </c>
      <c r="F935">
        <v>161</v>
      </c>
      <c r="G935">
        <f t="shared" si="43"/>
        <v>161</v>
      </c>
      <c r="H935" s="1">
        <v>45695</v>
      </c>
      <c r="I935" s="1">
        <v>45698</v>
      </c>
      <c r="J935" t="s">
        <v>27</v>
      </c>
      <c r="K935" t="s">
        <v>18</v>
      </c>
      <c r="L935">
        <v>5</v>
      </c>
      <c r="M935" t="s">
        <v>19</v>
      </c>
      <c r="N935" t="s">
        <v>342</v>
      </c>
      <c r="O935">
        <f>orders[[#This Row],[Ship Date]]-orders[[#This Row],[Order Date]]</f>
        <v>3</v>
      </c>
      <c r="P935">
        <f>WEEKNUM(orders[[#This Row],[Order Date]])</f>
        <v>6</v>
      </c>
      <c r="Q935" t="str" cm="1">
        <f t="array" ref="Q935">_xlfn.IFS(orders[[#This Row],[Customer Gender]]="M","Male", orders[[#This Row],[Customer Gender]]="F","Female", orders[[#This Row],[Customer Gender]]="O","Other", TRUE,"Unknown")</f>
        <v>Female</v>
      </c>
      <c r="R935" s="31" t="str">
        <f t="shared" si="44"/>
        <v>February</v>
      </c>
    </row>
    <row r="936" spans="1:18">
      <c r="A936" t="s">
        <v>1032</v>
      </c>
      <c r="B936" t="s">
        <v>44</v>
      </c>
      <c r="C936">
        <v>3</v>
      </c>
      <c r="D936">
        <f t="shared" si="42"/>
        <v>3</v>
      </c>
      <c r="E936">
        <v>22</v>
      </c>
      <c r="F936">
        <v>66</v>
      </c>
      <c r="G936">
        <f t="shared" si="43"/>
        <v>66</v>
      </c>
      <c r="H936" s="1">
        <v>45695</v>
      </c>
      <c r="I936" s="1">
        <v>45702</v>
      </c>
      <c r="J936" t="s">
        <v>23</v>
      </c>
      <c r="K936" t="s">
        <v>35</v>
      </c>
      <c r="L936">
        <v>4</v>
      </c>
      <c r="M936" t="s">
        <v>19</v>
      </c>
      <c r="N936" t="s">
        <v>59</v>
      </c>
      <c r="O936">
        <f>orders[[#This Row],[Ship Date]]-orders[[#This Row],[Order Date]]</f>
        <v>7</v>
      </c>
      <c r="P936">
        <f>WEEKNUM(orders[[#This Row],[Order Date]])</f>
        <v>6</v>
      </c>
      <c r="Q936" t="str" cm="1">
        <f t="array" ref="Q936">_xlfn.IFS(orders[[#This Row],[Customer Gender]]="M","Male", orders[[#This Row],[Customer Gender]]="F","Female", orders[[#This Row],[Customer Gender]]="O","Other", TRUE,"Unknown")</f>
        <v>Male</v>
      </c>
      <c r="R936" s="31" t="str">
        <f t="shared" si="44"/>
        <v>February</v>
      </c>
    </row>
    <row r="937" spans="1:18">
      <c r="A937" t="s">
        <v>1033</v>
      </c>
      <c r="B937" t="s">
        <v>16</v>
      </c>
      <c r="C937">
        <v>2</v>
      </c>
      <c r="D937">
        <f t="shared" si="42"/>
        <v>2</v>
      </c>
      <c r="E937">
        <v>25.2</v>
      </c>
      <c r="F937">
        <v>50.4</v>
      </c>
      <c r="G937">
        <f t="shared" si="43"/>
        <v>50.4</v>
      </c>
      <c r="H937" s="1">
        <v>45695</v>
      </c>
      <c r="I937" s="1">
        <v>45699</v>
      </c>
      <c r="J937" t="s">
        <v>27</v>
      </c>
      <c r="K937" t="s">
        <v>18</v>
      </c>
      <c r="L937">
        <v>4</v>
      </c>
      <c r="M937" t="s">
        <v>19</v>
      </c>
      <c r="N937" t="s">
        <v>59</v>
      </c>
      <c r="O937">
        <f>orders[[#This Row],[Ship Date]]-orders[[#This Row],[Order Date]]</f>
        <v>4</v>
      </c>
      <c r="P937">
        <f>WEEKNUM(orders[[#This Row],[Order Date]])</f>
        <v>6</v>
      </c>
      <c r="Q937" t="str" cm="1">
        <f t="array" ref="Q937">_xlfn.IFS(orders[[#This Row],[Customer Gender]]="M","Male", orders[[#This Row],[Customer Gender]]="F","Female", orders[[#This Row],[Customer Gender]]="O","Other", TRUE,"Unknown")</f>
        <v>Female</v>
      </c>
      <c r="R937" s="31" t="str">
        <f t="shared" si="44"/>
        <v>February</v>
      </c>
    </row>
    <row r="938" spans="1:18">
      <c r="A938" t="s">
        <v>1034</v>
      </c>
      <c r="B938" t="s">
        <v>22</v>
      </c>
      <c r="C938">
        <v>6</v>
      </c>
      <c r="D938">
        <f t="shared" si="42"/>
        <v>6</v>
      </c>
      <c r="E938">
        <v>68.7</v>
      </c>
      <c r="F938">
        <v>412.20000000000005</v>
      </c>
      <c r="G938">
        <f t="shared" si="43"/>
        <v>412.20000000000005</v>
      </c>
      <c r="H938" s="1">
        <v>45695</v>
      </c>
      <c r="I938" s="1">
        <v>45697</v>
      </c>
      <c r="J938" t="s">
        <v>23</v>
      </c>
      <c r="K938" t="s">
        <v>70</v>
      </c>
      <c r="L938">
        <v>4</v>
      </c>
      <c r="M938" t="s">
        <v>19</v>
      </c>
      <c r="N938" t="s">
        <v>62</v>
      </c>
      <c r="O938">
        <f>orders[[#This Row],[Ship Date]]-orders[[#This Row],[Order Date]]</f>
        <v>2</v>
      </c>
      <c r="P938">
        <f>WEEKNUM(orders[[#This Row],[Order Date]])</f>
        <v>6</v>
      </c>
      <c r="Q938" t="str" cm="1">
        <f t="array" ref="Q938">_xlfn.IFS(orders[[#This Row],[Customer Gender]]="M","Male", orders[[#This Row],[Customer Gender]]="F","Female", orders[[#This Row],[Customer Gender]]="O","Other", TRUE,"Unknown")</f>
        <v>Male</v>
      </c>
      <c r="R938" s="31" t="str">
        <f t="shared" si="44"/>
        <v>February</v>
      </c>
    </row>
    <row r="939" spans="1:18">
      <c r="A939" t="s">
        <v>1035</v>
      </c>
      <c r="B939" t="s">
        <v>16</v>
      </c>
      <c r="C939">
        <v>3</v>
      </c>
      <c r="D939">
        <f t="shared" si="42"/>
        <v>3</v>
      </c>
      <c r="E939">
        <v>22.2</v>
      </c>
      <c r="F939">
        <v>66.599999999999994</v>
      </c>
      <c r="G939">
        <f t="shared" si="43"/>
        <v>66.599999999999994</v>
      </c>
      <c r="H939" s="1">
        <v>45695</v>
      </c>
      <c r="I939" s="1">
        <v>45698</v>
      </c>
      <c r="J939" t="s">
        <v>23</v>
      </c>
      <c r="K939" t="s">
        <v>40</v>
      </c>
      <c r="L939">
        <v>5</v>
      </c>
      <c r="M939" t="s">
        <v>19</v>
      </c>
      <c r="N939" t="s">
        <v>62</v>
      </c>
      <c r="O939">
        <f>orders[[#This Row],[Ship Date]]-orders[[#This Row],[Order Date]]</f>
        <v>3</v>
      </c>
      <c r="P939">
        <f>WEEKNUM(orders[[#This Row],[Order Date]])</f>
        <v>6</v>
      </c>
      <c r="Q939" t="str" cm="1">
        <f t="array" ref="Q939">_xlfn.IFS(orders[[#This Row],[Customer Gender]]="M","Male", orders[[#This Row],[Customer Gender]]="F","Female", orders[[#This Row],[Customer Gender]]="O","Other", TRUE,"Unknown")</f>
        <v>Male</v>
      </c>
      <c r="R939" s="31" t="str">
        <f t="shared" si="44"/>
        <v>February</v>
      </c>
    </row>
    <row r="940" spans="1:18">
      <c r="A940" t="s">
        <v>1036</v>
      </c>
      <c r="B940" t="s">
        <v>22</v>
      </c>
      <c r="C940">
        <v>7</v>
      </c>
      <c r="D940">
        <f t="shared" si="42"/>
        <v>7</v>
      </c>
      <c r="E940">
        <v>36</v>
      </c>
      <c r="F940">
        <v>252</v>
      </c>
      <c r="G940">
        <f t="shared" si="43"/>
        <v>252</v>
      </c>
      <c r="H940" s="1">
        <v>45695</v>
      </c>
      <c r="I940" s="1">
        <v>45696</v>
      </c>
      <c r="J940" t="s">
        <v>27</v>
      </c>
      <c r="K940" t="s">
        <v>35</v>
      </c>
      <c r="L940">
        <v>4</v>
      </c>
      <c r="M940" t="s">
        <v>19</v>
      </c>
      <c r="N940" t="s">
        <v>62</v>
      </c>
      <c r="O940">
        <f>orders[[#This Row],[Ship Date]]-orders[[#This Row],[Order Date]]</f>
        <v>1</v>
      </c>
      <c r="P940">
        <f>WEEKNUM(orders[[#This Row],[Order Date]])</f>
        <v>6</v>
      </c>
      <c r="Q940" t="str" cm="1">
        <f t="array" ref="Q940">_xlfn.IFS(orders[[#This Row],[Customer Gender]]="M","Male", orders[[#This Row],[Customer Gender]]="F","Female", orders[[#This Row],[Customer Gender]]="O","Other", TRUE,"Unknown")</f>
        <v>Female</v>
      </c>
      <c r="R940" s="31" t="str">
        <f t="shared" si="44"/>
        <v>February</v>
      </c>
    </row>
    <row r="941" spans="1:18">
      <c r="A941" t="s">
        <v>1037</v>
      </c>
      <c r="B941" t="s">
        <v>146</v>
      </c>
      <c r="C941">
        <v>1</v>
      </c>
      <c r="D941">
        <f t="shared" si="42"/>
        <v>1</v>
      </c>
      <c r="E941">
        <v>50.6</v>
      </c>
      <c r="F941">
        <v>50.6</v>
      </c>
      <c r="G941">
        <f t="shared" si="43"/>
        <v>50.6</v>
      </c>
      <c r="H941" s="1">
        <v>45695</v>
      </c>
      <c r="I941" s="1">
        <v>45697</v>
      </c>
      <c r="J941" t="s">
        <v>27</v>
      </c>
      <c r="K941" t="s">
        <v>18</v>
      </c>
      <c r="L941">
        <v>3</v>
      </c>
      <c r="M941" t="s">
        <v>19</v>
      </c>
      <c r="N941" t="s">
        <v>62</v>
      </c>
      <c r="O941">
        <f>orders[[#This Row],[Ship Date]]-orders[[#This Row],[Order Date]]</f>
        <v>2</v>
      </c>
      <c r="P941">
        <f>WEEKNUM(orders[[#This Row],[Order Date]])</f>
        <v>6</v>
      </c>
      <c r="Q941" t="str" cm="1">
        <f t="array" ref="Q941">_xlfn.IFS(orders[[#This Row],[Customer Gender]]="M","Male", orders[[#This Row],[Customer Gender]]="F","Female", orders[[#This Row],[Customer Gender]]="O","Other", TRUE,"Unknown")</f>
        <v>Female</v>
      </c>
      <c r="R941" s="31" t="str">
        <f t="shared" si="44"/>
        <v>February</v>
      </c>
    </row>
    <row r="942" spans="1:18">
      <c r="A942" t="s">
        <v>1038</v>
      </c>
      <c r="B942" t="s">
        <v>123</v>
      </c>
      <c r="C942">
        <v>2</v>
      </c>
      <c r="D942">
        <f t="shared" si="42"/>
        <v>2</v>
      </c>
      <c r="E942">
        <v>44.9</v>
      </c>
      <c r="F942">
        <v>89.8</v>
      </c>
      <c r="G942">
        <f t="shared" si="43"/>
        <v>89.8</v>
      </c>
      <c r="H942" s="1">
        <v>45695</v>
      </c>
      <c r="I942" s="1">
        <v>45697</v>
      </c>
      <c r="J942" t="s">
        <v>23</v>
      </c>
      <c r="K942" t="s">
        <v>18</v>
      </c>
      <c r="L942">
        <v>3</v>
      </c>
      <c r="M942" t="s">
        <v>19</v>
      </c>
      <c r="N942" t="s">
        <v>62</v>
      </c>
      <c r="O942">
        <f>orders[[#This Row],[Ship Date]]-orders[[#This Row],[Order Date]]</f>
        <v>2</v>
      </c>
      <c r="P942">
        <f>WEEKNUM(orders[[#This Row],[Order Date]])</f>
        <v>6</v>
      </c>
      <c r="Q942" t="str" cm="1">
        <f t="array" ref="Q942">_xlfn.IFS(orders[[#This Row],[Customer Gender]]="M","Male", orders[[#This Row],[Customer Gender]]="F","Female", orders[[#This Row],[Customer Gender]]="O","Other", TRUE,"Unknown")</f>
        <v>Male</v>
      </c>
      <c r="R942" s="31" t="str">
        <f t="shared" si="44"/>
        <v>February</v>
      </c>
    </row>
    <row r="943" spans="1:18">
      <c r="A943" t="s">
        <v>1039</v>
      </c>
      <c r="B943" t="s">
        <v>39</v>
      </c>
      <c r="C943">
        <v>3</v>
      </c>
      <c r="D943">
        <f t="shared" si="42"/>
        <v>3</v>
      </c>
      <c r="E943">
        <v>71.599999999999994</v>
      </c>
      <c r="F943">
        <v>214.79999999999998</v>
      </c>
      <c r="G943">
        <f t="shared" si="43"/>
        <v>214.79999999999998</v>
      </c>
      <c r="H943" s="1">
        <v>45695</v>
      </c>
      <c r="I943" s="1">
        <v>45699</v>
      </c>
      <c r="J943" t="s">
        <v>23</v>
      </c>
      <c r="K943" t="s">
        <v>35</v>
      </c>
      <c r="L943">
        <v>5</v>
      </c>
      <c r="M943" t="s">
        <v>19</v>
      </c>
      <c r="N943" t="s">
        <v>74</v>
      </c>
      <c r="O943">
        <f>orders[[#This Row],[Ship Date]]-orders[[#This Row],[Order Date]]</f>
        <v>4</v>
      </c>
      <c r="P943">
        <f>WEEKNUM(orders[[#This Row],[Order Date]])</f>
        <v>6</v>
      </c>
      <c r="Q943" t="str" cm="1">
        <f t="array" ref="Q943">_xlfn.IFS(orders[[#This Row],[Customer Gender]]="M","Male", orders[[#This Row],[Customer Gender]]="F","Female", orders[[#This Row],[Customer Gender]]="O","Other", TRUE,"Unknown")</f>
        <v>Male</v>
      </c>
      <c r="R943" s="31" t="str">
        <f t="shared" si="44"/>
        <v>February</v>
      </c>
    </row>
    <row r="944" spans="1:18">
      <c r="A944" t="s">
        <v>1040</v>
      </c>
      <c r="B944" t="s">
        <v>39</v>
      </c>
      <c r="C944">
        <v>6</v>
      </c>
      <c r="D944">
        <f t="shared" si="42"/>
        <v>6</v>
      </c>
      <c r="E944">
        <v>51.5</v>
      </c>
      <c r="F944">
        <v>309</v>
      </c>
      <c r="G944">
        <f t="shared" si="43"/>
        <v>309</v>
      </c>
      <c r="H944" s="1">
        <v>45695</v>
      </c>
      <c r="I944" s="1">
        <v>45697</v>
      </c>
      <c r="J944" t="s">
        <v>17</v>
      </c>
      <c r="K944" t="s">
        <v>70</v>
      </c>
      <c r="L944">
        <v>4</v>
      </c>
      <c r="M944" t="s">
        <v>19</v>
      </c>
      <c r="N944" t="s">
        <v>77</v>
      </c>
      <c r="O944">
        <f>orders[[#This Row],[Ship Date]]-orders[[#This Row],[Order Date]]</f>
        <v>2</v>
      </c>
      <c r="P944">
        <f>WEEKNUM(orders[[#This Row],[Order Date]])</f>
        <v>6</v>
      </c>
      <c r="Q944" t="str" cm="1">
        <f t="array" ref="Q944">_xlfn.IFS(orders[[#This Row],[Customer Gender]]="M","Male", orders[[#This Row],[Customer Gender]]="F","Female", orders[[#This Row],[Customer Gender]]="O","Other", TRUE,"Unknown")</f>
        <v>Unknown</v>
      </c>
      <c r="R944" s="31" t="str">
        <f t="shared" si="44"/>
        <v>February</v>
      </c>
    </row>
    <row r="945" spans="1:18">
      <c r="A945" t="s">
        <v>1041</v>
      </c>
      <c r="B945" t="s">
        <v>42</v>
      </c>
      <c r="C945">
        <v>5</v>
      </c>
      <c r="D945">
        <f t="shared" si="42"/>
        <v>5</v>
      </c>
      <c r="E945">
        <v>55.5</v>
      </c>
      <c r="F945">
        <v>277.5</v>
      </c>
      <c r="G945">
        <f t="shared" si="43"/>
        <v>277.5</v>
      </c>
      <c r="H945" s="1">
        <v>45695</v>
      </c>
      <c r="I945" s="1">
        <v>45696</v>
      </c>
      <c r="J945" t="s">
        <v>23</v>
      </c>
      <c r="K945" t="s">
        <v>35</v>
      </c>
      <c r="L945">
        <v>3</v>
      </c>
      <c r="M945" t="s">
        <v>19</v>
      </c>
      <c r="N945" t="s">
        <v>77</v>
      </c>
      <c r="O945">
        <f>orders[[#This Row],[Ship Date]]-orders[[#This Row],[Order Date]]</f>
        <v>1</v>
      </c>
      <c r="P945">
        <f>WEEKNUM(orders[[#This Row],[Order Date]])</f>
        <v>6</v>
      </c>
      <c r="Q945" t="str" cm="1">
        <f t="array" ref="Q945">_xlfn.IFS(orders[[#This Row],[Customer Gender]]="M","Male", orders[[#This Row],[Customer Gender]]="F","Female", orders[[#This Row],[Customer Gender]]="O","Other", TRUE,"Unknown")</f>
        <v>Male</v>
      </c>
      <c r="R945" s="31" t="str">
        <f t="shared" si="44"/>
        <v>February</v>
      </c>
    </row>
    <row r="946" spans="1:18">
      <c r="A946" t="s">
        <v>1042</v>
      </c>
      <c r="B946" t="s">
        <v>39</v>
      </c>
      <c r="C946">
        <v>1</v>
      </c>
      <c r="D946">
        <f t="shared" si="42"/>
        <v>1</v>
      </c>
      <c r="E946">
        <v>51.7</v>
      </c>
      <c r="F946">
        <v>51.7</v>
      </c>
      <c r="G946">
        <f t="shared" si="43"/>
        <v>51.7</v>
      </c>
      <c r="H946" s="1">
        <v>45695</v>
      </c>
      <c r="I946" s="1">
        <v>45709</v>
      </c>
      <c r="J946" t="s">
        <v>23</v>
      </c>
      <c r="K946" t="s">
        <v>40</v>
      </c>
      <c r="L946">
        <v>4</v>
      </c>
      <c r="M946" t="s">
        <v>19</v>
      </c>
      <c r="N946" t="s">
        <v>110</v>
      </c>
      <c r="O946">
        <f>orders[[#This Row],[Ship Date]]-orders[[#This Row],[Order Date]]</f>
        <v>14</v>
      </c>
      <c r="P946">
        <f>WEEKNUM(orders[[#This Row],[Order Date]])</f>
        <v>6</v>
      </c>
      <c r="Q946" t="str" cm="1">
        <f t="array" ref="Q946">_xlfn.IFS(orders[[#This Row],[Customer Gender]]="M","Male", orders[[#This Row],[Customer Gender]]="F","Female", orders[[#This Row],[Customer Gender]]="O","Other", TRUE,"Unknown")</f>
        <v>Male</v>
      </c>
      <c r="R946" s="31" t="str">
        <f t="shared" si="44"/>
        <v>February</v>
      </c>
    </row>
    <row r="947" spans="1:18">
      <c r="A947" t="s">
        <v>1043</v>
      </c>
      <c r="B947" t="s">
        <v>44</v>
      </c>
      <c r="C947">
        <v>21</v>
      </c>
      <c r="D947">
        <f t="shared" si="42"/>
        <v>21</v>
      </c>
      <c r="E947">
        <v>45.5</v>
      </c>
      <c r="F947">
        <v>955.5</v>
      </c>
      <c r="G947">
        <f t="shared" si="43"/>
        <v>955.5</v>
      </c>
      <c r="H947" s="1">
        <v>45695</v>
      </c>
      <c r="I947" s="1">
        <v>45696</v>
      </c>
      <c r="J947" t="s">
        <v>27</v>
      </c>
      <c r="K947" t="s">
        <v>51</v>
      </c>
      <c r="L947">
        <v>5</v>
      </c>
      <c r="M947" t="s">
        <v>19</v>
      </c>
      <c r="N947" t="s">
        <v>110</v>
      </c>
      <c r="O947">
        <f>orders[[#This Row],[Ship Date]]-orders[[#This Row],[Order Date]]</f>
        <v>1</v>
      </c>
      <c r="P947">
        <f>WEEKNUM(orders[[#This Row],[Order Date]])</f>
        <v>6</v>
      </c>
      <c r="Q947" t="str" cm="1">
        <f t="array" ref="Q947">_xlfn.IFS(orders[[#This Row],[Customer Gender]]="M","Male", orders[[#This Row],[Customer Gender]]="F","Female", orders[[#This Row],[Customer Gender]]="O","Other", TRUE,"Unknown")</f>
        <v>Female</v>
      </c>
      <c r="R947" s="31" t="str">
        <f t="shared" si="44"/>
        <v>February</v>
      </c>
    </row>
    <row r="948" spans="1:18">
      <c r="A948" t="s">
        <v>1044</v>
      </c>
      <c r="B948" t="s">
        <v>44</v>
      </c>
      <c r="C948">
        <v>2</v>
      </c>
      <c r="D948">
        <f t="shared" si="42"/>
        <v>2</v>
      </c>
      <c r="E948">
        <v>33.799999999999997</v>
      </c>
      <c r="F948">
        <v>67.599999999999994</v>
      </c>
      <c r="G948">
        <f t="shared" si="43"/>
        <v>67.599999999999994</v>
      </c>
      <c r="H948" s="1">
        <v>45695</v>
      </c>
      <c r="I948" s="1">
        <v>45701</v>
      </c>
      <c r="J948" t="s">
        <v>27</v>
      </c>
      <c r="K948" t="s">
        <v>51</v>
      </c>
      <c r="L948">
        <v>4</v>
      </c>
      <c r="M948" t="s">
        <v>19</v>
      </c>
      <c r="N948" t="s">
        <v>113</v>
      </c>
      <c r="O948">
        <f>orders[[#This Row],[Ship Date]]-orders[[#This Row],[Order Date]]</f>
        <v>6</v>
      </c>
      <c r="P948">
        <f>WEEKNUM(orders[[#This Row],[Order Date]])</f>
        <v>6</v>
      </c>
      <c r="Q948" t="str" cm="1">
        <f t="array" ref="Q948">_xlfn.IFS(orders[[#This Row],[Customer Gender]]="M","Male", orders[[#This Row],[Customer Gender]]="F","Female", orders[[#This Row],[Customer Gender]]="O","Other", TRUE,"Unknown")</f>
        <v>Female</v>
      </c>
      <c r="R948" s="31" t="str">
        <f t="shared" si="44"/>
        <v>February</v>
      </c>
    </row>
    <row r="949" spans="1:18">
      <c r="A949" t="s">
        <v>1045</v>
      </c>
      <c r="B949" t="s">
        <v>30</v>
      </c>
      <c r="C949">
        <v>3</v>
      </c>
      <c r="D949">
        <f t="shared" si="42"/>
        <v>3</v>
      </c>
      <c r="E949">
        <v>76.5</v>
      </c>
      <c r="F949">
        <v>229.5</v>
      </c>
      <c r="G949">
        <f t="shared" si="43"/>
        <v>229.5</v>
      </c>
      <c r="H949" s="1">
        <v>45695</v>
      </c>
      <c r="I949" s="1">
        <v>45696</v>
      </c>
      <c r="J949" t="s">
        <v>27</v>
      </c>
      <c r="K949" t="s">
        <v>18</v>
      </c>
      <c r="L949">
        <v>3</v>
      </c>
      <c r="M949" t="s">
        <v>19</v>
      </c>
      <c r="N949" t="s">
        <v>115</v>
      </c>
      <c r="O949">
        <f>orders[[#This Row],[Ship Date]]-orders[[#This Row],[Order Date]]</f>
        <v>1</v>
      </c>
      <c r="P949">
        <f>WEEKNUM(orders[[#This Row],[Order Date]])</f>
        <v>6</v>
      </c>
      <c r="Q949" t="str" cm="1">
        <f t="array" ref="Q949">_xlfn.IFS(orders[[#This Row],[Customer Gender]]="M","Male", orders[[#This Row],[Customer Gender]]="F","Female", orders[[#This Row],[Customer Gender]]="O","Other", TRUE,"Unknown")</f>
        <v>Female</v>
      </c>
      <c r="R949" s="31" t="str">
        <f t="shared" si="44"/>
        <v>February</v>
      </c>
    </row>
    <row r="950" spans="1:18">
      <c r="A950" t="s">
        <v>1046</v>
      </c>
      <c r="B950" t="s">
        <v>46</v>
      </c>
      <c r="C950">
        <v>3</v>
      </c>
      <c r="D950">
        <f t="shared" si="42"/>
        <v>3</v>
      </c>
      <c r="E950">
        <v>42.6</v>
      </c>
      <c r="F950">
        <v>127.80000000000001</v>
      </c>
      <c r="G950">
        <f t="shared" si="43"/>
        <v>127.80000000000001</v>
      </c>
      <c r="H950" s="1">
        <v>45695</v>
      </c>
      <c r="I950" s="1">
        <v>45701</v>
      </c>
      <c r="J950" t="s">
        <v>27</v>
      </c>
      <c r="K950" t="s">
        <v>40</v>
      </c>
      <c r="L950">
        <v>5</v>
      </c>
      <c r="M950" t="s">
        <v>19</v>
      </c>
      <c r="N950" t="s">
        <v>28</v>
      </c>
      <c r="O950">
        <f>orders[[#This Row],[Ship Date]]-orders[[#This Row],[Order Date]]</f>
        <v>6</v>
      </c>
      <c r="P950">
        <f>WEEKNUM(orders[[#This Row],[Order Date]])</f>
        <v>6</v>
      </c>
      <c r="Q950" t="str" cm="1">
        <f t="array" ref="Q950">_xlfn.IFS(orders[[#This Row],[Customer Gender]]="M","Male", orders[[#This Row],[Customer Gender]]="F","Female", orders[[#This Row],[Customer Gender]]="O","Other", TRUE,"Unknown")</f>
        <v>Female</v>
      </c>
      <c r="R950" s="31" t="str">
        <f t="shared" si="44"/>
        <v>February</v>
      </c>
    </row>
    <row r="951" spans="1:18">
      <c r="A951" t="s">
        <v>1047</v>
      </c>
      <c r="B951" t="s">
        <v>39</v>
      </c>
      <c r="C951">
        <v>3</v>
      </c>
      <c r="D951">
        <f t="shared" si="42"/>
        <v>3</v>
      </c>
      <c r="E951">
        <v>44.1</v>
      </c>
      <c r="F951">
        <v>132.30000000000001</v>
      </c>
      <c r="G951">
        <f t="shared" si="43"/>
        <v>132.30000000000001</v>
      </c>
      <c r="H951" s="1">
        <v>45695</v>
      </c>
      <c r="I951" s="1">
        <v>45697</v>
      </c>
      <c r="J951" t="s">
        <v>27</v>
      </c>
      <c r="K951" t="s">
        <v>35</v>
      </c>
      <c r="L951">
        <v>3</v>
      </c>
      <c r="M951" t="s">
        <v>19</v>
      </c>
      <c r="N951" t="s">
        <v>147</v>
      </c>
      <c r="O951">
        <f>orders[[#This Row],[Ship Date]]-orders[[#This Row],[Order Date]]</f>
        <v>2</v>
      </c>
      <c r="P951">
        <f>WEEKNUM(orders[[#This Row],[Order Date]])</f>
        <v>6</v>
      </c>
      <c r="Q951" t="str" cm="1">
        <f t="array" ref="Q951">_xlfn.IFS(orders[[#This Row],[Customer Gender]]="M","Male", orders[[#This Row],[Customer Gender]]="F","Female", orders[[#This Row],[Customer Gender]]="O","Other", TRUE,"Unknown")</f>
        <v>Female</v>
      </c>
      <c r="R951" s="31" t="str">
        <f t="shared" si="44"/>
        <v>February</v>
      </c>
    </row>
    <row r="952" spans="1:18">
      <c r="A952" t="s">
        <v>1048</v>
      </c>
      <c r="B952" t="s">
        <v>44</v>
      </c>
      <c r="C952">
        <v>2</v>
      </c>
      <c r="D952">
        <f t="shared" si="42"/>
        <v>2</v>
      </c>
      <c r="E952">
        <v>40.9</v>
      </c>
      <c r="F952">
        <v>81.8</v>
      </c>
      <c r="G952">
        <f t="shared" si="43"/>
        <v>81.8</v>
      </c>
      <c r="H952" s="1">
        <v>45695</v>
      </c>
      <c r="I952" s="1">
        <v>45699</v>
      </c>
      <c r="J952" t="s">
        <v>23</v>
      </c>
      <c r="K952" t="s">
        <v>18</v>
      </c>
      <c r="L952">
        <v>4</v>
      </c>
      <c r="M952" t="s">
        <v>19</v>
      </c>
      <c r="N952" t="s">
        <v>33</v>
      </c>
      <c r="O952">
        <f>orders[[#This Row],[Ship Date]]-orders[[#This Row],[Order Date]]</f>
        <v>4</v>
      </c>
      <c r="P952">
        <f>WEEKNUM(orders[[#This Row],[Order Date]])</f>
        <v>6</v>
      </c>
      <c r="Q952" t="str" cm="1">
        <f t="array" ref="Q952">_xlfn.IFS(orders[[#This Row],[Customer Gender]]="M","Male", orders[[#This Row],[Customer Gender]]="F","Female", orders[[#This Row],[Customer Gender]]="O","Other", TRUE,"Unknown")</f>
        <v>Male</v>
      </c>
      <c r="R952" s="31" t="str">
        <f t="shared" si="44"/>
        <v>February</v>
      </c>
    </row>
    <row r="953" spans="1:18">
      <c r="A953" t="s">
        <v>1049</v>
      </c>
      <c r="B953" t="s">
        <v>46</v>
      </c>
      <c r="C953">
        <v>3</v>
      </c>
      <c r="D953">
        <f t="shared" si="42"/>
        <v>3</v>
      </c>
      <c r="E953">
        <v>49.1</v>
      </c>
      <c r="F953">
        <v>147.30000000000001</v>
      </c>
      <c r="G953">
        <f t="shared" si="43"/>
        <v>147.30000000000001</v>
      </c>
      <c r="H953" s="1">
        <v>45695</v>
      </c>
      <c r="I953" s="1">
        <v>45699</v>
      </c>
      <c r="J953" t="s">
        <v>27</v>
      </c>
      <c r="K953" t="s">
        <v>51</v>
      </c>
      <c r="L953">
        <v>3</v>
      </c>
      <c r="M953" t="s">
        <v>19</v>
      </c>
      <c r="N953" t="s">
        <v>33</v>
      </c>
      <c r="O953">
        <f>orders[[#This Row],[Ship Date]]-orders[[#This Row],[Order Date]]</f>
        <v>4</v>
      </c>
      <c r="P953">
        <f>WEEKNUM(orders[[#This Row],[Order Date]])</f>
        <v>6</v>
      </c>
      <c r="Q953" t="str" cm="1">
        <f t="array" ref="Q953">_xlfn.IFS(orders[[#This Row],[Customer Gender]]="M","Male", orders[[#This Row],[Customer Gender]]="F","Female", orders[[#This Row],[Customer Gender]]="O","Other", TRUE,"Unknown")</f>
        <v>Female</v>
      </c>
      <c r="R953" s="31" t="str">
        <f t="shared" si="44"/>
        <v>February</v>
      </c>
    </row>
    <row r="954" spans="1:18">
      <c r="A954" t="s">
        <v>1050</v>
      </c>
      <c r="B954" t="s">
        <v>146</v>
      </c>
      <c r="C954">
        <v>1</v>
      </c>
      <c r="D954">
        <f t="shared" si="42"/>
        <v>1</v>
      </c>
      <c r="E954">
        <v>85.3</v>
      </c>
      <c r="F954">
        <v>85.3</v>
      </c>
      <c r="G954">
        <f t="shared" si="43"/>
        <v>85.3</v>
      </c>
      <c r="H954" s="1">
        <v>45695</v>
      </c>
      <c r="I954" s="1">
        <v>45699</v>
      </c>
      <c r="J954" t="s">
        <v>23</v>
      </c>
      <c r="K954" t="s">
        <v>35</v>
      </c>
      <c r="L954">
        <v>3</v>
      </c>
      <c r="M954" t="s">
        <v>19</v>
      </c>
      <c r="N954" t="s">
        <v>33</v>
      </c>
      <c r="O954">
        <f>orders[[#This Row],[Ship Date]]-orders[[#This Row],[Order Date]]</f>
        <v>4</v>
      </c>
      <c r="P954">
        <f>WEEKNUM(orders[[#This Row],[Order Date]])</f>
        <v>6</v>
      </c>
      <c r="Q954" t="str" cm="1">
        <f t="array" ref="Q954">_xlfn.IFS(orders[[#This Row],[Customer Gender]]="M","Male", orders[[#This Row],[Customer Gender]]="F","Female", orders[[#This Row],[Customer Gender]]="O","Other", TRUE,"Unknown")</f>
        <v>Male</v>
      </c>
      <c r="R954" s="31" t="str">
        <f t="shared" si="44"/>
        <v>February</v>
      </c>
    </row>
    <row r="955" spans="1:18">
      <c r="A955" t="s">
        <v>1051</v>
      </c>
      <c r="B955" t="s">
        <v>39</v>
      </c>
      <c r="C955">
        <v>4</v>
      </c>
      <c r="D955">
        <f t="shared" si="42"/>
        <v>4</v>
      </c>
      <c r="E955">
        <v>43.1</v>
      </c>
      <c r="F955">
        <v>172.4</v>
      </c>
      <c r="G955">
        <f t="shared" si="43"/>
        <v>172.4</v>
      </c>
      <c r="H955" s="1">
        <v>45696</v>
      </c>
      <c r="I955" s="1">
        <v>45699</v>
      </c>
      <c r="J955" t="s">
        <v>23</v>
      </c>
      <c r="K955" t="s">
        <v>18</v>
      </c>
      <c r="L955">
        <v>4</v>
      </c>
      <c r="M955" t="s">
        <v>19</v>
      </c>
      <c r="N955" t="s">
        <v>33</v>
      </c>
      <c r="O955">
        <f>orders[[#This Row],[Ship Date]]-orders[[#This Row],[Order Date]]</f>
        <v>3</v>
      </c>
      <c r="P955">
        <f>WEEKNUM(orders[[#This Row],[Order Date]])</f>
        <v>6</v>
      </c>
      <c r="Q955" t="str" cm="1">
        <f t="array" ref="Q955">_xlfn.IFS(orders[[#This Row],[Customer Gender]]="M","Male", orders[[#This Row],[Customer Gender]]="F","Female", orders[[#This Row],[Customer Gender]]="O","Other", TRUE,"Unknown")</f>
        <v>Male</v>
      </c>
      <c r="R955" s="31" t="str">
        <f t="shared" si="44"/>
        <v>February</v>
      </c>
    </row>
    <row r="956" spans="1:18">
      <c r="A956" t="s">
        <v>1052</v>
      </c>
      <c r="B956" t="s">
        <v>32</v>
      </c>
      <c r="C956">
        <v>4</v>
      </c>
      <c r="D956">
        <f t="shared" si="42"/>
        <v>4</v>
      </c>
      <c r="E956">
        <v>46.2</v>
      </c>
      <c r="F956">
        <v>184.8</v>
      </c>
      <c r="G956">
        <f t="shared" si="43"/>
        <v>184.8</v>
      </c>
      <c r="H956" s="1">
        <v>45696</v>
      </c>
      <c r="I956" s="1">
        <v>45697</v>
      </c>
      <c r="J956" t="s">
        <v>23</v>
      </c>
      <c r="K956" t="s">
        <v>40</v>
      </c>
      <c r="L956">
        <v>4</v>
      </c>
      <c r="M956" t="s">
        <v>19</v>
      </c>
      <c r="N956" t="s">
        <v>33</v>
      </c>
      <c r="O956">
        <f>orders[[#This Row],[Ship Date]]-orders[[#This Row],[Order Date]]</f>
        <v>1</v>
      </c>
      <c r="P956">
        <f>WEEKNUM(orders[[#This Row],[Order Date]])</f>
        <v>6</v>
      </c>
      <c r="Q956" t="str" cm="1">
        <f t="array" ref="Q956">_xlfn.IFS(orders[[#This Row],[Customer Gender]]="M","Male", orders[[#This Row],[Customer Gender]]="F","Female", orders[[#This Row],[Customer Gender]]="O","Other", TRUE,"Unknown")</f>
        <v>Male</v>
      </c>
      <c r="R956" s="31" t="str">
        <f t="shared" si="44"/>
        <v>February</v>
      </c>
    </row>
    <row r="957" spans="1:18">
      <c r="A957" t="s">
        <v>1053</v>
      </c>
      <c r="B957" t="s">
        <v>22</v>
      </c>
      <c r="C957">
        <v>1</v>
      </c>
      <c r="D957">
        <f t="shared" si="42"/>
        <v>1</v>
      </c>
      <c r="E957">
        <v>74.400000000000006</v>
      </c>
      <c r="F957">
        <v>74.400000000000006</v>
      </c>
      <c r="G957">
        <f t="shared" si="43"/>
        <v>74.400000000000006</v>
      </c>
      <c r="H957" s="1">
        <v>45696</v>
      </c>
      <c r="I957" s="1">
        <v>45698</v>
      </c>
      <c r="J957" t="s">
        <v>23</v>
      </c>
      <c r="K957" t="s">
        <v>70</v>
      </c>
      <c r="L957">
        <v>5</v>
      </c>
      <c r="M957" t="s">
        <v>19</v>
      </c>
      <c r="N957" t="s">
        <v>33</v>
      </c>
      <c r="O957">
        <f>orders[[#This Row],[Ship Date]]-orders[[#This Row],[Order Date]]</f>
        <v>2</v>
      </c>
      <c r="P957">
        <f>WEEKNUM(orders[[#This Row],[Order Date]])</f>
        <v>6</v>
      </c>
      <c r="Q957" t="str" cm="1">
        <f t="array" ref="Q957">_xlfn.IFS(orders[[#This Row],[Customer Gender]]="M","Male", orders[[#This Row],[Customer Gender]]="F","Female", orders[[#This Row],[Customer Gender]]="O","Other", TRUE,"Unknown")</f>
        <v>Male</v>
      </c>
      <c r="R957" s="31" t="str">
        <f t="shared" si="44"/>
        <v>February</v>
      </c>
    </row>
    <row r="958" spans="1:18">
      <c r="A958" t="s">
        <v>1054</v>
      </c>
      <c r="B958" t="s">
        <v>135</v>
      </c>
      <c r="C958">
        <v>2</v>
      </c>
      <c r="D958">
        <f t="shared" si="42"/>
        <v>2</v>
      </c>
      <c r="E958">
        <v>51.2</v>
      </c>
      <c r="F958">
        <v>102.4</v>
      </c>
      <c r="G958">
        <f t="shared" si="43"/>
        <v>102.4</v>
      </c>
      <c r="H958" s="1">
        <v>45696</v>
      </c>
      <c r="I958" s="1">
        <v>45697</v>
      </c>
      <c r="J958" t="s">
        <v>23</v>
      </c>
      <c r="K958" t="s">
        <v>35</v>
      </c>
      <c r="L958">
        <v>4</v>
      </c>
      <c r="M958" t="s">
        <v>19</v>
      </c>
      <c r="N958" t="s">
        <v>33</v>
      </c>
      <c r="O958">
        <f>orders[[#This Row],[Ship Date]]-orders[[#This Row],[Order Date]]</f>
        <v>1</v>
      </c>
      <c r="P958">
        <f>WEEKNUM(orders[[#This Row],[Order Date]])</f>
        <v>6</v>
      </c>
      <c r="Q958" t="str" cm="1">
        <f t="array" ref="Q958">_xlfn.IFS(orders[[#This Row],[Customer Gender]]="M","Male", orders[[#This Row],[Customer Gender]]="F","Female", orders[[#This Row],[Customer Gender]]="O","Other", TRUE,"Unknown")</f>
        <v>Male</v>
      </c>
      <c r="R958" s="31" t="str">
        <f t="shared" si="44"/>
        <v>February</v>
      </c>
    </row>
    <row r="959" spans="1:18">
      <c r="A959" t="s">
        <v>1055</v>
      </c>
      <c r="B959" t="s">
        <v>81</v>
      </c>
      <c r="C959">
        <v>4</v>
      </c>
      <c r="D959">
        <f t="shared" si="42"/>
        <v>4</v>
      </c>
      <c r="E959">
        <v>11.8</v>
      </c>
      <c r="F959">
        <v>47.2</v>
      </c>
      <c r="G959">
        <f t="shared" si="43"/>
        <v>47.2</v>
      </c>
      <c r="H959" s="1">
        <v>45696</v>
      </c>
      <c r="I959" s="1">
        <v>45696</v>
      </c>
      <c r="J959" t="s">
        <v>23</v>
      </c>
      <c r="K959" t="s">
        <v>40</v>
      </c>
      <c r="L959">
        <v>4</v>
      </c>
      <c r="M959" t="s">
        <v>19</v>
      </c>
      <c r="N959" t="s">
        <v>33</v>
      </c>
      <c r="O959">
        <f>orders[[#This Row],[Ship Date]]-orders[[#This Row],[Order Date]]</f>
        <v>0</v>
      </c>
      <c r="P959">
        <f>WEEKNUM(orders[[#This Row],[Order Date]])</f>
        <v>6</v>
      </c>
      <c r="Q959" t="str" cm="1">
        <f t="array" ref="Q959">_xlfn.IFS(orders[[#This Row],[Customer Gender]]="M","Male", orders[[#This Row],[Customer Gender]]="F","Female", orders[[#This Row],[Customer Gender]]="O","Other", TRUE,"Unknown")</f>
        <v>Male</v>
      </c>
      <c r="R959" s="31" t="str">
        <f t="shared" si="44"/>
        <v>February</v>
      </c>
    </row>
    <row r="960" spans="1:18">
      <c r="A960" t="s">
        <v>1056</v>
      </c>
      <c r="B960" t="s">
        <v>54</v>
      </c>
      <c r="C960">
        <v>27</v>
      </c>
      <c r="D960">
        <f t="shared" si="42"/>
        <v>27</v>
      </c>
      <c r="E960">
        <v>40.799999999999997</v>
      </c>
      <c r="F960">
        <v>1101.5999999999999</v>
      </c>
      <c r="G960">
        <f t="shared" si="43"/>
        <v>1101.5999999999999</v>
      </c>
      <c r="H960" s="1">
        <v>45696</v>
      </c>
      <c r="I960" s="1">
        <v>45697</v>
      </c>
      <c r="J960" t="s">
        <v>27</v>
      </c>
      <c r="K960" t="s">
        <v>51</v>
      </c>
      <c r="L960">
        <v>5</v>
      </c>
      <c r="M960" t="s">
        <v>19</v>
      </c>
      <c r="N960" t="s">
        <v>33</v>
      </c>
      <c r="O960">
        <f>orders[[#This Row],[Ship Date]]-orders[[#This Row],[Order Date]]</f>
        <v>1</v>
      </c>
      <c r="P960">
        <f>WEEKNUM(orders[[#This Row],[Order Date]])</f>
        <v>6</v>
      </c>
      <c r="Q960" t="str" cm="1">
        <f t="array" ref="Q960">_xlfn.IFS(orders[[#This Row],[Customer Gender]]="M","Male", orders[[#This Row],[Customer Gender]]="F","Female", orders[[#This Row],[Customer Gender]]="O","Other", TRUE,"Unknown")</f>
        <v>Female</v>
      </c>
      <c r="R960" s="31" t="str">
        <f t="shared" si="44"/>
        <v>February</v>
      </c>
    </row>
    <row r="961" spans="1:18">
      <c r="A961" t="s">
        <v>1057</v>
      </c>
      <c r="B961" t="s">
        <v>44</v>
      </c>
      <c r="C961">
        <v>1</v>
      </c>
      <c r="D961">
        <f t="shared" si="42"/>
        <v>1</v>
      </c>
      <c r="E961">
        <v>24.7</v>
      </c>
      <c r="F961">
        <v>24.7</v>
      </c>
      <c r="G961">
        <f t="shared" si="43"/>
        <v>24.7</v>
      </c>
      <c r="H961" s="1">
        <v>45696</v>
      </c>
      <c r="I961" s="1">
        <v>45698</v>
      </c>
      <c r="J961" t="s">
        <v>27</v>
      </c>
      <c r="K961" t="s">
        <v>40</v>
      </c>
      <c r="L961">
        <v>3</v>
      </c>
      <c r="M961" t="s">
        <v>19</v>
      </c>
      <c r="N961" t="s">
        <v>33</v>
      </c>
      <c r="O961">
        <f>orders[[#This Row],[Ship Date]]-orders[[#This Row],[Order Date]]</f>
        <v>2</v>
      </c>
      <c r="P961">
        <f>WEEKNUM(orders[[#This Row],[Order Date]])</f>
        <v>6</v>
      </c>
      <c r="Q961" t="str" cm="1">
        <f t="array" ref="Q961">_xlfn.IFS(orders[[#This Row],[Customer Gender]]="M","Male", orders[[#This Row],[Customer Gender]]="F","Female", orders[[#This Row],[Customer Gender]]="O","Other", TRUE,"Unknown")</f>
        <v>Female</v>
      </c>
      <c r="R961" s="31" t="str">
        <f t="shared" si="44"/>
        <v>February</v>
      </c>
    </row>
    <row r="962" spans="1:18">
      <c r="A962" t="s">
        <v>1058</v>
      </c>
      <c r="B962" t="s">
        <v>44</v>
      </c>
      <c r="C962">
        <v>7</v>
      </c>
      <c r="D962">
        <f t="shared" ref="D962:D1025" si="45">IF(OR(C962="",C962=0),0.0001,C962)</f>
        <v>7</v>
      </c>
      <c r="E962">
        <v>22.1</v>
      </c>
      <c r="F962">
        <v>154.70000000000002</v>
      </c>
      <c r="G962">
        <f t="shared" ref="G962:G1025" si="46">IF(OR(F962="",F962=0),0.0001,F962)</f>
        <v>154.70000000000002</v>
      </c>
      <c r="H962" s="1">
        <v>45696</v>
      </c>
      <c r="I962" s="1">
        <v>45696</v>
      </c>
      <c r="J962" t="s">
        <v>27</v>
      </c>
      <c r="K962" t="s">
        <v>40</v>
      </c>
      <c r="L962">
        <v>2</v>
      </c>
      <c r="M962" t="s">
        <v>19</v>
      </c>
      <c r="N962" t="s">
        <v>33</v>
      </c>
      <c r="O962">
        <f>orders[[#This Row],[Ship Date]]-orders[[#This Row],[Order Date]]</f>
        <v>0</v>
      </c>
      <c r="P962">
        <f>WEEKNUM(orders[[#This Row],[Order Date]])</f>
        <v>6</v>
      </c>
      <c r="Q962" t="str" cm="1">
        <f t="array" ref="Q962">_xlfn.IFS(orders[[#This Row],[Customer Gender]]="M","Male", orders[[#This Row],[Customer Gender]]="F","Female", orders[[#This Row],[Customer Gender]]="O","Other", TRUE,"Unknown")</f>
        <v>Female</v>
      </c>
      <c r="R962" s="31" t="str">
        <f t="shared" ref="R962:R1025" si="47">TEXT(H962,"mmmm")</f>
        <v>February</v>
      </c>
    </row>
    <row r="963" spans="1:18">
      <c r="A963" t="s">
        <v>1059</v>
      </c>
      <c r="B963" t="s">
        <v>44</v>
      </c>
      <c r="C963">
        <v>1</v>
      </c>
      <c r="D963">
        <f t="shared" si="45"/>
        <v>1</v>
      </c>
      <c r="E963">
        <v>18.100000000000001</v>
      </c>
      <c r="F963">
        <v>18.100000000000001</v>
      </c>
      <c r="G963">
        <f t="shared" si="46"/>
        <v>18.100000000000001</v>
      </c>
      <c r="H963" s="1">
        <v>45696</v>
      </c>
      <c r="I963" s="1">
        <v>45700</v>
      </c>
      <c r="J963" t="s">
        <v>23</v>
      </c>
      <c r="K963" t="s">
        <v>51</v>
      </c>
      <c r="L963">
        <v>5</v>
      </c>
      <c r="M963" t="s">
        <v>19</v>
      </c>
      <c r="N963" t="s">
        <v>33</v>
      </c>
      <c r="O963">
        <f>orders[[#This Row],[Ship Date]]-orders[[#This Row],[Order Date]]</f>
        <v>4</v>
      </c>
      <c r="P963">
        <f>WEEKNUM(orders[[#This Row],[Order Date]])</f>
        <v>6</v>
      </c>
      <c r="Q963" t="str" cm="1">
        <f t="array" ref="Q963">_xlfn.IFS(orders[[#This Row],[Customer Gender]]="M","Male", orders[[#This Row],[Customer Gender]]="F","Female", orders[[#This Row],[Customer Gender]]="O","Other", TRUE,"Unknown")</f>
        <v>Male</v>
      </c>
      <c r="R963" s="31" t="str">
        <f t="shared" si="47"/>
        <v>February</v>
      </c>
    </row>
    <row r="964" spans="1:18">
      <c r="A964" t="s">
        <v>1060</v>
      </c>
      <c r="B964" t="s">
        <v>135</v>
      </c>
      <c r="C964">
        <v>2</v>
      </c>
      <c r="D964">
        <f t="shared" si="45"/>
        <v>2</v>
      </c>
      <c r="E964">
        <v>58.8</v>
      </c>
      <c r="F964">
        <v>117.6</v>
      </c>
      <c r="G964">
        <f t="shared" si="46"/>
        <v>117.6</v>
      </c>
      <c r="H964" s="1">
        <v>45696</v>
      </c>
      <c r="I964" s="1">
        <v>45699</v>
      </c>
      <c r="J964" t="s">
        <v>27</v>
      </c>
      <c r="K964" t="s">
        <v>18</v>
      </c>
      <c r="L964">
        <v>4</v>
      </c>
      <c r="M964" t="s">
        <v>19</v>
      </c>
      <c r="N964" t="s">
        <v>188</v>
      </c>
      <c r="O964">
        <f>orders[[#This Row],[Ship Date]]-orders[[#This Row],[Order Date]]</f>
        <v>3</v>
      </c>
      <c r="P964">
        <f>WEEKNUM(orders[[#This Row],[Order Date]])</f>
        <v>6</v>
      </c>
      <c r="Q964" t="str" cm="1">
        <f t="array" ref="Q964">_xlfn.IFS(orders[[#This Row],[Customer Gender]]="M","Male", orders[[#This Row],[Customer Gender]]="F","Female", orders[[#This Row],[Customer Gender]]="O","Other", TRUE,"Unknown")</f>
        <v>Female</v>
      </c>
      <c r="R964" s="31" t="str">
        <f t="shared" si="47"/>
        <v>February</v>
      </c>
    </row>
    <row r="965" spans="1:18">
      <c r="A965" t="s">
        <v>1061</v>
      </c>
      <c r="B965" t="s">
        <v>146</v>
      </c>
      <c r="C965">
        <v>2</v>
      </c>
      <c r="D965">
        <f t="shared" si="45"/>
        <v>2</v>
      </c>
      <c r="E965">
        <v>30.8</v>
      </c>
      <c r="F965">
        <v>61.6</v>
      </c>
      <c r="G965">
        <f t="shared" si="46"/>
        <v>61.6</v>
      </c>
      <c r="H965" s="1">
        <v>45696</v>
      </c>
      <c r="I965" s="1">
        <v>45697</v>
      </c>
      <c r="J965" t="s">
        <v>27</v>
      </c>
      <c r="K965" t="s">
        <v>18</v>
      </c>
      <c r="L965">
        <v>4</v>
      </c>
      <c r="M965" t="s">
        <v>19</v>
      </c>
      <c r="N965" t="s">
        <v>55</v>
      </c>
      <c r="O965">
        <f>orders[[#This Row],[Ship Date]]-orders[[#This Row],[Order Date]]</f>
        <v>1</v>
      </c>
      <c r="P965">
        <f>WEEKNUM(orders[[#This Row],[Order Date]])</f>
        <v>6</v>
      </c>
      <c r="Q965" t="str" cm="1">
        <f t="array" ref="Q965">_xlfn.IFS(orders[[#This Row],[Customer Gender]]="M","Male", orders[[#This Row],[Customer Gender]]="F","Female", orders[[#This Row],[Customer Gender]]="O","Other", TRUE,"Unknown")</f>
        <v>Female</v>
      </c>
      <c r="R965" s="31" t="str">
        <f t="shared" si="47"/>
        <v>February</v>
      </c>
    </row>
    <row r="966" spans="1:18">
      <c r="A966" t="s">
        <v>1062</v>
      </c>
      <c r="B966" t="s">
        <v>16</v>
      </c>
      <c r="C966">
        <v>2</v>
      </c>
      <c r="D966">
        <f t="shared" si="45"/>
        <v>2</v>
      </c>
      <c r="E966">
        <v>12</v>
      </c>
      <c r="F966">
        <v>24</v>
      </c>
      <c r="G966">
        <f t="shared" si="46"/>
        <v>24</v>
      </c>
      <c r="H966" s="1">
        <v>45696</v>
      </c>
      <c r="I966" s="1">
        <v>45700</v>
      </c>
      <c r="J966" t="s">
        <v>27</v>
      </c>
      <c r="K966" t="s">
        <v>18</v>
      </c>
      <c r="L966">
        <v>4</v>
      </c>
      <c r="M966" t="s">
        <v>19</v>
      </c>
      <c r="N966" t="s">
        <v>55</v>
      </c>
      <c r="O966">
        <f>orders[[#This Row],[Ship Date]]-orders[[#This Row],[Order Date]]</f>
        <v>4</v>
      </c>
      <c r="P966">
        <f>WEEKNUM(orders[[#This Row],[Order Date]])</f>
        <v>6</v>
      </c>
      <c r="Q966" t="str" cm="1">
        <f t="array" ref="Q966">_xlfn.IFS(orders[[#This Row],[Customer Gender]]="M","Male", orders[[#This Row],[Customer Gender]]="F","Female", orders[[#This Row],[Customer Gender]]="O","Other", TRUE,"Unknown")</f>
        <v>Female</v>
      </c>
      <c r="R966" s="31" t="str">
        <f t="shared" si="47"/>
        <v>February</v>
      </c>
    </row>
    <row r="967" spans="1:18">
      <c r="A967" t="s">
        <v>1063</v>
      </c>
      <c r="B967" t="s">
        <v>16</v>
      </c>
      <c r="C967">
        <v>4</v>
      </c>
      <c r="D967">
        <f t="shared" si="45"/>
        <v>4</v>
      </c>
      <c r="E967">
        <v>13.6</v>
      </c>
      <c r="F967">
        <v>54.4</v>
      </c>
      <c r="G967">
        <f t="shared" si="46"/>
        <v>54.4</v>
      </c>
      <c r="H967" s="1">
        <v>45696</v>
      </c>
      <c r="I967" s="1">
        <v>45699</v>
      </c>
      <c r="J967" t="s">
        <v>23</v>
      </c>
      <c r="K967" t="s">
        <v>40</v>
      </c>
      <c r="L967">
        <v>4</v>
      </c>
      <c r="M967" t="s">
        <v>19</v>
      </c>
      <c r="N967" t="s">
        <v>55</v>
      </c>
      <c r="O967">
        <f>orders[[#This Row],[Ship Date]]-orders[[#This Row],[Order Date]]</f>
        <v>3</v>
      </c>
      <c r="P967">
        <f>WEEKNUM(orders[[#This Row],[Order Date]])</f>
        <v>6</v>
      </c>
      <c r="Q967" t="str" cm="1">
        <f t="array" ref="Q967">_xlfn.IFS(orders[[#This Row],[Customer Gender]]="M","Male", orders[[#This Row],[Customer Gender]]="F","Female", orders[[#This Row],[Customer Gender]]="O","Other", TRUE,"Unknown")</f>
        <v>Male</v>
      </c>
      <c r="R967" s="31" t="str">
        <f t="shared" si="47"/>
        <v>February</v>
      </c>
    </row>
    <row r="968" spans="1:18">
      <c r="A968" t="s">
        <v>1064</v>
      </c>
      <c r="B968" t="s">
        <v>16</v>
      </c>
      <c r="C968">
        <v>1</v>
      </c>
      <c r="D968">
        <f t="shared" si="45"/>
        <v>1</v>
      </c>
      <c r="E968">
        <v>17.899999999999999</v>
      </c>
      <c r="F968">
        <v>17.899999999999999</v>
      </c>
      <c r="G968">
        <f t="shared" si="46"/>
        <v>17.899999999999999</v>
      </c>
      <c r="H968" s="1">
        <v>45696</v>
      </c>
      <c r="I968" s="1">
        <v>45697</v>
      </c>
      <c r="J968" t="s">
        <v>23</v>
      </c>
      <c r="K968" t="s">
        <v>51</v>
      </c>
      <c r="L968">
        <v>4</v>
      </c>
      <c r="M968" t="s">
        <v>19</v>
      </c>
      <c r="N968" t="s">
        <v>55</v>
      </c>
      <c r="O968">
        <f>orders[[#This Row],[Ship Date]]-orders[[#This Row],[Order Date]]</f>
        <v>1</v>
      </c>
      <c r="P968">
        <f>WEEKNUM(orders[[#This Row],[Order Date]])</f>
        <v>6</v>
      </c>
      <c r="Q968" t="str" cm="1">
        <f t="array" ref="Q968">_xlfn.IFS(orders[[#This Row],[Customer Gender]]="M","Male", orders[[#This Row],[Customer Gender]]="F","Female", orders[[#This Row],[Customer Gender]]="O","Other", TRUE,"Unknown")</f>
        <v>Male</v>
      </c>
      <c r="R968" s="31" t="str">
        <f t="shared" si="47"/>
        <v>February</v>
      </c>
    </row>
    <row r="969" spans="1:18">
      <c r="A969" t="s">
        <v>1065</v>
      </c>
      <c r="B969" t="s">
        <v>46</v>
      </c>
      <c r="C969">
        <v>2</v>
      </c>
      <c r="D969">
        <f t="shared" si="45"/>
        <v>2</v>
      </c>
      <c r="E969">
        <v>38.6</v>
      </c>
      <c r="F969">
        <v>77.2</v>
      </c>
      <c r="G969">
        <f t="shared" si="46"/>
        <v>77.2</v>
      </c>
      <c r="H969" s="1">
        <v>45696</v>
      </c>
      <c r="I969" s="1">
        <v>45700</v>
      </c>
      <c r="J969" t="s">
        <v>27</v>
      </c>
      <c r="K969" t="s">
        <v>70</v>
      </c>
      <c r="L969">
        <v>4</v>
      </c>
      <c r="M969" t="s">
        <v>19</v>
      </c>
      <c r="N969" t="s">
        <v>59</v>
      </c>
      <c r="O969">
        <f>orders[[#This Row],[Ship Date]]-orders[[#This Row],[Order Date]]</f>
        <v>4</v>
      </c>
      <c r="P969">
        <f>WEEKNUM(orders[[#This Row],[Order Date]])</f>
        <v>6</v>
      </c>
      <c r="Q969" t="str" cm="1">
        <f t="array" ref="Q969">_xlfn.IFS(orders[[#This Row],[Customer Gender]]="M","Male", orders[[#This Row],[Customer Gender]]="F","Female", orders[[#This Row],[Customer Gender]]="O","Other", TRUE,"Unknown")</f>
        <v>Female</v>
      </c>
      <c r="R969" s="31" t="str">
        <f t="shared" si="47"/>
        <v>February</v>
      </c>
    </row>
    <row r="970" spans="1:18">
      <c r="A970" t="s">
        <v>1066</v>
      </c>
      <c r="B970" t="s">
        <v>37</v>
      </c>
      <c r="C970">
        <v>5</v>
      </c>
      <c r="D970">
        <f t="shared" si="45"/>
        <v>5</v>
      </c>
      <c r="E970">
        <v>32.700000000000003</v>
      </c>
      <c r="F970">
        <v>163.5</v>
      </c>
      <c r="G970">
        <f t="shared" si="46"/>
        <v>163.5</v>
      </c>
      <c r="H970" s="1">
        <v>45696</v>
      </c>
      <c r="I970" s="1">
        <v>45697</v>
      </c>
      <c r="J970" t="s">
        <v>23</v>
      </c>
      <c r="K970" t="s">
        <v>40</v>
      </c>
      <c r="L970">
        <v>5</v>
      </c>
      <c r="M970" t="s">
        <v>19</v>
      </c>
      <c r="N970" t="s">
        <v>62</v>
      </c>
      <c r="O970">
        <f>orders[[#This Row],[Ship Date]]-orders[[#This Row],[Order Date]]</f>
        <v>1</v>
      </c>
      <c r="P970">
        <f>WEEKNUM(orders[[#This Row],[Order Date]])</f>
        <v>6</v>
      </c>
      <c r="Q970" t="str" cm="1">
        <f t="array" ref="Q970">_xlfn.IFS(orders[[#This Row],[Customer Gender]]="M","Male", orders[[#This Row],[Customer Gender]]="F","Female", orders[[#This Row],[Customer Gender]]="O","Other", TRUE,"Unknown")</f>
        <v>Male</v>
      </c>
      <c r="R970" s="31" t="str">
        <f t="shared" si="47"/>
        <v>February</v>
      </c>
    </row>
    <row r="971" spans="1:18">
      <c r="A971" t="s">
        <v>1067</v>
      </c>
      <c r="B971" t="s">
        <v>30</v>
      </c>
      <c r="C971">
        <v>2</v>
      </c>
      <c r="D971">
        <f t="shared" si="45"/>
        <v>2</v>
      </c>
      <c r="E971">
        <v>111.4</v>
      </c>
      <c r="F971">
        <v>222.8</v>
      </c>
      <c r="G971">
        <f t="shared" si="46"/>
        <v>222.8</v>
      </c>
      <c r="H971" s="1">
        <v>45696</v>
      </c>
      <c r="I971" s="1">
        <v>45697</v>
      </c>
      <c r="J971" t="s">
        <v>27</v>
      </c>
      <c r="K971" t="s">
        <v>35</v>
      </c>
      <c r="L971">
        <v>4</v>
      </c>
      <c r="M971" t="s">
        <v>19</v>
      </c>
      <c r="N971" t="s">
        <v>62</v>
      </c>
      <c r="O971">
        <f>orders[[#This Row],[Ship Date]]-orders[[#This Row],[Order Date]]</f>
        <v>1</v>
      </c>
      <c r="P971">
        <f>WEEKNUM(orders[[#This Row],[Order Date]])</f>
        <v>6</v>
      </c>
      <c r="Q971" t="str" cm="1">
        <f t="array" ref="Q971">_xlfn.IFS(orders[[#This Row],[Customer Gender]]="M","Male", orders[[#This Row],[Customer Gender]]="F","Female", orders[[#This Row],[Customer Gender]]="O","Other", TRUE,"Unknown")</f>
        <v>Female</v>
      </c>
      <c r="R971" s="31" t="str">
        <f t="shared" si="47"/>
        <v>February</v>
      </c>
    </row>
    <row r="972" spans="1:18">
      <c r="A972" t="s">
        <v>1068</v>
      </c>
      <c r="B972" t="s">
        <v>26</v>
      </c>
      <c r="C972">
        <v>6</v>
      </c>
      <c r="D972">
        <f t="shared" si="45"/>
        <v>6</v>
      </c>
      <c r="E972">
        <v>80.3</v>
      </c>
      <c r="F972">
        <v>481.79999999999995</v>
      </c>
      <c r="G972">
        <f t="shared" si="46"/>
        <v>481.79999999999995</v>
      </c>
      <c r="H972" s="1">
        <v>45696</v>
      </c>
      <c r="I972" s="1">
        <v>45698</v>
      </c>
      <c r="J972" t="s">
        <v>27</v>
      </c>
      <c r="K972" t="s">
        <v>35</v>
      </c>
      <c r="L972">
        <v>4</v>
      </c>
      <c r="M972" t="s">
        <v>19</v>
      </c>
      <c r="N972" t="s">
        <v>62</v>
      </c>
      <c r="O972">
        <f>orders[[#This Row],[Ship Date]]-orders[[#This Row],[Order Date]]</f>
        <v>2</v>
      </c>
      <c r="P972">
        <f>WEEKNUM(orders[[#This Row],[Order Date]])</f>
        <v>6</v>
      </c>
      <c r="Q972" t="str" cm="1">
        <f t="array" ref="Q972">_xlfn.IFS(orders[[#This Row],[Customer Gender]]="M","Male", orders[[#This Row],[Customer Gender]]="F","Female", orders[[#This Row],[Customer Gender]]="O","Other", TRUE,"Unknown")</f>
        <v>Female</v>
      </c>
      <c r="R972" s="31" t="str">
        <f t="shared" si="47"/>
        <v>February</v>
      </c>
    </row>
    <row r="973" spans="1:18">
      <c r="A973" t="s">
        <v>1069</v>
      </c>
      <c r="B973" t="s">
        <v>39</v>
      </c>
      <c r="C973">
        <v>2</v>
      </c>
      <c r="D973">
        <f t="shared" si="45"/>
        <v>2</v>
      </c>
      <c r="E973">
        <v>58.9</v>
      </c>
      <c r="F973">
        <v>117.8</v>
      </c>
      <c r="G973">
        <f t="shared" si="46"/>
        <v>117.8</v>
      </c>
      <c r="H973" s="1">
        <v>45696</v>
      </c>
      <c r="I973" s="1">
        <v>45697</v>
      </c>
      <c r="J973" t="s">
        <v>23</v>
      </c>
      <c r="K973" t="s">
        <v>35</v>
      </c>
      <c r="L973">
        <v>4</v>
      </c>
      <c r="M973" t="s">
        <v>19</v>
      </c>
      <c r="N973" t="s">
        <v>62</v>
      </c>
      <c r="O973">
        <f>orders[[#This Row],[Ship Date]]-orders[[#This Row],[Order Date]]</f>
        <v>1</v>
      </c>
      <c r="P973">
        <f>WEEKNUM(orders[[#This Row],[Order Date]])</f>
        <v>6</v>
      </c>
      <c r="Q973" t="str" cm="1">
        <f t="array" ref="Q973">_xlfn.IFS(orders[[#This Row],[Customer Gender]]="M","Male", orders[[#This Row],[Customer Gender]]="F","Female", orders[[#This Row],[Customer Gender]]="O","Other", TRUE,"Unknown")</f>
        <v>Male</v>
      </c>
      <c r="R973" s="31" t="str">
        <f t="shared" si="47"/>
        <v>February</v>
      </c>
    </row>
    <row r="974" spans="1:18">
      <c r="A974" t="s">
        <v>1070</v>
      </c>
      <c r="B974" t="s">
        <v>39</v>
      </c>
      <c r="C974">
        <v>3</v>
      </c>
      <c r="D974">
        <f t="shared" si="45"/>
        <v>3</v>
      </c>
      <c r="E974">
        <v>51.9</v>
      </c>
      <c r="F974">
        <v>155.69999999999999</v>
      </c>
      <c r="G974">
        <f t="shared" si="46"/>
        <v>155.69999999999999</v>
      </c>
      <c r="H974" s="1">
        <v>45696</v>
      </c>
      <c r="I974" s="1">
        <v>45698</v>
      </c>
      <c r="J974" t="s">
        <v>27</v>
      </c>
      <c r="K974" t="s">
        <v>35</v>
      </c>
      <c r="L974">
        <v>2</v>
      </c>
      <c r="M974" t="s">
        <v>19</v>
      </c>
      <c r="N974" t="s">
        <v>62</v>
      </c>
      <c r="O974">
        <f>orders[[#This Row],[Ship Date]]-orders[[#This Row],[Order Date]]</f>
        <v>2</v>
      </c>
      <c r="P974">
        <f>WEEKNUM(orders[[#This Row],[Order Date]])</f>
        <v>6</v>
      </c>
      <c r="Q974" t="str" cm="1">
        <f t="array" ref="Q974">_xlfn.IFS(orders[[#This Row],[Customer Gender]]="M","Male", orders[[#This Row],[Customer Gender]]="F","Female", orders[[#This Row],[Customer Gender]]="O","Other", TRUE,"Unknown")</f>
        <v>Female</v>
      </c>
      <c r="R974" s="31" t="str">
        <f t="shared" si="47"/>
        <v>February</v>
      </c>
    </row>
    <row r="975" spans="1:18">
      <c r="A975" t="s">
        <v>1071</v>
      </c>
      <c r="B975" t="s">
        <v>26</v>
      </c>
      <c r="C975">
        <v>3</v>
      </c>
      <c r="D975">
        <f t="shared" si="45"/>
        <v>3</v>
      </c>
      <c r="E975">
        <v>50.3</v>
      </c>
      <c r="F975">
        <v>150.89999999999998</v>
      </c>
      <c r="G975">
        <f t="shared" si="46"/>
        <v>150.89999999999998</v>
      </c>
      <c r="H975" s="1">
        <v>45696</v>
      </c>
      <c r="I975" s="1">
        <v>45697</v>
      </c>
      <c r="J975" t="s">
        <v>23</v>
      </c>
      <c r="K975" t="s">
        <v>40</v>
      </c>
      <c r="L975">
        <v>4</v>
      </c>
      <c r="M975" t="s">
        <v>19</v>
      </c>
      <c r="N975" t="s">
        <v>103</v>
      </c>
      <c r="O975">
        <f>orders[[#This Row],[Ship Date]]-orders[[#This Row],[Order Date]]</f>
        <v>1</v>
      </c>
      <c r="P975">
        <f>WEEKNUM(orders[[#This Row],[Order Date]])</f>
        <v>6</v>
      </c>
      <c r="Q975" t="str" cm="1">
        <f t="array" ref="Q975">_xlfn.IFS(orders[[#This Row],[Customer Gender]]="M","Male", orders[[#This Row],[Customer Gender]]="F","Female", orders[[#This Row],[Customer Gender]]="O","Other", TRUE,"Unknown")</f>
        <v>Male</v>
      </c>
      <c r="R975" s="31" t="str">
        <f t="shared" si="47"/>
        <v>February</v>
      </c>
    </row>
    <row r="976" spans="1:18">
      <c r="A976" t="s">
        <v>1072</v>
      </c>
      <c r="B976" t="s">
        <v>67</v>
      </c>
      <c r="C976">
        <v>6</v>
      </c>
      <c r="D976">
        <f t="shared" si="45"/>
        <v>6</v>
      </c>
      <c r="E976">
        <v>45</v>
      </c>
      <c r="F976">
        <v>270</v>
      </c>
      <c r="G976">
        <f t="shared" si="46"/>
        <v>270</v>
      </c>
      <c r="H976" s="1">
        <v>45696</v>
      </c>
      <c r="I976" s="1">
        <v>45702</v>
      </c>
      <c r="J976" t="s">
        <v>27</v>
      </c>
      <c r="K976" t="s">
        <v>51</v>
      </c>
      <c r="L976">
        <v>4</v>
      </c>
      <c r="M976" t="s">
        <v>19</v>
      </c>
      <c r="N976" t="s">
        <v>72</v>
      </c>
      <c r="O976">
        <f>orders[[#This Row],[Ship Date]]-orders[[#This Row],[Order Date]]</f>
        <v>6</v>
      </c>
      <c r="P976">
        <f>WEEKNUM(orders[[#This Row],[Order Date]])</f>
        <v>6</v>
      </c>
      <c r="Q976" t="str" cm="1">
        <f t="array" ref="Q976">_xlfn.IFS(orders[[#This Row],[Customer Gender]]="M","Male", orders[[#This Row],[Customer Gender]]="F","Female", orders[[#This Row],[Customer Gender]]="O","Other", TRUE,"Unknown")</f>
        <v>Female</v>
      </c>
      <c r="R976" s="31" t="str">
        <f t="shared" si="47"/>
        <v>February</v>
      </c>
    </row>
    <row r="977" spans="1:18">
      <c r="A977" t="s">
        <v>1073</v>
      </c>
      <c r="B977" t="s">
        <v>54</v>
      </c>
      <c r="C977">
        <v>6</v>
      </c>
      <c r="D977">
        <f t="shared" si="45"/>
        <v>6</v>
      </c>
      <c r="E977">
        <v>44.7</v>
      </c>
      <c r="F977">
        <v>268.20000000000005</v>
      </c>
      <c r="G977">
        <f t="shared" si="46"/>
        <v>268.20000000000005</v>
      </c>
      <c r="H977" s="1">
        <v>45696</v>
      </c>
      <c r="I977" s="1">
        <v>45698</v>
      </c>
      <c r="J977" t="s">
        <v>27</v>
      </c>
      <c r="K977" t="s">
        <v>40</v>
      </c>
      <c r="L977">
        <v>4</v>
      </c>
      <c r="M977" t="s">
        <v>19</v>
      </c>
      <c r="N977" t="s">
        <v>77</v>
      </c>
      <c r="O977">
        <f>orders[[#This Row],[Ship Date]]-orders[[#This Row],[Order Date]]</f>
        <v>2</v>
      </c>
      <c r="P977">
        <f>WEEKNUM(orders[[#This Row],[Order Date]])</f>
        <v>6</v>
      </c>
      <c r="Q977" t="str" cm="1">
        <f t="array" ref="Q977">_xlfn.IFS(orders[[#This Row],[Customer Gender]]="M","Male", orders[[#This Row],[Customer Gender]]="F","Female", orders[[#This Row],[Customer Gender]]="O","Other", TRUE,"Unknown")</f>
        <v>Female</v>
      </c>
      <c r="R977" s="31" t="str">
        <f t="shared" si="47"/>
        <v>February</v>
      </c>
    </row>
    <row r="978" spans="1:18">
      <c r="A978" t="s">
        <v>1074</v>
      </c>
      <c r="B978" t="s">
        <v>146</v>
      </c>
      <c r="C978">
        <v>15</v>
      </c>
      <c r="D978">
        <f t="shared" si="45"/>
        <v>15</v>
      </c>
      <c r="E978">
        <v>33</v>
      </c>
      <c r="F978">
        <v>495</v>
      </c>
      <c r="G978">
        <f t="shared" si="46"/>
        <v>495</v>
      </c>
      <c r="H978" s="1">
        <v>45696</v>
      </c>
      <c r="I978" s="1">
        <v>45697</v>
      </c>
      <c r="J978" t="s">
        <v>27</v>
      </c>
      <c r="K978" t="s">
        <v>40</v>
      </c>
      <c r="L978">
        <v>4</v>
      </c>
      <c r="M978" t="s">
        <v>19</v>
      </c>
      <c r="N978" t="s">
        <v>77</v>
      </c>
      <c r="O978">
        <f>orders[[#This Row],[Ship Date]]-orders[[#This Row],[Order Date]]</f>
        <v>1</v>
      </c>
      <c r="P978">
        <f>WEEKNUM(orders[[#This Row],[Order Date]])</f>
        <v>6</v>
      </c>
      <c r="Q978" t="str" cm="1">
        <f t="array" ref="Q978">_xlfn.IFS(orders[[#This Row],[Customer Gender]]="M","Male", orders[[#This Row],[Customer Gender]]="F","Female", orders[[#This Row],[Customer Gender]]="O","Other", TRUE,"Unknown")</f>
        <v>Female</v>
      </c>
      <c r="R978" s="31" t="str">
        <f t="shared" si="47"/>
        <v>February</v>
      </c>
    </row>
    <row r="979" spans="1:18">
      <c r="A979" t="s">
        <v>1075</v>
      </c>
      <c r="B979" t="s">
        <v>22</v>
      </c>
      <c r="C979">
        <v>5</v>
      </c>
      <c r="D979">
        <f t="shared" si="45"/>
        <v>5</v>
      </c>
      <c r="E979">
        <v>44.9</v>
      </c>
      <c r="F979">
        <v>224.5</v>
      </c>
      <c r="G979">
        <f t="shared" si="46"/>
        <v>224.5</v>
      </c>
      <c r="H979" s="1">
        <v>45696</v>
      </c>
      <c r="I979" s="1">
        <v>45699</v>
      </c>
      <c r="J979" t="s">
        <v>27</v>
      </c>
      <c r="K979" t="s">
        <v>40</v>
      </c>
      <c r="L979">
        <v>5</v>
      </c>
      <c r="M979" t="s">
        <v>19</v>
      </c>
      <c r="N979" t="s">
        <v>108</v>
      </c>
      <c r="O979">
        <f>orders[[#This Row],[Ship Date]]-orders[[#This Row],[Order Date]]</f>
        <v>3</v>
      </c>
      <c r="P979">
        <f>WEEKNUM(orders[[#This Row],[Order Date]])</f>
        <v>6</v>
      </c>
      <c r="Q979" t="str" cm="1">
        <f t="array" ref="Q979">_xlfn.IFS(orders[[#This Row],[Customer Gender]]="M","Male", orders[[#This Row],[Customer Gender]]="F","Female", orders[[#This Row],[Customer Gender]]="O","Other", TRUE,"Unknown")</f>
        <v>Female</v>
      </c>
      <c r="R979" s="31" t="str">
        <f t="shared" si="47"/>
        <v>February</v>
      </c>
    </row>
    <row r="980" spans="1:18">
      <c r="A980" t="s">
        <v>1076</v>
      </c>
      <c r="B980" t="s">
        <v>54</v>
      </c>
      <c r="C980">
        <v>2</v>
      </c>
      <c r="D980">
        <f t="shared" si="45"/>
        <v>2</v>
      </c>
      <c r="E980">
        <v>34.6</v>
      </c>
      <c r="F980">
        <v>69.2</v>
      </c>
      <c r="G980">
        <f t="shared" si="46"/>
        <v>69.2</v>
      </c>
      <c r="H980" s="1">
        <v>45696</v>
      </c>
      <c r="I980" s="1">
        <v>45700</v>
      </c>
      <c r="J980" t="s">
        <v>27</v>
      </c>
      <c r="K980" t="s">
        <v>18</v>
      </c>
      <c r="L980">
        <v>3</v>
      </c>
      <c r="M980" t="s">
        <v>19</v>
      </c>
      <c r="N980" t="s">
        <v>110</v>
      </c>
      <c r="O980">
        <f>orders[[#This Row],[Ship Date]]-orders[[#This Row],[Order Date]]</f>
        <v>4</v>
      </c>
      <c r="P980">
        <f>WEEKNUM(orders[[#This Row],[Order Date]])</f>
        <v>6</v>
      </c>
      <c r="Q980" t="str" cm="1">
        <f t="array" ref="Q980">_xlfn.IFS(orders[[#This Row],[Customer Gender]]="M","Male", orders[[#This Row],[Customer Gender]]="F","Female", orders[[#This Row],[Customer Gender]]="O","Other", TRUE,"Unknown")</f>
        <v>Female</v>
      </c>
      <c r="R980" s="31" t="str">
        <f t="shared" si="47"/>
        <v>February</v>
      </c>
    </row>
    <row r="981" spans="1:18">
      <c r="A981" t="s">
        <v>1077</v>
      </c>
      <c r="B981" t="s">
        <v>42</v>
      </c>
      <c r="C981">
        <v>7</v>
      </c>
      <c r="D981">
        <f t="shared" si="45"/>
        <v>7</v>
      </c>
      <c r="E981">
        <v>47.1</v>
      </c>
      <c r="F981">
        <v>329.7</v>
      </c>
      <c r="G981">
        <f t="shared" si="46"/>
        <v>329.7</v>
      </c>
      <c r="H981" s="1">
        <v>45696</v>
      </c>
      <c r="I981" s="1">
        <v>45701</v>
      </c>
      <c r="J981" t="s">
        <v>27</v>
      </c>
      <c r="K981" t="s">
        <v>18</v>
      </c>
      <c r="L981">
        <v>4</v>
      </c>
      <c r="M981" t="s">
        <v>19</v>
      </c>
      <c r="N981" t="s">
        <v>82</v>
      </c>
      <c r="O981">
        <f>orders[[#This Row],[Ship Date]]-orders[[#This Row],[Order Date]]</f>
        <v>5</v>
      </c>
      <c r="P981">
        <f>WEEKNUM(orders[[#This Row],[Order Date]])</f>
        <v>6</v>
      </c>
      <c r="Q981" t="str" cm="1">
        <f t="array" ref="Q981">_xlfn.IFS(orders[[#This Row],[Customer Gender]]="M","Male", orders[[#This Row],[Customer Gender]]="F","Female", orders[[#This Row],[Customer Gender]]="O","Other", TRUE,"Unknown")</f>
        <v>Female</v>
      </c>
      <c r="R981" s="31" t="str">
        <f t="shared" si="47"/>
        <v>February</v>
      </c>
    </row>
    <row r="982" spans="1:18">
      <c r="A982" t="s">
        <v>1078</v>
      </c>
      <c r="B982" t="s">
        <v>32</v>
      </c>
      <c r="C982">
        <v>5</v>
      </c>
      <c r="D982">
        <f t="shared" si="45"/>
        <v>5</v>
      </c>
      <c r="E982">
        <v>26.1</v>
      </c>
      <c r="F982">
        <v>130.5</v>
      </c>
      <c r="G982">
        <f t="shared" si="46"/>
        <v>130.5</v>
      </c>
      <c r="H982" s="1">
        <v>45696</v>
      </c>
      <c r="I982" s="1">
        <v>45701</v>
      </c>
      <c r="J982" t="s">
        <v>23</v>
      </c>
      <c r="K982" t="s">
        <v>18</v>
      </c>
      <c r="L982">
        <v>5</v>
      </c>
      <c r="M982" t="s">
        <v>19</v>
      </c>
      <c r="N982" t="s">
        <v>115</v>
      </c>
      <c r="O982">
        <f>orders[[#This Row],[Ship Date]]-orders[[#This Row],[Order Date]]</f>
        <v>5</v>
      </c>
      <c r="P982">
        <f>WEEKNUM(orders[[#This Row],[Order Date]])</f>
        <v>6</v>
      </c>
      <c r="Q982" t="str" cm="1">
        <f t="array" ref="Q982">_xlfn.IFS(orders[[#This Row],[Customer Gender]]="M","Male", orders[[#This Row],[Customer Gender]]="F","Female", orders[[#This Row],[Customer Gender]]="O","Other", TRUE,"Unknown")</f>
        <v>Male</v>
      </c>
      <c r="R982" s="31" t="str">
        <f t="shared" si="47"/>
        <v>February</v>
      </c>
    </row>
    <row r="983" spans="1:18">
      <c r="A983" t="s">
        <v>1079</v>
      </c>
      <c r="B983" t="s">
        <v>69</v>
      </c>
      <c r="C983">
        <v>5</v>
      </c>
      <c r="D983">
        <f t="shared" si="45"/>
        <v>5</v>
      </c>
      <c r="E983">
        <v>66.8</v>
      </c>
      <c r="F983">
        <v>334</v>
      </c>
      <c r="G983">
        <f t="shared" si="46"/>
        <v>334</v>
      </c>
      <c r="H983" s="1">
        <v>45696</v>
      </c>
      <c r="I983" s="1">
        <v>45699</v>
      </c>
      <c r="J983" t="s">
        <v>27</v>
      </c>
      <c r="K983" t="s">
        <v>18</v>
      </c>
      <c r="L983">
        <v>4</v>
      </c>
      <c r="M983" t="s">
        <v>19</v>
      </c>
      <c r="N983" t="s">
        <v>115</v>
      </c>
      <c r="O983">
        <f>orders[[#This Row],[Ship Date]]-orders[[#This Row],[Order Date]]</f>
        <v>3</v>
      </c>
      <c r="P983">
        <f>WEEKNUM(orders[[#This Row],[Order Date]])</f>
        <v>6</v>
      </c>
      <c r="Q983" t="str" cm="1">
        <f t="array" ref="Q983">_xlfn.IFS(orders[[#This Row],[Customer Gender]]="M","Male", orders[[#This Row],[Customer Gender]]="F","Female", orders[[#This Row],[Customer Gender]]="O","Other", TRUE,"Unknown")</f>
        <v>Female</v>
      </c>
      <c r="R983" s="31" t="str">
        <f t="shared" si="47"/>
        <v>February</v>
      </c>
    </row>
    <row r="984" spans="1:18">
      <c r="A984" t="s">
        <v>1080</v>
      </c>
      <c r="B984" t="s">
        <v>26</v>
      </c>
      <c r="C984">
        <v>2</v>
      </c>
      <c r="D984">
        <f t="shared" si="45"/>
        <v>2</v>
      </c>
      <c r="E984">
        <v>167.9</v>
      </c>
      <c r="F984">
        <v>335.8</v>
      </c>
      <c r="G984">
        <f t="shared" si="46"/>
        <v>335.8</v>
      </c>
      <c r="H984" s="1">
        <v>45696</v>
      </c>
      <c r="I984" s="1">
        <v>45697</v>
      </c>
      <c r="J984" t="s">
        <v>27</v>
      </c>
      <c r="K984" t="s">
        <v>51</v>
      </c>
      <c r="L984">
        <v>5</v>
      </c>
      <c r="M984" t="s">
        <v>19</v>
      </c>
      <c r="N984" t="s">
        <v>115</v>
      </c>
      <c r="O984">
        <f>orders[[#This Row],[Ship Date]]-orders[[#This Row],[Order Date]]</f>
        <v>1</v>
      </c>
      <c r="P984">
        <f>WEEKNUM(orders[[#This Row],[Order Date]])</f>
        <v>6</v>
      </c>
      <c r="Q984" t="str" cm="1">
        <f t="array" ref="Q984">_xlfn.IFS(orders[[#This Row],[Customer Gender]]="M","Male", orders[[#This Row],[Customer Gender]]="F","Female", orders[[#This Row],[Customer Gender]]="O","Other", TRUE,"Unknown")</f>
        <v>Female</v>
      </c>
      <c r="R984" s="31" t="str">
        <f t="shared" si="47"/>
        <v>February</v>
      </c>
    </row>
    <row r="985" spans="1:18">
      <c r="A985" t="s">
        <v>1081</v>
      </c>
      <c r="B985" t="s">
        <v>54</v>
      </c>
      <c r="C985">
        <v>9</v>
      </c>
      <c r="D985">
        <f t="shared" si="45"/>
        <v>9</v>
      </c>
      <c r="E985">
        <v>34.6</v>
      </c>
      <c r="F985">
        <v>311.40000000000003</v>
      </c>
      <c r="G985">
        <f t="shared" si="46"/>
        <v>311.40000000000003</v>
      </c>
      <c r="H985" s="1">
        <v>45696</v>
      </c>
      <c r="I985" s="1">
        <v>45697</v>
      </c>
      <c r="J985" t="s">
        <v>27</v>
      </c>
      <c r="K985" t="s">
        <v>40</v>
      </c>
      <c r="L985">
        <v>3</v>
      </c>
      <c r="M985" t="s">
        <v>19</v>
      </c>
      <c r="N985" t="s">
        <v>115</v>
      </c>
      <c r="O985">
        <f>orders[[#This Row],[Ship Date]]-orders[[#This Row],[Order Date]]</f>
        <v>1</v>
      </c>
      <c r="P985">
        <f>WEEKNUM(orders[[#This Row],[Order Date]])</f>
        <v>6</v>
      </c>
      <c r="Q985" t="str" cm="1">
        <f t="array" ref="Q985">_xlfn.IFS(orders[[#This Row],[Customer Gender]]="M","Male", orders[[#This Row],[Customer Gender]]="F","Female", orders[[#This Row],[Customer Gender]]="O","Other", TRUE,"Unknown")</f>
        <v>Female</v>
      </c>
      <c r="R985" s="31" t="str">
        <f t="shared" si="47"/>
        <v>February</v>
      </c>
    </row>
    <row r="986" spans="1:18">
      <c r="A986" t="s">
        <v>1082</v>
      </c>
      <c r="B986" t="s">
        <v>44</v>
      </c>
      <c r="C986">
        <v>3</v>
      </c>
      <c r="D986">
        <f t="shared" si="45"/>
        <v>3</v>
      </c>
      <c r="E986">
        <v>35.1</v>
      </c>
      <c r="F986">
        <v>105.30000000000001</v>
      </c>
      <c r="G986">
        <f t="shared" si="46"/>
        <v>105.30000000000001</v>
      </c>
      <c r="H986" s="1">
        <v>45697</v>
      </c>
      <c r="I986" s="1">
        <v>45701</v>
      </c>
      <c r="J986" t="s">
        <v>23</v>
      </c>
      <c r="K986" t="s">
        <v>70</v>
      </c>
      <c r="L986">
        <v>5</v>
      </c>
      <c r="M986" t="s">
        <v>19</v>
      </c>
      <c r="N986" t="s">
        <v>24</v>
      </c>
      <c r="O986">
        <f>orders[[#This Row],[Ship Date]]-orders[[#This Row],[Order Date]]</f>
        <v>4</v>
      </c>
      <c r="P986">
        <f>WEEKNUM(orders[[#This Row],[Order Date]])</f>
        <v>7</v>
      </c>
      <c r="Q986" t="str" cm="1">
        <f t="array" ref="Q986">_xlfn.IFS(orders[[#This Row],[Customer Gender]]="M","Male", orders[[#This Row],[Customer Gender]]="F","Female", orders[[#This Row],[Customer Gender]]="O","Other", TRUE,"Unknown")</f>
        <v>Male</v>
      </c>
      <c r="R986" s="31" t="str">
        <f t="shared" si="47"/>
        <v>February</v>
      </c>
    </row>
    <row r="987" spans="1:18">
      <c r="A987" t="s">
        <v>1083</v>
      </c>
      <c r="B987" t="s">
        <v>39</v>
      </c>
      <c r="C987">
        <v>4</v>
      </c>
      <c r="D987">
        <f t="shared" si="45"/>
        <v>4</v>
      </c>
      <c r="E987">
        <v>104.5</v>
      </c>
      <c r="F987">
        <v>418</v>
      </c>
      <c r="G987">
        <f t="shared" si="46"/>
        <v>418</v>
      </c>
      <c r="H987" s="1">
        <v>45697</v>
      </c>
      <c r="I987" s="1">
        <v>45698</v>
      </c>
      <c r="J987" t="s">
        <v>23</v>
      </c>
      <c r="K987" t="s">
        <v>35</v>
      </c>
      <c r="L987">
        <v>3</v>
      </c>
      <c r="M987" t="s">
        <v>19</v>
      </c>
      <c r="N987" t="s">
        <v>24</v>
      </c>
      <c r="O987">
        <f>orders[[#This Row],[Ship Date]]-orders[[#This Row],[Order Date]]</f>
        <v>1</v>
      </c>
      <c r="P987">
        <f>WEEKNUM(orders[[#This Row],[Order Date]])</f>
        <v>7</v>
      </c>
      <c r="Q987" t="str" cm="1">
        <f t="array" ref="Q987">_xlfn.IFS(orders[[#This Row],[Customer Gender]]="M","Male", orders[[#This Row],[Customer Gender]]="F","Female", orders[[#This Row],[Customer Gender]]="O","Other", TRUE,"Unknown")</f>
        <v>Male</v>
      </c>
      <c r="R987" s="31" t="str">
        <f t="shared" si="47"/>
        <v>February</v>
      </c>
    </row>
    <row r="988" spans="1:18">
      <c r="A988" t="s">
        <v>1084</v>
      </c>
      <c r="B988" t="s">
        <v>44</v>
      </c>
      <c r="C988">
        <v>1</v>
      </c>
      <c r="D988">
        <f t="shared" si="45"/>
        <v>1</v>
      </c>
      <c r="E988">
        <v>37.9</v>
      </c>
      <c r="F988">
        <v>37.9</v>
      </c>
      <c r="G988">
        <f t="shared" si="46"/>
        <v>37.9</v>
      </c>
      <c r="H988" s="1">
        <v>45697</v>
      </c>
      <c r="I988" s="1">
        <v>45699</v>
      </c>
      <c r="J988" t="s">
        <v>17</v>
      </c>
      <c r="K988" t="s">
        <v>35</v>
      </c>
      <c r="L988">
        <v>5</v>
      </c>
      <c r="M988" t="s">
        <v>19</v>
      </c>
      <c r="N988" t="s">
        <v>28</v>
      </c>
      <c r="O988">
        <f>orders[[#This Row],[Ship Date]]-orders[[#This Row],[Order Date]]</f>
        <v>2</v>
      </c>
      <c r="P988">
        <f>WEEKNUM(orders[[#This Row],[Order Date]])</f>
        <v>7</v>
      </c>
      <c r="Q988" t="str" cm="1">
        <f t="array" ref="Q988">_xlfn.IFS(orders[[#This Row],[Customer Gender]]="M","Male", orders[[#This Row],[Customer Gender]]="F","Female", orders[[#This Row],[Customer Gender]]="O","Other", TRUE,"Unknown")</f>
        <v>Unknown</v>
      </c>
      <c r="R988" s="31" t="str">
        <f t="shared" si="47"/>
        <v>February</v>
      </c>
    </row>
    <row r="989" spans="1:18">
      <c r="A989" t="s">
        <v>1085</v>
      </c>
      <c r="B989" t="s">
        <v>32</v>
      </c>
      <c r="C989">
        <v>3</v>
      </c>
      <c r="D989">
        <f t="shared" si="45"/>
        <v>3</v>
      </c>
      <c r="E989">
        <v>25.5</v>
      </c>
      <c r="F989">
        <v>76.5</v>
      </c>
      <c r="G989">
        <f t="shared" si="46"/>
        <v>76.5</v>
      </c>
      <c r="H989" s="1">
        <v>45697</v>
      </c>
      <c r="I989" s="1">
        <v>45700</v>
      </c>
      <c r="J989" t="s">
        <v>23</v>
      </c>
      <c r="K989" t="s">
        <v>51</v>
      </c>
      <c r="L989">
        <v>4</v>
      </c>
      <c r="M989" t="s">
        <v>19</v>
      </c>
      <c r="N989" t="s">
        <v>28</v>
      </c>
      <c r="O989">
        <f>orders[[#This Row],[Ship Date]]-orders[[#This Row],[Order Date]]</f>
        <v>3</v>
      </c>
      <c r="P989">
        <f>WEEKNUM(orders[[#This Row],[Order Date]])</f>
        <v>7</v>
      </c>
      <c r="Q989" t="str" cm="1">
        <f t="array" ref="Q989">_xlfn.IFS(orders[[#This Row],[Customer Gender]]="M","Male", orders[[#This Row],[Customer Gender]]="F","Female", orders[[#This Row],[Customer Gender]]="O","Other", TRUE,"Unknown")</f>
        <v>Male</v>
      </c>
      <c r="R989" s="31" t="str">
        <f t="shared" si="47"/>
        <v>February</v>
      </c>
    </row>
    <row r="990" spans="1:18">
      <c r="A990" t="s">
        <v>1086</v>
      </c>
      <c r="B990" t="s">
        <v>16</v>
      </c>
      <c r="C990">
        <v>3</v>
      </c>
      <c r="D990">
        <f t="shared" si="45"/>
        <v>3</v>
      </c>
      <c r="E990">
        <v>32</v>
      </c>
      <c r="F990">
        <v>96</v>
      </c>
      <c r="G990">
        <f t="shared" si="46"/>
        <v>96</v>
      </c>
      <c r="H990" s="1">
        <v>45697</v>
      </c>
      <c r="I990" s="1">
        <v>45701</v>
      </c>
      <c r="J990" t="s">
        <v>27</v>
      </c>
      <c r="K990" t="s">
        <v>35</v>
      </c>
      <c r="L990">
        <v>4</v>
      </c>
      <c r="M990" t="s">
        <v>19</v>
      </c>
      <c r="N990" t="s">
        <v>147</v>
      </c>
      <c r="O990">
        <f>orders[[#This Row],[Ship Date]]-orders[[#This Row],[Order Date]]</f>
        <v>4</v>
      </c>
      <c r="P990">
        <f>WEEKNUM(orders[[#This Row],[Order Date]])</f>
        <v>7</v>
      </c>
      <c r="Q990" t="str" cm="1">
        <f t="array" ref="Q990">_xlfn.IFS(orders[[#This Row],[Customer Gender]]="M","Male", orders[[#This Row],[Customer Gender]]="F","Female", orders[[#This Row],[Customer Gender]]="O","Other", TRUE,"Unknown")</f>
        <v>Female</v>
      </c>
      <c r="R990" s="31" t="str">
        <f t="shared" si="47"/>
        <v>February</v>
      </c>
    </row>
    <row r="991" spans="1:18">
      <c r="A991" t="s">
        <v>1087</v>
      </c>
      <c r="B991" t="s">
        <v>22</v>
      </c>
      <c r="C991">
        <v>1</v>
      </c>
      <c r="D991">
        <f t="shared" si="45"/>
        <v>1</v>
      </c>
      <c r="E991">
        <v>47.1</v>
      </c>
      <c r="F991">
        <v>47.1</v>
      </c>
      <c r="G991">
        <f t="shared" si="46"/>
        <v>47.1</v>
      </c>
      <c r="H991" s="1">
        <v>45697</v>
      </c>
      <c r="I991" s="1">
        <v>45698</v>
      </c>
      <c r="J991" t="s">
        <v>27</v>
      </c>
      <c r="K991" t="s">
        <v>18</v>
      </c>
      <c r="L991">
        <v>4</v>
      </c>
      <c r="M991" t="s">
        <v>19</v>
      </c>
      <c r="N991" t="s">
        <v>334</v>
      </c>
      <c r="O991">
        <f>orders[[#This Row],[Ship Date]]-orders[[#This Row],[Order Date]]</f>
        <v>1</v>
      </c>
      <c r="P991">
        <f>WEEKNUM(orders[[#This Row],[Order Date]])</f>
        <v>7</v>
      </c>
      <c r="Q991" t="str" cm="1">
        <f t="array" ref="Q991">_xlfn.IFS(orders[[#This Row],[Customer Gender]]="M","Male", orders[[#This Row],[Customer Gender]]="F","Female", orders[[#This Row],[Customer Gender]]="O","Other", TRUE,"Unknown")</f>
        <v>Female</v>
      </c>
      <c r="R991" s="31" t="str">
        <f t="shared" si="47"/>
        <v>February</v>
      </c>
    </row>
    <row r="992" spans="1:18">
      <c r="A992" t="s">
        <v>1088</v>
      </c>
      <c r="B992" t="s">
        <v>39</v>
      </c>
      <c r="C992">
        <v>2</v>
      </c>
      <c r="D992">
        <f t="shared" si="45"/>
        <v>2</v>
      </c>
      <c r="E992">
        <v>50.6</v>
      </c>
      <c r="F992">
        <v>101.2</v>
      </c>
      <c r="G992">
        <f t="shared" si="46"/>
        <v>101.2</v>
      </c>
      <c r="H992" s="1">
        <v>45697</v>
      </c>
      <c r="I992" s="1">
        <v>45703</v>
      </c>
      <c r="J992" t="s">
        <v>17</v>
      </c>
      <c r="K992" t="s">
        <v>18</v>
      </c>
      <c r="L992">
        <v>4</v>
      </c>
      <c r="M992" t="s">
        <v>19</v>
      </c>
      <c r="N992" t="s">
        <v>33</v>
      </c>
      <c r="O992">
        <f>orders[[#This Row],[Ship Date]]-orders[[#This Row],[Order Date]]</f>
        <v>6</v>
      </c>
      <c r="P992">
        <f>WEEKNUM(orders[[#This Row],[Order Date]])</f>
        <v>7</v>
      </c>
      <c r="Q992" t="str" cm="1">
        <f t="array" ref="Q992">_xlfn.IFS(orders[[#This Row],[Customer Gender]]="M","Male", orders[[#This Row],[Customer Gender]]="F","Female", orders[[#This Row],[Customer Gender]]="O","Other", TRUE,"Unknown")</f>
        <v>Unknown</v>
      </c>
      <c r="R992" s="31" t="str">
        <f t="shared" si="47"/>
        <v>February</v>
      </c>
    </row>
    <row r="993" spans="1:18">
      <c r="A993" t="s">
        <v>1089</v>
      </c>
      <c r="B993" t="s">
        <v>39</v>
      </c>
      <c r="C993">
        <v>5</v>
      </c>
      <c r="D993">
        <f t="shared" si="45"/>
        <v>5</v>
      </c>
      <c r="E993">
        <v>81.7</v>
      </c>
      <c r="F993">
        <v>408.5</v>
      </c>
      <c r="G993">
        <f t="shared" si="46"/>
        <v>408.5</v>
      </c>
      <c r="H993" s="1">
        <v>45697</v>
      </c>
      <c r="I993" s="1">
        <v>45698</v>
      </c>
      <c r="J993" t="s">
        <v>27</v>
      </c>
      <c r="K993" t="s">
        <v>35</v>
      </c>
      <c r="L993">
        <v>5</v>
      </c>
      <c r="M993" t="s">
        <v>19</v>
      </c>
      <c r="N993" t="s">
        <v>33</v>
      </c>
      <c r="O993">
        <f>orders[[#This Row],[Ship Date]]-orders[[#This Row],[Order Date]]</f>
        <v>1</v>
      </c>
      <c r="P993">
        <f>WEEKNUM(orders[[#This Row],[Order Date]])</f>
        <v>7</v>
      </c>
      <c r="Q993" t="str" cm="1">
        <f t="array" ref="Q993">_xlfn.IFS(orders[[#This Row],[Customer Gender]]="M","Male", orders[[#This Row],[Customer Gender]]="F","Female", orders[[#This Row],[Customer Gender]]="O","Other", TRUE,"Unknown")</f>
        <v>Female</v>
      </c>
      <c r="R993" s="31" t="str">
        <f t="shared" si="47"/>
        <v>February</v>
      </c>
    </row>
    <row r="994" spans="1:18">
      <c r="A994" t="s">
        <v>1090</v>
      </c>
      <c r="B994" t="s">
        <v>37</v>
      </c>
      <c r="C994">
        <v>2</v>
      </c>
      <c r="D994">
        <f t="shared" si="45"/>
        <v>2</v>
      </c>
      <c r="E994">
        <v>50.7</v>
      </c>
      <c r="F994">
        <v>101.4</v>
      </c>
      <c r="G994">
        <f t="shared" si="46"/>
        <v>101.4</v>
      </c>
      <c r="H994" s="1">
        <v>45697</v>
      </c>
      <c r="I994" s="1">
        <v>45698</v>
      </c>
      <c r="J994" t="s">
        <v>89</v>
      </c>
      <c r="K994" t="s">
        <v>40</v>
      </c>
      <c r="L994">
        <v>5</v>
      </c>
      <c r="M994" t="s">
        <v>19</v>
      </c>
      <c r="N994" t="s">
        <v>33</v>
      </c>
      <c r="O994">
        <f>orders[[#This Row],[Ship Date]]-orders[[#This Row],[Order Date]]</f>
        <v>1</v>
      </c>
      <c r="P994">
        <f>WEEKNUM(orders[[#This Row],[Order Date]])</f>
        <v>7</v>
      </c>
      <c r="Q994" t="str" cm="1">
        <f t="array" ref="Q994">_xlfn.IFS(orders[[#This Row],[Customer Gender]]="M","Male", orders[[#This Row],[Customer Gender]]="F","Female", orders[[#This Row],[Customer Gender]]="O","Other", TRUE,"Unknown")</f>
        <v>Other</v>
      </c>
      <c r="R994" s="31" t="str">
        <f t="shared" si="47"/>
        <v>February</v>
      </c>
    </row>
    <row r="995" spans="1:18">
      <c r="A995" t="s">
        <v>1091</v>
      </c>
      <c r="B995" t="s">
        <v>26</v>
      </c>
      <c r="C995">
        <v>19</v>
      </c>
      <c r="D995">
        <f t="shared" si="45"/>
        <v>19</v>
      </c>
      <c r="E995">
        <v>67.3</v>
      </c>
      <c r="F995">
        <v>1278.7</v>
      </c>
      <c r="G995">
        <f t="shared" si="46"/>
        <v>1278.7</v>
      </c>
      <c r="H995" s="1">
        <v>45697</v>
      </c>
      <c r="I995" s="1">
        <v>45701</v>
      </c>
      <c r="J995" t="s">
        <v>27</v>
      </c>
      <c r="K995" t="s">
        <v>40</v>
      </c>
      <c r="L995">
        <v>4</v>
      </c>
      <c r="M995" t="s">
        <v>19</v>
      </c>
      <c r="N995" t="s">
        <v>33</v>
      </c>
      <c r="O995">
        <f>orders[[#This Row],[Ship Date]]-orders[[#This Row],[Order Date]]</f>
        <v>4</v>
      </c>
      <c r="P995">
        <f>WEEKNUM(orders[[#This Row],[Order Date]])</f>
        <v>7</v>
      </c>
      <c r="Q995" t="str" cm="1">
        <f t="array" ref="Q995">_xlfn.IFS(orders[[#This Row],[Customer Gender]]="M","Male", orders[[#This Row],[Customer Gender]]="F","Female", orders[[#This Row],[Customer Gender]]="O","Other", TRUE,"Unknown")</f>
        <v>Female</v>
      </c>
      <c r="R995" s="31" t="str">
        <f t="shared" si="47"/>
        <v>February</v>
      </c>
    </row>
    <row r="996" spans="1:18">
      <c r="A996" t="s">
        <v>1092</v>
      </c>
      <c r="B996" t="s">
        <v>26</v>
      </c>
      <c r="C996">
        <v>4</v>
      </c>
      <c r="D996">
        <f t="shared" si="45"/>
        <v>4</v>
      </c>
      <c r="E996">
        <v>64.8</v>
      </c>
      <c r="F996">
        <v>259.2</v>
      </c>
      <c r="G996">
        <f t="shared" si="46"/>
        <v>259.2</v>
      </c>
      <c r="H996" s="1">
        <v>45697</v>
      </c>
      <c r="I996" s="1">
        <v>45700</v>
      </c>
      <c r="J996" t="s">
        <v>27</v>
      </c>
      <c r="K996" t="s">
        <v>51</v>
      </c>
      <c r="L996">
        <v>4</v>
      </c>
      <c r="M996" t="s">
        <v>19</v>
      </c>
      <c r="N996" t="s">
        <v>33</v>
      </c>
      <c r="O996">
        <f>orders[[#This Row],[Ship Date]]-orders[[#This Row],[Order Date]]</f>
        <v>3</v>
      </c>
      <c r="P996">
        <f>WEEKNUM(orders[[#This Row],[Order Date]])</f>
        <v>7</v>
      </c>
      <c r="Q996" t="str" cm="1">
        <f t="array" ref="Q996">_xlfn.IFS(orders[[#This Row],[Customer Gender]]="M","Male", orders[[#This Row],[Customer Gender]]="F","Female", orders[[#This Row],[Customer Gender]]="O","Other", TRUE,"Unknown")</f>
        <v>Female</v>
      </c>
      <c r="R996" s="31" t="str">
        <f t="shared" si="47"/>
        <v>February</v>
      </c>
    </row>
    <row r="997" spans="1:18">
      <c r="A997" t="s">
        <v>1093</v>
      </c>
      <c r="B997" t="s">
        <v>37</v>
      </c>
      <c r="C997">
        <v>22</v>
      </c>
      <c r="D997">
        <f t="shared" si="45"/>
        <v>22</v>
      </c>
      <c r="E997">
        <v>61.3</v>
      </c>
      <c r="F997">
        <v>1348.6</v>
      </c>
      <c r="G997">
        <f t="shared" si="46"/>
        <v>1348.6</v>
      </c>
      <c r="H997" s="1">
        <v>45697</v>
      </c>
      <c r="I997" s="1">
        <v>45698</v>
      </c>
      <c r="J997" t="s">
        <v>27</v>
      </c>
      <c r="K997" t="s">
        <v>18</v>
      </c>
      <c r="L997">
        <v>5</v>
      </c>
      <c r="M997" t="s">
        <v>19</v>
      </c>
      <c r="N997" t="s">
        <v>33</v>
      </c>
      <c r="O997">
        <f>orders[[#This Row],[Ship Date]]-orders[[#This Row],[Order Date]]</f>
        <v>1</v>
      </c>
      <c r="P997">
        <f>WEEKNUM(orders[[#This Row],[Order Date]])</f>
        <v>7</v>
      </c>
      <c r="Q997" t="str" cm="1">
        <f t="array" ref="Q997">_xlfn.IFS(orders[[#This Row],[Customer Gender]]="M","Male", orders[[#This Row],[Customer Gender]]="F","Female", orders[[#This Row],[Customer Gender]]="O","Other", TRUE,"Unknown")</f>
        <v>Female</v>
      </c>
      <c r="R997" s="31" t="str">
        <f t="shared" si="47"/>
        <v>February</v>
      </c>
    </row>
    <row r="998" spans="1:18">
      <c r="A998" t="s">
        <v>1094</v>
      </c>
      <c r="B998" t="s">
        <v>81</v>
      </c>
      <c r="C998">
        <v>1</v>
      </c>
      <c r="D998">
        <f t="shared" si="45"/>
        <v>1</v>
      </c>
      <c r="E998">
        <v>32.9</v>
      </c>
      <c r="F998">
        <v>32.9</v>
      </c>
      <c r="G998">
        <f t="shared" si="46"/>
        <v>32.9</v>
      </c>
      <c r="H998" s="1">
        <v>45697</v>
      </c>
      <c r="I998" s="1">
        <v>45700</v>
      </c>
      <c r="J998" t="s">
        <v>27</v>
      </c>
      <c r="K998" t="s">
        <v>70</v>
      </c>
      <c r="L998">
        <v>4</v>
      </c>
      <c r="M998" t="s">
        <v>19</v>
      </c>
      <c r="N998" t="s">
        <v>33</v>
      </c>
      <c r="O998">
        <f>orders[[#This Row],[Ship Date]]-orders[[#This Row],[Order Date]]</f>
        <v>3</v>
      </c>
      <c r="P998">
        <f>WEEKNUM(orders[[#This Row],[Order Date]])</f>
        <v>7</v>
      </c>
      <c r="Q998" t="str" cm="1">
        <f t="array" ref="Q998">_xlfn.IFS(orders[[#This Row],[Customer Gender]]="M","Male", orders[[#This Row],[Customer Gender]]="F","Female", orders[[#This Row],[Customer Gender]]="O","Other", TRUE,"Unknown")</f>
        <v>Female</v>
      </c>
      <c r="R998" s="31" t="str">
        <f t="shared" si="47"/>
        <v>February</v>
      </c>
    </row>
    <row r="999" spans="1:18">
      <c r="A999" t="s">
        <v>1095</v>
      </c>
      <c r="B999" t="s">
        <v>39</v>
      </c>
      <c r="C999">
        <v>2</v>
      </c>
      <c r="D999">
        <f t="shared" si="45"/>
        <v>2</v>
      </c>
      <c r="E999">
        <v>100.8</v>
      </c>
      <c r="F999">
        <v>201.6</v>
      </c>
      <c r="G999">
        <f t="shared" si="46"/>
        <v>201.6</v>
      </c>
      <c r="H999" s="1">
        <v>45697</v>
      </c>
      <c r="I999" s="1">
        <v>45700</v>
      </c>
      <c r="J999" t="s">
        <v>27</v>
      </c>
      <c r="K999" t="s">
        <v>18</v>
      </c>
      <c r="L999">
        <v>4</v>
      </c>
      <c r="M999" t="s">
        <v>19</v>
      </c>
      <c r="N999" t="s">
        <v>33</v>
      </c>
      <c r="O999">
        <f>orders[[#This Row],[Ship Date]]-orders[[#This Row],[Order Date]]</f>
        <v>3</v>
      </c>
      <c r="P999">
        <f>WEEKNUM(orders[[#This Row],[Order Date]])</f>
        <v>7</v>
      </c>
      <c r="Q999" t="str" cm="1">
        <f t="array" ref="Q999">_xlfn.IFS(orders[[#This Row],[Customer Gender]]="M","Male", orders[[#This Row],[Customer Gender]]="F","Female", orders[[#This Row],[Customer Gender]]="O","Other", TRUE,"Unknown")</f>
        <v>Female</v>
      </c>
      <c r="R999" s="31" t="str">
        <f t="shared" si="47"/>
        <v>February</v>
      </c>
    </row>
    <row r="1000" spans="1:18">
      <c r="A1000" t="s">
        <v>1096</v>
      </c>
      <c r="B1000" t="s">
        <v>44</v>
      </c>
      <c r="C1000">
        <v>4</v>
      </c>
      <c r="D1000">
        <f t="shared" si="45"/>
        <v>4</v>
      </c>
      <c r="E1000">
        <v>25.1</v>
      </c>
      <c r="F1000">
        <v>100.4</v>
      </c>
      <c r="G1000">
        <f t="shared" si="46"/>
        <v>100.4</v>
      </c>
      <c r="H1000" s="1">
        <v>45697</v>
      </c>
      <c r="I1000" s="1">
        <v>45699</v>
      </c>
      <c r="J1000" t="s">
        <v>27</v>
      </c>
      <c r="K1000" t="s">
        <v>35</v>
      </c>
      <c r="L1000">
        <v>4</v>
      </c>
      <c r="M1000" t="s">
        <v>19</v>
      </c>
      <c r="N1000" t="s">
        <v>33</v>
      </c>
      <c r="O1000">
        <f>orders[[#This Row],[Ship Date]]-orders[[#This Row],[Order Date]]</f>
        <v>2</v>
      </c>
      <c r="P1000">
        <f>WEEKNUM(orders[[#This Row],[Order Date]])</f>
        <v>7</v>
      </c>
      <c r="Q1000" t="str" cm="1">
        <f t="array" ref="Q1000">_xlfn.IFS(orders[[#This Row],[Customer Gender]]="M","Male", orders[[#This Row],[Customer Gender]]="F","Female", orders[[#This Row],[Customer Gender]]="O","Other", TRUE,"Unknown")</f>
        <v>Female</v>
      </c>
      <c r="R1000" s="31" t="str">
        <f t="shared" si="47"/>
        <v>February</v>
      </c>
    </row>
    <row r="1001" spans="1:18">
      <c r="A1001" t="s">
        <v>1097</v>
      </c>
      <c r="B1001" t="s">
        <v>135</v>
      </c>
      <c r="C1001">
        <v>1</v>
      </c>
      <c r="D1001">
        <f t="shared" si="45"/>
        <v>1</v>
      </c>
      <c r="E1001">
        <v>48.5</v>
      </c>
      <c r="F1001">
        <v>48.5</v>
      </c>
      <c r="G1001">
        <f t="shared" si="46"/>
        <v>48.5</v>
      </c>
      <c r="H1001" s="1">
        <v>45697</v>
      </c>
      <c r="I1001" s="1">
        <v>45698</v>
      </c>
      <c r="J1001" t="s">
        <v>27</v>
      </c>
      <c r="K1001" t="s">
        <v>18</v>
      </c>
      <c r="L1001">
        <v>3</v>
      </c>
      <c r="M1001" t="s">
        <v>19</v>
      </c>
      <c r="N1001" t="s">
        <v>33</v>
      </c>
      <c r="O1001">
        <f>orders[[#This Row],[Ship Date]]-orders[[#This Row],[Order Date]]</f>
        <v>1</v>
      </c>
      <c r="P1001">
        <f>WEEKNUM(orders[[#This Row],[Order Date]])</f>
        <v>7</v>
      </c>
      <c r="Q1001" t="str" cm="1">
        <f t="array" ref="Q1001">_xlfn.IFS(orders[[#This Row],[Customer Gender]]="M","Male", orders[[#This Row],[Customer Gender]]="F","Female", orders[[#This Row],[Customer Gender]]="O","Other", TRUE,"Unknown")</f>
        <v>Female</v>
      </c>
      <c r="R1001" s="31" t="str">
        <f t="shared" si="47"/>
        <v>February</v>
      </c>
    </row>
    <row r="1002" spans="1:18">
      <c r="A1002" t="s">
        <v>1098</v>
      </c>
      <c r="B1002" t="s">
        <v>42</v>
      </c>
      <c r="C1002">
        <v>2</v>
      </c>
      <c r="D1002">
        <f t="shared" si="45"/>
        <v>2</v>
      </c>
      <c r="E1002">
        <v>33.6</v>
      </c>
      <c r="F1002">
        <v>67.2</v>
      </c>
      <c r="G1002">
        <f t="shared" si="46"/>
        <v>67.2</v>
      </c>
      <c r="H1002" s="1">
        <v>45697</v>
      </c>
      <c r="I1002" s="1">
        <v>45701</v>
      </c>
      <c r="J1002" t="s">
        <v>27</v>
      </c>
      <c r="K1002" t="s">
        <v>40</v>
      </c>
      <c r="L1002">
        <v>5</v>
      </c>
      <c r="M1002" t="s">
        <v>19</v>
      </c>
      <c r="N1002" t="s">
        <v>33</v>
      </c>
      <c r="O1002">
        <f>orders[[#This Row],[Ship Date]]-orders[[#This Row],[Order Date]]</f>
        <v>4</v>
      </c>
      <c r="P1002">
        <f>WEEKNUM(orders[[#This Row],[Order Date]])</f>
        <v>7</v>
      </c>
      <c r="Q1002" t="str" cm="1">
        <f t="array" ref="Q1002">_xlfn.IFS(orders[[#This Row],[Customer Gender]]="M","Male", orders[[#This Row],[Customer Gender]]="F","Female", orders[[#This Row],[Customer Gender]]="O","Other", TRUE,"Unknown")</f>
        <v>Female</v>
      </c>
      <c r="R1002" s="31" t="str">
        <f t="shared" si="47"/>
        <v>February</v>
      </c>
    </row>
    <row r="1003" spans="1:18">
      <c r="A1003" t="s">
        <v>1099</v>
      </c>
      <c r="B1003" t="s">
        <v>44</v>
      </c>
      <c r="C1003">
        <v>1</v>
      </c>
      <c r="D1003">
        <f t="shared" si="45"/>
        <v>1</v>
      </c>
      <c r="E1003">
        <v>39.299999999999997</v>
      </c>
      <c r="F1003">
        <v>39.299999999999997</v>
      </c>
      <c r="G1003">
        <f t="shared" si="46"/>
        <v>39.299999999999997</v>
      </c>
      <c r="H1003" s="1">
        <v>45697</v>
      </c>
      <c r="I1003" s="1">
        <v>45708</v>
      </c>
      <c r="J1003" t="s">
        <v>27</v>
      </c>
      <c r="K1003" t="s">
        <v>35</v>
      </c>
      <c r="L1003">
        <v>3</v>
      </c>
      <c r="M1003" t="s">
        <v>19</v>
      </c>
      <c r="N1003" t="s">
        <v>802</v>
      </c>
      <c r="O1003">
        <f>orders[[#This Row],[Ship Date]]-orders[[#This Row],[Order Date]]</f>
        <v>11</v>
      </c>
      <c r="P1003">
        <f>WEEKNUM(orders[[#This Row],[Order Date]])</f>
        <v>7</v>
      </c>
      <c r="Q1003" t="str" cm="1">
        <f t="array" ref="Q1003">_xlfn.IFS(orders[[#This Row],[Customer Gender]]="M","Male", orders[[#This Row],[Customer Gender]]="F","Female", orders[[#This Row],[Customer Gender]]="O","Other", TRUE,"Unknown")</f>
        <v>Female</v>
      </c>
      <c r="R1003" s="31" t="str">
        <f t="shared" si="47"/>
        <v>February</v>
      </c>
    </row>
    <row r="1004" spans="1:18">
      <c r="A1004" t="s">
        <v>1100</v>
      </c>
      <c r="B1004" t="s">
        <v>32</v>
      </c>
      <c r="C1004">
        <v>10</v>
      </c>
      <c r="D1004">
        <f t="shared" si="45"/>
        <v>10</v>
      </c>
      <c r="E1004">
        <v>48.8</v>
      </c>
      <c r="F1004">
        <v>488</v>
      </c>
      <c r="G1004">
        <f t="shared" si="46"/>
        <v>488</v>
      </c>
      <c r="H1004" s="1">
        <v>45697</v>
      </c>
      <c r="I1004" s="1">
        <v>45699</v>
      </c>
      <c r="J1004" t="s">
        <v>27</v>
      </c>
      <c r="K1004" t="s">
        <v>51</v>
      </c>
      <c r="L1004">
        <v>3</v>
      </c>
      <c r="M1004" t="s">
        <v>19</v>
      </c>
      <c r="N1004" t="s">
        <v>188</v>
      </c>
      <c r="O1004">
        <f>orders[[#This Row],[Ship Date]]-orders[[#This Row],[Order Date]]</f>
        <v>2</v>
      </c>
      <c r="P1004">
        <f>WEEKNUM(orders[[#This Row],[Order Date]])</f>
        <v>7</v>
      </c>
      <c r="Q1004" t="str" cm="1">
        <f t="array" ref="Q1004">_xlfn.IFS(orders[[#This Row],[Customer Gender]]="M","Male", orders[[#This Row],[Customer Gender]]="F","Female", orders[[#This Row],[Customer Gender]]="O","Other", TRUE,"Unknown")</f>
        <v>Female</v>
      </c>
      <c r="R1004" s="31" t="str">
        <f t="shared" si="47"/>
        <v>February</v>
      </c>
    </row>
    <row r="1005" spans="1:18">
      <c r="A1005" t="s">
        <v>1101</v>
      </c>
      <c r="B1005" t="s">
        <v>39</v>
      </c>
      <c r="C1005">
        <v>8</v>
      </c>
      <c r="D1005">
        <f t="shared" si="45"/>
        <v>8</v>
      </c>
      <c r="E1005">
        <v>72.8</v>
      </c>
      <c r="F1005">
        <v>582.4</v>
      </c>
      <c r="G1005">
        <f t="shared" si="46"/>
        <v>582.4</v>
      </c>
      <c r="H1005" s="1">
        <v>45697</v>
      </c>
      <c r="I1005" s="1">
        <v>45699</v>
      </c>
      <c r="J1005" t="s">
        <v>23</v>
      </c>
      <c r="K1005" t="s">
        <v>35</v>
      </c>
      <c r="L1005">
        <v>5</v>
      </c>
      <c r="M1005" t="s">
        <v>19</v>
      </c>
      <c r="N1005" t="s">
        <v>52</v>
      </c>
      <c r="O1005">
        <f>orders[[#This Row],[Ship Date]]-orders[[#This Row],[Order Date]]</f>
        <v>2</v>
      </c>
      <c r="P1005">
        <f>WEEKNUM(orders[[#This Row],[Order Date]])</f>
        <v>7</v>
      </c>
      <c r="Q1005" t="str" cm="1">
        <f t="array" ref="Q1005">_xlfn.IFS(orders[[#This Row],[Customer Gender]]="M","Male", orders[[#This Row],[Customer Gender]]="F","Female", orders[[#This Row],[Customer Gender]]="O","Other", TRUE,"Unknown")</f>
        <v>Male</v>
      </c>
      <c r="R1005" s="31" t="str">
        <f t="shared" si="47"/>
        <v>February</v>
      </c>
    </row>
    <row r="1006" spans="1:18">
      <c r="A1006" t="s">
        <v>1102</v>
      </c>
      <c r="B1006" t="s">
        <v>54</v>
      </c>
      <c r="C1006">
        <v>8</v>
      </c>
      <c r="D1006">
        <f t="shared" si="45"/>
        <v>8</v>
      </c>
      <c r="E1006">
        <v>46.2</v>
      </c>
      <c r="F1006">
        <v>369.6</v>
      </c>
      <c r="G1006">
        <f t="shared" si="46"/>
        <v>369.6</v>
      </c>
      <c r="H1006" s="1">
        <v>45697</v>
      </c>
      <c r="I1006" s="1">
        <v>45698</v>
      </c>
      <c r="J1006" t="s">
        <v>23</v>
      </c>
      <c r="K1006" t="s">
        <v>51</v>
      </c>
      <c r="L1006">
        <v>2</v>
      </c>
      <c r="M1006" t="s">
        <v>19</v>
      </c>
      <c r="N1006" t="s">
        <v>52</v>
      </c>
      <c r="O1006">
        <f>orders[[#This Row],[Ship Date]]-orders[[#This Row],[Order Date]]</f>
        <v>1</v>
      </c>
      <c r="P1006">
        <f>WEEKNUM(orders[[#This Row],[Order Date]])</f>
        <v>7</v>
      </c>
      <c r="Q1006" t="str" cm="1">
        <f t="array" ref="Q1006">_xlfn.IFS(orders[[#This Row],[Customer Gender]]="M","Male", orders[[#This Row],[Customer Gender]]="F","Female", orders[[#This Row],[Customer Gender]]="O","Other", TRUE,"Unknown")</f>
        <v>Male</v>
      </c>
      <c r="R1006" s="31" t="str">
        <f t="shared" si="47"/>
        <v>February</v>
      </c>
    </row>
    <row r="1007" spans="1:18">
      <c r="A1007" t="s">
        <v>1103</v>
      </c>
      <c r="B1007" t="s">
        <v>32</v>
      </c>
      <c r="C1007">
        <v>2</v>
      </c>
      <c r="D1007">
        <f t="shared" si="45"/>
        <v>2</v>
      </c>
      <c r="E1007">
        <v>20.7</v>
      </c>
      <c r="F1007">
        <v>41.4</v>
      </c>
      <c r="G1007">
        <f t="shared" si="46"/>
        <v>41.4</v>
      </c>
      <c r="H1007" s="1">
        <v>45697</v>
      </c>
      <c r="I1007" s="1">
        <v>45698</v>
      </c>
      <c r="J1007" t="s">
        <v>27</v>
      </c>
      <c r="K1007" t="s">
        <v>40</v>
      </c>
      <c r="L1007">
        <v>1</v>
      </c>
      <c r="M1007" t="s">
        <v>19</v>
      </c>
      <c r="N1007" t="s">
        <v>55</v>
      </c>
      <c r="O1007">
        <f>orders[[#This Row],[Ship Date]]-orders[[#This Row],[Order Date]]</f>
        <v>1</v>
      </c>
      <c r="P1007">
        <f>WEEKNUM(orders[[#This Row],[Order Date]])</f>
        <v>7</v>
      </c>
      <c r="Q1007" t="str" cm="1">
        <f t="array" ref="Q1007">_xlfn.IFS(orders[[#This Row],[Customer Gender]]="M","Male", orders[[#This Row],[Customer Gender]]="F","Female", orders[[#This Row],[Customer Gender]]="O","Other", TRUE,"Unknown")</f>
        <v>Female</v>
      </c>
      <c r="R1007" s="31" t="str">
        <f t="shared" si="47"/>
        <v>February</v>
      </c>
    </row>
    <row r="1008" spans="1:18">
      <c r="A1008" t="s">
        <v>1104</v>
      </c>
      <c r="B1008" t="s">
        <v>16</v>
      </c>
      <c r="C1008">
        <v>1</v>
      </c>
      <c r="D1008">
        <f t="shared" si="45"/>
        <v>1</v>
      </c>
      <c r="E1008">
        <v>35.700000000000003</v>
      </c>
      <c r="F1008">
        <v>35.700000000000003</v>
      </c>
      <c r="G1008">
        <f t="shared" si="46"/>
        <v>35.700000000000003</v>
      </c>
      <c r="H1008" s="1">
        <v>45697</v>
      </c>
      <c r="I1008" s="1">
        <v>45699</v>
      </c>
      <c r="J1008" t="s">
        <v>27</v>
      </c>
      <c r="K1008" t="s">
        <v>51</v>
      </c>
      <c r="L1008">
        <v>4</v>
      </c>
      <c r="M1008" t="s">
        <v>19</v>
      </c>
      <c r="N1008" t="s">
        <v>55</v>
      </c>
      <c r="O1008">
        <f>orders[[#This Row],[Ship Date]]-orders[[#This Row],[Order Date]]</f>
        <v>2</v>
      </c>
      <c r="P1008">
        <f>WEEKNUM(orders[[#This Row],[Order Date]])</f>
        <v>7</v>
      </c>
      <c r="Q1008" t="str" cm="1">
        <f t="array" ref="Q1008">_xlfn.IFS(orders[[#This Row],[Customer Gender]]="M","Male", orders[[#This Row],[Customer Gender]]="F","Female", orders[[#This Row],[Customer Gender]]="O","Other", TRUE,"Unknown")</f>
        <v>Female</v>
      </c>
      <c r="R1008" s="31" t="str">
        <f t="shared" si="47"/>
        <v>February</v>
      </c>
    </row>
    <row r="1009" spans="1:18">
      <c r="A1009" t="s">
        <v>1105</v>
      </c>
      <c r="B1009" t="s">
        <v>26</v>
      </c>
      <c r="C1009">
        <v>16</v>
      </c>
      <c r="D1009">
        <f t="shared" si="45"/>
        <v>16</v>
      </c>
      <c r="E1009">
        <v>166.2</v>
      </c>
      <c r="F1009">
        <v>2659.2</v>
      </c>
      <c r="G1009">
        <f t="shared" si="46"/>
        <v>2659.2</v>
      </c>
      <c r="H1009" s="1">
        <v>45697</v>
      </c>
      <c r="I1009" s="1">
        <v>45699</v>
      </c>
      <c r="J1009" t="s">
        <v>17</v>
      </c>
      <c r="K1009" t="s">
        <v>40</v>
      </c>
      <c r="L1009">
        <v>4</v>
      </c>
      <c r="M1009" t="s">
        <v>19</v>
      </c>
      <c r="N1009" t="s">
        <v>59</v>
      </c>
      <c r="O1009">
        <f>orders[[#This Row],[Ship Date]]-orders[[#This Row],[Order Date]]</f>
        <v>2</v>
      </c>
      <c r="P1009">
        <f>WEEKNUM(orders[[#This Row],[Order Date]])</f>
        <v>7</v>
      </c>
      <c r="Q1009" t="str" cm="1">
        <f t="array" ref="Q1009">_xlfn.IFS(orders[[#This Row],[Customer Gender]]="M","Male", orders[[#This Row],[Customer Gender]]="F","Female", orders[[#This Row],[Customer Gender]]="O","Other", TRUE,"Unknown")</f>
        <v>Unknown</v>
      </c>
      <c r="R1009" s="31" t="str">
        <f t="shared" si="47"/>
        <v>February</v>
      </c>
    </row>
    <row r="1010" spans="1:18">
      <c r="A1010" t="s">
        <v>1106</v>
      </c>
      <c r="B1010" t="s">
        <v>39</v>
      </c>
      <c r="C1010">
        <v>4</v>
      </c>
      <c r="D1010">
        <f t="shared" si="45"/>
        <v>4</v>
      </c>
      <c r="E1010">
        <v>85.8</v>
      </c>
      <c r="F1010">
        <v>343.2</v>
      </c>
      <c r="G1010">
        <f t="shared" si="46"/>
        <v>343.2</v>
      </c>
      <c r="H1010" s="1">
        <v>45697</v>
      </c>
      <c r="I1010" s="1">
        <v>45698</v>
      </c>
      <c r="J1010" t="s">
        <v>27</v>
      </c>
      <c r="K1010" t="s">
        <v>35</v>
      </c>
      <c r="L1010">
        <v>3</v>
      </c>
      <c r="M1010" t="s">
        <v>19</v>
      </c>
      <c r="N1010" t="s">
        <v>59</v>
      </c>
      <c r="O1010">
        <f>orders[[#This Row],[Ship Date]]-orders[[#This Row],[Order Date]]</f>
        <v>1</v>
      </c>
      <c r="P1010">
        <f>WEEKNUM(orders[[#This Row],[Order Date]])</f>
        <v>7</v>
      </c>
      <c r="Q1010" t="str" cm="1">
        <f t="array" ref="Q1010">_xlfn.IFS(orders[[#This Row],[Customer Gender]]="M","Male", orders[[#This Row],[Customer Gender]]="F","Female", orders[[#This Row],[Customer Gender]]="O","Other", TRUE,"Unknown")</f>
        <v>Female</v>
      </c>
      <c r="R1010" s="31" t="str">
        <f t="shared" si="47"/>
        <v>February</v>
      </c>
    </row>
    <row r="1011" spans="1:18">
      <c r="A1011" t="s">
        <v>1107</v>
      </c>
      <c r="B1011" t="s">
        <v>44</v>
      </c>
      <c r="C1011">
        <v>3</v>
      </c>
      <c r="D1011">
        <f t="shared" si="45"/>
        <v>3</v>
      </c>
      <c r="E1011">
        <v>26</v>
      </c>
      <c r="F1011">
        <v>78</v>
      </c>
      <c r="G1011">
        <f t="shared" si="46"/>
        <v>78</v>
      </c>
      <c r="H1011" s="1">
        <v>45697</v>
      </c>
      <c r="I1011" s="1">
        <v>45699</v>
      </c>
      <c r="J1011" t="s">
        <v>89</v>
      </c>
      <c r="K1011" t="s">
        <v>35</v>
      </c>
      <c r="L1011">
        <v>4</v>
      </c>
      <c r="M1011" t="s">
        <v>19</v>
      </c>
      <c r="N1011" t="s">
        <v>59</v>
      </c>
      <c r="O1011">
        <f>orders[[#This Row],[Ship Date]]-orders[[#This Row],[Order Date]]</f>
        <v>2</v>
      </c>
      <c r="P1011">
        <f>WEEKNUM(orders[[#This Row],[Order Date]])</f>
        <v>7</v>
      </c>
      <c r="Q1011" t="str" cm="1">
        <f t="array" ref="Q1011">_xlfn.IFS(orders[[#This Row],[Customer Gender]]="M","Male", orders[[#This Row],[Customer Gender]]="F","Female", orders[[#This Row],[Customer Gender]]="O","Other", TRUE,"Unknown")</f>
        <v>Other</v>
      </c>
      <c r="R1011" s="31" t="str">
        <f t="shared" si="47"/>
        <v>February</v>
      </c>
    </row>
    <row r="1012" spans="1:18">
      <c r="A1012" t="s">
        <v>1108</v>
      </c>
      <c r="B1012" t="s">
        <v>26</v>
      </c>
      <c r="C1012">
        <v>13</v>
      </c>
      <c r="D1012">
        <f t="shared" si="45"/>
        <v>13</v>
      </c>
      <c r="E1012">
        <v>116.6</v>
      </c>
      <c r="F1012">
        <v>1515.8</v>
      </c>
      <c r="G1012">
        <f t="shared" si="46"/>
        <v>1515.8</v>
      </c>
      <c r="H1012" s="1">
        <v>45697</v>
      </c>
      <c r="I1012" s="1">
        <v>45700</v>
      </c>
      <c r="J1012" t="s">
        <v>27</v>
      </c>
      <c r="K1012" t="s">
        <v>18</v>
      </c>
      <c r="L1012">
        <v>4</v>
      </c>
      <c r="M1012" t="s">
        <v>19</v>
      </c>
      <c r="N1012" t="s">
        <v>62</v>
      </c>
      <c r="O1012">
        <f>orders[[#This Row],[Ship Date]]-orders[[#This Row],[Order Date]]</f>
        <v>3</v>
      </c>
      <c r="P1012">
        <f>WEEKNUM(orders[[#This Row],[Order Date]])</f>
        <v>7</v>
      </c>
      <c r="Q1012" t="str" cm="1">
        <f t="array" ref="Q1012">_xlfn.IFS(orders[[#This Row],[Customer Gender]]="M","Male", orders[[#This Row],[Customer Gender]]="F","Female", orders[[#This Row],[Customer Gender]]="O","Other", TRUE,"Unknown")</f>
        <v>Female</v>
      </c>
      <c r="R1012" s="31" t="str">
        <f t="shared" si="47"/>
        <v>February</v>
      </c>
    </row>
    <row r="1013" spans="1:18">
      <c r="A1013" t="s">
        <v>1109</v>
      </c>
      <c r="B1013" t="s">
        <v>46</v>
      </c>
      <c r="C1013">
        <v>7</v>
      </c>
      <c r="D1013">
        <f t="shared" si="45"/>
        <v>7</v>
      </c>
      <c r="E1013">
        <v>53.9</v>
      </c>
      <c r="F1013">
        <v>377.3</v>
      </c>
      <c r="G1013">
        <f t="shared" si="46"/>
        <v>377.3</v>
      </c>
      <c r="H1013" s="1">
        <v>45697</v>
      </c>
      <c r="I1013" s="1">
        <v>45700</v>
      </c>
      <c r="J1013" t="s">
        <v>89</v>
      </c>
      <c r="K1013" t="s">
        <v>18</v>
      </c>
      <c r="L1013">
        <v>5</v>
      </c>
      <c r="M1013" t="s">
        <v>19</v>
      </c>
      <c r="N1013" t="s">
        <v>62</v>
      </c>
      <c r="O1013">
        <f>orders[[#This Row],[Ship Date]]-orders[[#This Row],[Order Date]]</f>
        <v>3</v>
      </c>
      <c r="P1013">
        <f>WEEKNUM(orders[[#This Row],[Order Date]])</f>
        <v>7</v>
      </c>
      <c r="Q1013" t="str" cm="1">
        <f t="array" ref="Q1013">_xlfn.IFS(orders[[#This Row],[Customer Gender]]="M","Male", orders[[#This Row],[Customer Gender]]="F","Female", orders[[#This Row],[Customer Gender]]="O","Other", TRUE,"Unknown")</f>
        <v>Other</v>
      </c>
      <c r="R1013" s="31" t="str">
        <f t="shared" si="47"/>
        <v>February</v>
      </c>
    </row>
    <row r="1014" spans="1:18">
      <c r="A1014" t="s">
        <v>1110</v>
      </c>
      <c r="B1014" t="s">
        <v>69</v>
      </c>
      <c r="C1014">
        <v>5</v>
      </c>
      <c r="D1014">
        <f t="shared" si="45"/>
        <v>5</v>
      </c>
      <c r="E1014">
        <v>72.3</v>
      </c>
      <c r="F1014">
        <v>361.5</v>
      </c>
      <c r="G1014">
        <f t="shared" si="46"/>
        <v>361.5</v>
      </c>
      <c r="H1014" s="1">
        <v>45697</v>
      </c>
      <c r="I1014" s="1">
        <v>45699</v>
      </c>
      <c r="J1014" t="s">
        <v>17</v>
      </c>
      <c r="K1014" t="s">
        <v>40</v>
      </c>
      <c r="L1014">
        <v>5</v>
      </c>
      <c r="M1014" t="s">
        <v>19</v>
      </c>
      <c r="N1014" t="s">
        <v>62</v>
      </c>
      <c r="O1014">
        <f>orders[[#This Row],[Ship Date]]-orders[[#This Row],[Order Date]]</f>
        <v>2</v>
      </c>
      <c r="P1014">
        <f>WEEKNUM(orders[[#This Row],[Order Date]])</f>
        <v>7</v>
      </c>
      <c r="Q1014" t="str" cm="1">
        <f t="array" ref="Q1014">_xlfn.IFS(orders[[#This Row],[Customer Gender]]="M","Male", orders[[#This Row],[Customer Gender]]="F","Female", orders[[#This Row],[Customer Gender]]="O","Other", TRUE,"Unknown")</f>
        <v>Unknown</v>
      </c>
      <c r="R1014" s="31" t="str">
        <f t="shared" si="47"/>
        <v>February</v>
      </c>
    </row>
    <row r="1015" spans="1:18">
      <c r="A1015" t="s">
        <v>1111</v>
      </c>
      <c r="B1015" t="s">
        <v>37</v>
      </c>
      <c r="C1015">
        <v>2</v>
      </c>
      <c r="D1015">
        <f t="shared" si="45"/>
        <v>2</v>
      </c>
      <c r="E1015">
        <v>31.4</v>
      </c>
      <c r="F1015">
        <v>62.8</v>
      </c>
      <c r="G1015">
        <f t="shared" si="46"/>
        <v>62.8</v>
      </c>
      <c r="H1015" s="1">
        <v>45697</v>
      </c>
      <c r="I1015" s="1">
        <v>45699</v>
      </c>
      <c r="J1015" t="s">
        <v>27</v>
      </c>
      <c r="K1015" t="s">
        <v>18</v>
      </c>
      <c r="L1015">
        <v>4</v>
      </c>
      <c r="M1015" t="s">
        <v>19</v>
      </c>
      <c r="N1015" t="s">
        <v>62</v>
      </c>
      <c r="O1015">
        <f>orders[[#This Row],[Ship Date]]-orders[[#This Row],[Order Date]]</f>
        <v>2</v>
      </c>
      <c r="P1015">
        <f>WEEKNUM(orders[[#This Row],[Order Date]])</f>
        <v>7</v>
      </c>
      <c r="Q1015" t="str" cm="1">
        <f t="array" ref="Q1015">_xlfn.IFS(orders[[#This Row],[Customer Gender]]="M","Male", orders[[#This Row],[Customer Gender]]="F","Female", orders[[#This Row],[Customer Gender]]="O","Other", TRUE,"Unknown")</f>
        <v>Female</v>
      </c>
      <c r="R1015" s="31" t="str">
        <f t="shared" si="47"/>
        <v>February</v>
      </c>
    </row>
    <row r="1016" spans="1:18">
      <c r="A1016" t="s">
        <v>1112</v>
      </c>
      <c r="B1016" t="s">
        <v>76</v>
      </c>
      <c r="C1016">
        <v>2</v>
      </c>
      <c r="D1016">
        <f t="shared" si="45"/>
        <v>2</v>
      </c>
      <c r="E1016">
        <v>53.1</v>
      </c>
      <c r="F1016">
        <v>106.2</v>
      </c>
      <c r="G1016">
        <f t="shared" si="46"/>
        <v>106.2</v>
      </c>
      <c r="H1016" s="1">
        <v>45697</v>
      </c>
      <c r="I1016" s="1">
        <v>45700</v>
      </c>
      <c r="J1016" t="s">
        <v>23</v>
      </c>
      <c r="K1016" t="s">
        <v>35</v>
      </c>
      <c r="L1016">
        <v>4</v>
      </c>
      <c r="M1016" t="s">
        <v>19</v>
      </c>
      <c r="N1016" t="s">
        <v>62</v>
      </c>
      <c r="O1016">
        <f>orders[[#This Row],[Ship Date]]-orders[[#This Row],[Order Date]]</f>
        <v>3</v>
      </c>
      <c r="P1016">
        <f>WEEKNUM(orders[[#This Row],[Order Date]])</f>
        <v>7</v>
      </c>
      <c r="Q1016" t="str" cm="1">
        <f t="array" ref="Q1016">_xlfn.IFS(orders[[#This Row],[Customer Gender]]="M","Male", orders[[#This Row],[Customer Gender]]="F","Female", orders[[#This Row],[Customer Gender]]="O","Other", TRUE,"Unknown")</f>
        <v>Male</v>
      </c>
      <c r="R1016" s="31" t="str">
        <f t="shared" si="47"/>
        <v>February</v>
      </c>
    </row>
    <row r="1017" spans="1:18">
      <c r="A1017" t="s">
        <v>1113</v>
      </c>
      <c r="B1017" t="s">
        <v>26</v>
      </c>
      <c r="C1017">
        <v>4</v>
      </c>
      <c r="D1017">
        <f t="shared" si="45"/>
        <v>4</v>
      </c>
      <c r="E1017">
        <v>56.2</v>
      </c>
      <c r="F1017">
        <v>224.8</v>
      </c>
      <c r="G1017">
        <f t="shared" si="46"/>
        <v>224.8</v>
      </c>
      <c r="H1017" s="1">
        <v>45697</v>
      </c>
      <c r="I1017" s="1">
        <v>45698</v>
      </c>
      <c r="J1017" t="s">
        <v>27</v>
      </c>
      <c r="K1017" t="s">
        <v>18</v>
      </c>
      <c r="L1017">
        <v>4</v>
      </c>
      <c r="M1017" t="s">
        <v>19</v>
      </c>
      <c r="N1017" t="s">
        <v>62</v>
      </c>
      <c r="O1017">
        <f>orders[[#This Row],[Ship Date]]-orders[[#This Row],[Order Date]]</f>
        <v>1</v>
      </c>
      <c r="P1017">
        <f>WEEKNUM(orders[[#This Row],[Order Date]])</f>
        <v>7</v>
      </c>
      <c r="Q1017" t="str" cm="1">
        <f t="array" ref="Q1017">_xlfn.IFS(orders[[#This Row],[Customer Gender]]="M","Male", orders[[#This Row],[Customer Gender]]="F","Female", orders[[#This Row],[Customer Gender]]="O","Other", TRUE,"Unknown")</f>
        <v>Female</v>
      </c>
      <c r="R1017" s="31" t="str">
        <f t="shared" si="47"/>
        <v>February</v>
      </c>
    </row>
    <row r="1018" spans="1:18">
      <c r="A1018" t="s">
        <v>1114</v>
      </c>
      <c r="B1018" t="s">
        <v>22</v>
      </c>
      <c r="C1018">
        <v>10</v>
      </c>
      <c r="D1018">
        <f t="shared" si="45"/>
        <v>10</v>
      </c>
      <c r="E1018">
        <v>77.3</v>
      </c>
      <c r="F1018">
        <v>773</v>
      </c>
      <c r="G1018">
        <f t="shared" si="46"/>
        <v>773</v>
      </c>
      <c r="H1018" s="1">
        <v>45697</v>
      </c>
      <c r="I1018" s="1">
        <v>45698</v>
      </c>
      <c r="J1018" t="s">
        <v>27</v>
      </c>
      <c r="K1018" t="s">
        <v>40</v>
      </c>
      <c r="L1018">
        <v>4</v>
      </c>
      <c r="M1018" t="s">
        <v>19</v>
      </c>
      <c r="N1018" t="s">
        <v>77</v>
      </c>
      <c r="O1018">
        <f>orders[[#This Row],[Ship Date]]-orders[[#This Row],[Order Date]]</f>
        <v>1</v>
      </c>
      <c r="P1018">
        <f>WEEKNUM(orders[[#This Row],[Order Date]])</f>
        <v>7</v>
      </c>
      <c r="Q1018" t="str" cm="1">
        <f t="array" ref="Q1018">_xlfn.IFS(orders[[#This Row],[Customer Gender]]="M","Male", orders[[#This Row],[Customer Gender]]="F","Female", orders[[#This Row],[Customer Gender]]="O","Other", TRUE,"Unknown")</f>
        <v>Female</v>
      </c>
      <c r="R1018" s="31" t="str">
        <f t="shared" si="47"/>
        <v>February</v>
      </c>
    </row>
    <row r="1019" spans="1:18">
      <c r="A1019" t="s">
        <v>1115</v>
      </c>
      <c r="B1019" t="s">
        <v>39</v>
      </c>
      <c r="C1019">
        <v>13</v>
      </c>
      <c r="D1019">
        <f t="shared" si="45"/>
        <v>13</v>
      </c>
      <c r="E1019">
        <v>57.8</v>
      </c>
      <c r="F1019">
        <v>751.4</v>
      </c>
      <c r="G1019">
        <f t="shared" si="46"/>
        <v>751.4</v>
      </c>
      <c r="H1019" s="1">
        <v>45697</v>
      </c>
      <c r="I1019" s="1">
        <v>45698</v>
      </c>
      <c r="J1019" t="s">
        <v>17</v>
      </c>
      <c r="K1019" t="s">
        <v>18</v>
      </c>
      <c r="L1019">
        <v>4</v>
      </c>
      <c r="M1019" t="s">
        <v>19</v>
      </c>
      <c r="N1019" t="s">
        <v>1116</v>
      </c>
      <c r="O1019">
        <f>orders[[#This Row],[Ship Date]]-orders[[#This Row],[Order Date]]</f>
        <v>1</v>
      </c>
      <c r="P1019">
        <f>WEEKNUM(orders[[#This Row],[Order Date]])</f>
        <v>7</v>
      </c>
      <c r="Q1019" t="str" cm="1">
        <f t="array" ref="Q1019">_xlfn.IFS(orders[[#This Row],[Customer Gender]]="M","Male", orders[[#This Row],[Customer Gender]]="F","Female", orders[[#This Row],[Customer Gender]]="O","Other", TRUE,"Unknown")</f>
        <v>Unknown</v>
      </c>
      <c r="R1019" s="31" t="str">
        <f t="shared" si="47"/>
        <v>February</v>
      </c>
    </row>
    <row r="1020" spans="1:18">
      <c r="A1020" t="s">
        <v>1117</v>
      </c>
      <c r="B1020" t="s">
        <v>69</v>
      </c>
      <c r="C1020">
        <v>15</v>
      </c>
      <c r="D1020">
        <f t="shared" si="45"/>
        <v>15</v>
      </c>
      <c r="E1020">
        <v>42.1</v>
      </c>
      <c r="F1020">
        <v>631.5</v>
      </c>
      <c r="G1020">
        <f t="shared" si="46"/>
        <v>631.5</v>
      </c>
      <c r="H1020" s="1">
        <v>45697</v>
      </c>
      <c r="I1020" s="1">
        <v>45699</v>
      </c>
      <c r="J1020" t="s">
        <v>27</v>
      </c>
      <c r="K1020" t="s">
        <v>35</v>
      </c>
      <c r="L1020">
        <v>3</v>
      </c>
      <c r="M1020" t="s">
        <v>19</v>
      </c>
      <c r="N1020" t="s">
        <v>1116</v>
      </c>
      <c r="O1020">
        <f>orders[[#This Row],[Ship Date]]-orders[[#This Row],[Order Date]]</f>
        <v>2</v>
      </c>
      <c r="P1020">
        <f>WEEKNUM(orders[[#This Row],[Order Date]])</f>
        <v>7</v>
      </c>
      <c r="Q1020" t="str" cm="1">
        <f t="array" ref="Q1020">_xlfn.IFS(orders[[#This Row],[Customer Gender]]="M","Male", orders[[#This Row],[Customer Gender]]="F","Female", orders[[#This Row],[Customer Gender]]="O","Other", TRUE,"Unknown")</f>
        <v>Female</v>
      </c>
      <c r="R1020" s="31" t="str">
        <f t="shared" si="47"/>
        <v>February</v>
      </c>
    </row>
    <row r="1021" spans="1:18">
      <c r="A1021" t="s">
        <v>1118</v>
      </c>
      <c r="B1021" t="s">
        <v>44</v>
      </c>
      <c r="C1021">
        <v>9</v>
      </c>
      <c r="D1021">
        <f t="shared" si="45"/>
        <v>9</v>
      </c>
      <c r="E1021">
        <v>22.8</v>
      </c>
      <c r="F1021">
        <v>205.20000000000002</v>
      </c>
      <c r="G1021">
        <f t="shared" si="46"/>
        <v>205.20000000000002</v>
      </c>
      <c r="H1021" s="1">
        <v>45697</v>
      </c>
      <c r="I1021" s="1">
        <v>45701</v>
      </c>
      <c r="J1021" t="s">
        <v>23</v>
      </c>
      <c r="K1021" t="s">
        <v>40</v>
      </c>
      <c r="L1021">
        <v>5</v>
      </c>
      <c r="M1021" t="s">
        <v>19</v>
      </c>
      <c r="N1021" t="s">
        <v>110</v>
      </c>
      <c r="O1021">
        <f>orders[[#This Row],[Ship Date]]-orders[[#This Row],[Order Date]]</f>
        <v>4</v>
      </c>
      <c r="P1021">
        <f>WEEKNUM(orders[[#This Row],[Order Date]])</f>
        <v>7</v>
      </c>
      <c r="Q1021" t="str" cm="1">
        <f t="array" ref="Q1021">_xlfn.IFS(orders[[#This Row],[Customer Gender]]="M","Male", orders[[#This Row],[Customer Gender]]="F","Female", orders[[#This Row],[Customer Gender]]="O","Other", TRUE,"Unknown")</f>
        <v>Male</v>
      </c>
      <c r="R1021" s="31" t="str">
        <f t="shared" si="47"/>
        <v>February</v>
      </c>
    </row>
    <row r="1022" spans="1:18">
      <c r="A1022" t="s">
        <v>1119</v>
      </c>
      <c r="B1022" t="s">
        <v>26</v>
      </c>
      <c r="C1022">
        <v>3</v>
      </c>
      <c r="D1022">
        <f t="shared" si="45"/>
        <v>3</v>
      </c>
      <c r="E1022">
        <v>171.1</v>
      </c>
      <c r="F1022">
        <v>513.29999999999995</v>
      </c>
      <c r="G1022">
        <f t="shared" si="46"/>
        <v>513.29999999999995</v>
      </c>
      <c r="H1022" s="1">
        <v>45698</v>
      </c>
      <c r="I1022" s="1">
        <v>45705</v>
      </c>
      <c r="J1022" t="s">
        <v>27</v>
      </c>
      <c r="K1022" t="s">
        <v>40</v>
      </c>
      <c r="L1022">
        <v>3</v>
      </c>
      <c r="M1022" t="s">
        <v>19</v>
      </c>
      <c r="N1022" t="s">
        <v>110</v>
      </c>
      <c r="O1022">
        <f>orders[[#This Row],[Ship Date]]-orders[[#This Row],[Order Date]]</f>
        <v>7</v>
      </c>
      <c r="P1022">
        <f>WEEKNUM(orders[[#This Row],[Order Date]])</f>
        <v>7</v>
      </c>
      <c r="Q1022" t="str" cm="1">
        <f t="array" ref="Q1022">_xlfn.IFS(orders[[#This Row],[Customer Gender]]="M","Male", orders[[#This Row],[Customer Gender]]="F","Female", orders[[#This Row],[Customer Gender]]="O","Other", TRUE,"Unknown")</f>
        <v>Female</v>
      </c>
      <c r="R1022" s="31" t="str">
        <f t="shared" si="47"/>
        <v>February</v>
      </c>
    </row>
    <row r="1023" spans="1:18">
      <c r="A1023" t="s">
        <v>1120</v>
      </c>
      <c r="B1023" t="s">
        <v>44</v>
      </c>
      <c r="C1023">
        <v>1</v>
      </c>
      <c r="D1023">
        <f t="shared" si="45"/>
        <v>1</v>
      </c>
      <c r="E1023">
        <v>28</v>
      </c>
      <c r="F1023">
        <v>28</v>
      </c>
      <c r="G1023">
        <f t="shared" si="46"/>
        <v>28</v>
      </c>
      <c r="H1023" s="1">
        <v>45698</v>
      </c>
      <c r="I1023" s="1">
        <v>45700</v>
      </c>
      <c r="J1023" t="s">
        <v>23</v>
      </c>
      <c r="K1023" t="s">
        <v>40</v>
      </c>
      <c r="L1023">
        <v>5</v>
      </c>
      <c r="M1023" t="s">
        <v>19</v>
      </c>
      <c r="N1023" t="s">
        <v>115</v>
      </c>
      <c r="O1023">
        <f>orders[[#This Row],[Ship Date]]-orders[[#This Row],[Order Date]]</f>
        <v>2</v>
      </c>
      <c r="P1023">
        <f>WEEKNUM(orders[[#This Row],[Order Date]])</f>
        <v>7</v>
      </c>
      <c r="Q1023" t="str" cm="1">
        <f t="array" ref="Q1023">_xlfn.IFS(orders[[#This Row],[Customer Gender]]="M","Male", orders[[#This Row],[Customer Gender]]="F","Female", orders[[#This Row],[Customer Gender]]="O","Other", TRUE,"Unknown")</f>
        <v>Male</v>
      </c>
      <c r="R1023" s="31" t="str">
        <f t="shared" si="47"/>
        <v>February</v>
      </c>
    </row>
    <row r="1024" spans="1:18">
      <c r="A1024" t="s">
        <v>1121</v>
      </c>
      <c r="B1024" t="s">
        <v>39</v>
      </c>
      <c r="C1024">
        <v>7</v>
      </c>
      <c r="D1024">
        <f t="shared" si="45"/>
        <v>7</v>
      </c>
      <c r="E1024">
        <v>50.2</v>
      </c>
      <c r="F1024">
        <v>351.40000000000003</v>
      </c>
      <c r="G1024">
        <f t="shared" si="46"/>
        <v>351.40000000000003</v>
      </c>
      <c r="H1024" s="1">
        <v>45698</v>
      </c>
      <c r="I1024" s="1">
        <v>45700</v>
      </c>
      <c r="J1024" t="s">
        <v>23</v>
      </c>
      <c r="K1024" t="s">
        <v>40</v>
      </c>
      <c r="L1024">
        <v>4</v>
      </c>
      <c r="M1024" t="s">
        <v>19</v>
      </c>
      <c r="N1024" t="s">
        <v>115</v>
      </c>
      <c r="O1024">
        <f>orders[[#This Row],[Ship Date]]-orders[[#This Row],[Order Date]]</f>
        <v>2</v>
      </c>
      <c r="P1024">
        <f>WEEKNUM(orders[[#This Row],[Order Date]])</f>
        <v>7</v>
      </c>
      <c r="Q1024" t="str" cm="1">
        <f t="array" ref="Q1024">_xlfn.IFS(orders[[#This Row],[Customer Gender]]="M","Male", orders[[#This Row],[Customer Gender]]="F","Female", orders[[#This Row],[Customer Gender]]="O","Other", TRUE,"Unknown")</f>
        <v>Male</v>
      </c>
      <c r="R1024" s="31" t="str">
        <f t="shared" si="47"/>
        <v>February</v>
      </c>
    </row>
    <row r="1025" spans="1:18">
      <c r="A1025" t="s">
        <v>1122</v>
      </c>
      <c r="B1025" t="s">
        <v>39</v>
      </c>
      <c r="C1025">
        <v>2</v>
      </c>
      <c r="D1025">
        <f t="shared" si="45"/>
        <v>2</v>
      </c>
      <c r="E1025">
        <v>56</v>
      </c>
      <c r="F1025">
        <v>112</v>
      </c>
      <c r="G1025">
        <f t="shared" si="46"/>
        <v>112</v>
      </c>
      <c r="H1025" s="1">
        <v>45698</v>
      </c>
      <c r="I1025" s="1">
        <v>45698</v>
      </c>
      <c r="J1025" t="s">
        <v>23</v>
      </c>
      <c r="K1025" t="s">
        <v>18</v>
      </c>
      <c r="L1025">
        <v>5</v>
      </c>
      <c r="M1025" t="s">
        <v>19</v>
      </c>
      <c r="N1025" t="s">
        <v>147</v>
      </c>
      <c r="O1025">
        <f>orders[[#This Row],[Ship Date]]-orders[[#This Row],[Order Date]]</f>
        <v>0</v>
      </c>
      <c r="P1025">
        <f>WEEKNUM(orders[[#This Row],[Order Date]])</f>
        <v>7</v>
      </c>
      <c r="Q1025" t="str" cm="1">
        <f t="array" ref="Q1025">_xlfn.IFS(orders[[#This Row],[Customer Gender]]="M","Male", orders[[#This Row],[Customer Gender]]="F","Female", orders[[#This Row],[Customer Gender]]="O","Other", TRUE,"Unknown")</f>
        <v>Male</v>
      </c>
      <c r="R1025" s="31" t="str">
        <f t="shared" si="47"/>
        <v>February</v>
      </c>
    </row>
    <row r="1026" spans="1:18">
      <c r="A1026" t="s">
        <v>1123</v>
      </c>
      <c r="B1026" t="s">
        <v>22</v>
      </c>
      <c r="C1026">
        <v>2</v>
      </c>
      <c r="D1026">
        <f t="shared" ref="D1026:D1089" si="48">IF(OR(C1026="",C1026=0),0.0001,C1026)</f>
        <v>2</v>
      </c>
      <c r="E1026">
        <v>38.299999999999997</v>
      </c>
      <c r="F1026">
        <v>76.599999999999994</v>
      </c>
      <c r="G1026">
        <f t="shared" ref="G1026:G1089" si="49">IF(OR(F1026="",F1026=0),0.0001,F1026)</f>
        <v>76.599999999999994</v>
      </c>
      <c r="H1026" s="1">
        <v>45698</v>
      </c>
      <c r="I1026" s="1">
        <v>45699</v>
      </c>
      <c r="J1026" t="s">
        <v>27</v>
      </c>
      <c r="K1026" t="s">
        <v>35</v>
      </c>
      <c r="L1026">
        <v>4</v>
      </c>
      <c r="M1026" t="s">
        <v>19</v>
      </c>
      <c r="N1026" t="s">
        <v>33</v>
      </c>
      <c r="O1026">
        <f>orders[[#This Row],[Ship Date]]-orders[[#This Row],[Order Date]]</f>
        <v>1</v>
      </c>
      <c r="P1026">
        <f>WEEKNUM(orders[[#This Row],[Order Date]])</f>
        <v>7</v>
      </c>
      <c r="Q1026" t="str" cm="1">
        <f t="array" ref="Q1026">_xlfn.IFS(orders[[#This Row],[Customer Gender]]="M","Male", orders[[#This Row],[Customer Gender]]="F","Female", orders[[#This Row],[Customer Gender]]="O","Other", TRUE,"Unknown")</f>
        <v>Female</v>
      </c>
      <c r="R1026" s="31" t="str">
        <f t="shared" ref="R1026:R1089" si="50">TEXT(H1026,"mmmm")</f>
        <v>February</v>
      </c>
    </row>
    <row r="1027" spans="1:18">
      <c r="A1027" t="s">
        <v>1124</v>
      </c>
      <c r="B1027" t="s">
        <v>16</v>
      </c>
      <c r="C1027">
        <v>5</v>
      </c>
      <c r="D1027">
        <f t="shared" si="48"/>
        <v>5</v>
      </c>
      <c r="E1027">
        <v>22.3</v>
      </c>
      <c r="F1027">
        <v>111.5</v>
      </c>
      <c r="G1027">
        <f t="shared" si="49"/>
        <v>111.5</v>
      </c>
      <c r="H1027" s="1">
        <v>45698</v>
      </c>
      <c r="I1027" s="1">
        <v>45702</v>
      </c>
      <c r="J1027" t="s">
        <v>27</v>
      </c>
      <c r="K1027" t="s">
        <v>40</v>
      </c>
      <c r="L1027">
        <v>3</v>
      </c>
      <c r="M1027" t="s">
        <v>19</v>
      </c>
      <c r="N1027" t="s">
        <v>33</v>
      </c>
      <c r="O1027">
        <f>orders[[#This Row],[Ship Date]]-orders[[#This Row],[Order Date]]</f>
        <v>4</v>
      </c>
      <c r="P1027">
        <f>WEEKNUM(orders[[#This Row],[Order Date]])</f>
        <v>7</v>
      </c>
      <c r="Q1027" t="str" cm="1">
        <f t="array" ref="Q1027">_xlfn.IFS(orders[[#This Row],[Customer Gender]]="M","Male", orders[[#This Row],[Customer Gender]]="F","Female", orders[[#This Row],[Customer Gender]]="O","Other", TRUE,"Unknown")</f>
        <v>Female</v>
      </c>
      <c r="R1027" s="31" t="str">
        <f t="shared" si="50"/>
        <v>February</v>
      </c>
    </row>
    <row r="1028" spans="1:18">
      <c r="A1028" t="s">
        <v>1125</v>
      </c>
      <c r="B1028" t="s">
        <v>16</v>
      </c>
      <c r="C1028">
        <v>3</v>
      </c>
      <c r="D1028">
        <f t="shared" si="48"/>
        <v>3</v>
      </c>
      <c r="E1028">
        <v>22.3</v>
      </c>
      <c r="F1028">
        <v>66.900000000000006</v>
      </c>
      <c r="G1028">
        <f t="shared" si="49"/>
        <v>66.900000000000006</v>
      </c>
      <c r="H1028" s="1">
        <v>45698</v>
      </c>
      <c r="I1028" s="1">
        <v>45701</v>
      </c>
      <c r="J1028" t="s">
        <v>27</v>
      </c>
      <c r="K1028" t="s">
        <v>40</v>
      </c>
      <c r="L1028">
        <v>4</v>
      </c>
      <c r="M1028" t="s">
        <v>19</v>
      </c>
      <c r="N1028" t="s">
        <v>33</v>
      </c>
      <c r="O1028">
        <f>orders[[#This Row],[Ship Date]]-orders[[#This Row],[Order Date]]</f>
        <v>3</v>
      </c>
      <c r="P1028">
        <f>WEEKNUM(orders[[#This Row],[Order Date]])</f>
        <v>7</v>
      </c>
      <c r="Q1028" t="str" cm="1">
        <f t="array" ref="Q1028">_xlfn.IFS(orders[[#This Row],[Customer Gender]]="M","Male", orders[[#This Row],[Customer Gender]]="F","Female", orders[[#This Row],[Customer Gender]]="O","Other", TRUE,"Unknown")</f>
        <v>Female</v>
      </c>
      <c r="R1028" s="31" t="str">
        <f t="shared" si="50"/>
        <v>February</v>
      </c>
    </row>
    <row r="1029" spans="1:18">
      <c r="A1029" t="s">
        <v>1126</v>
      </c>
      <c r="B1029" t="s">
        <v>22</v>
      </c>
      <c r="C1029">
        <v>1</v>
      </c>
      <c r="D1029">
        <f t="shared" si="48"/>
        <v>1</v>
      </c>
      <c r="E1029">
        <v>32.9</v>
      </c>
      <c r="F1029">
        <v>32.9</v>
      </c>
      <c r="G1029">
        <f t="shared" si="49"/>
        <v>32.9</v>
      </c>
      <c r="H1029" s="1">
        <v>45698</v>
      </c>
      <c r="I1029" s="1">
        <v>45703</v>
      </c>
      <c r="J1029" t="s">
        <v>27</v>
      </c>
      <c r="K1029" t="s">
        <v>18</v>
      </c>
      <c r="L1029">
        <v>4</v>
      </c>
      <c r="M1029" t="s">
        <v>19</v>
      </c>
      <c r="N1029" t="s">
        <v>33</v>
      </c>
      <c r="O1029">
        <f>orders[[#This Row],[Ship Date]]-orders[[#This Row],[Order Date]]</f>
        <v>5</v>
      </c>
      <c r="P1029">
        <f>WEEKNUM(orders[[#This Row],[Order Date]])</f>
        <v>7</v>
      </c>
      <c r="Q1029" t="str" cm="1">
        <f t="array" ref="Q1029">_xlfn.IFS(orders[[#This Row],[Customer Gender]]="M","Male", orders[[#This Row],[Customer Gender]]="F","Female", orders[[#This Row],[Customer Gender]]="O","Other", TRUE,"Unknown")</f>
        <v>Female</v>
      </c>
      <c r="R1029" s="31" t="str">
        <f t="shared" si="50"/>
        <v>February</v>
      </c>
    </row>
    <row r="1030" spans="1:18">
      <c r="A1030" t="s">
        <v>1127</v>
      </c>
      <c r="B1030" t="s">
        <v>54</v>
      </c>
      <c r="C1030">
        <v>3</v>
      </c>
      <c r="D1030">
        <f t="shared" si="48"/>
        <v>3</v>
      </c>
      <c r="E1030">
        <v>31.9</v>
      </c>
      <c r="F1030">
        <v>95.699999999999989</v>
      </c>
      <c r="G1030">
        <f t="shared" si="49"/>
        <v>95.699999999999989</v>
      </c>
      <c r="H1030" s="1">
        <v>45698</v>
      </c>
      <c r="I1030" s="1">
        <v>45703</v>
      </c>
      <c r="J1030" t="s">
        <v>27</v>
      </c>
      <c r="K1030" t="s">
        <v>18</v>
      </c>
      <c r="L1030">
        <v>4</v>
      </c>
      <c r="M1030" t="s">
        <v>19</v>
      </c>
      <c r="N1030" t="s">
        <v>33</v>
      </c>
      <c r="O1030">
        <f>orders[[#This Row],[Ship Date]]-orders[[#This Row],[Order Date]]</f>
        <v>5</v>
      </c>
      <c r="P1030">
        <f>WEEKNUM(orders[[#This Row],[Order Date]])</f>
        <v>7</v>
      </c>
      <c r="Q1030" t="str" cm="1">
        <f t="array" ref="Q1030">_xlfn.IFS(orders[[#This Row],[Customer Gender]]="M","Male", orders[[#This Row],[Customer Gender]]="F","Female", orders[[#This Row],[Customer Gender]]="O","Other", TRUE,"Unknown")</f>
        <v>Female</v>
      </c>
      <c r="R1030" s="31" t="str">
        <f t="shared" si="50"/>
        <v>February</v>
      </c>
    </row>
    <row r="1031" spans="1:18">
      <c r="A1031" t="s">
        <v>1128</v>
      </c>
      <c r="B1031" t="s">
        <v>39</v>
      </c>
      <c r="C1031">
        <v>2</v>
      </c>
      <c r="D1031">
        <f t="shared" si="48"/>
        <v>2</v>
      </c>
      <c r="E1031">
        <v>94</v>
      </c>
      <c r="F1031">
        <v>188</v>
      </c>
      <c r="G1031">
        <f t="shared" si="49"/>
        <v>188</v>
      </c>
      <c r="H1031" s="1">
        <v>45698</v>
      </c>
      <c r="I1031" s="1">
        <v>45699</v>
      </c>
      <c r="J1031" t="s">
        <v>23</v>
      </c>
      <c r="K1031" t="s">
        <v>40</v>
      </c>
      <c r="L1031">
        <v>5</v>
      </c>
      <c r="M1031" t="s">
        <v>19</v>
      </c>
      <c r="N1031" t="s">
        <v>33</v>
      </c>
      <c r="O1031">
        <f>orders[[#This Row],[Ship Date]]-orders[[#This Row],[Order Date]]</f>
        <v>1</v>
      </c>
      <c r="P1031">
        <f>WEEKNUM(orders[[#This Row],[Order Date]])</f>
        <v>7</v>
      </c>
      <c r="Q1031" t="str" cm="1">
        <f t="array" ref="Q1031">_xlfn.IFS(orders[[#This Row],[Customer Gender]]="M","Male", orders[[#This Row],[Customer Gender]]="F","Female", orders[[#This Row],[Customer Gender]]="O","Other", TRUE,"Unknown")</f>
        <v>Male</v>
      </c>
      <c r="R1031" s="31" t="str">
        <f t="shared" si="50"/>
        <v>February</v>
      </c>
    </row>
    <row r="1032" spans="1:18">
      <c r="A1032" t="s">
        <v>1129</v>
      </c>
      <c r="B1032" t="s">
        <v>54</v>
      </c>
      <c r="C1032">
        <v>2</v>
      </c>
      <c r="D1032">
        <f t="shared" si="48"/>
        <v>2</v>
      </c>
      <c r="E1032">
        <v>30.7</v>
      </c>
      <c r="F1032">
        <v>61.4</v>
      </c>
      <c r="G1032">
        <f t="shared" si="49"/>
        <v>61.4</v>
      </c>
      <c r="H1032" s="1">
        <v>45698</v>
      </c>
      <c r="I1032" s="1">
        <v>45699</v>
      </c>
      <c r="J1032" t="s">
        <v>27</v>
      </c>
      <c r="K1032" t="s">
        <v>18</v>
      </c>
      <c r="L1032">
        <v>3</v>
      </c>
      <c r="M1032" t="s">
        <v>19</v>
      </c>
      <c r="N1032" t="s">
        <v>33</v>
      </c>
      <c r="O1032">
        <f>orders[[#This Row],[Ship Date]]-orders[[#This Row],[Order Date]]</f>
        <v>1</v>
      </c>
      <c r="P1032">
        <f>WEEKNUM(orders[[#This Row],[Order Date]])</f>
        <v>7</v>
      </c>
      <c r="Q1032" t="str" cm="1">
        <f t="array" ref="Q1032">_xlfn.IFS(orders[[#This Row],[Customer Gender]]="M","Male", orders[[#This Row],[Customer Gender]]="F","Female", orders[[#This Row],[Customer Gender]]="O","Other", TRUE,"Unknown")</f>
        <v>Female</v>
      </c>
      <c r="R1032" s="31" t="str">
        <f t="shared" si="50"/>
        <v>February</v>
      </c>
    </row>
    <row r="1033" spans="1:18">
      <c r="A1033" t="s">
        <v>1130</v>
      </c>
      <c r="B1033" t="s">
        <v>37</v>
      </c>
      <c r="C1033">
        <v>5</v>
      </c>
      <c r="D1033">
        <f t="shared" si="48"/>
        <v>5</v>
      </c>
      <c r="E1033">
        <v>90.5</v>
      </c>
      <c r="F1033">
        <v>452.5</v>
      </c>
      <c r="G1033">
        <f t="shared" si="49"/>
        <v>452.5</v>
      </c>
      <c r="H1033" s="1">
        <v>45698</v>
      </c>
      <c r="I1033" s="1">
        <v>45705</v>
      </c>
      <c r="J1033" t="s">
        <v>23</v>
      </c>
      <c r="K1033" t="s">
        <v>18</v>
      </c>
      <c r="L1033">
        <v>5</v>
      </c>
      <c r="M1033" t="s">
        <v>19</v>
      </c>
      <c r="N1033" t="s">
        <v>33</v>
      </c>
      <c r="O1033">
        <f>orders[[#This Row],[Ship Date]]-orders[[#This Row],[Order Date]]</f>
        <v>7</v>
      </c>
      <c r="P1033">
        <f>WEEKNUM(orders[[#This Row],[Order Date]])</f>
        <v>7</v>
      </c>
      <c r="Q1033" t="str" cm="1">
        <f t="array" ref="Q1033">_xlfn.IFS(orders[[#This Row],[Customer Gender]]="M","Male", orders[[#This Row],[Customer Gender]]="F","Female", orders[[#This Row],[Customer Gender]]="O","Other", TRUE,"Unknown")</f>
        <v>Male</v>
      </c>
      <c r="R1033" s="31" t="str">
        <f t="shared" si="50"/>
        <v>February</v>
      </c>
    </row>
    <row r="1034" spans="1:18">
      <c r="A1034" t="s">
        <v>1131</v>
      </c>
      <c r="B1034" t="s">
        <v>44</v>
      </c>
      <c r="C1034">
        <v>5</v>
      </c>
      <c r="D1034">
        <f t="shared" si="48"/>
        <v>5</v>
      </c>
      <c r="E1034">
        <v>25.3</v>
      </c>
      <c r="F1034">
        <v>126.5</v>
      </c>
      <c r="G1034">
        <f t="shared" si="49"/>
        <v>126.5</v>
      </c>
      <c r="H1034" s="1">
        <v>45698</v>
      </c>
      <c r="I1034" s="1">
        <v>45702</v>
      </c>
      <c r="J1034" t="s">
        <v>27</v>
      </c>
      <c r="K1034" t="s">
        <v>18</v>
      </c>
      <c r="L1034">
        <v>5</v>
      </c>
      <c r="M1034" t="s">
        <v>19</v>
      </c>
      <c r="N1034" t="s">
        <v>33</v>
      </c>
      <c r="O1034">
        <f>orders[[#This Row],[Ship Date]]-orders[[#This Row],[Order Date]]</f>
        <v>4</v>
      </c>
      <c r="P1034">
        <f>WEEKNUM(orders[[#This Row],[Order Date]])</f>
        <v>7</v>
      </c>
      <c r="Q1034" t="str" cm="1">
        <f t="array" ref="Q1034">_xlfn.IFS(orders[[#This Row],[Customer Gender]]="M","Male", orders[[#This Row],[Customer Gender]]="F","Female", orders[[#This Row],[Customer Gender]]="O","Other", TRUE,"Unknown")</f>
        <v>Female</v>
      </c>
      <c r="R1034" s="31" t="str">
        <f t="shared" si="50"/>
        <v>February</v>
      </c>
    </row>
    <row r="1035" spans="1:18">
      <c r="A1035" t="s">
        <v>1132</v>
      </c>
      <c r="B1035" t="s">
        <v>39</v>
      </c>
      <c r="C1035">
        <v>3</v>
      </c>
      <c r="D1035">
        <f t="shared" si="48"/>
        <v>3</v>
      </c>
      <c r="E1035">
        <v>58.1</v>
      </c>
      <c r="F1035">
        <v>174.3</v>
      </c>
      <c r="G1035">
        <f t="shared" si="49"/>
        <v>174.3</v>
      </c>
      <c r="H1035" s="1">
        <v>45698</v>
      </c>
      <c r="I1035" s="1">
        <v>45702</v>
      </c>
      <c r="J1035" t="s">
        <v>17</v>
      </c>
      <c r="K1035" t="s">
        <v>18</v>
      </c>
      <c r="L1035">
        <v>5</v>
      </c>
      <c r="M1035" t="s">
        <v>19</v>
      </c>
      <c r="N1035" t="s">
        <v>33</v>
      </c>
      <c r="O1035">
        <f>orders[[#This Row],[Ship Date]]-orders[[#This Row],[Order Date]]</f>
        <v>4</v>
      </c>
      <c r="P1035">
        <f>WEEKNUM(orders[[#This Row],[Order Date]])</f>
        <v>7</v>
      </c>
      <c r="Q1035" t="str" cm="1">
        <f t="array" ref="Q1035">_xlfn.IFS(orders[[#This Row],[Customer Gender]]="M","Male", orders[[#This Row],[Customer Gender]]="F","Female", orders[[#This Row],[Customer Gender]]="O","Other", TRUE,"Unknown")</f>
        <v>Unknown</v>
      </c>
      <c r="R1035" s="31" t="str">
        <f t="shared" si="50"/>
        <v>February</v>
      </c>
    </row>
    <row r="1036" spans="1:18">
      <c r="A1036" t="s">
        <v>1133</v>
      </c>
      <c r="B1036" t="s">
        <v>26</v>
      </c>
      <c r="C1036">
        <v>3</v>
      </c>
      <c r="D1036">
        <f t="shared" si="48"/>
        <v>3</v>
      </c>
      <c r="E1036">
        <v>74.900000000000006</v>
      </c>
      <c r="F1036">
        <v>224.70000000000002</v>
      </c>
      <c r="G1036">
        <f t="shared" si="49"/>
        <v>224.70000000000002</v>
      </c>
      <c r="H1036" s="1">
        <v>45698</v>
      </c>
      <c r="I1036" s="1">
        <v>45699</v>
      </c>
      <c r="J1036" t="s">
        <v>27</v>
      </c>
      <c r="K1036" t="s">
        <v>70</v>
      </c>
      <c r="L1036">
        <v>4</v>
      </c>
      <c r="M1036" t="s">
        <v>19</v>
      </c>
      <c r="N1036" t="s">
        <v>33</v>
      </c>
      <c r="O1036">
        <f>orders[[#This Row],[Ship Date]]-orders[[#This Row],[Order Date]]</f>
        <v>1</v>
      </c>
      <c r="P1036">
        <f>WEEKNUM(orders[[#This Row],[Order Date]])</f>
        <v>7</v>
      </c>
      <c r="Q1036" t="str" cm="1">
        <f t="array" ref="Q1036">_xlfn.IFS(orders[[#This Row],[Customer Gender]]="M","Male", orders[[#This Row],[Customer Gender]]="F","Female", orders[[#This Row],[Customer Gender]]="O","Other", TRUE,"Unknown")</f>
        <v>Female</v>
      </c>
      <c r="R1036" s="31" t="str">
        <f t="shared" si="50"/>
        <v>February</v>
      </c>
    </row>
    <row r="1037" spans="1:18">
      <c r="A1037" t="s">
        <v>1134</v>
      </c>
      <c r="B1037" t="s">
        <v>32</v>
      </c>
      <c r="C1037">
        <v>2</v>
      </c>
      <c r="D1037">
        <f t="shared" si="48"/>
        <v>2</v>
      </c>
      <c r="E1037">
        <v>32.5</v>
      </c>
      <c r="F1037">
        <v>65</v>
      </c>
      <c r="G1037">
        <f t="shared" si="49"/>
        <v>65</v>
      </c>
      <c r="H1037" s="1">
        <v>45698</v>
      </c>
      <c r="I1037" s="1">
        <v>45699</v>
      </c>
      <c r="J1037" t="s">
        <v>23</v>
      </c>
      <c r="K1037" t="s">
        <v>40</v>
      </c>
      <c r="L1037">
        <v>5</v>
      </c>
      <c r="M1037" t="s">
        <v>19</v>
      </c>
      <c r="N1037" t="s">
        <v>545</v>
      </c>
      <c r="O1037">
        <f>orders[[#This Row],[Ship Date]]-orders[[#This Row],[Order Date]]</f>
        <v>1</v>
      </c>
      <c r="P1037">
        <f>WEEKNUM(orders[[#This Row],[Order Date]])</f>
        <v>7</v>
      </c>
      <c r="Q1037" t="str" cm="1">
        <f t="array" ref="Q1037">_xlfn.IFS(orders[[#This Row],[Customer Gender]]="M","Male", orders[[#This Row],[Customer Gender]]="F","Female", orders[[#This Row],[Customer Gender]]="O","Other", TRUE,"Unknown")</f>
        <v>Male</v>
      </c>
      <c r="R1037" s="31" t="str">
        <f t="shared" si="50"/>
        <v>February</v>
      </c>
    </row>
    <row r="1038" spans="1:18">
      <c r="A1038" t="s">
        <v>1135</v>
      </c>
      <c r="B1038" t="s">
        <v>32</v>
      </c>
      <c r="C1038">
        <v>5</v>
      </c>
      <c r="D1038">
        <f t="shared" si="48"/>
        <v>5</v>
      </c>
      <c r="E1038">
        <v>62</v>
      </c>
      <c r="F1038">
        <v>310</v>
      </c>
      <c r="G1038">
        <f t="shared" si="49"/>
        <v>310</v>
      </c>
      <c r="H1038" s="1">
        <v>45698</v>
      </c>
      <c r="I1038" s="1">
        <v>45699</v>
      </c>
      <c r="J1038" t="s">
        <v>23</v>
      </c>
      <c r="K1038" t="s">
        <v>70</v>
      </c>
      <c r="L1038">
        <v>5</v>
      </c>
      <c r="M1038" t="s">
        <v>19</v>
      </c>
      <c r="N1038" t="s">
        <v>188</v>
      </c>
      <c r="O1038">
        <f>orders[[#This Row],[Ship Date]]-orders[[#This Row],[Order Date]]</f>
        <v>1</v>
      </c>
      <c r="P1038">
        <f>WEEKNUM(orders[[#This Row],[Order Date]])</f>
        <v>7</v>
      </c>
      <c r="Q1038" t="str" cm="1">
        <f t="array" ref="Q1038">_xlfn.IFS(orders[[#This Row],[Customer Gender]]="M","Male", orders[[#This Row],[Customer Gender]]="F","Female", orders[[#This Row],[Customer Gender]]="O","Other", TRUE,"Unknown")</f>
        <v>Male</v>
      </c>
      <c r="R1038" s="31" t="str">
        <f t="shared" si="50"/>
        <v>February</v>
      </c>
    </row>
    <row r="1039" spans="1:18">
      <c r="A1039" t="s">
        <v>1136</v>
      </c>
      <c r="B1039" t="s">
        <v>76</v>
      </c>
      <c r="C1039">
        <v>6</v>
      </c>
      <c r="D1039">
        <f t="shared" si="48"/>
        <v>6</v>
      </c>
      <c r="E1039">
        <v>28.9</v>
      </c>
      <c r="F1039">
        <v>173.39999999999998</v>
      </c>
      <c r="G1039">
        <f t="shared" si="49"/>
        <v>173.39999999999998</v>
      </c>
      <c r="H1039" s="1">
        <v>45698</v>
      </c>
      <c r="I1039" s="1">
        <v>45701</v>
      </c>
      <c r="J1039" t="s">
        <v>27</v>
      </c>
      <c r="K1039" t="s">
        <v>18</v>
      </c>
      <c r="L1039">
        <v>3</v>
      </c>
      <c r="M1039" t="s">
        <v>19</v>
      </c>
      <c r="N1039" t="s">
        <v>55</v>
      </c>
      <c r="O1039">
        <f>orders[[#This Row],[Ship Date]]-orders[[#This Row],[Order Date]]</f>
        <v>3</v>
      </c>
      <c r="P1039">
        <f>WEEKNUM(orders[[#This Row],[Order Date]])</f>
        <v>7</v>
      </c>
      <c r="Q1039" t="str" cm="1">
        <f t="array" ref="Q1039">_xlfn.IFS(orders[[#This Row],[Customer Gender]]="M","Male", orders[[#This Row],[Customer Gender]]="F","Female", orders[[#This Row],[Customer Gender]]="O","Other", TRUE,"Unknown")</f>
        <v>Female</v>
      </c>
      <c r="R1039" s="31" t="str">
        <f t="shared" si="50"/>
        <v>February</v>
      </c>
    </row>
    <row r="1040" spans="1:18">
      <c r="A1040" t="s">
        <v>1137</v>
      </c>
      <c r="B1040" t="s">
        <v>39</v>
      </c>
      <c r="C1040">
        <v>8</v>
      </c>
      <c r="D1040">
        <f t="shared" si="48"/>
        <v>8</v>
      </c>
      <c r="E1040">
        <v>42.8</v>
      </c>
      <c r="F1040">
        <v>342.4</v>
      </c>
      <c r="G1040">
        <f t="shared" si="49"/>
        <v>342.4</v>
      </c>
      <c r="H1040" s="1">
        <v>45698</v>
      </c>
      <c r="I1040" s="1">
        <v>45700</v>
      </c>
      <c r="J1040" t="s">
        <v>27</v>
      </c>
      <c r="K1040" t="s">
        <v>18</v>
      </c>
      <c r="L1040">
        <v>5</v>
      </c>
      <c r="M1040" t="s">
        <v>19</v>
      </c>
      <c r="N1040" t="s">
        <v>55</v>
      </c>
      <c r="O1040">
        <f>orders[[#This Row],[Ship Date]]-orders[[#This Row],[Order Date]]</f>
        <v>2</v>
      </c>
      <c r="P1040">
        <f>WEEKNUM(orders[[#This Row],[Order Date]])</f>
        <v>7</v>
      </c>
      <c r="Q1040" t="str" cm="1">
        <f t="array" ref="Q1040">_xlfn.IFS(orders[[#This Row],[Customer Gender]]="M","Male", orders[[#This Row],[Customer Gender]]="F","Female", orders[[#This Row],[Customer Gender]]="O","Other", TRUE,"Unknown")</f>
        <v>Female</v>
      </c>
      <c r="R1040" s="31" t="str">
        <f t="shared" si="50"/>
        <v>February</v>
      </c>
    </row>
    <row r="1041" spans="1:18">
      <c r="A1041" t="s">
        <v>1138</v>
      </c>
      <c r="B1041" t="s">
        <v>44</v>
      </c>
      <c r="C1041">
        <v>8</v>
      </c>
      <c r="D1041">
        <f t="shared" si="48"/>
        <v>8</v>
      </c>
      <c r="E1041">
        <v>39.4</v>
      </c>
      <c r="F1041">
        <v>315.2</v>
      </c>
      <c r="G1041">
        <f t="shared" si="49"/>
        <v>315.2</v>
      </c>
      <c r="H1041" s="1">
        <v>45698</v>
      </c>
      <c r="I1041" s="1">
        <v>45700</v>
      </c>
      <c r="J1041" t="s">
        <v>23</v>
      </c>
      <c r="K1041" t="s">
        <v>18</v>
      </c>
      <c r="L1041">
        <v>4</v>
      </c>
      <c r="M1041" t="s">
        <v>19</v>
      </c>
      <c r="N1041" t="s">
        <v>342</v>
      </c>
      <c r="O1041">
        <f>orders[[#This Row],[Ship Date]]-orders[[#This Row],[Order Date]]</f>
        <v>2</v>
      </c>
      <c r="P1041">
        <f>WEEKNUM(orders[[#This Row],[Order Date]])</f>
        <v>7</v>
      </c>
      <c r="Q1041" t="str" cm="1">
        <f t="array" ref="Q1041">_xlfn.IFS(orders[[#This Row],[Customer Gender]]="M","Male", orders[[#This Row],[Customer Gender]]="F","Female", orders[[#This Row],[Customer Gender]]="O","Other", TRUE,"Unknown")</f>
        <v>Male</v>
      </c>
      <c r="R1041" s="31" t="str">
        <f t="shared" si="50"/>
        <v>February</v>
      </c>
    </row>
    <row r="1042" spans="1:18">
      <c r="A1042" t="s">
        <v>1139</v>
      </c>
      <c r="B1042" t="s">
        <v>146</v>
      </c>
      <c r="C1042">
        <v>3</v>
      </c>
      <c r="D1042">
        <f t="shared" si="48"/>
        <v>3</v>
      </c>
      <c r="E1042">
        <v>66.400000000000006</v>
      </c>
      <c r="F1042">
        <v>199.20000000000002</v>
      </c>
      <c r="G1042">
        <f t="shared" si="49"/>
        <v>199.20000000000002</v>
      </c>
      <c r="H1042" s="1">
        <v>45698</v>
      </c>
      <c r="I1042" s="1">
        <v>45699</v>
      </c>
      <c r="J1042" t="s">
        <v>17</v>
      </c>
      <c r="K1042" t="s">
        <v>40</v>
      </c>
      <c r="L1042">
        <v>3</v>
      </c>
      <c r="M1042" t="s">
        <v>19</v>
      </c>
      <c r="N1042" t="s">
        <v>59</v>
      </c>
      <c r="O1042">
        <f>orders[[#This Row],[Ship Date]]-orders[[#This Row],[Order Date]]</f>
        <v>1</v>
      </c>
      <c r="P1042">
        <f>WEEKNUM(orders[[#This Row],[Order Date]])</f>
        <v>7</v>
      </c>
      <c r="Q1042" t="str" cm="1">
        <f t="array" ref="Q1042">_xlfn.IFS(orders[[#This Row],[Customer Gender]]="M","Male", orders[[#This Row],[Customer Gender]]="F","Female", orders[[#This Row],[Customer Gender]]="O","Other", TRUE,"Unknown")</f>
        <v>Unknown</v>
      </c>
      <c r="R1042" s="31" t="str">
        <f t="shared" si="50"/>
        <v>February</v>
      </c>
    </row>
    <row r="1043" spans="1:18">
      <c r="A1043" t="s">
        <v>1140</v>
      </c>
      <c r="B1043" t="s">
        <v>135</v>
      </c>
      <c r="C1043">
        <v>4</v>
      </c>
      <c r="D1043">
        <f t="shared" si="48"/>
        <v>4</v>
      </c>
      <c r="E1043">
        <v>35.9</v>
      </c>
      <c r="F1043">
        <v>143.6</v>
      </c>
      <c r="G1043">
        <f t="shared" si="49"/>
        <v>143.6</v>
      </c>
      <c r="H1043" s="1">
        <v>45698</v>
      </c>
      <c r="I1043" s="1">
        <v>45705</v>
      </c>
      <c r="J1043" t="s">
        <v>27</v>
      </c>
      <c r="K1043" t="s">
        <v>35</v>
      </c>
      <c r="L1043">
        <v>4</v>
      </c>
      <c r="M1043" t="s">
        <v>19</v>
      </c>
      <c r="N1043" t="s">
        <v>59</v>
      </c>
      <c r="O1043">
        <f>orders[[#This Row],[Ship Date]]-orders[[#This Row],[Order Date]]</f>
        <v>7</v>
      </c>
      <c r="P1043">
        <f>WEEKNUM(orders[[#This Row],[Order Date]])</f>
        <v>7</v>
      </c>
      <c r="Q1043" t="str" cm="1">
        <f t="array" ref="Q1043">_xlfn.IFS(orders[[#This Row],[Customer Gender]]="M","Male", orders[[#This Row],[Customer Gender]]="F","Female", orders[[#This Row],[Customer Gender]]="O","Other", TRUE,"Unknown")</f>
        <v>Female</v>
      </c>
      <c r="R1043" s="31" t="str">
        <f t="shared" si="50"/>
        <v>February</v>
      </c>
    </row>
    <row r="1044" spans="1:18">
      <c r="A1044" t="s">
        <v>1141</v>
      </c>
      <c r="B1044" t="s">
        <v>16</v>
      </c>
      <c r="C1044">
        <v>4</v>
      </c>
      <c r="D1044">
        <f t="shared" si="48"/>
        <v>4</v>
      </c>
      <c r="E1044">
        <v>26.9</v>
      </c>
      <c r="F1044">
        <v>107.6</v>
      </c>
      <c r="G1044">
        <f t="shared" si="49"/>
        <v>107.6</v>
      </c>
      <c r="H1044" s="1">
        <v>45698</v>
      </c>
      <c r="I1044" s="1">
        <v>45699</v>
      </c>
      <c r="J1044" t="s">
        <v>23</v>
      </c>
      <c r="K1044" t="s">
        <v>35</v>
      </c>
      <c r="L1044">
        <v>4</v>
      </c>
      <c r="M1044" t="s">
        <v>19</v>
      </c>
      <c r="N1044" t="s">
        <v>59</v>
      </c>
      <c r="O1044">
        <f>orders[[#This Row],[Ship Date]]-orders[[#This Row],[Order Date]]</f>
        <v>1</v>
      </c>
      <c r="P1044">
        <f>WEEKNUM(orders[[#This Row],[Order Date]])</f>
        <v>7</v>
      </c>
      <c r="Q1044" t="str" cm="1">
        <f t="array" ref="Q1044">_xlfn.IFS(orders[[#This Row],[Customer Gender]]="M","Male", orders[[#This Row],[Customer Gender]]="F","Female", orders[[#This Row],[Customer Gender]]="O","Other", TRUE,"Unknown")</f>
        <v>Male</v>
      </c>
      <c r="R1044" s="31" t="str">
        <f t="shared" si="50"/>
        <v>February</v>
      </c>
    </row>
    <row r="1045" spans="1:18">
      <c r="A1045" t="s">
        <v>1142</v>
      </c>
      <c r="B1045" t="s">
        <v>26</v>
      </c>
      <c r="C1045">
        <v>1</v>
      </c>
      <c r="D1045">
        <f t="shared" si="48"/>
        <v>1</v>
      </c>
      <c r="E1045">
        <v>55.1</v>
      </c>
      <c r="F1045">
        <v>55.1</v>
      </c>
      <c r="G1045">
        <f t="shared" si="49"/>
        <v>55.1</v>
      </c>
      <c r="H1045" s="1">
        <v>45698</v>
      </c>
      <c r="I1045" s="1">
        <v>45699</v>
      </c>
      <c r="J1045" t="s">
        <v>27</v>
      </c>
      <c r="K1045" t="s">
        <v>18</v>
      </c>
      <c r="L1045">
        <v>4</v>
      </c>
      <c r="M1045" t="s">
        <v>19</v>
      </c>
      <c r="N1045" t="s">
        <v>59</v>
      </c>
      <c r="O1045">
        <f>orders[[#This Row],[Ship Date]]-orders[[#This Row],[Order Date]]</f>
        <v>1</v>
      </c>
      <c r="P1045">
        <f>WEEKNUM(orders[[#This Row],[Order Date]])</f>
        <v>7</v>
      </c>
      <c r="Q1045" t="str" cm="1">
        <f t="array" ref="Q1045">_xlfn.IFS(orders[[#This Row],[Customer Gender]]="M","Male", orders[[#This Row],[Customer Gender]]="F","Female", orders[[#This Row],[Customer Gender]]="O","Other", TRUE,"Unknown")</f>
        <v>Female</v>
      </c>
      <c r="R1045" s="31" t="str">
        <f t="shared" si="50"/>
        <v>February</v>
      </c>
    </row>
    <row r="1046" spans="1:18">
      <c r="A1046" t="s">
        <v>1143</v>
      </c>
      <c r="B1046" t="s">
        <v>32</v>
      </c>
      <c r="C1046">
        <v>2</v>
      </c>
      <c r="D1046">
        <f t="shared" si="48"/>
        <v>2</v>
      </c>
      <c r="E1046">
        <v>23.9</v>
      </c>
      <c r="F1046">
        <v>47.8</v>
      </c>
      <c r="G1046">
        <f t="shared" si="49"/>
        <v>47.8</v>
      </c>
      <c r="H1046" s="1">
        <v>45698</v>
      </c>
      <c r="I1046" s="1">
        <v>45699</v>
      </c>
      <c r="J1046" t="s">
        <v>23</v>
      </c>
      <c r="K1046" t="s">
        <v>18</v>
      </c>
      <c r="L1046">
        <v>5</v>
      </c>
      <c r="M1046" t="s">
        <v>19</v>
      </c>
      <c r="N1046" t="s">
        <v>62</v>
      </c>
      <c r="O1046">
        <f>orders[[#This Row],[Ship Date]]-orders[[#This Row],[Order Date]]</f>
        <v>1</v>
      </c>
      <c r="P1046">
        <f>WEEKNUM(orders[[#This Row],[Order Date]])</f>
        <v>7</v>
      </c>
      <c r="Q1046" t="str" cm="1">
        <f t="array" ref="Q1046">_xlfn.IFS(orders[[#This Row],[Customer Gender]]="M","Male", orders[[#This Row],[Customer Gender]]="F","Female", orders[[#This Row],[Customer Gender]]="O","Other", TRUE,"Unknown")</f>
        <v>Male</v>
      </c>
      <c r="R1046" s="31" t="str">
        <f t="shared" si="50"/>
        <v>February</v>
      </c>
    </row>
    <row r="1047" spans="1:18">
      <c r="A1047" t="s">
        <v>1144</v>
      </c>
      <c r="B1047" t="s">
        <v>46</v>
      </c>
      <c r="C1047">
        <v>13</v>
      </c>
      <c r="D1047">
        <f t="shared" si="48"/>
        <v>13</v>
      </c>
      <c r="E1047">
        <v>21.1</v>
      </c>
      <c r="F1047">
        <v>274.3</v>
      </c>
      <c r="G1047">
        <f t="shared" si="49"/>
        <v>274.3</v>
      </c>
      <c r="H1047" s="1">
        <v>45698</v>
      </c>
      <c r="I1047" s="1">
        <v>45706</v>
      </c>
      <c r="J1047" t="s">
        <v>27</v>
      </c>
      <c r="K1047" t="s">
        <v>18</v>
      </c>
      <c r="L1047">
        <v>3</v>
      </c>
      <c r="M1047" t="s">
        <v>19</v>
      </c>
      <c r="N1047" t="s">
        <v>62</v>
      </c>
      <c r="O1047">
        <f>orders[[#This Row],[Ship Date]]-orders[[#This Row],[Order Date]]</f>
        <v>8</v>
      </c>
      <c r="P1047">
        <f>WEEKNUM(orders[[#This Row],[Order Date]])</f>
        <v>7</v>
      </c>
      <c r="Q1047" t="str" cm="1">
        <f t="array" ref="Q1047">_xlfn.IFS(orders[[#This Row],[Customer Gender]]="M","Male", orders[[#This Row],[Customer Gender]]="F","Female", orders[[#This Row],[Customer Gender]]="O","Other", TRUE,"Unknown")</f>
        <v>Female</v>
      </c>
      <c r="R1047" s="31" t="str">
        <f t="shared" si="50"/>
        <v>February</v>
      </c>
    </row>
    <row r="1048" spans="1:18">
      <c r="A1048" t="s">
        <v>1145</v>
      </c>
      <c r="B1048" t="s">
        <v>44</v>
      </c>
      <c r="C1048">
        <v>5</v>
      </c>
      <c r="D1048">
        <f t="shared" si="48"/>
        <v>5</v>
      </c>
      <c r="E1048">
        <v>33.799999999999997</v>
      </c>
      <c r="F1048">
        <v>169</v>
      </c>
      <c r="G1048">
        <f t="shared" si="49"/>
        <v>169</v>
      </c>
      <c r="H1048" s="1">
        <v>45698</v>
      </c>
      <c r="I1048" s="1">
        <v>45700</v>
      </c>
      <c r="J1048" t="s">
        <v>27</v>
      </c>
      <c r="K1048" t="s">
        <v>18</v>
      </c>
      <c r="L1048">
        <v>4</v>
      </c>
      <c r="M1048" t="s">
        <v>19</v>
      </c>
      <c r="N1048" t="s">
        <v>62</v>
      </c>
      <c r="O1048">
        <f>orders[[#This Row],[Ship Date]]-orders[[#This Row],[Order Date]]</f>
        <v>2</v>
      </c>
      <c r="P1048">
        <f>WEEKNUM(orders[[#This Row],[Order Date]])</f>
        <v>7</v>
      </c>
      <c r="Q1048" t="str" cm="1">
        <f t="array" ref="Q1048">_xlfn.IFS(orders[[#This Row],[Customer Gender]]="M","Male", orders[[#This Row],[Customer Gender]]="F","Female", orders[[#This Row],[Customer Gender]]="O","Other", TRUE,"Unknown")</f>
        <v>Female</v>
      </c>
      <c r="R1048" s="31" t="str">
        <f t="shared" si="50"/>
        <v>February</v>
      </c>
    </row>
    <row r="1049" spans="1:18">
      <c r="A1049" t="s">
        <v>1146</v>
      </c>
      <c r="B1049" t="s">
        <v>26</v>
      </c>
      <c r="C1049">
        <v>4</v>
      </c>
      <c r="D1049">
        <f t="shared" si="48"/>
        <v>4</v>
      </c>
      <c r="E1049">
        <v>56.1</v>
      </c>
      <c r="F1049">
        <v>224.4</v>
      </c>
      <c r="G1049">
        <f t="shared" si="49"/>
        <v>224.4</v>
      </c>
      <c r="H1049" s="1">
        <v>45698</v>
      </c>
      <c r="I1049" s="1">
        <v>45698</v>
      </c>
      <c r="J1049" t="s">
        <v>27</v>
      </c>
      <c r="K1049" t="s">
        <v>51</v>
      </c>
      <c r="L1049">
        <v>5</v>
      </c>
      <c r="M1049" t="s">
        <v>19</v>
      </c>
      <c r="N1049" t="s">
        <v>72</v>
      </c>
      <c r="O1049">
        <f>orders[[#This Row],[Ship Date]]-orders[[#This Row],[Order Date]]</f>
        <v>0</v>
      </c>
      <c r="P1049">
        <f>WEEKNUM(orders[[#This Row],[Order Date]])</f>
        <v>7</v>
      </c>
      <c r="Q1049" t="str" cm="1">
        <f t="array" ref="Q1049">_xlfn.IFS(orders[[#This Row],[Customer Gender]]="M","Male", orders[[#This Row],[Customer Gender]]="F","Female", orders[[#This Row],[Customer Gender]]="O","Other", TRUE,"Unknown")</f>
        <v>Female</v>
      </c>
      <c r="R1049" s="31" t="str">
        <f t="shared" si="50"/>
        <v>February</v>
      </c>
    </row>
    <row r="1050" spans="1:18">
      <c r="A1050" t="s">
        <v>1147</v>
      </c>
      <c r="B1050" t="s">
        <v>30</v>
      </c>
      <c r="C1050">
        <v>1</v>
      </c>
      <c r="D1050">
        <f t="shared" si="48"/>
        <v>1</v>
      </c>
      <c r="E1050">
        <v>58.5</v>
      </c>
      <c r="F1050">
        <v>58.5</v>
      </c>
      <c r="G1050">
        <f t="shared" si="49"/>
        <v>58.5</v>
      </c>
      <c r="H1050" s="1">
        <v>45699</v>
      </c>
      <c r="I1050" s="1">
        <v>45703</v>
      </c>
      <c r="J1050" t="s">
        <v>27</v>
      </c>
      <c r="K1050" t="s">
        <v>35</v>
      </c>
      <c r="L1050">
        <v>5</v>
      </c>
      <c r="M1050" t="s">
        <v>19</v>
      </c>
      <c r="N1050" t="s">
        <v>72</v>
      </c>
      <c r="O1050">
        <f>orders[[#This Row],[Ship Date]]-orders[[#This Row],[Order Date]]</f>
        <v>4</v>
      </c>
      <c r="P1050">
        <f>WEEKNUM(orders[[#This Row],[Order Date]])</f>
        <v>7</v>
      </c>
      <c r="Q1050" t="str" cm="1">
        <f t="array" ref="Q1050">_xlfn.IFS(orders[[#This Row],[Customer Gender]]="M","Male", orders[[#This Row],[Customer Gender]]="F","Female", orders[[#This Row],[Customer Gender]]="O","Other", TRUE,"Unknown")</f>
        <v>Female</v>
      </c>
      <c r="R1050" s="31" t="str">
        <f t="shared" si="50"/>
        <v>February</v>
      </c>
    </row>
    <row r="1051" spans="1:18">
      <c r="A1051" t="s">
        <v>1148</v>
      </c>
      <c r="B1051" t="s">
        <v>39</v>
      </c>
      <c r="C1051">
        <v>1</v>
      </c>
      <c r="D1051">
        <f t="shared" si="48"/>
        <v>1</v>
      </c>
      <c r="E1051">
        <v>84.2</v>
      </c>
      <c r="F1051">
        <v>84.2</v>
      </c>
      <c r="G1051">
        <f t="shared" si="49"/>
        <v>84.2</v>
      </c>
      <c r="H1051" s="1">
        <v>45699</v>
      </c>
      <c r="I1051" s="1">
        <v>45701</v>
      </c>
      <c r="J1051" t="s">
        <v>23</v>
      </c>
      <c r="K1051" t="s">
        <v>51</v>
      </c>
      <c r="L1051">
        <v>4</v>
      </c>
      <c r="M1051" t="s">
        <v>19</v>
      </c>
      <c r="N1051" t="s">
        <v>77</v>
      </c>
      <c r="O1051">
        <f>orders[[#This Row],[Ship Date]]-orders[[#This Row],[Order Date]]</f>
        <v>2</v>
      </c>
      <c r="P1051">
        <f>WEEKNUM(orders[[#This Row],[Order Date]])</f>
        <v>7</v>
      </c>
      <c r="Q1051" t="str" cm="1">
        <f t="array" ref="Q1051">_xlfn.IFS(orders[[#This Row],[Customer Gender]]="M","Male", orders[[#This Row],[Customer Gender]]="F","Female", orders[[#This Row],[Customer Gender]]="O","Other", TRUE,"Unknown")</f>
        <v>Male</v>
      </c>
      <c r="R1051" s="31" t="str">
        <f t="shared" si="50"/>
        <v>February</v>
      </c>
    </row>
    <row r="1052" spans="1:18">
      <c r="A1052" t="s">
        <v>1149</v>
      </c>
      <c r="B1052" t="s">
        <v>67</v>
      </c>
      <c r="C1052">
        <v>4</v>
      </c>
      <c r="D1052">
        <f t="shared" si="48"/>
        <v>4</v>
      </c>
      <c r="E1052">
        <v>52</v>
      </c>
      <c r="F1052">
        <v>208</v>
      </c>
      <c r="G1052">
        <f t="shared" si="49"/>
        <v>208</v>
      </c>
      <c r="H1052" s="1">
        <v>45699</v>
      </c>
      <c r="I1052" s="1">
        <v>45702</v>
      </c>
      <c r="J1052" t="s">
        <v>23</v>
      </c>
      <c r="K1052" t="s">
        <v>18</v>
      </c>
      <c r="L1052">
        <v>4</v>
      </c>
      <c r="M1052" t="s">
        <v>19</v>
      </c>
      <c r="N1052" t="s">
        <v>77</v>
      </c>
      <c r="O1052">
        <f>orders[[#This Row],[Ship Date]]-orders[[#This Row],[Order Date]]</f>
        <v>3</v>
      </c>
      <c r="P1052">
        <f>WEEKNUM(orders[[#This Row],[Order Date]])</f>
        <v>7</v>
      </c>
      <c r="Q1052" t="str" cm="1">
        <f t="array" ref="Q1052">_xlfn.IFS(orders[[#This Row],[Customer Gender]]="M","Male", orders[[#This Row],[Customer Gender]]="F","Female", orders[[#This Row],[Customer Gender]]="O","Other", TRUE,"Unknown")</f>
        <v>Male</v>
      </c>
      <c r="R1052" s="31" t="str">
        <f t="shared" si="50"/>
        <v>February</v>
      </c>
    </row>
    <row r="1053" spans="1:18">
      <c r="A1053" t="s">
        <v>1150</v>
      </c>
      <c r="B1053" t="s">
        <v>32</v>
      </c>
      <c r="C1053">
        <v>5</v>
      </c>
      <c r="D1053">
        <f t="shared" si="48"/>
        <v>5</v>
      </c>
      <c r="E1053">
        <v>31.5</v>
      </c>
      <c r="F1053">
        <v>157.5</v>
      </c>
      <c r="G1053">
        <f t="shared" si="49"/>
        <v>157.5</v>
      </c>
      <c r="H1053" s="1">
        <v>45699</v>
      </c>
      <c r="I1053" s="1">
        <v>45700</v>
      </c>
      <c r="J1053" t="s">
        <v>27</v>
      </c>
      <c r="K1053" t="s">
        <v>18</v>
      </c>
      <c r="L1053">
        <v>5</v>
      </c>
      <c r="M1053" t="s">
        <v>19</v>
      </c>
      <c r="N1053" t="s">
        <v>77</v>
      </c>
      <c r="O1053">
        <f>orders[[#This Row],[Ship Date]]-orders[[#This Row],[Order Date]]</f>
        <v>1</v>
      </c>
      <c r="P1053">
        <f>WEEKNUM(orders[[#This Row],[Order Date]])</f>
        <v>7</v>
      </c>
      <c r="Q1053" t="str" cm="1">
        <f t="array" ref="Q1053">_xlfn.IFS(orders[[#This Row],[Customer Gender]]="M","Male", orders[[#This Row],[Customer Gender]]="F","Female", orders[[#This Row],[Customer Gender]]="O","Other", TRUE,"Unknown")</f>
        <v>Female</v>
      </c>
      <c r="R1053" s="31" t="str">
        <f t="shared" si="50"/>
        <v>February</v>
      </c>
    </row>
    <row r="1054" spans="1:18">
      <c r="A1054" t="s">
        <v>1151</v>
      </c>
      <c r="B1054" t="s">
        <v>128</v>
      </c>
      <c r="C1054">
        <v>3</v>
      </c>
      <c r="D1054">
        <f t="shared" si="48"/>
        <v>3</v>
      </c>
      <c r="E1054">
        <v>46.2</v>
      </c>
      <c r="F1054">
        <v>138.60000000000002</v>
      </c>
      <c r="G1054">
        <f t="shared" si="49"/>
        <v>138.60000000000002</v>
      </c>
      <c r="H1054" s="1">
        <v>45699</v>
      </c>
      <c r="I1054" s="1">
        <v>45700</v>
      </c>
      <c r="J1054" t="s">
        <v>23</v>
      </c>
      <c r="K1054" t="s">
        <v>18</v>
      </c>
      <c r="L1054">
        <v>4</v>
      </c>
      <c r="M1054" t="s">
        <v>19</v>
      </c>
      <c r="N1054" t="s">
        <v>1116</v>
      </c>
      <c r="O1054">
        <f>orders[[#This Row],[Ship Date]]-orders[[#This Row],[Order Date]]</f>
        <v>1</v>
      </c>
      <c r="P1054">
        <f>WEEKNUM(orders[[#This Row],[Order Date]])</f>
        <v>7</v>
      </c>
      <c r="Q1054" t="str" cm="1">
        <f t="array" ref="Q1054">_xlfn.IFS(orders[[#This Row],[Customer Gender]]="M","Male", orders[[#This Row],[Customer Gender]]="F","Female", orders[[#This Row],[Customer Gender]]="O","Other", TRUE,"Unknown")</f>
        <v>Male</v>
      </c>
      <c r="R1054" s="31" t="str">
        <f t="shared" si="50"/>
        <v>February</v>
      </c>
    </row>
    <row r="1055" spans="1:18">
      <c r="A1055" t="s">
        <v>1152</v>
      </c>
      <c r="B1055" t="s">
        <v>26</v>
      </c>
      <c r="C1055">
        <v>6</v>
      </c>
      <c r="D1055">
        <f t="shared" si="48"/>
        <v>6</v>
      </c>
      <c r="E1055">
        <v>135</v>
      </c>
      <c r="F1055">
        <v>810</v>
      </c>
      <c r="G1055">
        <f t="shared" si="49"/>
        <v>810</v>
      </c>
      <c r="H1055" s="1">
        <v>45699</v>
      </c>
      <c r="I1055" s="1">
        <v>45700</v>
      </c>
      <c r="J1055" t="s">
        <v>27</v>
      </c>
      <c r="K1055" t="s">
        <v>35</v>
      </c>
      <c r="L1055">
        <v>5</v>
      </c>
      <c r="M1055" t="s">
        <v>19</v>
      </c>
      <c r="N1055" t="s">
        <v>108</v>
      </c>
      <c r="O1055">
        <f>orders[[#This Row],[Ship Date]]-orders[[#This Row],[Order Date]]</f>
        <v>1</v>
      </c>
      <c r="P1055">
        <f>WEEKNUM(orders[[#This Row],[Order Date]])</f>
        <v>7</v>
      </c>
      <c r="Q1055" t="str" cm="1">
        <f t="array" ref="Q1055">_xlfn.IFS(orders[[#This Row],[Customer Gender]]="M","Male", orders[[#This Row],[Customer Gender]]="F","Female", orders[[#This Row],[Customer Gender]]="O","Other", TRUE,"Unknown")</f>
        <v>Female</v>
      </c>
      <c r="R1055" s="31" t="str">
        <f t="shared" si="50"/>
        <v>February</v>
      </c>
    </row>
    <row r="1056" spans="1:18">
      <c r="A1056" t="s">
        <v>1153</v>
      </c>
      <c r="B1056" t="s">
        <v>69</v>
      </c>
      <c r="C1056">
        <v>3</v>
      </c>
      <c r="D1056">
        <f t="shared" si="48"/>
        <v>3</v>
      </c>
      <c r="E1056">
        <v>92.2</v>
      </c>
      <c r="F1056">
        <v>276.60000000000002</v>
      </c>
      <c r="G1056">
        <f t="shared" si="49"/>
        <v>276.60000000000002</v>
      </c>
      <c r="H1056" s="1">
        <v>45699</v>
      </c>
      <c r="I1056" s="1">
        <v>45703</v>
      </c>
      <c r="J1056" t="s">
        <v>23</v>
      </c>
      <c r="K1056" t="s">
        <v>18</v>
      </c>
      <c r="L1056">
        <v>4</v>
      </c>
      <c r="M1056" t="s">
        <v>19</v>
      </c>
      <c r="N1056" t="s">
        <v>115</v>
      </c>
      <c r="O1056">
        <f>orders[[#This Row],[Ship Date]]-orders[[#This Row],[Order Date]]</f>
        <v>4</v>
      </c>
      <c r="P1056">
        <f>WEEKNUM(orders[[#This Row],[Order Date]])</f>
        <v>7</v>
      </c>
      <c r="Q1056" t="str" cm="1">
        <f t="array" ref="Q1056">_xlfn.IFS(orders[[#This Row],[Customer Gender]]="M","Male", orders[[#This Row],[Customer Gender]]="F","Female", orders[[#This Row],[Customer Gender]]="O","Other", TRUE,"Unknown")</f>
        <v>Male</v>
      </c>
      <c r="R1056" s="31" t="str">
        <f t="shared" si="50"/>
        <v>February</v>
      </c>
    </row>
    <row r="1057" spans="1:18">
      <c r="A1057" t="s">
        <v>1154</v>
      </c>
      <c r="B1057" t="s">
        <v>44</v>
      </c>
      <c r="C1057">
        <v>1</v>
      </c>
      <c r="D1057">
        <f t="shared" si="48"/>
        <v>1</v>
      </c>
      <c r="E1057">
        <v>36.6</v>
      </c>
      <c r="F1057">
        <v>36.6</v>
      </c>
      <c r="G1057">
        <f t="shared" si="49"/>
        <v>36.6</v>
      </c>
      <c r="H1057" s="1">
        <v>45699</v>
      </c>
      <c r="I1057" s="1">
        <v>45701</v>
      </c>
      <c r="J1057" t="s">
        <v>23</v>
      </c>
      <c r="K1057" t="s">
        <v>40</v>
      </c>
      <c r="L1057">
        <v>5</v>
      </c>
      <c r="M1057" t="s">
        <v>19</v>
      </c>
      <c r="N1057" t="s">
        <v>115</v>
      </c>
      <c r="O1057">
        <f>orders[[#This Row],[Ship Date]]-orders[[#This Row],[Order Date]]</f>
        <v>2</v>
      </c>
      <c r="P1057">
        <f>WEEKNUM(orders[[#This Row],[Order Date]])</f>
        <v>7</v>
      </c>
      <c r="Q1057" t="str" cm="1">
        <f t="array" ref="Q1057">_xlfn.IFS(orders[[#This Row],[Customer Gender]]="M","Male", orders[[#This Row],[Customer Gender]]="F","Female", orders[[#This Row],[Customer Gender]]="O","Other", TRUE,"Unknown")</f>
        <v>Male</v>
      </c>
      <c r="R1057" s="31" t="str">
        <f t="shared" si="50"/>
        <v>February</v>
      </c>
    </row>
    <row r="1058" spans="1:18">
      <c r="A1058" t="s">
        <v>1155</v>
      </c>
      <c r="B1058" t="s">
        <v>46</v>
      </c>
      <c r="C1058">
        <v>2</v>
      </c>
      <c r="D1058">
        <f t="shared" si="48"/>
        <v>2</v>
      </c>
      <c r="E1058">
        <v>50.6</v>
      </c>
      <c r="F1058">
        <v>101.2</v>
      </c>
      <c r="G1058">
        <f t="shared" si="49"/>
        <v>101.2</v>
      </c>
      <c r="H1058" s="1">
        <v>45699</v>
      </c>
      <c r="I1058" s="1">
        <v>45702</v>
      </c>
      <c r="J1058" t="s">
        <v>27</v>
      </c>
      <c r="K1058" t="s">
        <v>18</v>
      </c>
      <c r="L1058">
        <v>4</v>
      </c>
      <c r="M1058" t="s">
        <v>19</v>
      </c>
      <c r="N1058" t="s">
        <v>28</v>
      </c>
      <c r="O1058">
        <f>orders[[#This Row],[Ship Date]]-orders[[#This Row],[Order Date]]</f>
        <v>3</v>
      </c>
      <c r="P1058">
        <f>WEEKNUM(orders[[#This Row],[Order Date]])</f>
        <v>7</v>
      </c>
      <c r="Q1058" t="str" cm="1">
        <f t="array" ref="Q1058">_xlfn.IFS(orders[[#This Row],[Customer Gender]]="M","Male", orders[[#This Row],[Customer Gender]]="F","Female", orders[[#This Row],[Customer Gender]]="O","Other", TRUE,"Unknown")</f>
        <v>Female</v>
      </c>
      <c r="R1058" s="31" t="str">
        <f t="shared" si="50"/>
        <v>February</v>
      </c>
    </row>
    <row r="1059" spans="1:18">
      <c r="A1059" t="s">
        <v>1156</v>
      </c>
      <c r="B1059" t="s">
        <v>146</v>
      </c>
      <c r="C1059">
        <v>7</v>
      </c>
      <c r="D1059">
        <f t="shared" si="48"/>
        <v>7</v>
      </c>
      <c r="E1059">
        <v>56.7</v>
      </c>
      <c r="F1059">
        <v>396.90000000000003</v>
      </c>
      <c r="G1059">
        <f t="shared" si="49"/>
        <v>396.90000000000003</v>
      </c>
      <c r="H1059" s="1">
        <v>45699</v>
      </c>
      <c r="I1059" s="1">
        <v>45702</v>
      </c>
      <c r="J1059" t="s">
        <v>27</v>
      </c>
      <c r="K1059" t="s">
        <v>18</v>
      </c>
      <c r="L1059">
        <v>4</v>
      </c>
      <c r="M1059" t="s">
        <v>19</v>
      </c>
      <c r="N1059" t="s">
        <v>28</v>
      </c>
      <c r="O1059">
        <f>orders[[#This Row],[Ship Date]]-orders[[#This Row],[Order Date]]</f>
        <v>3</v>
      </c>
      <c r="P1059">
        <f>WEEKNUM(orders[[#This Row],[Order Date]])</f>
        <v>7</v>
      </c>
      <c r="Q1059" t="str" cm="1">
        <f t="array" ref="Q1059">_xlfn.IFS(orders[[#This Row],[Customer Gender]]="M","Male", orders[[#This Row],[Customer Gender]]="F","Female", orders[[#This Row],[Customer Gender]]="O","Other", TRUE,"Unknown")</f>
        <v>Female</v>
      </c>
      <c r="R1059" s="31" t="str">
        <f t="shared" si="50"/>
        <v>February</v>
      </c>
    </row>
    <row r="1060" spans="1:18">
      <c r="A1060" t="s">
        <v>1157</v>
      </c>
      <c r="B1060" t="s">
        <v>46</v>
      </c>
      <c r="C1060">
        <v>13</v>
      </c>
      <c r="D1060">
        <f t="shared" si="48"/>
        <v>13</v>
      </c>
      <c r="E1060">
        <v>22.9</v>
      </c>
      <c r="F1060">
        <v>297.7</v>
      </c>
      <c r="G1060">
        <f t="shared" si="49"/>
        <v>297.7</v>
      </c>
      <c r="H1060" s="1">
        <v>45699</v>
      </c>
      <c r="I1060" s="1">
        <v>45700</v>
      </c>
      <c r="J1060" t="s">
        <v>27</v>
      </c>
      <c r="K1060" t="s">
        <v>18</v>
      </c>
      <c r="L1060">
        <v>3</v>
      </c>
      <c r="M1060" t="s">
        <v>19</v>
      </c>
      <c r="N1060" t="s">
        <v>587</v>
      </c>
      <c r="O1060">
        <f>orders[[#This Row],[Ship Date]]-orders[[#This Row],[Order Date]]</f>
        <v>1</v>
      </c>
      <c r="P1060">
        <f>WEEKNUM(orders[[#This Row],[Order Date]])</f>
        <v>7</v>
      </c>
      <c r="Q1060" t="str" cm="1">
        <f t="array" ref="Q1060">_xlfn.IFS(orders[[#This Row],[Customer Gender]]="M","Male", orders[[#This Row],[Customer Gender]]="F","Female", orders[[#This Row],[Customer Gender]]="O","Other", TRUE,"Unknown")</f>
        <v>Female</v>
      </c>
      <c r="R1060" s="31" t="str">
        <f t="shared" si="50"/>
        <v>February</v>
      </c>
    </row>
    <row r="1061" spans="1:18">
      <c r="A1061" t="s">
        <v>1158</v>
      </c>
      <c r="B1061" t="s">
        <v>123</v>
      </c>
      <c r="C1061">
        <v>19</v>
      </c>
      <c r="D1061">
        <f t="shared" si="48"/>
        <v>19</v>
      </c>
      <c r="E1061">
        <v>53.6</v>
      </c>
      <c r="F1061">
        <v>1018.4</v>
      </c>
      <c r="G1061">
        <f t="shared" si="49"/>
        <v>1018.4</v>
      </c>
      <c r="H1061" s="1">
        <v>45699</v>
      </c>
      <c r="I1061" s="1">
        <v>45700</v>
      </c>
      <c r="J1061" t="s">
        <v>23</v>
      </c>
      <c r="K1061" t="s">
        <v>18</v>
      </c>
      <c r="L1061">
        <v>4</v>
      </c>
      <c r="M1061" t="s">
        <v>19</v>
      </c>
      <c r="N1061" t="s">
        <v>147</v>
      </c>
      <c r="O1061">
        <f>orders[[#This Row],[Ship Date]]-orders[[#This Row],[Order Date]]</f>
        <v>1</v>
      </c>
      <c r="P1061">
        <f>WEEKNUM(orders[[#This Row],[Order Date]])</f>
        <v>7</v>
      </c>
      <c r="Q1061" t="str" cm="1">
        <f t="array" ref="Q1061">_xlfn.IFS(orders[[#This Row],[Customer Gender]]="M","Male", orders[[#This Row],[Customer Gender]]="F","Female", orders[[#This Row],[Customer Gender]]="O","Other", TRUE,"Unknown")</f>
        <v>Male</v>
      </c>
      <c r="R1061" s="31" t="str">
        <f t="shared" si="50"/>
        <v>February</v>
      </c>
    </row>
    <row r="1062" spans="1:18">
      <c r="A1062" t="s">
        <v>1159</v>
      </c>
      <c r="B1062" t="s">
        <v>146</v>
      </c>
      <c r="C1062">
        <v>2</v>
      </c>
      <c r="D1062">
        <f t="shared" si="48"/>
        <v>2</v>
      </c>
      <c r="E1062">
        <v>30.2</v>
      </c>
      <c r="F1062">
        <v>60.4</v>
      </c>
      <c r="G1062">
        <f t="shared" si="49"/>
        <v>60.4</v>
      </c>
      <c r="H1062" s="1">
        <v>45699</v>
      </c>
      <c r="I1062" s="1">
        <v>45701</v>
      </c>
      <c r="J1062" t="s">
        <v>17</v>
      </c>
      <c r="K1062" t="s">
        <v>40</v>
      </c>
      <c r="L1062">
        <v>5</v>
      </c>
      <c r="M1062" t="s">
        <v>19</v>
      </c>
      <c r="N1062" t="s">
        <v>33</v>
      </c>
      <c r="O1062">
        <f>orders[[#This Row],[Ship Date]]-orders[[#This Row],[Order Date]]</f>
        <v>2</v>
      </c>
      <c r="P1062">
        <f>WEEKNUM(orders[[#This Row],[Order Date]])</f>
        <v>7</v>
      </c>
      <c r="Q1062" t="str" cm="1">
        <f t="array" ref="Q1062">_xlfn.IFS(orders[[#This Row],[Customer Gender]]="M","Male", orders[[#This Row],[Customer Gender]]="F","Female", orders[[#This Row],[Customer Gender]]="O","Other", TRUE,"Unknown")</f>
        <v>Unknown</v>
      </c>
      <c r="R1062" s="31" t="str">
        <f t="shared" si="50"/>
        <v>February</v>
      </c>
    </row>
    <row r="1063" spans="1:18">
      <c r="A1063" t="s">
        <v>1160</v>
      </c>
      <c r="B1063" t="s">
        <v>123</v>
      </c>
      <c r="C1063">
        <v>6</v>
      </c>
      <c r="D1063">
        <f t="shared" si="48"/>
        <v>6</v>
      </c>
      <c r="E1063">
        <v>83.4</v>
      </c>
      <c r="F1063">
        <v>500.40000000000003</v>
      </c>
      <c r="G1063">
        <f t="shared" si="49"/>
        <v>500.40000000000003</v>
      </c>
      <c r="H1063" s="1">
        <v>45699</v>
      </c>
      <c r="I1063" s="1">
        <v>45700</v>
      </c>
      <c r="J1063" t="s">
        <v>23</v>
      </c>
      <c r="K1063" t="s">
        <v>35</v>
      </c>
      <c r="L1063">
        <v>5</v>
      </c>
      <c r="M1063" t="s">
        <v>19</v>
      </c>
      <c r="N1063" t="s">
        <v>33</v>
      </c>
      <c r="O1063">
        <f>orders[[#This Row],[Ship Date]]-orders[[#This Row],[Order Date]]</f>
        <v>1</v>
      </c>
      <c r="P1063">
        <f>WEEKNUM(orders[[#This Row],[Order Date]])</f>
        <v>7</v>
      </c>
      <c r="Q1063" t="str" cm="1">
        <f t="array" ref="Q1063">_xlfn.IFS(orders[[#This Row],[Customer Gender]]="M","Male", orders[[#This Row],[Customer Gender]]="F","Female", orders[[#This Row],[Customer Gender]]="O","Other", TRUE,"Unknown")</f>
        <v>Male</v>
      </c>
      <c r="R1063" s="31" t="str">
        <f t="shared" si="50"/>
        <v>February</v>
      </c>
    </row>
    <row r="1064" spans="1:18">
      <c r="A1064" t="s">
        <v>1161</v>
      </c>
      <c r="B1064" t="s">
        <v>76</v>
      </c>
      <c r="C1064">
        <v>12</v>
      </c>
      <c r="D1064">
        <f t="shared" si="48"/>
        <v>12</v>
      </c>
      <c r="E1064">
        <v>16.600000000000001</v>
      </c>
      <c r="F1064">
        <v>199.20000000000002</v>
      </c>
      <c r="G1064">
        <f t="shared" si="49"/>
        <v>199.20000000000002</v>
      </c>
      <c r="H1064" s="1">
        <v>45699</v>
      </c>
      <c r="I1064" s="1">
        <v>45701</v>
      </c>
      <c r="J1064" t="s">
        <v>23</v>
      </c>
      <c r="K1064" t="s">
        <v>35</v>
      </c>
      <c r="L1064">
        <v>4</v>
      </c>
      <c r="M1064" t="s">
        <v>19</v>
      </c>
      <c r="N1064" t="s">
        <v>33</v>
      </c>
      <c r="O1064">
        <f>orders[[#This Row],[Ship Date]]-orders[[#This Row],[Order Date]]</f>
        <v>2</v>
      </c>
      <c r="P1064">
        <f>WEEKNUM(orders[[#This Row],[Order Date]])</f>
        <v>7</v>
      </c>
      <c r="Q1064" t="str" cm="1">
        <f t="array" ref="Q1064">_xlfn.IFS(orders[[#This Row],[Customer Gender]]="M","Male", orders[[#This Row],[Customer Gender]]="F","Female", orders[[#This Row],[Customer Gender]]="O","Other", TRUE,"Unknown")</f>
        <v>Male</v>
      </c>
      <c r="R1064" s="31" t="str">
        <f t="shared" si="50"/>
        <v>February</v>
      </c>
    </row>
    <row r="1065" spans="1:18">
      <c r="A1065" t="s">
        <v>1162</v>
      </c>
      <c r="B1065" t="s">
        <v>44</v>
      </c>
      <c r="C1065">
        <v>17</v>
      </c>
      <c r="D1065">
        <f t="shared" si="48"/>
        <v>17</v>
      </c>
      <c r="E1065">
        <v>21.9</v>
      </c>
      <c r="F1065">
        <v>372.29999999999995</v>
      </c>
      <c r="G1065">
        <f t="shared" si="49"/>
        <v>372.29999999999995</v>
      </c>
      <c r="H1065" s="1">
        <v>45699</v>
      </c>
      <c r="I1065" s="1">
        <v>45701</v>
      </c>
      <c r="J1065" t="s">
        <v>27</v>
      </c>
      <c r="K1065" t="s">
        <v>70</v>
      </c>
      <c r="L1065">
        <v>3</v>
      </c>
      <c r="M1065" t="s">
        <v>19</v>
      </c>
      <c r="N1065" t="s">
        <v>33</v>
      </c>
      <c r="O1065">
        <f>orders[[#This Row],[Ship Date]]-orders[[#This Row],[Order Date]]</f>
        <v>2</v>
      </c>
      <c r="P1065">
        <f>WEEKNUM(orders[[#This Row],[Order Date]])</f>
        <v>7</v>
      </c>
      <c r="Q1065" t="str" cm="1">
        <f t="array" ref="Q1065">_xlfn.IFS(orders[[#This Row],[Customer Gender]]="M","Male", orders[[#This Row],[Customer Gender]]="F","Female", orders[[#This Row],[Customer Gender]]="O","Other", TRUE,"Unknown")</f>
        <v>Female</v>
      </c>
      <c r="R1065" s="31" t="str">
        <f t="shared" si="50"/>
        <v>February</v>
      </c>
    </row>
    <row r="1066" spans="1:18">
      <c r="A1066" t="s">
        <v>1163</v>
      </c>
      <c r="B1066" t="s">
        <v>44</v>
      </c>
      <c r="C1066">
        <v>28</v>
      </c>
      <c r="D1066">
        <f t="shared" si="48"/>
        <v>28</v>
      </c>
      <c r="E1066">
        <v>33.799999999999997</v>
      </c>
      <c r="F1066">
        <v>946.39999999999986</v>
      </c>
      <c r="G1066">
        <f t="shared" si="49"/>
        <v>946.39999999999986</v>
      </c>
      <c r="H1066" s="1">
        <v>45699</v>
      </c>
      <c r="I1066" s="1">
        <v>45701</v>
      </c>
      <c r="J1066" t="s">
        <v>23</v>
      </c>
      <c r="K1066" t="s">
        <v>40</v>
      </c>
      <c r="L1066">
        <v>2</v>
      </c>
      <c r="M1066" t="s">
        <v>19</v>
      </c>
      <c r="N1066" t="s">
        <v>33</v>
      </c>
      <c r="O1066">
        <f>orders[[#This Row],[Ship Date]]-orders[[#This Row],[Order Date]]</f>
        <v>2</v>
      </c>
      <c r="P1066">
        <f>WEEKNUM(orders[[#This Row],[Order Date]])</f>
        <v>7</v>
      </c>
      <c r="Q1066" t="str" cm="1">
        <f t="array" ref="Q1066">_xlfn.IFS(orders[[#This Row],[Customer Gender]]="M","Male", orders[[#This Row],[Customer Gender]]="F","Female", orders[[#This Row],[Customer Gender]]="O","Other", TRUE,"Unknown")</f>
        <v>Male</v>
      </c>
      <c r="R1066" s="31" t="str">
        <f t="shared" si="50"/>
        <v>February</v>
      </c>
    </row>
    <row r="1067" spans="1:18">
      <c r="A1067" t="s">
        <v>1164</v>
      </c>
      <c r="B1067" t="s">
        <v>146</v>
      </c>
      <c r="C1067">
        <v>2</v>
      </c>
      <c r="D1067">
        <f t="shared" si="48"/>
        <v>2</v>
      </c>
      <c r="E1067">
        <v>53.2</v>
      </c>
      <c r="F1067">
        <v>106.4</v>
      </c>
      <c r="G1067">
        <f t="shared" si="49"/>
        <v>106.4</v>
      </c>
      <c r="H1067" s="1">
        <v>45699</v>
      </c>
      <c r="I1067" s="1">
        <v>45699</v>
      </c>
      <c r="J1067" t="s">
        <v>23</v>
      </c>
      <c r="K1067" t="s">
        <v>35</v>
      </c>
      <c r="L1067">
        <v>4</v>
      </c>
      <c r="M1067" t="s">
        <v>19</v>
      </c>
      <c r="N1067" t="s">
        <v>33</v>
      </c>
      <c r="O1067">
        <f>orders[[#This Row],[Ship Date]]-orders[[#This Row],[Order Date]]</f>
        <v>0</v>
      </c>
      <c r="P1067">
        <f>WEEKNUM(orders[[#This Row],[Order Date]])</f>
        <v>7</v>
      </c>
      <c r="Q1067" t="str" cm="1">
        <f t="array" ref="Q1067">_xlfn.IFS(orders[[#This Row],[Customer Gender]]="M","Male", orders[[#This Row],[Customer Gender]]="F","Female", orders[[#This Row],[Customer Gender]]="O","Other", TRUE,"Unknown")</f>
        <v>Male</v>
      </c>
      <c r="R1067" s="31" t="str">
        <f t="shared" si="50"/>
        <v>February</v>
      </c>
    </row>
    <row r="1068" spans="1:18">
      <c r="A1068" t="s">
        <v>1165</v>
      </c>
      <c r="B1068" t="s">
        <v>26</v>
      </c>
      <c r="C1068">
        <v>2</v>
      </c>
      <c r="D1068">
        <f t="shared" si="48"/>
        <v>2</v>
      </c>
      <c r="E1068">
        <v>176.7</v>
      </c>
      <c r="F1068">
        <v>353.4</v>
      </c>
      <c r="G1068">
        <f t="shared" si="49"/>
        <v>353.4</v>
      </c>
      <c r="H1068" s="1">
        <v>45699</v>
      </c>
      <c r="I1068" s="1">
        <v>45702</v>
      </c>
      <c r="J1068" t="s">
        <v>27</v>
      </c>
      <c r="K1068" t="s">
        <v>40</v>
      </c>
      <c r="L1068">
        <v>4</v>
      </c>
      <c r="M1068" t="s">
        <v>19</v>
      </c>
      <c r="N1068" t="s">
        <v>33</v>
      </c>
      <c r="O1068">
        <f>orders[[#This Row],[Ship Date]]-orders[[#This Row],[Order Date]]</f>
        <v>3</v>
      </c>
      <c r="P1068">
        <f>WEEKNUM(orders[[#This Row],[Order Date]])</f>
        <v>7</v>
      </c>
      <c r="Q1068" t="str" cm="1">
        <f t="array" ref="Q1068">_xlfn.IFS(orders[[#This Row],[Customer Gender]]="M","Male", orders[[#This Row],[Customer Gender]]="F","Female", orders[[#This Row],[Customer Gender]]="O","Other", TRUE,"Unknown")</f>
        <v>Female</v>
      </c>
      <c r="R1068" s="31" t="str">
        <f t="shared" si="50"/>
        <v>February</v>
      </c>
    </row>
    <row r="1069" spans="1:18">
      <c r="A1069" t="s">
        <v>1166</v>
      </c>
      <c r="B1069" t="s">
        <v>69</v>
      </c>
      <c r="C1069">
        <v>3</v>
      </c>
      <c r="D1069">
        <f t="shared" si="48"/>
        <v>3</v>
      </c>
      <c r="E1069">
        <v>54</v>
      </c>
      <c r="F1069">
        <v>162</v>
      </c>
      <c r="G1069">
        <f t="shared" si="49"/>
        <v>162</v>
      </c>
      <c r="H1069" s="1">
        <v>45699</v>
      </c>
      <c r="I1069" s="1">
        <v>45702</v>
      </c>
      <c r="J1069" t="s">
        <v>23</v>
      </c>
      <c r="K1069" t="s">
        <v>18</v>
      </c>
      <c r="L1069">
        <v>3</v>
      </c>
      <c r="M1069" t="s">
        <v>19</v>
      </c>
      <c r="N1069" t="s">
        <v>33</v>
      </c>
      <c r="O1069">
        <f>orders[[#This Row],[Ship Date]]-orders[[#This Row],[Order Date]]</f>
        <v>3</v>
      </c>
      <c r="P1069">
        <f>WEEKNUM(orders[[#This Row],[Order Date]])</f>
        <v>7</v>
      </c>
      <c r="Q1069" t="str" cm="1">
        <f t="array" ref="Q1069">_xlfn.IFS(orders[[#This Row],[Customer Gender]]="M","Male", orders[[#This Row],[Customer Gender]]="F","Female", orders[[#This Row],[Customer Gender]]="O","Other", TRUE,"Unknown")</f>
        <v>Male</v>
      </c>
      <c r="R1069" s="31" t="str">
        <f t="shared" si="50"/>
        <v>February</v>
      </c>
    </row>
    <row r="1070" spans="1:18">
      <c r="A1070" t="s">
        <v>1167</v>
      </c>
      <c r="B1070" t="s">
        <v>46</v>
      </c>
      <c r="C1070">
        <v>2</v>
      </c>
      <c r="D1070">
        <f t="shared" si="48"/>
        <v>2</v>
      </c>
      <c r="E1070">
        <v>70.099999999999994</v>
      </c>
      <c r="F1070">
        <v>140.19999999999999</v>
      </c>
      <c r="G1070">
        <f t="shared" si="49"/>
        <v>140.19999999999999</v>
      </c>
      <c r="H1070" s="1">
        <v>45699</v>
      </c>
      <c r="I1070" s="1">
        <v>45707</v>
      </c>
      <c r="J1070" t="s">
        <v>27</v>
      </c>
      <c r="K1070" t="s">
        <v>51</v>
      </c>
      <c r="L1070">
        <v>5</v>
      </c>
      <c r="M1070" t="s">
        <v>19</v>
      </c>
      <c r="N1070" t="s">
        <v>33</v>
      </c>
      <c r="O1070">
        <f>orders[[#This Row],[Ship Date]]-orders[[#This Row],[Order Date]]</f>
        <v>8</v>
      </c>
      <c r="P1070">
        <f>WEEKNUM(orders[[#This Row],[Order Date]])</f>
        <v>7</v>
      </c>
      <c r="Q1070" t="str" cm="1">
        <f t="array" ref="Q1070">_xlfn.IFS(orders[[#This Row],[Customer Gender]]="M","Male", orders[[#This Row],[Customer Gender]]="F","Female", orders[[#This Row],[Customer Gender]]="O","Other", TRUE,"Unknown")</f>
        <v>Female</v>
      </c>
      <c r="R1070" s="31" t="str">
        <f t="shared" si="50"/>
        <v>February</v>
      </c>
    </row>
    <row r="1071" spans="1:18">
      <c r="A1071" t="s">
        <v>1168</v>
      </c>
      <c r="B1071" t="s">
        <v>44</v>
      </c>
      <c r="C1071">
        <v>1</v>
      </c>
      <c r="D1071">
        <f t="shared" si="48"/>
        <v>1</v>
      </c>
      <c r="E1071">
        <v>26.5</v>
      </c>
      <c r="F1071">
        <v>26.5</v>
      </c>
      <c r="G1071">
        <f t="shared" si="49"/>
        <v>26.5</v>
      </c>
      <c r="H1071" s="1">
        <v>45699</v>
      </c>
      <c r="I1071" s="1">
        <v>45701</v>
      </c>
      <c r="J1071" t="s">
        <v>27</v>
      </c>
      <c r="K1071" t="s">
        <v>35</v>
      </c>
      <c r="L1071">
        <v>4</v>
      </c>
      <c r="M1071" t="s">
        <v>19</v>
      </c>
      <c r="N1071" t="s">
        <v>33</v>
      </c>
      <c r="O1071">
        <f>orders[[#This Row],[Ship Date]]-orders[[#This Row],[Order Date]]</f>
        <v>2</v>
      </c>
      <c r="P1071">
        <f>WEEKNUM(orders[[#This Row],[Order Date]])</f>
        <v>7</v>
      </c>
      <c r="Q1071" t="str" cm="1">
        <f t="array" ref="Q1071">_xlfn.IFS(orders[[#This Row],[Customer Gender]]="M","Male", orders[[#This Row],[Customer Gender]]="F","Female", orders[[#This Row],[Customer Gender]]="O","Other", TRUE,"Unknown")</f>
        <v>Female</v>
      </c>
      <c r="R1071" s="31" t="str">
        <f t="shared" si="50"/>
        <v>February</v>
      </c>
    </row>
    <row r="1072" spans="1:18">
      <c r="A1072" t="s">
        <v>1169</v>
      </c>
      <c r="B1072" t="s">
        <v>42</v>
      </c>
      <c r="C1072">
        <v>5</v>
      </c>
      <c r="D1072">
        <f t="shared" si="48"/>
        <v>5</v>
      </c>
      <c r="E1072">
        <v>89</v>
      </c>
      <c r="F1072">
        <v>445</v>
      </c>
      <c r="G1072">
        <f t="shared" si="49"/>
        <v>445</v>
      </c>
      <c r="H1072" s="1">
        <v>45699</v>
      </c>
      <c r="I1072" s="1">
        <v>45701</v>
      </c>
      <c r="J1072" t="s">
        <v>23</v>
      </c>
      <c r="K1072" t="s">
        <v>40</v>
      </c>
      <c r="L1072">
        <v>2</v>
      </c>
      <c r="M1072" t="s">
        <v>19</v>
      </c>
      <c r="N1072" t="s">
        <v>33</v>
      </c>
      <c r="O1072">
        <f>orders[[#This Row],[Ship Date]]-orders[[#This Row],[Order Date]]</f>
        <v>2</v>
      </c>
      <c r="P1072">
        <f>WEEKNUM(orders[[#This Row],[Order Date]])</f>
        <v>7</v>
      </c>
      <c r="Q1072" t="str" cm="1">
        <f t="array" ref="Q1072">_xlfn.IFS(orders[[#This Row],[Customer Gender]]="M","Male", orders[[#This Row],[Customer Gender]]="F","Female", orders[[#This Row],[Customer Gender]]="O","Other", TRUE,"Unknown")</f>
        <v>Male</v>
      </c>
      <c r="R1072" s="31" t="str">
        <f t="shared" si="50"/>
        <v>February</v>
      </c>
    </row>
    <row r="1073" spans="1:18">
      <c r="A1073" t="s">
        <v>1170</v>
      </c>
      <c r="B1073" t="s">
        <v>22</v>
      </c>
      <c r="C1073">
        <v>6</v>
      </c>
      <c r="D1073">
        <f t="shared" si="48"/>
        <v>6</v>
      </c>
      <c r="E1073">
        <v>47</v>
      </c>
      <c r="F1073">
        <v>282</v>
      </c>
      <c r="G1073">
        <f t="shared" si="49"/>
        <v>282</v>
      </c>
      <c r="H1073" s="1">
        <v>45699</v>
      </c>
      <c r="I1073" s="1">
        <v>45702</v>
      </c>
      <c r="J1073" t="s">
        <v>27</v>
      </c>
      <c r="K1073" t="s">
        <v>51</v>
      </c>
      <c r="L1073">
        <v>4</v>
      </c>
      <c r="M1073" t="s">
        <v>19</v>
      </c>
      <c r="N1073" t="s">
        <v>186</v>
      </c>
      <c r="O1073">
        <f>orders[[#This Row],[Ship Date]]-orders[[#This Row],[Order Date]]</f>
        <v>3</v>
      </c>
      <c r="P1073">
        <f>WEEKNUM(orders[[#This Row],[Order Date]])</f>
        <v>7</v>
      </c>
      <c r="Q1073" t="str" cm="1">
        <f t="array" ref="Q1073">_xlfn.IFS(orders[[#This Row],[Customer Gender]]="M","Male", orders[[#This Row],[Customer Gender]]="F","Female", orders[[#This Row],[Customer Gender]]="O","Other", TRUE,"Unknown")</f>
        <v>Female</v>
      </c>
      <c r="R1073" s="31" t="str">
        <f t="shared" si="50"/>
        <v>February</v>
      </c>
    </row>
    <row r="1074" spans="1:18">
      <c r="A1074" t="s">
        <v>1171</v>
      </c>
      <c r="B1074" t="s">
        <v>30</v>
      </c>
      <c r="C1074">
        <v>2</v>
      </c>
      <c r="D1074">
        <f t="shared" si="48"/>
        <v>2</v>
      </c>
      <c r="E1074">
        <v>55.2</v>
      </c>
      <c r="F1074">
        <v>110.4</v>
      </c>
      <c r="G1074">
        <f t="shared" si="49"/>
        <v>110.4</v>
      </c>
      <c r="H1074" s="1">
        <v>45699</v>
      </c>
      <c r="I1074" s="1">
        <v>45702</v>
      </c>
      <c r="J1074" t="s">
        <v>23</v>
      </c>
      <c r="K1074" t="s">
        <v>35</v>
      </c>
      <c r="L1074">
        <v>3</v>
      </c>
      <c r="M1074" t="s">
        <v>19</v>
      </c>
      <c r="N1074" t="s">
        <v>55</v>
      </c>
      <c r="O1074">
        <f>orders[[#This Row],[Ship Date]]-orders[[#This Row],[Order Date]]</f>
        <v>3</v>
      </c>
      <c r="P1074">
        <f>WEEKNUM(orders[[#This Row],[Order Date]])</f>
        <v>7</v>
      </c>
      <c r="Q1074" t="str" cm="1">
        <f t="array" ref="Q1074">_xlfn.IFS(orders[[#This Row],[Customer Gender]]="M","Male", orders[[#This Row],[Customer Gender]]="F","Female", orders[[#This Row],[Customer Gender]]="O","Other", TRUE,"Unknown")</f>
        <v>Male</v>
      </c>
      <c r="R1074" s="31" t="str">
        <f t="shared" si="50"/>
        <v>February</v>
      </c>
    </row>
    <row r="1075" spans="1:18">
      <c r="A1075" t="s">
        <v>1172</v>
      </c>
      <c r="B1075" t="s">
        <v>44</v>
      </c>
      <c r="C1075">
        <v>42</v>
      </c>
      <c r="D1075">
        <f t="shared" si="48"/>
        <v>42</v>
      </c>
      <c r="E1075">
        <v>33.299999999999997</v>
      </c>
      <c r="F1075">
        <v>1398.6</v>
      </c>
      <c r="G1075">
        <f t="shared" si="49"/>
        <v>1398.6</v>
      </c>
      <c r="H1075" s="1">
        <v>45699</v>
      </c>
      <c r="I1075" s="1">
        <v>45713</v>
      </c>
      <c r="J1075" t="s">
        <v>23</v>
      </c>
      <c r="K1075" t="s">
        <v>35</v>
      </c>
      <c r="L1075">
        <v>5</v>
      </c>
      <c r="M1075" t="s">
        <v>19</v>
      </c>
      <c r="N1075" t="s">
        <v>55</v>
      </c>
      <c r="O1075">
        <f>orders[[#This Row],[Ship Date]]-orders[[#This Row],[Order Date]]</f>
        <v>14</v>
      </c>
      <c r="P1075">
        <f>WEEKNUM(orders[[#This Row],[Order Date]])</f>
        <v>7</v>
      </c>
      <c r="Q1075" t="str" cm="1">
        <f t="array" ref="Q1075">_xlfn.IFS(orders[[#This Row],[Customer Gender]]="M","Male", orders[[#This Row],[Customer Gender]]="F","Female", orders[[#This Row],[Customer Gender]]="O","Other", TRUE,"Unknown")</f>
        <v>Male</v>
      </c>
      <c r="R1075" s="31" t="str">
        <f t="shared" si="50"/>
        <v>February</v>
      </c>
    </row>
    <row r="1076" spans="1:18">
      <c r="A1076" t="s">
        <v>1173</v>
      </c>
      <c r="B1076" t="s">
        <v>26</v>
      </c>
      <c r="C1076">
        <v>4</v>
      </c>
      <c r="D1076">
        <f t="shared" si="48"/>
        <v>4</v>
      </c>
      <c r="E1076">
        <v>110.9</v>
      </c>
      <c r="F1076">
        <v>443.6</v>
      </c>
      <c r="G1076">
        <f t="shared" si="49"/>
        <v>443.6</v>
      </c>
      <c r="H1076" s="1">
        <v>45700</v>
      </c>
      <c r="I1076" s="1">
        <v>45700</v>
      </c>
      <c r="J1076" t="s">
        <v>23</v>
      </c>
      <c r="K1076" t="s">
        <v>40</v>
      </c>
      <c r="L1076">
        <v>2</v>
      </c>
      <c r="M1076" t="s">
        <v>19</v>
      </c>
      <c r="N1076" t="s">
        <v>55</v>
      </c>
      <c r="O1076">
        <f>orders[[#This Row],[Ship Date]]-orders[[#This Row],[Order Date]]</f>
        <v>0</v>
      </c>
      <c r="P1076">
        <f>WEEKNUM(orders[[#This Row],[Order Date]])</f>
        <v>7</v>
      </c>
      <c r="Q1076" t="str" cm="1">
        <f t="array" ref="Q1076">_xlfn.IFS(orders[[#This Row],[Customer Gender]]="M","Male", orders[[#This Row],[Customer Gender]]="F","Female", orders[[#This Row],[Customer Gender]]="O","Other", TRUE,"Unknown")</f>
        <v>Male</v>
      </c>
      <c r="R1076" s="31" t="str">
        <f t="shared" si="50"/>
        <v>February</v>
      </c>
    </row>
    <row r="1077" spans="1:18">
      <c r="A1077" t="s">
        <v>1174</v>
      </c>
      <c r="B1077" t="s">
        <v>26</v>
      </c>
      <c r="C1077">
        <v>6</v>
      </c>
      <c r="D1077">
        <f t="shared" si="48"/>
        <v>6</v>
      </c>
      <c r="E1077">
        <v>67.3</v>
      </c>
      <c r="F1077">
        <v>403.79999999999995</v>
      </c>
      <c r="G1077">
        <f t="shared" si="49"/>
        <v>403.79999999999995</v>
      </c>
      <c r="H1077" s="1">
        <v>45700</v>
      </c>
      <c r="I1077" s="1">
        <v>45701</v>
      </c>
      <c r="J1077" t="s">
        <v>23</v>
      </c>
      <c r="K1077" t="s">
        <v>18</v>
      </c>
      <c r="L1077">
        <v>4</v>
      </c>
      <c r="M1077" t="s">
        <v>19</v>
      </c>
      <c r="N1077" t="s">
        <v>62</v>
      </c>
      <c r="O1077">
        <f>orders[[#This Row],[Ship Date]]-orders[[#This Row],[Order Date]]</f>
        <v>1</v>
      </c>
      <c r="P1077">
        <f>WEEKNUM(orders[[#This Row],[Order Date]])</f>
        <v>7</v>
      </c>
      <c r="Q1077" t="str" cm="1">
        <f t="array" ref="Q1077">_xlfn.IFS(orders[[#This Row],[Customer Gender]]="M","Male", orders[[#This Row],[Customer Gender]]="F","Female", orders[[#This Row],[Customer Gender]]="O","Other", TRUE,"Unknown")</f>
        <v>Male</v>
      </c>
      <c r="R1077" s="31" t="str">
        <f t="shared" si="50"/>
        <v>February</v>
      </c>
    </row>
    <row r="1078" spans="1:18">
      <c r="A1078" t="s">
        <v>1175</v>
      </c>
      <c r="B1078" t="s">
        <v>39</v>
      </c>
      <c r="C1078">
        <v>3</v>
      </c>
      <c r="D1078">
        <f t="shared" si="48"/>
        <v>3</v>
      </c>
      <c r="E1078">
        <v>69.7</v>
      </c>
      <c r="F1078">
        <v>209.10000000000002</v>
      </c>
      <c r="G1078">
        <f t="shared" si="49"/>
        <v>209.10000000000002</v>
      </c>
      <c r="H1078" s="1">
        <v>45700</v>
      </c>
      <c r="I1078" s="1">
        <v>45701</v>
      </c>
      <c r="J1078" t="s">
        <v>23</v>
      </c>
      <c r="K1078" t="s">
        <v>40</v>
      </c>
      <c r="L1078">
        <v>3</v>
      </c>
      <c r="M1078" t="s">
        <v>19</v>
      </c>
      <c r="N1078" t="s">
        <v>62</v>
      </c>
      <c r="O1078">
        <f>orders[[#This Row],[Ship Date]]-orders[[#This Row],[Order Date]]</f>
        <v>1</v>
      </c>
      <c r="P1078">
        <f>WEEKNUM(orders[[#This Row],[Order Date]])</f>
        <v>7</v>
      </c>
      <c r="Q1078" t="str" cm="1">
        <f t="array" ref="Q1078">_xlfn.IFS(orders[[#This Row],[Customer Gender]]="M","Male", orders[[#This Row],[Customer Gender]]="F","Female", orders[[#This Row],[Customer Gender]]="O","Other", TRUE,"Unknown")</f>
        <v>Male</v>
      </c>
      <c r="R1078" s="31" t="str">
        <f t="shared" si="50"/>
        <v>February</v>
      </c>
    </row>
    <row r="1079" spans="1:18">
      <c r="A1079" t="s">
        <v>1176</v>
      </c>
      <c r="B1079" t="s">
        <v>37</v>
      </c>
      <c r="C1079">
        <v>1</v>
      </c>
      <c r="D1079">
        <f t="shared" si="48"/>
        <v>1</v>
      </c>
      <c r="E1079">
        <v>39.1</v>
      </c>
      <c r="F1079">
        <v>39.1</v>
      </c>
      <c r="G1079">
        <f t="shared" si="49"/>
        <v>39.1</v>
      </c>
      <c r="H1079" s="1">
        <v>45700</v>
      </c>
      <c r="I1079" s="1">
        <v>45705</v>
      </c>
      <c r="J1079" t="s">
        <v>23</v>
      </c>
      <c r="K1079" t="s">
        <v>18</v>
      </c>
      <c r="L1079">
        <v>3</v>
      </c>
      <c r="M1079" t="s">
        <v>19</v>
      </c>
      <c r="N1079" t="s">
        <v>103</v>
      </c>
      <c r="O1079">
        <f>orders[[#This Row],[Ship Date]]-orders[[#This Row],[Order Date]]</f>
        <v>5</v>
      </c>
      <c r="P1079">
        <f>WEEKNUM(orders[[#This Row],[Order Date]])</f>
        <v>7</v>
      </c>
      <c r="Q1079" t="str" cm="1">
        <f t="array" ref="Q1079">_xlfn.IFS(orders[[#This Row],[Customer Gender]]="M","Male", orders[[#This Row],[Customer Gender]]="F","Female", orders[[#This Row],[Customer Gender]]="O","Other", TRUE,"Unknown")</f>
        <v>Male</v>
      </c>
      <c r="R1079" s="31" t="str">
        <f t="shared" si="50"/>
        <v>February</v>
      </c>
    </row>
    <row r="1080" spans="1:18">
      <c r="A1080" t="s">
        <v>1177</v>
      </c>
      <c r="B1080" t="s">
        <v>26</v>
      </c>
      <c r="C1080">
        <v>3</v>
      </c>
      <c r="D1080">
        <f t="shared" si="48"/>
        <v>3</v>
      </c>
      <c r="E1080">
        <v>208.6</v>
      </c>
      <c r="F1080">
        <v>625.79999999999995</v>
      </c>
      <c r="G1080">
        <f t="shared" si="49"/>
        <v>625.79999999999995</v>
      </c>
      <c r="H1080" s="1">
        <v>45700</v>
      </c>
      <c r="I1080" s="1">
        <v>45700</v>
      </c>
      <c r="J1080" t="s">
        <v>23</v>
      </c>
      <c r="K1080" t="s">
        <v>70</v>
      </c>
      <c r="L1080">
        <v>5</v>
      </c>
      <c r="M1080" t="s">
        <v>19</v>
      </c>
      <c r="N1080" t="s">
        <v>103</v>
      </c>
      <c r="O1080">
        <f>orders[[#This Row],[Ship Date]]-orders[[#This Row],[Order Date]]</f>
        <v>0</v>
      </c>
      <c r="P1080">
        <f>WEEKNUM(orders[[#This Row],[Order Date]])</f>
        <v>7</v>
      </c>
      <c r="Q1080" t="str" cm="1">
        <f t="array" ref="Q1080">_xlfn.IFS(orders[[#This Row],[Customer Gender]]="M","Male", orders[[#This Row],[Customer Gender]]="F","Female", orders[[#This Row],[Customer Gender]]="O","Other", TRUE,"Unknown")</f>
        <v>Male</v>
      </c>
      <c r="R1080" s="31" t="str">
        <f t="shared" si="50"/>
        <v>February</v>
      </c>
    </row>
    <row r="1081" spans="1:18">
      <c r="A1081" t="s">
        <v>1178</v>
      </c>
      <c r="B1081" t="s">
        <v>123</v>
      </c>
      <c r="C1081">
        <v>3</v>
      </c>
      <c r="D1081">
        <f t="shared" si="48"/>
        <v>3</v>
      </c>
      <c r="E1081">
        <v>27.8</v>
      </c>
      <c r="F1081">
        <v>83.4</v>
      </c>
      <c r="G1081">
        <f t="shared" si="49"/>
        <v>83.4</v>
      </c>
      <c r="H1081" s="1">
        <v>45700</v>
      </c>
      <c r="I1081" s="1">
        <v>45701</v>
      </c>
      <c r="J1081" t="s">
        <v>23</v>
      </c>
      <c r="K1081" t="s">
        <v>51</v>
      </c>
      <c r="L1081">
        <v>3</v>
      </c>
      <c r="M1081" t="s">
        <v>19</v>
      </c>
      <c r="N1081" t="s">
        <v>77</v>
      </c>
      <c r="O1081">
        <f>orders[[#This Row],[Ship Date]]-orders[[#This Row],[Order Date]]</f>
        <v>1</v>
      </c>
      <c r="P1081">
        <f>WEEKNUM(orders[[#This Row],[Order Date]])</f>
        <v>7</v>
      </c>
      <c r="Q1081" t="str" cm="1">
        <f t="array" ref="Q1081">_xlfn.IFS(orders[[#This Row],[Customer Gender]]="M","Male", orders[[#This Row],[Customer Gender]]="F","Female", orders[[#This Row],[Customer Gender]]="O","Other", TRUE,"Unknown")</f>
        <v>Male</v>
      </c>
      <c r="R1081" s="31" t="str">
        <f t="shared" si="50"/>
        <v>February</v>
      </c>
    </row>
    <row r="1082" spans="1:18">
      <c r="A1082" t="s">
        <v>1179</v>
      </c>
      <c r="B1082" t="s">
        <v>54</v>
      </c>
      <c r="C1082">
        <v>5</v>
      </c>
      <c r="D1082">
        <f t="shared" si="48"/>
        <v>5</v>
      </c>
      <c r="E1082">
        <v>29.4</v>
      </c>
      <c r="F1082">
        <v>147</v>
      </c>
      <c r="G1082">
        <f t="shared" si="49"/>
        <v>147</v>
      </c>
      <c r="H1082" s="1">
        <v>45700</v>
      </c>
      <c r="I1082" s="1">
        <v>45702</v>
      </c>
      <c r="J1082" t="s">
        <v>27</v>
      </c>
      <c r="K1082" t="s">
        <v>18</v>
      </c>
      <c r="L1082">
        <v>4</v>
      </c>
      <c r="M1082" t="s">
        <v>19</v>
      </c>
      <c r="N1082" t="s">
        <v>77</v>
      </c>
      <c r="O1082">
        <f>orders[[#This Row],[Ship Date]]-orders[[#This Row],[Order Date]]</f>
        <v>2</v>
      </c>
      <c r="P1082">
        <f>WEEKNUM(orders[[#This Row],[Order Date]])</f>
        <v>7</v>
      </c>
      <c r="Q1082" t="str" cm="1">
        <f t="array" ref="Q1082">_xlfn.IFS(orders[[#This Row],[Customer Gender]]="M","Male", orders[[#This Row],[Customer Gender]]="F","Female", orders[[#This Row],[Customer Gender]]="O","Other", TRUE,"Unknown")</f>
        <v>Female</v>
      </c>
      <c r="R1082" s="31" t="str">
        <f t="shared" si="50"/>
        <v>February</v>
      </c>
    </row>
    <row r="1083" spans="1:18">
      <c r="A1083" t="s">
        <v>1180</v>
      </c>
      <c r="B1083" t="s">
        <v>46</v>
      </c>
      <c r="C1083">
        <v>2</v>
      </c>
      <c r="D1083">
        <f t="shared" si="48"/>
        <v>2</v>
      </c>
      <c r="E1083">
        <v>29.2</v>
      </c>
      <c r="F1083">
        <v>58.4</v>
      </c>
      <c r="G1083">
        <f t="shared" si="49"/>
        <v>58.4</v>
      </c>
      <c r="H1083" s="1">
        <v>45700</v>
      </c>
      <c r="I1083" s="1">
        <v>45702</v>
      </c>
      <c r="J1083" t="s">
        <v>27</v>
      </c>
      <c r="K1083" t="s">
        <v>35</v>
      </c>
      <c r="L1083">
        <v>5</v>
      </c>
      <c r="M1083" t="s">
        <v>19</v>
      </c>
      <c r="N1083" t="s">
        <v>113</v>
      </c>
      <c r="O1083">
        <f>orders[[#This Row],[Ship Date]]-orders[[#This Row],[Order Date]]</f>
        <v>2</v>
      </c>
      <c r="P1083">
        <f>WEEKNUM(orders[[#This Row],[Order Date]])</f>
        <v>7</v>
      </c>
      <c r="Q1083" t="str" cm="1">
        <f t="array" ref="Q1083">_xlfn.IFS(orders[[#This Row],[Customer Gender]]="M","Male", orders[[#This Row],[Customer Gender]]="F","Female", orders[[#This Row],[Customer Gender]]="O","Other", TRUE,"Unknown")</f>
        <v>Female</v>
      </c>
      <c r="R1083" s="31" t="str">
        <f t="shared" si="50"/>
        <v>February</v>
      </c>
    </row>
    <row r="1084" spans="1:18">
      <c r="A1084" t="s">
        <v>1181</v>
      </c>
      <c r="B1084" t="s">
        <v>54</v>
      </c>
      <c r="C1084">
        <v>5</v>
      </c>
      <c r="D1084">
        <f t="shared" si="48"/>
        <v>5</v>
      </c>
      <c r="E1084">
        <v>26.5</v>
      </c>
      <c r="F1084">
        <v>132.5</v>
      </c>
      <c r="G1084">
        <f t="shared" si="49"/>
        <v>132.5</v>
      </c>
      <c r="H1084" s="1">
        <v>45700</v>
      </c>
      <c r="I1084" s="1">
        <v>45702</v>
      </c>
      <c r="J1084" t="s">
        <v>27</v>
      </c>
      <c r="K1084" t="s">
        <v>18</v>
      </c>
      <c r="L1084">
        <v>4</v>
      </c>
      <c r="M1084" t="s">
        <v>19</v>
      </c>
      <c r="N1084" t="s">
        <v>997</v>
      </c>
      <c r="O1084">
        <f>orders[[#This Row],[Ship Date]]-orders[[#This Row],[Order Date]]</f>
        <v>2</v>
      </c>
      <c r="P1084">
        <f>WEEKNUM(orders[[#This Row],[Order Date]])</f>
        <v>7</v>
      </c>
      <c r="Q1084" t="str" cm="1">
        <f t="array" ref="Q1084">_xlfn.IFS(orders[[#This Row],[Customer Gender]]="M","Male", orders[[#This Row],[Customer Gender]]="F","Female", orders[[#This Row],[Customer Gender]]="O","Other", TRUE,"Unknown")</f>
        <v>Female</v>
      </c>
      <c r="R1084" s="31" t="str">
        <f t="shared" si="50"/>
        <v>February</v>
      </c>
    </row>
    <row r="1085" spans="1:18">
      <c r="A1085" t="s">
        <v>1182</v>
      </c>
      <c r="B1085" t="s">
        <v>37</v>
      </c>
      <c r="C1085">
        <v>1</v>
      </c>
      <c r="D1085">
        <f t="shared" si="48"/>
        <v>1</v>
      </c>
      <c r="E1085">
        <v>30.3</v>
      </c>
      <c r="F1085">
        <v>30.3</v>
      </c>
      <c r="G1085">
        <f t="shared" si="49"/>
        <v>30.3</v>
      </c>
      <c r="H1085" s="1">
        <v>45700</v>
      </c>
      <c r="I1085" s="1">
        <v>45701</v>
      </c>
      <c r="J1085" t="s">
        <v>27</v>
      </c>
      <c r="K1085" t="s">
        <v>70</v>
      </c>
      <c r="L1085">
        <v>3</v>
      </c>
      <c r="M1085" t="s">
        <v>19</v>
      </c>
      <c r="N1085" t="s">
        <v>82</v>
      </c>
      <c r="O1085">
        <f>orders[[#This Row],[Ship Date]]-orders[[#This Row],[Order Date]]</f>
        <v>1</v>
      </c>
      <c r="P1085">
        <f>WEEKNUM(orders[[#This Row],[Order Date]])</f>
        <v>7</v>
      </c>
      <c r="Q1085" t="str" cm="1">
        <f t="array" ref="Q1085">_xlfn.IFS(orders[[#This Row],[Customer Gender]]="M","Male", orders[[#This Row],[Customer Gender]]="F","Female", orders[[#This Row],[Customer Gender]]="O","Other", TRUE,"Unknown")</f>
        <v>Female</v>
      </c>
      <c r="R1085" s="31" t="str">
        <f t="shared" si="50"/>
        <v>February</v>
      </c>
    </row>
    <row r="1086" spans="1:18">
      <c r="A1086" t="s">
        <v>1183</v>
      </c>
      <c r="B1086" t="s">
        <v>128</v>
      </c>
      <c r="C1086">
        <v>12</v>
      </c>
      <c r="D1086">
        <f t="shared" si="48"/>
        <v>12</v>
      </c>
      <c r="E1086">
        <v>39.700000000000003</v>
      </c>
      <c r="F1086">
        <v>476.40000000000003</v>
      </c>
      <c r="G1086">
        <f t="shared" si="49"/>
        <v>476.40000000000003</v>
      </c>
      <c r="H1086" s="1">
        <v>45700</v>
      </c>
      <c r="I1086" s="1">
        <v>45701</v>
      </c>
      <c r="J1086" t="s">
        <v>27</v>
      </c>
      <c r="K1086" t="s">
        <v>18</v>
      </c>
      <c r="L1086">
        <v>4</v>
      </c>
      <c r="M1086" t="s">
        <v>19</v>
      </c>
      <c r="N1086" t="s">
        <v>115</v>
      </c>
      <c r="O1086">
        <f>orders[[#This Row],[Ship Date]]-orders[[#This Row],[Order Date]]</f>
        <v>1</v>
      </c>
      <c r="P1086">
        <f>WEEKNUM(orders[[#This Row],[Order Date]])</f>
        <v>7</v>
      </c>
      <c r="Q1086" t="str" cm="1">
        <f t="array" ref="Q1086">_xlfn.IFS(orders[[#This Row],[Customer Gender]]="M","Male", orders[[#This Row],[Customer Gender]]="F","Female", orders[[#This Row],[Customer Gender]]="O","Other", TRUE,"Unknown")</f>
        <v>Female</v>
      </c>
      <c r="R1086" s="31" t="str">
        <f t="shared" si="50"/>
        <v>February</v>
      </c>
    </row>
    <row r="1087" spans="1:18">
      <c r="A1087" t="s">
        <v>1184</v>
      </c>
      <c r="B1087" t="s">
        <v>42</v>
      </c>
      <c r="C1087">
        <v>10</v>
      </c>
      <c r="D1087">
        <f t="shared" si="48"/>
        <v>10</v>
      </c>
      <c r="E1087">
        <v>58.9</v>
      </c>
      <c r="F1087">
        <v>589</v>
      </c>
      <c r="G1087">
        <f t="shared" si="49"/>
        <v>589</v>
      </c>
      <c r="H1087" s="1">
        <v>45700</v>
      </c>
      <c r="I1087" s="1">
        <v>45702</v>
      </c>
      <c r="J1087" t="s">
        <v>27</v>
      </c>
      <c r="K1087" t="s">
        <v>35</v>
      </c>
      <c r="L1087">
        <v>2</v>
      </c>
      <c r="M1087" t="s">
        <v>19</v>
      </c>
      <c r="N1087" t="s">
        <v>115</v>
      </c>
      <c r="O1087">
        <f>orders[[#This Row],[Ship Date]]-orders[[#This Row],[Order Date]]</f>
        <v>2</v>
      </c>
      <c r="P1087">
        <f>WEEKNUM(orders[[#This Row],[Order Date]])</f>
        <v>7</v>
      </c>
      <c r="Q1087" t="str" cm="1">
        <f t="array" ref="Q1087">_xlfn.IFS(orders[[#This Row],[Customer Gender]]="M","Male", orders[[#This Row],[Customer Gender]]="F","Female", orders[[#This Row],[Customer Gender]]="O","Other", TRUE,"Unknown")</f>
        <v>Female</v>
      </c>
      <c r="R1087" s="31" t="str">
        <f t="shared" si="50"/>
        <v>February</v>
      </c>
    </row>
    <row r="1088" spans="1:18">
      <c r="A1088" t="s">
        <v>1185</v>
      </c>
      <c r="B1088" t="s">
        <v>26</v>
      </c>
      <c r="C1088">
        <v>2</v>
      </c>
      <c r="D1088">
        <f t="shared" si="48"/>
        <v>2</v>
      </c>
      <c r="E1088">
        <v>174.1</v>
      </c>
      <c r="F1088">
        <v>348.2</v>
      </c>
      <c r="G1088">
        <f t="shared" si="49"/>
        <v>348.2</v>
      </c>
      <c r="H1088" s="1">
        <v>45700</v>
      </c>
      <c r="I1088" s="1">
        <v>45702</v>
      </c>
      <c r="J1088" t="s">
        <v>27</v>
      </c>
      <c r="K1088" t="s">
        <v>18</v>
      </c>
      <c r="L1088">
        <v>3</v>
      </c>
      <c r="M1088" t="s">
        <v>19</v>
      </c>
      <c r="N1088" t="s">
        <v>641</v>
      </c>
      <c r="O1088">
        <f>orders[[#This Row],[Ship Date]]-orders[[#This Row],[Order Date]]</f>
        <v>2</v>
      </c>
      <c r="P1088">
        <f>WEEKNUM(orders[[#This Row],[Order Date]])</f>
        <v>7</v>
      </c>
      <c r="Q1088" t="str" cm="1">
        <f t="array" ref="Q1088">_xlfn.IFS(orders[[#This Row],[Customer Gender]]="M","Male", orders[[#This Row],[Customer Gender]]="F","Female", orders[[#This Row],[Customer Gender]]="O","Other", TRUE,"Unknown")</f>
        <v>Female</v>
      </c>
      <c r="R1088" s="31" t="str">
        <f t="shared" si="50"/>
        <v>February</v>
      </c>
    </row>
    <row r="1089" spans="1:18">
      <c r="A1089" t="s">
        <v>1186</v>
      </c>
      <c r="B1089" t="s">
        <v>39</v>
      </c>
      <c r="C1089">
        <v>2</v>
      </c>
      <c r="D1089">
        <f t="shared" si="48"/>
        <v>2</v>
      </c>
      <c r="E1089">
        <v>70.8</v>
      </c>
      <c r="F1089">
        <v>141.6</v>
      </c>
      <c r="G1089">
        <f t="shared" si="49"/>
        <v>141.6</v>
      </c>
      <c r="H1089" s="1">
        <v>45700</v>
      </c>
      <c r="I1089" s="1">
        <v>45703</v>
      </c>
      <c r="J1089" t="s">
        <v>23</v>
      </c>
      <c r="K1089" t="s">
        <v>40</v>
      </c>
      <c r="L1089">
        <v>4</v>
      </c>
      <c r="M1089" t="s">
        <v>19</v>
      </c>
      <c r="N1089" t="s">
        <v>147</v>
      </c>
      <c r="O1089">
        <f>orders[[#This Row],[Ship Date]]-orders[[#This Row],[Order Date]]</f>
        <v>3</v>
      </c>
      <c r="P1089">
        <f>WEEKNUM(orders[[#This Row],[Order Date]])</f>
        <v>7</v>
      </c>
      <c r="Q1089" t="str" cm="1">
        <f t="array" ref="Q1089">_xlfn.IFS(orders[[#This Row],[Customer Gender]]="M","Male", orders[[#This Row],[Customer Gender]]="F","Female", orders[[#This Row],[Customer Gender]]="O","Other", TRUE,"Unknown")</f>
        <v>Male</v>
      </c>
      <c r="R1089" s="31" t="str">
        <f t="shared" si="50"/>
        <v>February</v>
      </c>
    </row>
    <row r="1090" spans="1:18">
      <c r="A1090" t="s">
        <v>1187</v>
      </c>
      <c r="B1090" t="s">
        <v>42</v>
      </c>
      <c r="C1090">
        <v>2</v>
      </c>
      <c r="D1090">
        <f t="shared" ref="D1090:D1153" si="51">IF(OR(C1090="",C1090=0),0.0001,C1090)</f>
        <v>2</v>
      </c>
      <c r="E1090">
        <v>57.4</v>
      </c>
      <c r="F1090">
        <v>114.8</v>
      </c>
      <c r="G1090">
        <f t="shared" ref="G1090:G1153" si="52">IF(OR(F1090="",F1090=0),0.0001,F1090)</f>
        <v>114.8</v>
      </c>
      <c r="H1090" s="1">
        <v>45700</v>
      </c>
      <c r="I1090" s="1">
        <v>45702</v>
      </c>
      <c r="J1090" t="s">
        <v>27</v>
      </c>
      <c r="K1090" t="s">
        <v>35</v>
      </c>
      <c r="L1090">
        <v>3</v>
      </c>
      <c r="M1090" t="s">
        <v>19</v>
      </c>
      <c r="N1090" t="s">
        <v>334</v>
      </c>
      <c r="O1090">
        <f>orders[[#This Row],[Ship Date]]-orders[[#This Row],[Order Date]]</f>
        <v>2</v>
      </c>
      <c r="P1090">
        <f>WEEKNUM(orders[[#This Row],[Order Date]])</f>
        <v>7</v>
      </c>
      <c r="Q1090" t="str" cm="1">
        <f t="array" ref="Q1090">_xlfn.IFS(orders[[#This Row],[Customer Gender]]="M","Male", orders[[#This Row],[Customer Gender]]="F","Female", orders[[#This Row],[Customer Gender]]="O","Other", TRUE,"Unknown")</f>
        <v>Female</v>
      </c>
      <c r="R1090" s="31" t="str">
        <f t="shared" ref="R1090:R1153" si="53">TEXT(H1090,"mmmm")</f>
        <v>February</v>
      </c>
    </row>
    <row r="1091" spans="1:18">
      <c r="A1091" t="s">
        <v>1188</v>
      </c>
      <c r="B1091" t="s">
        <v>16</v>
      </c>
      <c r="C1091">
        <v>2</v>
      </c>
      <c r="D1091">
        <f t="shared" si="51"/>
        <v>2</v>
      </c>
      <c r="E1091">
        <v>28.5</v>
      </c>
      <c r="F1091">
        <v>57</v>
      </c>
      <c r="G1091">
        <f t="shared" si="52"/>
        <v>57</v>
      </c>
      <c r="H1091" s="1">
        <v>45700</v>
      </c>
      <c r="I1091" s="1">
        <v>45702</v>
      </c>
      <c r="J1091" t="s">
        <v>23</v>
      </c>
      <c r="K1091" t="s">
        <v>51</v>
      </c>
      <c r="L1091">
        <v>3</v>
      </c>
      <c r="M1091" t="s">
        <v>19</v>
      </c>
      <c r="N1091" t="s">
        <v>33</v>
      </c>
      <c r="O1091">
        <f>orders[[#This Row],[Ship Date]]-orders[[#This Row],[Order Date]]</f>
        <v>2</v>
      </c>
      <c r="P1091">
        <f>WEEKNUM(orders[[#This Row],[Order Date]])</f>
        <v>7</v>
      </c>
      <c r="Q1091" t="str" cm="1">
        <f t="array" ref="Q1091">_xlfn.IFS(orders[[#This Row],[Customer Gender]]="M","Male", orders[[#This Row],[Customer Gender]]="F","Female", orders[[#This Row],[Customer Gender]]="O","Other", TRUE,"Unknown")</f>
        <v>Male</v>
      </c>
      <c r="R1091" s="31" t="str">
        <f t="shared" si="53"/>
        <v>February</v>
      </c>
    </row>
    <row r="1092" spans="1:18">
      <c r="A1092" t="s">
        <v>1189</v>
      </c>
      <c r="B1092" t="s">
        <v>26</v>
      </c>
      <c r="C1092">
        <v>20</v>
      </c>
      <c r="D1092">
        <f t="shared" si="51"/>
        <v>20</v>
      </c>
      <c r="E1092">
        <v>106.6</v>
      </c>
      <c r="F1092">
        <v>2132</v>
      </c>
      <c r="G1092">
        <f t="shared" si="52"/>
        <v>2132</v>
      </c>
      <c r="H1092" s="1">
        <v>45700</v>
      </c>
      <c r="I1092" s="1">
        <v>45701</v>
      </c>
      <c r="J1092" t="s">
        <v>17</v>
      </c>
      <c r="K1092" t="s">
        <v>35</v>
      </c>
      <c r="L1092">
        <v>2</v>
      </c>
      <c r="M1092" t="s">
        <v>19</v>
      </c>
      <c r="N1092" t="s">
        <v>33</v>
      </c>
      <c r="O1092">
        <f>orders[[#This Row],[Ship Date]]-orders[[#This Row],[Order Date]]</f>
        <v>1</v>
      </c>
      <c r="P1092">
        <f>WEEKNUM(orders[[#This Row],[Order Date]])</f>
        <v>7</v>
      </c>
      <c r="Q1092" t="str" cm="1">
        <f t="array" ref="Q1092">_xlfn.IFS(orders[[#This Row],[Customer Gender]]="M","Male", orders[[#This Row],[Customer Gender]]="F","Female", orders[[#This Row],[Customer Gender]]="O","Other", TRUE,"Unknown")</f>
        <v>Unknown</v>
      </c>
      <c r="R1092" s="31" t="str">
        <f t="shared" si="53"/>
        <v>February</v>
      </c>
    </row>
    <row r="1093" spans="1:18">
      <c r="A1093" t="s">
        <v>1190</v>
      </c>
      <c r="B1093" t="s">
        <v>26</v>
      </c>
      <c r="C1093">
        <v>3</v>
      </c>
      <c r="D1093">
        <f t="shared" si="51"/>
        <v>3</v>
      </c>
      <c r="E1093">
        <v>119.7</v>
      </c>
      <c r="F1093">
        <v>359.1</v>
      </c>
      <c r="G1093">
        <f t="shared" si="52"/>
        <v>359.1</v>
      </c>
      <c r="H1093" s="1">
        <v>45700</v>
      </c>
      <c r="I1093" s="1">
        <v>45701</v>
      </c>
      <c r="J1093" t="s">
        <v>27</v>
      </c>
      <c r="K1093" t="s">
        <v>35</v>
      </c>
      <c r="L1093">
        <v>2</v>
      </c>
      <c r="M1093" t="s">
        <v>19</v>
      </c>
      <c r="N1093" t="s">
        <v>33</v>
      </c>
      <c r="O1093">
        <f>orders[[#This Row],[Ship Date]]-orders[[#This Row],[Order Date]]</f>
        <v>1</v>
      </c>
      <c r="P1093">
        <f>WEEKNUM(orders[[#This Row],[Order Date]])</f>
        <v>7</v>
      </c>
      <c r="Q1093" t="str" cm="1">
        <f t="array" ref="Q1093">_xlfn.IFS(orders[[#This Row],[Customer Gender]]="M","Male", orders[[#This Row],[Customer Gender]]="F","Female", orders[[#This Row],[Customer Gender]]="O","Other", TRUE,"Unknown")</f>
        <v>Female</v>
      </c>
      <c r="R1093" s="31" t="str">
        <f t="shared" si="53"/>
        <v>February</v>
      </c>
    </row>
    <row r="1094" spans="1:18">
      <c r="A1094" t="s">
        <v>1191</v>
      </c>
      <c r="B1094" t="s">
        <v>146</v>
      </c>
      <c r="C1094">
        <v>1</v>
      </c>
      <c r="D1094">
        <f t="shared" si="51"/>
        <v>1</v>
      </c>
      <c r="E1094">
        <v>73.3</v>
      </c>
      <c r="F1094">
        <v>73.3</v>
      </c>
      <c r="G1094">
        <f t="shared" si="52"/>
        <v>73.3</v>
      </c>
      <c r="H1094" s="1">
        <v>45700</v>
      </c>
      <c r="I1094" s="1">
        <v>45705</v>
      </c>
      <c r="J1094" t="s">
        <v>27</v>
      </c>
      <c r="K1094" t="s">
        <v>18</v>
      </c>
      <c r="L1094">
        <v>5</v>
      </c>
      <c r="M1094" t="s">
        <v>19</v>
      </c>
      <c r="N1094" t="s">
        <v>33</v>
      </c>
      <c r="O1094">
        <f>orders[[#This Row],[Ship Date]]-orders[[#This Row],[Order Date]]</f>
        <v>5</v>
      </c>
      <c r="P1094">
        <f>WEEKNUM(orders[[#This Row],[Order Date]])</f>
        <v>7</v>
      </c>
      <c r="Q1094" t="str" cm="1">
        <f t="array" ref="Q1094">_xlfn.IFS(orders[[#This Row],[Customer Gender]]="M","Male", orders[[#This Row],[Customer Gender]]="F","Female", orders[[#This Row],[Customer Gender]]="O","Other", TRUE,"Unknown")</f>
        <v>Female</v>
      </c>
      <c r="R1094" s="31" t="str">
        <f t="shared" si="53"/>
        <v>February</v>
      </c>
    </row>
    <row r="1095" spans="1:18">
      <c r="A1095" t="s">
        <v>1192</v>
      </c>
      <c r="B1095" t="s">
        <v>16</v>
      </c>
      <c r="C1095">
        <v>2</v>
      </c>
      <c r="D1095">
        <f t="shared" si="51"/>
        <v>2</v>
      </c>
      <c r="E1095">
        <v>25.8</v>
      </c>
      <c r="F1095">
        <v>51.6</v>
      </c>
      <c r="G1095">
        <f t="shared" si="52"/>
        <v>51.6</v>
      </c>
      <c r="H1095" s="1">
        <v>45700</v>
      </c>
      <c r="I1095" s="1">
        <v>45714</v>
      </c>
      <c r="J1095" t="s">
        <v>23</v>
      </c>
      <c r="K1095" t="s">
        <v>40</v>
      </c>
      <c r="L1095">
        <v>4</v>
      </c>
      <c r="M1095" t="s">
        <v>19</v>
      </c>
      <c r="N1095" t="s">
        <v>33</v>
      </c>
      <c r="O1095">
        <f>orders[[#This Row],[Ship Date]]-orders[[#This Row],[Order Date]]</f>
        <v>14</v>
      </c>
      <c r="P1095">
        <f>WEEKNUM(orders[[#This Row],[Order Date]])</f>
        <v>7</v>
      </c>
      <c r="Q1095" t="str" cm="1">
        <f t="array" ref="Q1095">_xlfn.IFS(orders[[#This Row],[Customer Gender]]="M","Male", orders[[#This Row],[Customer Gender]]="F","Female", orders[[#This Row],[Customer Gender]]="O","Other", TRUE,"Unknown")</f>
        <v>Male</v>
      </c>
      <c r="R1095" s="31" t="str">
        <f t="shared" si="53"/>
        <v>February</v>
      </c>
    </row>
    <row r="1096" spans="1:18">
      <c r="A1096" t="s">
        <v>1193</v>
      </c>
      <c r="B1096" t="s">
        <v>135</v>
      </c>
      <c r="C1096">
        <v>3</v>
      </c>
      <c r="D1096">
        <f t="shared" si="51"/>
        <v>3</v>
      </c>
      <c r="E1096">
        <v>49.1</v>
      </c>
      <c r="F1096">
        <v>147.30000000000001</v>
      </c>
      <c r="G1096">
        <f t="shared" si="52"/>
        <v>147.30000000000001</v>
      </c>
      <c r="H1096" s="1">
        <v>45700</v>
      </c>
      <c r="I1096" s="1">
        <v>45702</v>
      </c>
      <c r="J1096" t="s">
        <v>27</v>
      </c>
      <c r="K1096" t="s">
        <v>18</v>
      </c>
      <c r="L1096">
        <v>4</v>
      </c>
      <c r="M1096" t="s">
        <v>19</v>
      </c>
      <c r="N1096" t="s">
        <v>186</v>
      </c>
      <c r="O1096">
        <f>orders[[#This Row],[Ship Date]]-orders[[#This Row],[Order Date]]</f>
        <v>2</v>
      </c>
      <c r="P1096">
        <f>WEEKNUM(orders[[#This Row],[Order Date]])</f>
        <v>7</v>
      </c>
      <c r="Q1096" t="str" cm="1">
        <f t="array" ref="Q1096">_xlfn.IFS(orders[[#This Row],[Customer Gender]]="M","Male", orders[[#This Row],[Customer Gender]]="F","Female", orders[[#This Row],[Customer Gender]]="O","Other", TRUE,"Unknown")</f>
        <v>Female</v>
      </c>
      <c r="R1096" s="31" t="str">
        <f t="shared" si="53"/>
        <v>February</v>
      </c>
    </row>
    <row r="1097" spans="1:18">
      <c r="A1097" t="s">
        <v>1194</v>
      </c>
      <c r="B1097" t="s">
        <v>22</v>
      </c>
      <c r="C1097">
        <v>1</v>
      </c>
      <c r="D1097">
        <f t="shared" si="51"/>
        <v>1</v>
      </c>
      <c r="E1097">
        <v>44.9</v>
      </c>
      <c r="F1097">
        <v>44.9</v>
      </c>
      <c r="G1097">
        <f t="shared" si="52"/>
        <v>44.9</v>
      </c>
      <c r="H1097" s="1">
        <v>45700</v>
      </c>
      <c r="I1097" s="1">
        <v>45703</v>
      </c>
      <c r="J1097" t="s">
        <v>27</v>
      </c>
      <c r="K1097" t="s">
        <v>51</v>
      </c>
      <c r="L1097">
        <v>5</v>
      </c>
      <c r="M1097" t="s">
        <v>19</v>
      </c>
      <c r="N1097" t="s">
        <v>55</v>
      </c>
      <c r="O1097">
        <f>orders[[#This Row],[Ship Date]]-orders[[#This Row],[Order Date]]</f>
        <v>3</v>
      </c>
      <c r="P1097">
        <f>WEEKNUM(orders[[#This Row],[Order Date]])</f>
        <v>7</v>
      </c>
      <c r="Q1097" t="str" cm="1">
        <f t="array" ref="Q1097">_xlfn.IFS(orders[[#This Row],[Customer Gender]]="M","Male", orders[[#This Row],[Customer Gender]]="F","Female", orders[[#This Row],[Customer Gender]]="O","Other", TRUE,"Unknown")</f>
        <v>Female</v>
      </c>
      <c r="R1097" s="31" t="str">
        <f t="shared" si="53"/>
        <v>February</v>
      </c>
    </row>
    <row r="1098" spans="1:18">
      <c r="A1098" t="s">
        <v>1195</v>
      </c>
      <c r="B1098" t="s">
        <v>123</v>
      </c>
      <c r="C1098">
        <v>7</v>
      </c>
      <c r="D1098">
        <f t="shared" si="51"/>
        <v>7</v>
      </c>
      <c r="E1098">
        <v>29.9</v>
      </c>
      <c r="F1098">
        <v>209.29999999999998</v>
      </c>
      <c r="G1098">
        <f t="shared" si="52"/>
        <v>209.29999999999998</v>
      </c>
      <c r="H1098" s="1">
        <v>45700</v>
      </c>
      <c r="I1098" s="1">
        <v>45701</v>
      </c>
      <c r="J1098" t="s">
        <v>27</v>
      </c>
      <c r="K1098" t="s">
        <v>18</v>
      </c>
      <c r="L1098">
        <v>4</v>
      </c>
      <c r="M1098" t="s">
        <v>19</v>
      </c>
      <c r="N1098" t="s">
        <v>55</v>
      </c>
      <c r="O1098">
        <f>orders[[#This Row],[Ship Date]]-orders[[#This Row],[Order Date]]</f>
        <v>1</v>
      </c>
      <c r="P1098">
        <f>WEEKNUM(orders[[#This Row],[Order Date]])</f>
        <v>7</v>
      </c>
      <c r="Q1098" t="str" cm="1">
        <f t="array" ref="Q1098">_xlfn.IFS(orders[[#This Row],[Customer Gender]]="M","Male", orders[[#This Row],[Customer Gender]]="F","Female", orders[[#This Row],[Customer Gender]]="O","Other", TRUE,"Unknown")</f>
        <v>Female</v>
      </c>
      <c r="R1098" s="31" t="str">
        <f t="shared" si="53"/>
        <v>February</v>
      </c>
    </row>
    <row r="1099" spans="1:18">
      <c r="A1099" t="s">
        <v>1196</v>
      </c>
      <c r="B1099" t="s">
        <v>42</v>
      </c>
      <c r="C1099">
        <v>2</v>
      </c>
      <c r="D1099">
        <f t="shared" si="51"/>
        <v>2</v>
      </c>
      <c r="E1099">
        <v>54.3</v>
      </c>
      <c r="F1099">
        <v>108.6</v>
      </c>
      <c r="G1099">
        <f t="shared" si="52"/>
        <v>108.6</v>
      </c>
      <c r="H1099" s="1">
        <v>45701</v>
      </c>
      <c r="I1099" s="1">
        <v>45702</v>
      </c>
      <c r="J1099" t="s">
        <v>23</v>
      </c>
      <c r="K1099" t="s">
        <v>51</v>
      </c>
      <c r="L1099">
        <v>4</v>
      </c>
      <c r="M1099" t="s">
        <v>19</v>
      </c>
      <c r="N1099" t="s">
        <v>342</v>
      </c>
      <c r="O1099">
        <f>orders[[#This Row],[Ship Date]]-orders[[#This Row],[Order Date]]</f>
        <v>1</v>
      </c>
      <c r="P1099">
        <f>WEEKNUM(orders[[#This Row],[Order Date]])</f>
        <v>7</v>
      </c>
      <c r="Q1099" t="str" cm="1">
        <f t="array" ref="Q1099">_xlfn.IFS(orders[[#This Row],[Customer Gender]]="M","Male", orders[[#This Row],[Customer Gender]]="F","Female", orders[[#This Row],[Customer Gender]]="O","Other", TRUE,"Unknown")</f>
        <v>Male</v>
      </c>
      <c r="R1099" s="31" t="str">
        <f t="shared" si="53"/>
        <v>February</v>
      </c>
    </row>
    <row r="1100" spans="1:18">
      <c r="A1100" t="s">
        <v>1197</v>
      </c>
      <c r="B1100" t="s">
        <v>46</v>
      </c>
      <c r="C1100">
        <v>4</v>
      </c>
      <c r="D1100">
        <f t="shared" si="51"/>
        <v>4</v>
      </c>
      <c r="E1100">
        <v>57</v>
      </c>
      <c r="F1100">
        <v>228</v>
      </c>
      <c r="G1100">
        <f t="shared" si="52"/>
        <v>228</v>
      </c>
      <c r="H1100" s="1">
        <v>45701</v>
      </c>
      <c r="I1100" s="1">
        <v>45703</v>
      </c>
      <c r="J1100" t="s">
        <v>27</v>
      </c>
      <c r="K1100" t="s">
        <v>18</v>
      </c>
      <c r="L1100">
        <v>4</v>
      </c>
      <c r="M1100" t="s">
        <v>19</v>
      </c>
      <c r="N1100" t="s">
        <v>62</v>
      </c>
      <c r="O1100">
        <f>orders[[#This Row],[Ship Date]]-orders[[#This Row],[Order Date]]</f>
        <v>2</v>
      </c>
      <c r="P1100">
        <f>WEEKNUM(orders[[#This Row],[Order Date]])</f>
        <v>7</v>
      </c>
      <c r="Q1100" t="str" cm="1">
        <f t="array" ref="Q1100">_xlfn.IFS(orders[[#This Row],[Customer Gender]]="M","Male", orders[[#This Row],[Customer Gender]]="F","Female", orders[[#This Row],[Customer Gender]]="O","Other", TRUE,"Unknown")</f>
        <v>Female</v>
      </c>
      <c r="R1100" s="31" t="str">
        <f t="shared" si="53"/>
        <v>February</v>
      </c>
    </row>
    <row r="1101" spans="1:18">
      <c r="A1101" t="s">
        <v>1198</v>
      </c>
      <c r="B1101" t="s">
        <v>26</v>
      </c>
      <c r="C1101">
        <v>1</v>
      </c>
      <c r="D1101">
        <f t="shared" si="51"/>
        <v>1</v>
      </c>
      <c r="E1101">
        <v>139.19999999999999</v>
      </c>
      <c r="F1101">
        <v>139.19999999999999</v>
      </c>
      <c r="G1101">
        <f t="shared" si="52"/>
        <v>139.19999999999999</v>
      </c>
      <c r="H1101" s="1">
        <v>45701</v>
      </c>
      <c r="I1101" s="1">
        <v>45702</v>
      </c>
      <c r="J1101" t="s">
        <v>27</v>
      </c>
      <c r="K1101" t="s">
        <v>51</v>
      </c>
      <c r="L1101">
        <v>5</v>
      </c>
      <c r="M1101" t="s">
        <v>19</v>
      </c>
      <c r="N1101" t="s">
        <v>62</v>
      </c>
      <c r="O1101">
        <f>orders[[#This Row],[Ship Date]]-orders[[#This Row],[Order Date]]</f>
        <v>1</v>
      </c>
      <c r="P1101">
        <f>WEEKNUM(orders[[#This Row],[Order Date]])</f>
        <v>7</v>
      </c>
      <c r="Q1101" t="str" cm="1">
        <f t="array" ref="Q1101">_xlfn.IFS(orders[[#This Row],[Customer Gender]]="M","Male", orders[[#This Row],[Customer Gender]]="F","Female", orders[[#This Row],[Customer Gender]]="O","Other", TRUE,"Unknown")</f>
        <v>Female</v>
      </c>
      <c r="R1101" s="31" t="str">
        <f t="shared" si="53"/>
        <v>February</v>
      </c>
    </row>
    <row r="1102" spans="1:18">
      <c r="A1102" t="s">
        <v>1199</v>
      </c>
      <c r="B1102" t="s">
        <v>54</v>
      </c>
      <c r="C1102">
        <v>1</v>
      </c>
      <c r="D1102">
        <f t="shared" si="51"/>
        <v>1</v>
      </c>
      <c r="E1102">
        <v>33</v>
      </c>
      <c r="F1102">
        <v>33</v>
      </c>
      <c r="G1102">
        <f t="shared" si="52"/>
        <v>33</v>
      </c>
      <c r="H1102" s="1">
        <v>45701</v>
      </c>
      <c r="I1102" s="1">
        <v>45704</v>
      </c>
      <c r="J1102" t="s">
        <v>27</v>
      </c>
      <c r="K1102" t="s">
        <v>18</v>
      </c>
      <c r="L1102">
        <v>5</v>
      </c>
      <c r="M1102" t="s">
        <v>19</v>
      </c>
      <c r="N1102" t="s">
        <v>62</v>
      </c>
      <c r="O1102">
        <f>orders[[#This Row],[Ship Date]]-orders[[#This Row],[Order Date]]</f>
        <v>3</v>
      </c>
      <c r="P1102">
        <f>WEEKNUM(orders[[#This Row],[Order Date]])</f>
        <v>7</v>
      </c>
      <c r="Q1102" t="str" cm="1">
        <f t="array" ref="Q1102">_xlfn.IFS(orders[[#This Row],[Customer Gender]]="M","Male", orders[[#This Row],[Customer Gender]]="F","Female", orders[[#This Row],[Customer Gender]]="O","Other", TRUE,"Unknown")</f>
        <v>Female</v>
      </c>
      <c r="R1102" s="31" t="str">
        <f t="shared" si="53"/>
        <v>February</v>
      </c>
    </row>
    <row r="1103" spans="1:18">
      <c r="A1103" t="s">
        <v>1200</v>
      </c>
      <c r="B1103" t="s">
        <v>67</v>
      </c>
      <c r="C1103">
        <v>6</v>
      </c>
      <c r="D1103">
        <f t="shared" si="51"/>
        <v>6</v>
      </c>
      <c r="E1103">
        <v>80.2</v>
      </c>
      <c r="F1103">
        <v>481.20000000000005</v>
      </c>
      <c r="G1103">
        <f t="shared" si="52"/>
        <v>481.20000000000005</v>
      </c>
      <c r="H1103" s="1">
        <v>45701</v>
      </c>
      <c r="I1103" s="1">
        <v>45703</v>
      </c>
      <c r="J1103" t="s">
        <v>23</v>
      </c>
      <c r="K1103" t="s">
        <v>35</v>
      </c>
      <c r="L1103">
        <v>2</v>
      </c>
      <c r="M1103" t="s">
        <v>19</v>
      </c>
      <c r="N1103" t="s">
        <v>62</v>
      </c>
      <c r="O1103">
        <f>orders[[#This Row],[Ship Date]]-orders[[#This Row],[Order Date]]</f>
        <v>2</v>
      </c>
      <c r="P1103">
        <f>WEEKNUM(orders[[#This Row],[Order Date]])</f>
        <v>7</v>
      </c>
      <c r="Q1103" t="str" cm="1">
        <f t="array" ref="Q1103">_xlfn.IFS(orders[[#This Row],[Customer Gender]]="M","Male", orders[[#This Row],[Customer Gender]]="F","Female", orders[[#This Row],[Customer Gender]]="O","Other", TRUE,"Unknown")</f>
        <v>Male</v>
      </c>
      <c r="R1103" s="31" t="str">
        <f t="shared" si="53"/>
        <v>February</v>
      </c>
    </row>
    <row r="1104" spans="1:18">
      <c r="A1104" t="s">
        <v>1201</v>
      </c>
      <c r="B1104" t="s">
        <v>146</v>
      </c>
      <c r="C1104">
        <v>8</v>
      </c>
      <c r="D1104">
        <f t="shared" si="51"/>
        <v>8</v>
      </c>
      <c r="E1104">
        <v>49</v>
      </c>
      <c r="F1104">
        <v>392</v>
      </c>
      <c r="G1104">
        <f t="shared" si="52"/>
        <v>392</v>
      </c>
      <c r="H1104" s="1">
        <v>45701</v>
      </c>
      <c r="I1104" s="1">
        <v>45702</v>
      </c>
      <c r="J1104" t="s">
        <v>17</v>
      </c>
      <c r="K1104" t="s">
        <v>40</v>
      </c>
      <c r="L1104">
        <v>3</v>
      </c>
      <c r="M1104" t="s">
        <v>19</v>
      </c>
      <c r="N1104" t="s">
        <v>72</v>
      </c>
      <c r="O1104">
        <f>orders[[#This Row],[Ship Date]]-orders[[#This Row],[Order Date]]</f>
        <v>1</v>
      </c>
      <c r="P1104">
        <f>WEEKNUM(orders[[#This Row],[Order Date]])</f>
        <v>7</v>
      </c>
      <c r="Q1104" t="str" cm="1">
        <f t="array" ref="Q1104">_xlfn.IFS(orders[[#This Row],[Customer Gender]]="M","Male", orders[[#This Row],[Customer Gender]]="F","Female", orders[[#This Row],[Customer Gender]]="O","Other", TRUE,"Unknown")</f>
        <v>Unknown</v>
      </c>
      <c r="R1104" s="31" t="str">
        <f t="shared" si="53"/>
        <v>February</v>
      </c>
    </row>
    <row r="1105" spans="1:18">
      <c r="A1105" t="s">
        <v>1202</v>
      </c>
      <c r="B1105" t="s">
        <v>22</v>
      </c>
      <c r="C1105">
        <v>4</v>
      </c>
      <c r="D1105">
        <f t="shared" si="51"/>
        <v>4</v>
      </c>
      <c r="E1105">
        <v>104.4</v>
      </c>
      <c r="F1105">
        <v>417.6</v>
      </c>
      <c r="G1105">
        <f t="shared" si="52"/>
        <v>417.6</v>
      </c>
      <c r="H1105" s="1">
        <v>45701</v>
      </c>
      <c r="I1105" s="1">
        <v>45701</v>
      </c>
      <c r="J1105" t="s">
        <v>27</v>
      </c>
      <c r="K1105" t="s">
        <v>18</v>
      </c>
      <c r="L1105">
        <v>4</v>
      </c>
      <c r="M1105" t="s">
        <v>19</v>
      </c>
      <c r="N1105" t="s">
        <v>72</v>
      </c>
      <c r="O1105">
        <f>orders[[#This Row],[Ship Date]]-orders[[#This Row],[Order Date]]</f>
        <v>0</v>
      </c>
      <c r="P1105">
        <f>WEEKNUM(orders[[#This Row],[Order Date]])</f>
        <v>7</v>
      </c>
      <c r="Q1105" t="str" cm="1">
        <f t="array" ref="Q1105">_xlfn.IFS(orders[[#This Row],[Customer Gender]]="M","Male", orders[[#This Row],[Customer Gender]]="F","Female", orders[[#This Row],[Customer Gender]]="O","Other", TRUE,"Unknown")</f>
        <v>Female</v>
      </c>
      <c r="R1105" s="31" t="str">
        <f t="shared" si="53"/>
        <v>February</v>
      </c>
    </row>
    <row r="1106" spans="1:18">
      <c r="A1106" t="s">
        <v>1203</v>
      </c>
      <c r="B1106" t="s">
        <v>30</v>
      </c>
      <c r="C1106">
        <v>1</v>
      </c>
      <c r="D1106">
        <f t="shared" si="51"/>
        <v>1</v>
      </c>
      <c r="E1106">
        <v>41.6</v>
      </c>
      <c r="F1106">
        <v>41.6</v>
      </c>
      <c r="G1106">
        <f t="shared" si="52"/>
        <v>41.6</v>
      </c>
      <c r="H1106" s="1">
        <v>45701</v>
      </c>
      <c r="I1106" s="1">
        <v>45704</v>
      </c>
      <c r="J1106" t="s">
        <v>23</v>
      </c>
      <c r="K1106" t="s">
        <v>51</v>
      </c>
      <c r="L1106">
        <v>4</v>
      </c>
      <c r="M1106" t="s">
        <v>19</v>
      </c>
      <c r="N1106" t="s">
        <v>77</v>
      </c>
      <c r="O1106">
        <f>orders[[#This Row],[Ship Date]]-orders[[#This Row],[Order Date]]</f>
        <v>3</v>
      </c>
      <c r="P1106">
        <f>WEEKNUM(orders[[#This Row],[Order Date]])</f>
        <v>7</v>
      </c>
      <c r="Q1106" t="str" cm="1">
        <f t="array" ref="Q1106">_xlfn.IFS(orders[[#This Row],[Customer Gender]]="M","Male", orders[[#This Row],[Customer Gender]]="F","Female", orders[[#This Row],[Customer Gender]]="O","Other", TRUE,"Unknown")</f>
        <v>Male</v>
      </c>
      <c r="R1106" s="31" t="str">
        <f t="shared" si="53"/>
        <v>February</v>
      </c>
    </row>
    <row r="1107" spans="1:18">
      <c r="A1107" t="s">
        <v>1204</v>
      </c>
      <c r="B1107" t="s">
        <v>171</v>
      </c>
      <c r="C1107">
        <v>2</v>
      </c>
      <c r="D1107">
        <f t="shared" si="51"/>
        <v>2</v>
      </c>
      <c r="E1107">
        <v>16.399999999999999</v>
      </c>
      <c r="F1107">
        <v>32.799999999999997</v>
      </c>
      <c r="G1107">
        <f t="shared" si="52"/>
        <v>32.799999999999997</v>
      </c>
      <c r="H1107" s="1">
        <v>45701</v>
      </c>
      <c r="I1107" s="1">
        <v>45702</v>
      </c>
      <c r="J1107" t="s">
        <v>89</v>
      </c>
      <c r="K1107" t="s">
        <v>18</v>
      </c>
      <c r="L1107">
        <v>5</v>
      </c>
      <c r="M1107" t="s">
        <v>19</v>
      </c>
      <c r="N1107" t="s">
        <v>77</v>
      </c>
      <c r="O1107">
        <f>orders[[#This Row],[Ship Date]]-orders[[#This Row],[Order Date]]</f>
        <v>1</v>
      </c>
      <c r="P1107">
        <f>WEEKNUM(orders[[#This Row],[Order Date]])</f>
        <v>7</v>
      </c>
      <c r="Q1107" t="str" cm="1">
        <f t="array" ref="Q1107">_xlfn.IFS(orders[[#This Row],[Customer Gender]]="M","Male", orders[[#This Row],[Customer Gender]]="F","Female", orders[[#This Row],[Customer Gender]]="O","Other", TRUE,"Unknown")</f>
        <v>Other</v>
      </c>
      <c r="R1107" s="31" t="str">
        <f t="shared" si="53"/>
        <v>February</v>
      </c>
    </row>
    <row r="1108" spans="1:18">
      <c r="A1108" t="s">
        <v>1205</v>
      </c>
      <c r="B1108" t="s">
        <v>44</v>
      </c>
      <c r="C1108">
        <v>2</v>
      </c>
      <c r="D1108">
        <f t="shared" si="51"/>
        <v>2</v>
      </c>
      <c r="E1108">
        <v>22</v>
      </c>
      <c r="F1108">
        <v>44</v>
      </c>
      <c r="G1108">
        <f t="shared" si="52"/>
        <v>44</v>
      </c>
      <c r="H1108" s="1">
        <v>45701</v>
      </c>
      <c r="I1108" s="1">
        <v>45702</v>
      </c>
      <c r="J1108" t="s">
        <v>23</v>
      </c>
      <c r="K1108" t="s">
        <v>40</v>
      </c>
      <c r="L1108">
        <v>5</v>
      </c>
      <c r="M1108" t="s">
        <v>19</v>
      </c>
      <c r="N1108" t="s">
        <v>1116</v>
      </c>
      <c r="O1108">
        <f>orders[[#This Row],[Ship Date]]-orders[[#This Row],[Order Date]]</f>
        <v>1</v>
      </c>
      <c r="P1108">
        <f>WEEKNUM(orders[[#This Row],[Order Date]])</f>
        <v>7</v>
      </c>
      <c r="Q1108" t="str" cm="1">
        <f t="array" ref="Q1108">_xlfn.IFS(orders[[#This Row],[Customer Gender]]="M","Male", orders[[#This Row],[Customer Gender]]="F","Female", orders[[#This Row],[Customer Gender]]="O","Other", TRUE,"Unknown")</f>
        <v>Male</v>
      </c>
      <c r="R1108" s="31" t="str">
        <f t="shared" si="53"/>
        <v>February</v>
      </c>
    </row>
    <row r="1109" spans="1:18">
      <c r="A1109" t="s">
        <v>1206</v>
      </c>
      <c r="B1109" t="s">
        <v>123</v>
      </c>
      <c r="C1109">
        <v>2</v>
      </c>
      <c r="D1109">
        <f t="shared" si="51"/>
        <v>2</v>
      </c>
      <c r="E1109">
        <v>33.6</v>
      </c>
      <c r="F1109">
        <v>67.2</v>
      </c>
      <c r="G1109">
        <f t="shared" si="52"/>
        <v>67.2</v>
      </c>
      <c r="H1109" s="1">
        <v>45701</v>
      </c>
      <c r="I1109" s="1">
        <v>45706</v>
      </c>
      <c r="J1109" t="s">
        <v>27</v>
      </c>
      <c r="K1109" t="s">
        <v>18</v>
      </c>
      <c r="L1109">
        <v>4</v>
      </c>
      <c r="M1109" t="s">
        <v>19</v>
      </c>
      <c r="N1109" t="s">
        <v>115</v>
      </c>
      <c r="O1109">
        <f>orders[[#This Row],[Ship Date]]-orders[[#This Row],[Order Date]]</f>
        <v>5</v>
      </c>
      <c r="P1109">
        <f>WEEKNUM(orders[[#This Row],[Order Date]])</f>
        <v>7</v>
      </c>
      <c r="Q1109" t="str" cm="1">
        <f t="array" ref="Q1109">_xlfn.IFS(orders[[#This Row],[Customer Gender]]="M","Male", orders[[#This Row],[Customer Gender]]="F","Female", orders[[#This Row],[Customer Gender]]="O","Other", TRUE,"Unknown")</f>
        <v>Female</v>
      </c>
      <c r="R1109" s="31" t="str">
        <f t="shared" si="53"/>
        <v>February</v>
      </c>
    </row>
    <row r="1110" spans="1:18">
      <c r="A1110" t="s">
        <v>1207</v>
      </c>
      <c r="B1110" t="s">
        <v>67</v>
      </c>
      <c r="C1110">
        <v>6</v>
      </c>
      <c r="D1110">
        <f t="shared" si="51"/>
        <v>6</v>
      </c>
      <c r="E1110">
        <v>43</v>
      </c>
      <c r="F1110">
        <v>258</v>
      </c>
      <c r="G1110">
        <f t="shared" si="52"/>
        <v>258</v>
      </c>
      <c r="H1110" s="1">
        <v>45701</v>
      </c>
      <c r="I1110" s="1">
        <v>45702</v>
      </c>
      <c r="J1110" t="s">
        <v>27</v>
      </c>
      <c r="K1110" t="s">
        <v>40</v>
      </c>
      <c r="L1110">
        <v>4</v>
      </c>
      <c r="M1110" t="s">
        <v>19</v>
      </c>
      <c r="N1110" t="s">
        <v>115</v>
      </c>
      <c r="O1110">
        <f>orders[[#This Row],[Ship Date]]-orders[[#This Row],[Order Date]]</f>
        <v>1</v>
      </c>
      <c r="P1110">
        <f>WEEKNUM(orders[[#This Row],[Order Date]])</f>
        <v>7</v>
      </c>
      <c r="Q1110" t="str" cm="1">
        <f t="array" ref="Q1110">_xlfn.IFS(orders[[#This Row],[Customer Gender]]="M","Male", orders[[#This Row],[Customer Gender]]="F","Female", orders[[#This Row],[Customer Gender]]="O","Other", TRUE,"Unknown")</f>
        <v>Female</v>
      </c>
      <c r="R1110" s="31" t="str">
        <f t="shared" si="53"/>
        <v>February</v>
      </c>
    </row>
    <row r="1111" spans="1:18">
      <c r="A1111" t="s">
        <v>1208</v>
      </c>
      <c r="B1111" t="s">
        <v>39</v>
      </c>
      <c r="C1111">
        <v>5</v>
      </c>
      <c r="D1111">
        <f t="shared" si="51"/>
        <v>5</v>
      </c>
      <c r="E1111">
        <v>108.8</v>
      </c>
      <c r="F1111">
        <v>544</v>
      </c>
      <c r="G1111">
        <f t="shared" si="52"/>
        <v>544</v>
      </c>
      <c r="H1111" s="1">
        <v>45701</v>
      </c>
      <c r="I1111" s="1">
        <v>45704</v>
      </c>
      <c r="J1111" t="s">
        <v>27</v>
      </c>
      <c r="K1111" t="s">
        <v>70</v>
      </c>
      <c r="L1111">
        <v>5</v>
      </c>
      <c r="M1111" t="s">
        <v>19</v>
      </c>
      <c r="N1111" t="s">
        <v>115</v>
      </c>
      <c r="O1111">
        <f>orders[[#This Row],[Ship Date]]-orders[[#This Row],[Order Date]]</f>
        <v>3</v>
      </c>
      <c r="P1111">
        <f>WEEKNUM(orders[[#This Row],[Order Date]])</f>
        <v>7</v>
      </c>
      <c r="Q1111" t="str" cm="1">
        <f t="array" ref="Q1111">_xlfn.IFS(orders[[#This Row],[Customer Gender]]="M","Male", orders[[#This Row],[Customer Gender]]="F","Female", orders[[#This Row],[Customer Gender]]="O","Other", TRUE,"Unknown")</f>
        <v>Female</v>
      </c>
      <c r="R1111" s="31" t="str">
        <f t="shared" si="53"/>
        <v>February</v>
      </c>
    </row>
    <row r="1112" spans="1:18">
      <c r="A1112" t="s">
        <v>1209</v>
      </c>
      <c r="B1112" t="s">
        <v>16</v>
      </c>
      <c r="C1112">
        <v>9</v>
      </c>
      <c r="D1112">
        <f t="shared" si="51"/>
        <v>9</v>
      </c>
      <c r="E1112">
        <v>29.3</v>
      </c>
      <c r="F1112">
        <v>263.7</v>
      </c>
      <c r="G1112">
        <f t="shared" si="52"/>
        <v>263.7</v>
      </c>
      <c r="H1112" s="1">
        <v>45701</v>
      </c>
      <c r="I1112" s="1">
        <v>45703</v>
      </c>
      <c r="J1112" t="s">
        <v>23</v>
      </c>
      <c r="K1112" t="s">
        <v>70</v>
      </c>
      <c r="L1112">
        <v>5</v>
      </c>
      <c r="M1112" t="s">
        <v>19</v>
      </c>
      <c r="N1112" t="s">
        <v>115</v>
      </c>
      <c r="O1112">
        <f>orders[[#This Row],[Ship Date]]-orders[[#This Row],[Order Date]]</f>
        <v>2</v>
      </c>
      <c r="P1112">
        <f>WEEKNUM(orders[[#This Row],[Order Date]])</f>
        <v>7</v>
      </c>
      <c r="Q1112" t="str" cm="1">
        <f t="array" ref="Q1112">_xlfn.IFS(orders[[#This Row],[Customer Gender]]="M","Male", orders[[#This Row],[Customer Gender]]="F","Female", orders[[#This Row],[Customer Gender]]="O","Other", TRUE,"Unknown")</f>
        <v>Male</v>
      </c>
      <c r="R1112" s="31" t="str">
        <f t="shared" si="53"/>
        <v>February</v>
      </c>
    </row>
    <row r="1113" spans="1:18">
      <c r="A1113" t="s">
        <v>1210</v>
      </c>
      <c r="B1113" t="s">
        <v>26</v>
      </c>
      <c r="C1113">
        <v>1</v>
      </c>
      <c r="D1113">
        <f t="shared" si="51"/>
        <v>1</v>
      </c>
      <c r="E1113">
        <v>122.7</v>
      </c>
      <c r="F1113">
        <v>122.7</v>
      </c>
      <c r="G1113">
        <f t="shared" si="52"/>
        <v>122.7</v>
      </c>
      <c r="H1113" s="1">
        <v>45701</v>
      </c>
      <c r="I1113" s="1">
        <v>45704</v>
      </c>
      <c r="J1113" t="s">
        <v>89</v>
      </c>
      <c r="K1113" t="s">
        <v>18</v>
      </c>
      <c r="L1113">
        <v>5</v>
      </c>
      <c r="M1113" t="s">
        <v>19</v>
      </c>
      <c r="N1113" t="s">
        <v>24</v>
      </c>
      <c r="O1113">
        <f>orders[[#This Row],[Ship Date]]-orders[[#This Row],[Order Date]]</f>
        <v>3</v>
      </c>
      <c r="P1113">
        <f>WEEKNUM(orders[[#This Row],[Order Date]])</f>
        <v>7</v>
      </c>
      <c r="Q1113" t="str" cm="1">
        <f t="array" ref="Q1113">_xlfn.IFS(orders[[#This Row],[Customer Gender]]="M","Male", orders[[#This Row],[Customer Gender]]="F","Female", orders[[#This Row],[Customer Gender]]="O","Other", TRUE,"Unknown")</f>
        <v>Other</v>
      </c>
      <c r="R1113" s="31" t="str">
        <f t="shared" si="53"/>
        <v>February</v>
      </c>
    </row>
    <row r="1114" spans="1:18">
      <c r="A1114" t="s">
        <v>1211</v>
      </c>
      <c r="B1114" t="s">
        <v>32</v>
      </c>
      <c r="C1114">
        <v>7</v>
      </c>
      <c r="D1114">
        <f t="shared" si="51"/>
        <v>7</v>
      </c>
      <c r="E1114">
        <v>22.9</v>
      </c>
      <c r="F1114">
        <v>160.29999999999998</v>
      </c>
      <c r="G1114">
        <f t="shared" si="52"/>
        <v>160.29999999999998</v>
      </c>
      <c r="H1114" s="1">
        <v>45701</v>
      </c>
      <c r="I1114" s="1">
        <v>45702</v>
      </c>
      <c r="J1114" t="s">
        <v>27</v>
      </c>
      <c r="K1114" t="s">
        <v>18</v>
      </c>
      <c r="L1114">
        <v>4</v>
      </c>
      <c r="M1114" t="s">
        <v>19</v>
      </c>
      <c r="N1114" t="s">
        <v>437</v>
      </c>
      <c r="O1114">
        <f>orders[[#This Row],[Ship Date]]-orders[[#This Row],[Order Date]]</f>
        <v>1</v>
      </c>
      <c r="P1114">
        <f>WEEKNUM(orders[[#This Row],[Order Date]])</f>
        <v>7</v>
      </c>
      <c r="Q1114" t="str" cm="1">
        <f t="array" ref="Q1114">_xlfn.IFS(orders[[#This Row],[Customer Gender]]="M","Male", orders[[#This Row],[Customer Gender]]="F","Female", orders[[#This Row],[Customer Gender]]="O","Other", TRUE,"Unknown")</f>
        <v>Female</v>
      </c>
      <c r="R1114" s="31" t="str">
        <f t="shared" si="53"/>
        <v>February</v>
      </c>
    </row>
    <row r="1115" spans="1:18">
      <c r="A1115" t="s">
        <v>1212</v>
      </c>
      <c r="B1115" t="s">
        <v>44</v>
      </c>
      <c r="C1115">
        <v>10</v>
      </c>
      <c r="D1115">
        <f t="shared" si="51"/>
        <v>10</v>
      </c>
      <c r="E1115">
        <v>25.5</v>
      </c>
      <c r="F1115">
        <v>255</v>
      </c>
      <c r="G1115">
        <f t="shared" si="52"/>
        <v>255</v>
      </c>
      <c r="H1115" s="1">
        <v>45701</v>
      </c>
      <c r="I1115" s="1">
        <v>45708</v>
      </c>
      <c r="J1115" t="s">
        <v>27</v>
      </c>
      <c r="K1115" t="s">
        <v>18</v>
      </c>
      <c r="L1115">
        <v>4</v>
      </c>
      <c r="M1115" t="s">
        <v>19</v>
      </c>
      <c r="N1115" t="s">
        <v>331</v>
      </c>
      <c r="O1115">
        <f>orders[[#This Row],[Ship Date]]-orders[[#This Row],[Order Date]]</f>
        <v>7</v>
      </c>
      <c r="P1115">
        <f>WEEKNUM(orders[[#This Row],[Order Date]])</f>
        <v>7</v>
      </c>
      <c r="Q1115" t="str" cm="1">
        <f t="array" ref="Q1115">_xlfn.IFS(orders[[#This Row],[Customer Gender]]="M","Male", orders[[#This Row],[Customer Gender]]="F","Female", orders[[#This Row],[Customer Gender]]="O","Other", TRUE,"Unknown")</f>
        <v>Female</v>
      </c>
      <c r="R1115" s="31" t="str">
        <f t="shared" si="53"/>
        <v>February</v>
      </c>
    </row>
    <row r="1116" spans="1:18">
      <c r="A1116" t="s">
        <v>1213</v>
      </c>
      <c r="B1116" t="s">
        <v>135</v>
      </c>
      <c r="C1116">
        <v>3</v>
      </c>
      <c r="D1116">
        <f t="shared" si="51"/>
        <v>3</v>
      </c>
      <c r="E1116">
        <v>23.4</v>
      </c>
      <c r="F1116">
        <v>70.199999999999989</v>
      </c>
      <c r="G1116">
        <f t="shared" si="52"/>
        <v>70.199999999999989</v>
      </c>
      <c r="H1116" s="1">
        <v>45701</v>
      </c>
      <c r="I1116" s="1">
        <v>45705</v>
      </c>
      <c r="J1116" t="s">
        <v>27</v>
      </c>
      <c r="K1116" t="s">
        <v>18</v>
      </c>
      <c r="L1116">
        <v>5</v>
      </c>
      <c r="M1116" t="s">
        <v>19</v>
      </c>
      <c r="N1116" t="s">
        <v>33</v>
      </c>
      <c r="O1116">
        <f>orders[[#This Row],[Ship Date]]-orders[[#This Row],[Order Date]]</f>
        <v>4</v>
      </c>
      <c r="P1116">
        <f>WEEKNUM(orders[[#This Row],[Order Date]])</f>
        <v>7</v>
      </c>
      <c r="Q1116" t="str" cm="1">
        <f t="array" ref="Q1116">_xlfn.IFS(orders[[#This Row],[Customer Gender]]="M","Male", orders[[#This Row],[Customer Gender]]="F","Female", orders[[#This Row],[Customer Gender]]="O","Other", TRUE,"Unknown")</f>
        <v>Female</v>
      </c>
      <c r="R1116" s="31" t="str">
        <f t="shared" si="53"/>
        <v>February</v>
      </c>
    </row>
    <row r="1117" spans="1:18">
      <c r="A1117" t="s">
        <v>1214</v>
      </c>
      <c r="B1117" t="s">
        <v>37</v>
      </c>
      <c r="C1117">
        <v>8</v>
      </c>
      <c r="D1117">
        <f t="shared" si="51"/>
        <v>8</v>
      </c>
      <c r="E1117">
        <v>27.4</v>
      </c>
      <c r="F1117">
        <v>219.2</v>
      </c>
      <c r="G1117">
        <f t="shared" si="52"/>
        <v>219.2</v>
      </c>
      <c r="H1117" s="1">
        <v>45701</v>
      </c>
      <c r="I1117" s="1">
        <v>45704</v>
      </c>
      <c r="J1117" t="s">
        <v>27</v>
      </c>
      <c r="K1117" t="s">
        <v>40</v>
      </c>
      <c r="L1117">
        <v>4</v>
      </c>
      <c r="M1117" t="s">
        <v>19</v>
      </c>
      <c r="N1117" t="s">
        <v>33</v>
      </c>
      <c r="O1117">
        <f>orders[[#This Row],[Ship Date]]-orders[[#This Row],[Order Date]]</f>
        <v>3</v>
      </c>
      <c r="P1117">
        <f>WEEKNUM(orders[[#This Row],[Order Date]])</f>
        <v>7</v>
      </c>
      <c r="Q1117" t="str" cm="1">
        <f t="array" ref="Q1117">_xlfn.IFS(orders[[#This Row],[Customer Gender]]="M","Male", orders[[#This Row],[Customer Gender]]="F","Female", orders[[#This Row],[Customer Gender]]="O","Other", TRUE,"Unknown")</f>
        <v>Female</v>
      </c>
      <c r="R1117" s="31" t="str">
        <f t="shared" si="53"/>
        <v>February</v>
      </c>
    </row>
    <row r="1118" spans="1:18">
      <c r="A1118" t="s">
        <v>1215</v>
      </c>
      <c r="B1118" t="s">
        <v>37</v>
      </c>
      <c r="C1118">
        <v>5</v>
      </c>
      <c r="D1118">
        <f t="shared" si="51"/>
        <v>5</v>
      </c>
      <c r="E1118">
        <v>68.400000000000006</v>
      </c>
      <c r="F1118">
        <v>342</v>
      </c>
      <c r="G1118">
        <f t="shared" si="52"/>
        <v>342</v>
      </c>
      <c r="H1118" s="1">
        <v>45701</v>
      </c>
      <c r="I1118" s="1">
        <v>45702</v>
      </c>
      <c r="J1118" t="s">
        <v>27</v>
      </c>
      <c r="K1118" t="s">
        <v>18</v>
      </c>
      <c r="L1118">
        <v>4</v>
      </c>
      <c r="M1118" t="s">
        <v>19</v>
      </c>
      <c r="N1118" t="s">
        <v>33</v>
      </c>
      <c r="O1118">
        <f>orders[[#This Row],[Ship Date]]-orders[[#This Row],[Order Date]]</f>
        <v>1</v>
      </c>
      <c r="P1118">
        <f>WEEKNUM(orders[[#This Row],[Order Date]])</f>
        <v>7</v>
      </c>
      <c r="Q1118" t="str" cm="1">
        <f t="array" ref="Q1118">_xlfn.IFS(orders[[#This Row],[Customer Gender]]="M","Male", orders[[#This Row],[Customer Gender]]="F","Female", orders[[#This Row],[Customer Gender]]="O","Other", TRUE,"Unknown")</f>
        <v>Female</v>
      </c>
      <c r="R1118" s="31" t="str">
        <f t="shared" si="53"/>
        <v>February</v>
      </c>
    </row>
    <row r="1119" spans="1:18">
      <c r="A1119" t="s">
        <v>1216</v>
      </c>
      <c r="B1119" t="s">
        <v>39</v>
      </c>
      <c r="C1119">
        <v>1</v>
      </c>
      <c r="D1119">
        <f t="shared" si="51"/>
        <v>1</v>
      </c>
      <c r="E1119">
        <v>51.9</v>
      </c>
      <c r="F1119">
        <v>51.9</v>
      </c>
      <c r="G1119">
        <f t="shared" si="52"/>
        <v>51.9</v>
      </c>
      <c r="H1119" s="1">
        <v>45701</v>
      </c>
      <c r="I1119" s="1">
        <v>45701</v>
      </c>
      <c r="J1119" t="s">
        <v>27</v>
      </c>
      <c r="K1119" t="s">
        <v>18</v>
      </c>
      <c r="L1119">
        <v>4</v>
      </c>
      <c r="M1119" t="s">
        <v>19</v>
      </c>
      <c r="N1119" t="s">
        <v>33</v>
      </c>
      <c r="O1119">
        <f>orders[[#This Row],[Ship Date]]-orders[[#This Row],[Order Date]]</f>
        <v>0</v>
      </c>
      <c r="P1119">
        <f>WEEKNUM(orders[[#This Row],[Order Date]])</f>
        <v>7</v>
      </c>
      <c r="Q1119" t="str" cm="1">
        <f t="array" ref="Q1119">_xlfn.IFS(orders[[#This Row],[Customer Gender]]="M","Male", orders[[#This Row],[Customer Gender]]="F","Female", orders[[#This Row],[Customer Gender]]="O","Other", TRUE,"Unknown")</f>
        <v>Female</v>
      </c>
      <c r="R1119" s="31" t="str">
        <f t="shared" si="53"/>
        <v>February</v>
      </c>
    </row>
    <row r="1120" spans="1:18">
      <c r="A1120" t="s">
        <v>1217</v>
      </c>
      <c r="B1120" t="s">
        <v>16</v>
      </c>
      <c r="C1120">
        <v>5</v>
      </c>
      <c r="D1120">
        <f t="shared" si="51"/>
        <v>5</v>
      </c>
      <c r="E1120">
        <v>26.4</v>
      </c>
      <c r="F1120">
        <v>132</v>
      </c>
      <c r="G1120">
        <f t="shared" si="52"/>
        <v>132</v>
      </c>
      <c r="H1120" s="1">
        <v>45701</v>
      </c>
      <c r="I1120" s="1">
        <v>45704</v>
      </c>
      <c r="J1120" t="s">
        <v>27</v>
      </c>
      <c r="K1120" t="s">
        <v>18</v>
      </c>
      <c r="L1120">
        <v>5</v>
      </c>
      <c r="M1120" t="s">
        <v>19</v>
      </c>
      <c r="N1120" t="s">
        <v>33</v>
      </c>
      <c r="O1120">
        <f>orders[[#This Row],[Ship Date]]-orders[[#This Row],[Order Date]]</f>
        <v>3</v>
      </c>
      <c r="P1120">
        <f>WEEKNUM(orders[[#This Row],[Order Date]])</f>
        <v>7</v>
      </c>
      <c r="Q1120" t="str" cm="1">
        <f t="array" ref="Q1120">_xlfn.IFS(orders[[#This Row],[Customer Gender]]="M","Male", orders[[#This Row],[Customer Gender]]="F","Female", orders[[#This Row],[Customer Gender]]="O","Other", TRUE,"Unknown")</f>
        <v>Female</v>
      </c>
      <c r="R1120" s="31" t="str">
        <f t="shared" si="53"/>
        <v>February</v>
      </c>
    </row>
    <row r="1121" spans="1:18">
      <c r="A1121" t="s">
        <v>1218</v>
      </c>
      <c r="B1121" t="s">
        <v>69</v>
      </c>
      <c r="C1121">
        <v>2</v>
      </c>
      <c r="D1121">
        <f t="shared" si="51"/>
        <v>2</v>
      </c>
      <c r="E1121">
        <v>117</v>
      </c>
      <c r="F1121">
        <v>234</v>
      </c>
      <c r="G1121">
        <f t="shared" si="52"/>
        <v>234</v>
      </c>
      <c r="H1121" s="1">
        <v>45701</v>
      </c>
      <c r="I1121" s="1">
        <v>45702</v>
      </c>
      <c r="J1121" t="s">
        <v>27</v>
      </c>
      <c r="K1121" t="s">
        <v>35</v>
      </c>
      <c r="L1121">
        <v>3</v>
      </c>
      <c r="M1121" t="s">
        <v>19</v>
      </c>
      <c r="N1121" t="s">
        <v>33</v>
      </c>
      <c r="O1121">
        <f>orders[[#This Row],[Ship Date]]-orders[[#This Row],[Order Date]]</f>
        <v>1</v>
      </c>
      <c r="P1121">
        <f>WEEKNUM(orders[[#This Row],[Order Date]])</f>
        <v>7</v>
      </c>
      <c r="Q1121" t="str" cm="1">
        <f t="array" ref="Q1121">_xlfn.IFS(orders[[#This Row],[Customer Gender]]="M","Male", orders[[#This Row],[Customer Gender]]="F","Female", orders[[#This Row],[Customer Gender]]="O","Other", TRUE,"Unknown")</f>
        <v>Female</v>
      </c>
      <c r="R1121" s="31" t="str">
        <f t="shared" si="53"/>
        <v>February</v>
      </c>
    </row>
    <row r="1122" spans="1:18">
      <c r="A1122" t="s">
        <v>1219</v>
      </c>
      <c r="B1122" t="s">
        <v>42</v>
      </c>
      <c r="C1122">
        <v>3</v>
      </c>
      <c r="D1122">
        <f t="shared" si="51"/>
        <v>3</v>
      </c>
      <c r="E1122">
        <v>49.6</v>
      </c>
      <c r="F1122">
        <v>148.80000000000001</v>
      </c>
      <c r="G1122">
        <f t="shared" si="52"/>
        <v>148.80000000000001</v>
      </c>
      <c r="H1122" s="1">
        <v>45702</v>
      </c>
      <c r="I1122" s="1">
        <v>45704</v>
      </c>
      <c r="J1122" t="s">
        <v>27</v>
      </c>
      <c r="K1122" t="s">
        <v>18</v>
      </c>
      <c r="L1122">
        <v>4</v>
      </c>
      <c r="M1122" t="s">
        <v>19</v>
      </c>
      <c r="N1122" t="s">
        <v>33</v>
      </c>
      <c r="O1122">
        <f>orders[[#This Row],[Ship Date]]-orders[[#This Row],[Order Date]]</f>
        <v>2</v>
      </c>
      <c r="P1122">
        <f>WEEKNUM(orders[[#This Row],[Order Date]])</f>
        <v>7</v>
      </c>
      <c r="Q1122" t="str" cm="1">
        <f t="array" ref="Q1122">_xlfn.IFS(orders[[#This Row],[Customer Gender]]="M","Male", orders[[#This Row],[Customer Gender]]="F","Female", orders[[#This Row],[Customer Gender]]="O","Other", TRUE,"Unknown")</f>
        <v>Female</v>
      </c>
      <c r="R1122" s="31" t="str">
        <f t="shared" si="53"/>
        <v>February</v>
      </c>
    </row>
    <row r="1123" spans="1:18">
      <c r="A1123" t="s">
        <v>1220</v>
      </c>
      <c r="B1123" t="s">
        <v>32</v>
      </c>
      <c r="C1123">
        <v>3</v>
      </c>
      <c r="D1123">
        <f t="shared" si="51"/>
        <v>3</v>
      </c>
      <c r="E1123">
        <v>38</v>
      </c>
      <c r="F1123">
        <v>114</v>
      </c>
      <c r="G1123">
        <f t="shared" si="52"/>
        <v>114</v>
      </c>
      <c r="H1123" s="1">
        <v>45702</v>
      </c>
      <c r="I1123" s="1">
        <v>45705</v>
      </c>
      <c r="J1123" t="s">
        <v>23</v>
      </c>
      <c r="K1123" t="s">
        <v>40</v>
      </c>
      <c r="L1123">
        <v>2</v>
      </c>
      <c r="M1123" t="s">
        <v>19</v>
      </c>
      <c r="N1123" t="s">
        <v>33</v>
      </c>
      <c r="O1123">
        <f>orders[[#This Row],[Ship Date]]-orders[[#This Row],[Order Date]]</f>
        <v>3</v>
      </c>
      <c r="P1123">
        <f>WEEKNUM(orders[[#This Row],[Order Date]])</f>
        <v>7</v>
      </c>
      <c r="Q1123" t="str" cm="1">
        <f t="array" ref="Q1123">_xlfn.IFS(orders[[#This Row],[Customer Gender]]="M","Male", orders[[#This Row],[Customer Gender]]="F","Female", orders[[#This Row],[Customer Gender]]="O","Other", TRUE,"Unknown")</f>
        <v>Male</v>
      </c>
      <c r="R1123" s="31" t="str">
        <f t="shared" si="53"/>
        <v>February</v>
      </c>
    </row>
    <row r="1124" spans="1:18">
      <c r="A1124" t="s">
        <v>1221</v>
      </c>
      <c r="B1124" t="s">
        <v>16</v>
      </c>
      <c r="C1124">
        <v>3</v>
      </c>
      <c r="D1124">
        <f t="shared" si="51"/>
        <v>3</v>
      </c>
      <c r="E1124">
        <v>20.6</v>
      </c>
      <c r="F1124">
        <v>61.800000000000004</v>
      </c>
      <c r="G1124">
        <f t="shared" si="52"/>
        <v>61.800000000000004</v>
      </c>
      <c r="H1124" s="1">
        <v>45702</v>
      </c>
      <c r="I1124" s="1">
        <v>45704</v>
      </c>
      <c r="J1124" t="s">
        <v>27</v>
      </c>
      <c r="K1124" t="s">
        <v>70</v>
      </c>
      <c r="L1124">
        <v>5</v>
      </c>
      <c r="M1124" t="s">
        <v>19</v>
      </c>
      <c r="N1124" t="s">
        <v>33</v>
      </c>
      <c r="O1124">
        <f>orders[[#This Row],[Ship Date]]-orders[[#This Row],[Order Date]]</f>
        <v>2</v>
      </c>
      <c r="P1124">
        <f>WEEKNUM(orders[[#This Row],[Order Date]])</f>
        <v>7</v>
      </c>
      <c r="Q1124" t="str" cm="1">
        <f t="array" ref="Q1124">_xlfn.IFS(orders[[#This Row],[Customer Gender]]="M","Male", orders[[#This Row],[Customer Gender]]="F","Female", orders[[#This Row],[Customer Gender]]="O","Other", TRUE,"Unknown")</f>
        <v>Female</v>
      </c>
      <c r="R1124" s="31" t="str">
        <f t="shared" si="53"/>
        <v>February</v>
      </c>
    </row>
    <row r="1125" spans="1:18">
      <c r="A1125" t="s">
        <v>1222</v>
      </c>
      <c r="B1125" t="s">
        <v>16</v>
      </c>
      <c r="C1125">
        <v>2</v>
      </c>
      <c r="D1125">
        <f t="shared" si="51"/>
        <v>2</v>
      </c>
      <c r="E1125">
        <v>16</v>
      </c>
      <c r="F1125">
        <v>32</v>
      </c>
      <c r="G1125">
        <f t="shared" si="52"/>
        <v>32</v>
      </c>
      <c r="H1125" s="1">
        <v>45702</v>
      </c>
      <c r="I1125" s="1">
        <v>45703</v>
      </c>
      <c r="J1125" t="s">
        <v>23</v>
      </c>
      <c r="K1125" t="s">
        <v>35</v>
      </c>
      <c r="L1125">
        <v>3</v>
      </c>
      <c r="M1125" t="s">
        <v>19</v>
      </c>
      <c r="N1125" t="s">
        <v>802</v>
      </c>
      <c r="O1125">
        <f>orders[[#This Row],[Ship Date]]-orders[[#This Row],[Order Date]]</f>
        <v>1</v>
      </c>
      <c r="P1125">
        <f>WEEKNUM(orders[[#This Row],[Order Date]])</f>
        <v>7</v>
      </c>
      <c r="Q1125" t="str" cm="1">
        <f t="array" ref="Q1125">_xlfn.IFS(orders[[#This Row],[Customer Gender]]="M","Male", orders[[#This Row],[Customer Gender]]="F","Female", orders[[#This Row],[Customer Gender]]="O","Other", TRUE,"Unknown")</f>
        <v>Male</v>
      </c>
      <c r="R1125" s="31" t="str">
        <f t="shared" si="53"/>
        <v>February</v>
      </c>
    </row>
    <row r="1126" spans="1:18">
      <c r="A1126" t="s">
        <v>1223</v>
      </c>
      <c r="B1126" t="s">
        <v>123</v>
      </c>
      <c r="C1126">
        <v>4</v>
      </c>
      <c r="D1126">
        <f t="shared" si="51"/>
        <v>4</v>
      </c>
      <c r="E1126">
        <v>49.3</v>
      </c>
      <c r="F1126">
        <v>197.2</v>
      </c>
      <c r="G1126">
        <f t="shared" si="52"/>
        <v>197.2</v>
      </c>
      <c r="H1126" s="1">
        <v>45702</v>
      </c>
      <c r="I1126" s="1">
        <v>45703</v>
      </c>
      <c r="J1126" t="s">
        <v>27</v>
      </c>
      <c r="K1126" t="s">
        <v>40</v>
      </c>
      <c r="L1126">
        <v>4</v>
      </c>
      <c r="M1126" t="s">
        <v>19</v>
      </c>
      <c r="N1126" t="s">
        <v>158</v>
      </c>
      <c r="O1126">
        <f>orders[[#This Row],[Ship Date]]-orders[[#This Row],[Order Date]]</f>
        <v>1</v>
      </c>
      <c r="P1126">
        <f>WEEKNUM(orders[[#This Row],[Order Date]])</f>
        <v>7</v>
      </c>
      <c r="Q1126" t="str" cm="1">
        <f t="array" ref="Q1126">_xlfn.IFS(orders[[#This Row],[Customer Gender]]="M","Male", orders[[#This Row],[Customer Gender]]="F","Female", orders[[#This Row],[Customer Gender]]="O","Other", TRUE,"Unknown")</f>
        <v>Female</v>
      </c>
      <c r="R1126" s="31" t="str">
        <f t="shared" si="53"/>
        <v>February</v>
      </c>
    </row>
    <row r="1127" spans="1:18">
      <c r="A1127" t="s">
        <v>1224</v>
      </c>
      <c r="B1127" t="s">
        <v>46</v>
      </c>
      <c r="C1127">
        <v>2</v>
      </c>
      <c r="D1127">
        <f t="shared" si="51"/>
        <v>2</v>
      </c>
      <c r="E1127">
        <v>24.1</v>
      </c>
      <c r="F1127">
        <v>48.2</v>
      </c>
      <c r="G1127">
        <f t="shared" si="52"/>
        <v>48.2</v>
      </c>
      <c r="H1127" s="1">
        <v>45702</v>
      </c>
      <c r="I1127" s="1">
        <v>45706</v>
      </c>
      <c r="J1127" t="s">
        <v>27</v>
      </c>
      <c r="K1127" t="s">
        <v>18</v>
      </c>
      <c r="L1127">
        <v>4</v>
      </c>
      <c r="M1127" t="s">
        <v>19</v>
      </c>
      <c r="N1127" t="s">
        <v>55</v>
      </c>
      <c r="O1127">
        <f>orders[[#This Row],[Ship Date]]-orders[[#This Row],[Order Date]]</f>
        <v>4</v>
      </c>
      <c r="P1127">
        <f>WEEKNUM(orders[[#This Row],[Order Date]])</f>
        <v>7</v>
      </c>
      <c r="Q1127" t="str" cm="1">
        <f t="array" ref="Q1127">_xlfn.IFS(orders[[#This Row],[Customer Gender]]="M","Male", orders[[#This Row],[Customer Gender]]="F","Female", orders[[#This Row],[Customer Gender]]="O","Other", TRUE,"Unknown")</f>
        <v>Female</v>
      </c>
      <c r="R1127" s="31" t="str">
        <f t="shared" si="53"/>
        <v>February</v>
      </c>
    </row>
    <row r="1128" spans="1:18">
      <c r="A1128" t="s">
        <v>1225</v>
      </c>
      <c r="B1128" t="s">
        <v>123</v>
      </c>
      <c r="C1128">
        <v>8</v>
      </c>
      <c r="D1128">
        <f t="shared" si="51"/>
        <v>8</v>
      </c>
      <c r="E1128">
        <v>32.700000000000003</v>
      </c>
      <c r="F1128">
        <v>261.60000000000002</v>
      </c>
      <c r="G1128">
        <f t="shared" si="52"/>
        <v>261.60000000000002</v>
      </c>
      <c r="H1128" s="1">
        <v>45702</v>
      </c>
      <c r="I1128" s="1">
        <v>45703</v>
      </c>
      <c r="J1128" t="s">
        <v>27</v>
      </c>
      <c r="K1128" t="s">
        <v>35</v>
      </c>
      <c r="L1128">
        <v>4</v>
      </c>
      <c r="M1128" t="s">
        <v>19</v>
      </c>
      <c r="N1128" t="s">
        <v>55</v>
      </c>
      <c r="O1128">
        <f>orders[[#This Row],[Ship Date]]-orders[[#This Row],[Order Date]]</f>
        <v>1</v>
      </c>
      <c r="P1128">
        <f>WEEKNUM(orders[[#This Row],[Order Date]])</f>
        <v>7</v>
      </c>
      <c r="Q1128" t="str" cm="1">
        <f t="array" ref="Q1128">_xlfn.IFS(orders[[#This Row],[Customer Gender]]="M","Male", orders[[#This Row],[Customer Gender]]="F","Female", orders[[#This Row],[Customer Gender]]="O","Other", TRUE,"Unknown")</f>
        <v>Female</v>
      </c>
      <c r="R1128" s="31" t="str">
        <f t="shared" si="53"/>
        <v>February</v>
      </c>
    </row>
    <row r="1129" spans="1:18">
      <c r="A1129" t="s">
        <v>1226</v>
      </c>
      <c r="B1129" t="s">
        <v>39</v>
      </c>
      <c r="C1129">
        <v>3</v>
      </c>
      <c r="D1129">
        <f t="shared" si="51"/>
        <v>3</v>
      </c>
      <c r="E1129">
        <v>74.400000000000006</v>
      </c>
      <c r="F1129">
        <v>223.20000000000002</v>
      </c>
      <c r="G1129">
        <f t="shared" si="52"/>
        <v>223.20000000000002</v>
      </c>
      <c r="H1129" s="1">
        <v>45702</v>
      </c>
      <c r="I1129" s="1">
        <v>45703</v>
      </c>
      <c r="J1129" t="s">
        <v>27</v>
      </c>
      <c r="K1129" t="s">
        <v>51</v>
      </c>
      <c r="L1129">
        <v>5</v>
      </c>
      <c r="M1129" t="s">
        <v>19</v>
      </c>
      <c r="N1129" t="s">
        <v>62</v>
      </c>
      <c r="O1129">
        <f>orders[[#This Row],[Ship Date]]-orders[[#This Row],[Order Date]]</f>
        <v>1</v>
      </c>
      <c r="P1129">
        <f>WEEKNUM(orders[[#This Row],[Order Date]])</f>
        <v>7</v>
      </c>
      <c r="Q1129" t="str" cm="1">
        <f t="array" ref="Q1129">_xlfn.IFS(orders[[#This Row],[Customer Gender]]="M","Male", orders[[#This Row],[Customer Gender]]="F","Female", orders[[#This Row],[Customer Gender]]="O","Other", TRUE,"Unknown")</f>
        <v>Female</v>
      </c>
      <c r="R1129" s="31" t="str">
        <f t="shared" si="53"/>
        <v>February</v>
      </c>
    </row>
    <row r="1130" spans="1:18">
      <c r="A1130" t="s">
        <v>1227</v>
      </c>
      <c r="B1130" t="s">
        <v>69</v>
      </c>
      <c r="C1130">
        <v>1</v>
      </c>
      <c r="D1130">
        <f t="shared" si="51"/>
        <v>1</v>
      </c>
      <c r="E1130">
        <v>45.6</v>
      </c>
      <c r="F1130">
        <v>45.6</v>
      </c>
      <c r="G1130">
        <f t="shared" si="52"/>
        <v>45.6</v>
      </c>
      <c r="H1130" s="1">
        <v>45702</v>
      </c>
      <c r="I1130" s="1">
        <v>45706</v>
      </c>
      <c r="J1130" t="s">
        <v>27</v>
      </c>
      <c r="K1130" t="s">
        <v>70</v>
      </c>
      <c r="L1130">
        <v>4</v>
      </c>
      <c r="M1130" t="s">
        <v>19</v>
      </c>
      <c r="N1130" t="s">
        <v>62</v>
      </c>
      <c r="O1130">
        <f>orders[[#This Row],[Ship Date]]-orders[[#This Row],[Order Date]]</f>
        <v>4</v>
      </c>
      <c r="P1130">
        <f>WEEKNUM(orders[[#This Row],[Order Date]])</f>
        <v>7</v>
      </c>
      <c r="Q1130" t="str" cm="1">
        <f t="array" ref="Q1130">_xlfn.IFS(orders[[#This Row],[Customer Gender]]="M","Male", orders[[#This Row],[Customer Gender]]="F","Female", orders[[#This Row],[Customer Gender]]="O","Other", TRUE,"Unknown")</f>
        <v>Female</v>
      </c>
      <c r="R1130" s="31" t="str">
        <f t="shared" si="53"/>
        <v>February</v>
      </c>
    </row>
    <row r="1131" spans="1:18">
      <c r="A1131" t="s">
        <v>1228</v>
      </c>
      <c r="B1131" t="s">
        <v>44</v>
      </c>
      <c r="C1131">
        <v>8</v>
      </c>
      <c r="D1131">
        <f t="shared" si="51"/>
        <v>8</v>
      </c>
      <c r="E1131">
        <v>19.600000000000001</v>
      </c>
      <c r="F1131">
        <v>156.80000000000001</v>
      </c>
      <c r="G1131">
        <f t="shared" si="52"/>
        <v>156.80000000000001</v>
      </c>
      <c r="H1131" s="1">
        <v>45702</v>
      </c>
      <c r="I1131" s="1">
        <v>45715</v>
      </c>
      <c r="J1131" t="s">
        <v>27</v>
      </c>
      <c r="K1131" t="s">
        <v>18</v>
      </c>
      <c r="L1131">
        <v>4</v>
      </c>
      <c r="M1131" t="s">
        <v>19</v>
      </c>
      <c r="N1131" t="s">
        <v>62</v>
      </c>
      <c r="O1131">
        <f>orders[[#This Row],[Ship Date]]-orders[[#This Row],[Order Date]]</f>
        <v>13</v>
      </c>
      <c r="P1131">
        <f>WEEKNUM(orders[[#This Row],[Order Date]])</f>
        <v>7</v>
      </c>
      <c r="Q1131" t="str" cm="1">
        <f t="array" ref="Q1131">_xlfn.IFS(orders[[#This Row],[Customer Gender]]="M","Male", orders[[#This Row],[Customer Gender]]="F","Female", orders[[#This Row],[Customer Gender]]="O","Other", TRUE,"Unknown")</f>
        <v>Female</v>
      </c>
      <c r="R1131" s="31" t="str">
        <f t="shared" si="53"/>
        <v>February</v>
      </c>
    </row>
    <row r="1132" spans="1:18">
      <c r="A1132" t="s">
        <v>1229</v>
      </c>
      <c r="B1132" t="s">
        <v>46</v>
      </c>
      <c r="C1132">
        <v>1</v>
      </c>
      <c r="D1132">
        <f t="shared" si="51"/>
        <v>1</v>
      </c>
      <c r="E1132">
        <v>51.8</v>
      </c>
      <c r="F1132">
        <v>51.8</v>
      </c>
      <c r="G1132">
        <f t="shared" si="52"/>
        <v>51.8</v>
      </c>
      <c r="H1132" s="1">
        <v>45702</v>
      </c>
      <c r="I1132" s="1">
        <v>45703</v>
      </c>
      <c r="J1132" t="s">
        <v>27</v>
      </c>
      <c r="K1132" t="s">
        <v>35</v>
      </c>
      <c r="L1132">
        <v>4</v>
      </c>
      <c r="M1132" t="s">
        <v>19</v>
      </c>
      <c r="N1132" t="s">
        <v>62</v>
      </c>
      <c r="O1132">
        <f>orders[[#This Row],[Ship Date]]-orders[[#This Row],[Order Date]]</f>
        <v>1</v>
      </c>
      <c r="P1132">
        <f>WEEKNUM(orders[[#This Row],[Order Date]])</f>
        <v>7</v>
      </c>
      <c r="Q1132" t="str" cm="1">
        <f t="array" ref="Q1132">_xlfn.IFS(orders[[#This Row],[Customer Gender]]="M","Male", orders[[#This Row],[Customer Gender]]="F","Female", orders[[#This Row],[Customer Gender]]="O","Other", TRUE,"Unknown")</f>
        <v>Female</v>
      </c>
      <c r="R1132" s="31" t="str">
        <f t="shared" si="53"/>
        <v>February</v>
      </c>
    </row>
    <row r="1133" spans="1:18">
      <c r="A1133" t="s">
        <v>1230</v>
      </c>
      <c r="B1133" t="s">
        <v>39</v>
      </c>
      <c r="C1133">
        <v>1</v>
      </c>
      <c r="D1133">
        <f t="shared" si="51"/>
        <v>1</v>
      </c>
      <c r="E1133">
        <v>74.7</v>
      </c>
      <c r="F1133">
        <v>74.7</v>
      </c>
      <c r="G1133">
        <f t="shared" si="52"/>
        <v>74.7</v>
      </c>
      <c r="H1133" s="1">
        <v>45702</v>
      </c>
      <c r="I1133" s="1">
        <v>45703</v>
      </c>
      <c r="J1133" t="s">
        <v>23</v>
      </c>
      <c r="K1133" t="s">
        <v>18</v>
      </c>
      <c r="L1133">
        <v>3</v>
      </c>
      <c r="M1133" t="s">
        <v>19</v>
      </c>
      <c r="N1133" t="s">
        <v>62</v>
      </c>
      <c r="O1133">
        <f>orders[[#This Row],[Ship Date]]-orders[[#This Row],[Order Date]]</f>
        <v>1</v>
      </c>
      <c r="P1133">
        <f>WEEKNUM(orders[[#This Row],[Order Date]])</f>
        <v>7</v>
      </c>
      <c r="Q1133" t="str" cm="1">
        <f t="array" ref="Q1133">_xlfn.IFS(orders[[#This Row],[Customer Gender]]="M","Male", orders[[#This Row],[Customer Gender]]="F","Female", orders[[#This Row],[Customer Gender]]="O","Other", TRUE,"Unknown")</f>
        <v>Male</v>
      </c>
      <c r="R1133" s="31" t="str">
        <f t="shared" si="53"/>
        <v>February</v>
      </c>
    </row>
    <row r="1134" spans="1:18">
      <c r="A1134" t="s">
        <v>1231</v>
      </c>
      <c r="B1134" t="s">
        <v>171</v>
      </c>
      <c r="C1134">
        <v>3</v>
      </c>
      <c r="D1134">
        <f t="shared" si="51"/>
        <v>3</v>
      </c>
      <c r="E1134">
        <v>22.4</v>
      </c>
      <c r="F1134">
        <v>67.199999999999989</v>
      </c>
      <c r="G1134">
        <f t="shared" si="52"/>
        <v>67.199999999999989</v>
      </c>
      <c r="H1134" s="1">
        <v>45702</v>
      </c>
      <c r="I1134" s="1">
        <v>45703</v>
      </c>
      <c r="J1134" t="s">
        <v>27</v>
      </c>
      <c r="K1134" t="s">
        <v>35</v>
      </c>
      <c r="L1134">
        <v>5</v>
      </c>
      <c r="M1134" t="s">
        <v>19</v>
      </c>
      <c r="N1134" t="s">
        <v>72</v>
      </c>
      <c r="O1134">
        <f>orders[[#This Row],[Ship Date]]-orders[[#This Row],[Order Date]]</f>
        <v>1</v>
      </c>
      <c r="P1134">
        <f>WEEKNUM(orders[[#This Row],[Order Date]])</f>
        <v>7</v>
      </c>
      <c r="Q1134" t="str" cm="1">
        <f t="array" ref="Q1134">_xlfn.IFS(orders[[#This Row],[Customer Gender]]="M","Male", orders[[#This Row],[Customer Gender]]="F","Female", orders[[#This Row],[Customer Gender]]="O","Other", TRUE,"Unknown")</f>
        <v>Female</v>
      </c>
      <c r="R1134" s="31" t="str">
        <f t="shared" si="53"/>
        <v>February</v>
      </c>
    </row>
    <row r="1135" spans="1:18">
      <c r="A1135" t="s">
        <v>1232</v>
      </c>
      <c r="B1135" t="s">
        <v>22</v>
      </c>
      <c r="C1135">
        <v>4</v>
      </c>
      <c r="D1135">
        <f t="shared" si="51"/>
        <v>4</v>
      </c>
      <c r="E1135">
        <v>31.4</v>
      </c>
      <c r="F1135">
        <v>125.6</v>
      </c>
      <c r="G1135">
        <f t="shared" si="52"/>
        <v>125.6</v>
      </c>
      <c r="H1135" s="1">
        <v>45702</v>
      </c>
      <c r="I1135" s="1">
        <v>45703</v>
      </c>
      <c r="J1135" t="s">
        <v>27</v>
      </c>
      <c r="K1135" t="s">
        <v>35</v>
      </c>
      <c r="L1135">
        <v>4</v>
      </c>
      <c r="M1135" t="s">
        <v>19</v>
      </c>
      <c r="N1135" t="s">
        <v>72</v>
      </c>
      <c r="O1135">
        <f>orders[[#This Row],[Ship Date]]-orders[[#This Row],[Order Date]]</f>
        <v>1</v>
      </c>
      <c r="P1135">
        <f>WEEKNUM(orders[[#This Row],[Order Date]])</f>
        <v>7</v>
      </c>
      <c r="Q1135" t="str" cm="1">
        <f t="array" ref="Q1135">_xlfn.IFS(orders[[#This Row],[Customer Gender]]="M","Male", orders[[#This Row],[Customer Gender]]="F","Female", orders[[#This Row],[Customer Gender]]="O","Other", TRUE,"Unknown")</f>
        <v>Female</v>
      </c>
      <c r="R1135" s="31" t="str">
        <f t="shared" si="53"/>
        <v>February</v>
      </c>
    </row>
    <row r="1136" spans="1:18">
      <c r="A1136" t="s">
        <v>1233</v>
      </c>
      <c r="B1136" t="s">
        <v>39</v>
      </c>
      <c r="C1136">
        <v>1</v>
      </c>
      <c r="D1136">
        <f t="shared" si="51"/>
        <v>1</v>
      </c>
      <c r="E1136">
        <v>94</v>
      </c>
      <c r="F1136">
        <v>94</v>
      </c>
      <c r="G1136">
        <f t="shared" si="52"/>
        <v>94</v>
      </c>
      <c r="H1136" s="1">
        <v>45702</v>
      </c>
      <c r="I1136" s="1">
        <v>45702</v>
      </c>
      <c r="J1136" t="s">
        <v>27</v>
      </c>
      <c r="K1136" t="s">
        <v>35</v>
      </c>
      <c r="L1136">
        <v>5</v>
      </c>
      <c r="M1136" t="s">
        <v>19</v>
      </c>
      <c r="N1136" t="s">
        <v>74</v>
      </c>
      <c r="O1136">
        <f>orders[[#This Row],[Ship Date]]-orders[[#This Row],[Order Date]]</f>
        <v>0</v>
      </c>
      <c r="P1136">
        <f>WEEKNUM(orders[[#This Row],[Order Date]])</f>
        <v>7</v>
      </c>
      <c r="Q1136" t="str" cm="1">
        <f t="array" ref="Q1136">_xlfn.IFS(orders[[#This Row],[Customer Gender]]="M","Male", orders[[#This Row],[Customer Gender]]="F","Female", orders[[#This Row],[Customer Gender]]="O","Other", TRUE,"Unknown")</f>
        <v>Female</v>
      </c>
      <c r="R1136" s="31" t="str">
        <f t="shared" si="53"/>
        <v>February</v>
      </c>
    </row>
    <row r="1137" spans="1:18">
      <c r="A1137" t="s">
        <v>1234</v>
      </c>
      <c r="B1137" t="s">
        <v>54</v>
      </c>
      <c r="C1137">
        <v>1</v>
      </c>
      <c r="D1137">
        <f t="shared" si="51"/>
        <v>1</v>
      </c>
      <c r="E1137">
        <v>22.3</v>
      </c>
      <c r="F1137">
        <v>22.3</v>
      </c>
      <c r="G1137">
        <f t="shared" si="52"/>
        <v>22.3</v>
      </c>
      <c r="H1137" s="1">
        <v>45702</v>
      </c>
      <c r="I1137" s="1">
        <v>45703</v>
      </c>
      <c r="J1137" t="s">
        <v>23</v>
      </c>
      <c r="K1137" t="s">
        <v>70</v>
      </c>
      <c r="L1137">
        <v>4</v>
      </c>
      <c r="M1137" t="s">
        <v>19</v>
      </c>
      <c r="N1137" t="s">
        <v>113</v>
      </c>
      <c r="O1137">
        <f>orders[[#This Row],[Ship Date]]-orders[[#This Row],[Order Date]]</f>
        <v>1</v>
      </c>
      <c r="P1137">
        <f>WEEKNUM(orders[[#This Row],[Order Date]])</f>
        <v>7</v>
      </c>
      <c r="Q1137" t="str" cm="1">
        <f t="array" ref="Q1137">_xlfn.IFS(orders[[#This Row],[Customer Gender]]="M","Male", orders[[#This Row],[Customer Gender]]="F","Female", orders[[#This Row],[Customer Gender]]="O","Other", TRUE,"Unknown")</f>
        <v>Male</v>
      </c>
      <c r="R1137" s="31" t="str">
        <f t="shared" si="53"/>
        <v>February</v>
      </c>
    </row>
    <row r="1138" spans="1:18">
      <c r="A1138" t="s">
        <v>1235</v>
      </c>
      <c r="B1138" t="s">
        <v>16</v>
      </c>
      <c r="C1138">
        <v>1</v>
      </c>
      <c r="D1138">
        <f t="shared" si="51"/>
        <v>1</v>
      </c>
      <c r="E1138">
        <v>21.9</v>
      </c>
      <c r="F1138">
        <v>21.9</v>
      </c>
      <c r="G1138">
        <f t="shared" si="52"/>
        <v>21.9</v>
      </c>
      <c r="H1138" s="1">
        <v>45702</v>
      </c>
      <c r="I1138" s="1">
        <v>45705</v>
      </c>
      <c r="J1138" t="s">
        <v>27</v>
      </c>
      <c r="K1138" t="s">
        <v>40</v>
      </c>
      <c r="L1138">
        <v>4</v>
      </c>
      <c r="M1138" t="s">
        <v>19</v>
      </c>
      <c r="N1138" t="s">
        <v>115</v>
      </c>
      <c r="O1138">
        <f>orders[[#This Row],[Ship Date]]-orders[[#This Row],[Order Date]]</f>
        <v>3</v>
      </c>
      <c r="P1138">
        <f>WEEKNUM(orders[[#This Row],[Order Date]])</f>
        <v>7</v>
      </c>
      <c r="Q1138" t="str" cm="1">
        <f t="array" ref="Q1138">_xlfn.IFS(orders[[#This Row],[Customer Gender]]="M","Male", orders[[#This Row],[Customer Gender]]="F","Female", orders[[#This Row],[Customer Gender]]="O","Other", TRUE,"Unknown")</f>
        <v>Female</v>
      </c>
      <c r="R1138" s="31" t="str">
        <f t="shared" si="53"/>
        <v>February</v>
      </c>
    </row>
    <row r="1139" spans="1:18">
      <c r="A1139" t="s">
        <v>1236</v>
      </c>
      <c r="B1139" t="s">
        <v>135</v>
      </c>
      <c r="C1139">
        <v>3</v>
      </c>
      <c r="D1139">
        <f t="shared" si="51"/>
        <v>3</v>
      </c>
      <c r="E1139">
        <v>27</v>
      </c>
      <c r="F1139">
        <v>81</v>
      </c>
      <c r="G1139">
        <f t="shared" si="52"/>
        <v>81</v>
      </c>
      <c r="H1139" s="1">
        <v>45702</v>
      </c>
      <c r="I1139" s="1">
        <v>45704</v>
      </c>
      <c r="J1139" t="s">
        <v>27</v>
      </c>
      <c r="K1139" t="s">
        <v>70</v>
      </c>
      <c r="L1139">
        <v>5</v>
      </c>
      <c r="M1139" t="s">
        <v>19</v>
      </c>
      <c r="N1139" t="s">
        <v>28</v>
      </c>
      <c r="O1139">
        <f>orders[[#This Row],[Ship Date]]-orders[[#This Row],[Order Date]]</f>
        <v>2</v>
      </c>
      <c r="P1139">
        <f>WEEKNUM(orders[[#This Row],[Order Date]])</f>
        <v>7</v>
      </c>
      <c r="Q1139" t="str" cm="1">
        <f t="array" ref="Q1139">_xlfn.IFS(orders[[#This Row],[Customer Gender]]="M","Male", orders[[#This Row],[Customer Gender]]="F","Female", orders[[#This Row],[Customer Gender]]="O","Other", TRUE,"Unknown")</f>
        <v>Female</v>
      </c>
      <c r="R1139" s="31" t="str">
        <f t="shared" si="53"/>
        <v>February</v>
      </c>
    </row>
    <row r="1140" spans="1:18">
      <c r="A1140" t="s">
        <v>1237</v>
      </c>
      <c r="B1140" t="s">
        <v>26</v>
      </c>
      <c r="C1140">
        <v>4</v>
      </c>
      <c r="D1140">
        <f t="shared" si="51"/>
        <v>4</v>
      </c>
      <c r="E1140">
        <v>149.6</v>
      </c>
      <c r="F1140">
        <v>598.4</v>
      </c>
      <c r="G1140">
        <f t="shared" si="52"/>
        <v>598.4</v>
      </c>
      <c r="H1140" s="1">
        <v>45702</v>
      </c>
      <c r="I1140" s="1">
        <v>45702</v>
      </c>
      <c r="J1140" t="s">
        <v>27</v>
      </c>
      <c r="K1140" t="s">
        <v>70</v>
      </c>
      <c r="L1140">
        <v>4</v>
      </c>
      <c r="M1140" t="s">
        <v>19</v>
      </c>
      <c r="N1140" t="s">
        <v>147</v>
      </c>
      <c r="O1140">
        <f>orders[[#This Row],[Ship Date]]-orders[[#This Row],[Order Date]]</f>
        <v>0</v>
      </c>
      <c r="P1140">
        <f>WEEKNUM(orders[[#This Row],[Order Date]])</f>
        <v>7</v>
      </c>
      <c r="Q1140" t="str" cm="1">
        <f t="array" ref="Q1140">_xlfn.IFS(orders[[#This Row],[Customer Gender]]="M","Male", orders[[#This Row],[Customer Gender]]="F","Female", orders[[#This Row],[Customer Gender]]="O","Other", TRUE,"Unknown")</f>
        <v>Female</v>
      </c>
      <c r="R1140" s="31" t="str">
        <f t="shared" si="53"/>
        <v>February</v>
      </c>
    </row>
    <row r="1141" spans="1:18">
      <c r="A1141" t="s">
        <v>1238</v>
      </c>
      <c r="B1141" t="s">
        <v>26</v>
      </c>
      <c r="C1141">
        <v>4</v>
      </c>
      <c r="D1141">
        <f t="shared" si="51"/>
        <v>4</v>
      </c>
      <c r="E1141">
        <v>129.1</v>
      </c>
      <c r="F1141">
        <v>516.4</v>
      </c>
      <c r="G1141">
        <f t="shared" si="52"/>
        <v>516.4</v>
      </c>
      <c r="H1141" s="1">
        <v>45702</v>
      </c>
      <c r="I1141" s="1">
        <v>45712</v>
      </c>
      <c r="J1141" t="s">
        <v>23</v>
      </c>
      <c r="K1141" t="s">
        <v>18</v>
      </c>
      <c r="L1141">
        <v>3</v>
      </c>
      <c r="M1141" t="s">
        <v>19</v>
      </c>
      <c r="N1141" t="s">
        <v>33</v>
      </c>
      <c r="O1141">
        <f>orders[[#This Row],[Ship Date]]-orders[[#This Row],[Order Date]]</f>
        <v>10</v>
      </c>
      <c r="P1141">
        <f>WEEKNUM(orders[[#This Row],[Order Date]])</f>
        <v>7</v>
      </c>
      <c r="Q1141" t="str" cm="1">
        <f t="array" ref="Q1141">_xlfn.IFS(orders[[#This Row],[Customer Gender]]="M","Male", orders[[#This Row],[Customer Gender]]="F","Female", orders[[#This Row],[Customer Gender]]="O","Other", TRUE,"Unknown")</f>
        <v>Male</v>
      </c>
      <c r="R1141" s="31" t="str">
        <f t="shared" si="53"/>
        <v>February</v>
      </c>
    </row>
    <row r="1142" spans="1:18">
      <c r="A1142" t="s">
        <v>1239</v>
      </c>
      <c r="B1142" t="s">
        <v>22</v>
      </c>
      <c r="C1142">
        <v>12</v>
      </c>
      <c r="D1142">
        <f t="shared" si="51"/>
        <v>12</v>
      </c>
      <c r="E1142">
        <v>40.4</v>
      </c>
      <c r="F1142">
        <v>484.79999999999995</v>
      </c>
      <c r="G1142">
        <f t="shared" si="52"/>
        <v>484.79999999999995</v>
      </c>
      <c r="H1142" s="1">
        <v>45702</v>
      </c>
      <c r="I1142" s="1">
        <v>45703</v>
      </c>
      <c r="J1142" t="s">
        <v>23</v>
      </c>
      <c r="K1142" t="s">
        <v>35</v>
      </c>
      <c r="L1142">
        <v>3</v>
      </c>
      <c r="M1142" t="s">
        <v>19</v>
      </c>
      <c r="N1142" t="s">
        <v>33</v>
      </c>
      <c r="O1142">
        <f>orders[[#This Row],[Ship Date]]-orders[[#This Row],[Order Date]]</f>
        <v>1</v>
      </c>
      <c r="P1142">
        <f>WEEKNUM(orders[[#This Row],[Order Date]])</f>
        <v>7</v>
      </c>
      <c r="Q1142" t="str" cm="1">
        <f t="array" ref="Q1142">_xlfn.IFS(orders[[#This Row],[Customer Gender]]="M","Male", orders[[#This Row],[Customer Gender]]="F","Female", orders[[#This Row],[Customer Gender]]="O","Other", TRUE,"Unknown")</f>
        <v>Male</v>
      </c>
      <c r="R1142" s="31" t="str">
        <f t="shared" si="53"/>
        <v>February</v>
      </c>
    </row>
    <row r="1143" spans="1:18">
      <c r="A1143" t="s">
        <v>1240</v>
      </c>
      <c r="B1143" t="s">
        <v>32</v>
      </c>
      <c r="C1143">
        <v>3</v>
      </c>
      <c r="D1143">
        <f t="shared" si="51"/>
        <v>3</v>
      </c>
      <c r="E1143">
        <v>48.5</v>
      </c>
      <c r="F1143">
        <v>145.5</v>
      </c>
      <c r="G1143">
        <f t="shared" si="52"/>
        <v>145.5</v>
      </c>
      <c r="H1143" s="1">
        <v>45702</v>
      </c>
      <c r="I1143" s="1">
        <v>45704</v>
      </c>
      <c r="J1143" t="s">
        <v>27</v>
      </c>
      <c r="K1143" t="s">
        <v>18</v>
      </c>
      <c r="L1143">
        <v>2</v>
      </c>
      <c r="M1143" t="s">
        <v>19</v>
      </c>
      <c r="N1143" t="s">
        <v>33</v>
      </c>
      <c r="O1143">
        <f>orders[[#This Row],[Ship Date]]-orders[[#This Row],[Order Date]]</f>
        <v>2</v>
      </c>
      <c r="P1143">
        <f>WEEKNUM(orders[[#This Row],[Order Date]])</f>
        <v>7</v>
      </c>
      <c r="Q1143" t="str" cm="1">
        <f t="array" ref="Q1143">_xlfn.IFS(orders[[#This Row],[Customer Gender]]="M","Male", orders[[#This Row],[Customer Gender]]="F","Female", orders[[#This Row],[Customer Gender]]="O","Other", TRUE,"Unknown")</f>
        <v>Female</v>
      </c>
      <c r="R1143" s="31" t="str">
        <f t="shared" si="53"/>
        <v>February</v>
      </c>
    </row>
    <row r="1144" spans="1:18">
      <c r="A1144" t="s">
        <v>1241</v>
      </c>
      <c r="B1144" t="s">
        <v>46</v>
      </c>
      <c r="C1144">
        <v>2</v>
      </c>
      <c r="D1144">
        <f t="shared" si="51"/>
        <v>2</v>
      </c>
      <c r="E1144">
        <v>37.6</v>
      </c>
      <c r="F1144">
        <v>75.2</v>
      </c>
      <c r="G1144">
        <f t="shared" si="52"/>
        <v>75.2</v>
      </c>
      <c r="H1144" s="1">
        <v>45702</v>
      </c>
      <c r="I1144" s="1">
        <v>45704</v>
      </c>
      <c r="J1144" t="s">
        <v>27</v>
      </c>
      <c r="K1144" t="s">
        <v>35</v>
      </c>
      <c r="L1144">
        <v>5</v>
      </c>
      <c r="M1144" t="s">
        <v>19</v>
      </c>
      <c r="N1144" t="s">
        <v>33</v>
      </c>
      <c r="O1144">
        <f>orders[[#This Row],[Ship Date]]-orders[[#This Row],[Order Date]]</f>
        <v>2</v>
      </c>
      <c r="P1144">
        <f>WEEKNUM(orders[[#This Row],[Order Date]])</f>
        <v>7</v>
      </c>
      <c r="Q1144" t="str" cm="1">
        <f t="array" ref="Q1144">_xlfn.IFS(orders[[#This Row],[Customer Gender]]="M","Male", orders[[#This Row],[Customer Gender]]="F","Female", orders[[#This Row],[Customer Gender]]="O","Other", TRUE,"Unknown")</f>
        <v>Female</v>
      </c>
      <c r="R1144" s="31" t="str">
        <f t="shared" si="53"/>
        <v>February</v>
      </c>
    </row>
    <row r="1145" spans="1:18">
      <c r="A1145" t="s">
        <v>1242</v>
      </c>
      <c r="B1145" t="s">
        <v>44</v>
      </c>
      <c r="C1145">
        <v>2</v>
      </c>
      <c r="D1145">
        <f t="shared" si="51"/>
        <v>2</v>
      </c>
      <c r="E1145">
        <v>19.600000000000001</v>
      </c>
      <c r="F1145">
        <v>39.200000000000003</v>
      </c>
      <c r="G1145">
        <f t="shared" si="52"/>
        <v>39.200000000000003</v>
      </c>
      <c r="H1145" s="1">
        <v>45702</v>
      </c>
      <c r="I1145" s="1">
        <v>45703</v>
      </c>
      <c r="J1145" t="s">
        <v>23</v>
      </c>
      <c r="K1145" t="s">
        <v>51</v>
      </c>
      <c r="L1145">
        <v>2</v>
      </c>
      <c r="M1145" t="s">
        <v>19</v>
      </c>
      <c r="N1145" t="s">
        <v>545</v>
      </c>
      <c r="O1145">
        <f>orders[[#This Row],[Ship Date]]-orders[[#This Row],[Order Date]]</f>
        <v>1</v>
      </c>
      <c r="P1145">
        <f>WEEKNUM(orders[[#This Row],[Order Date]])</f>
        <v>7</v>
      </c>
      <c r="Q1145" t="str" cm="1">
        <f t="array" ref="Q1145">_xlfn.IFS(orders[[#This Row],[Customer Gender]]="M","Male", orders[[#This Row],[Customer Gender]]="F","Female", orders[[#This Row],[Customer Gender]]="O","Other", TRUE,"Unknown")</f>
        <v>Male</v>
      </c>
      <c r="R1145" s="31" t="str">
        <f t="shared" si="53"/>
        <v>February</v>
      </c>
    </row>
    <row r="1146" spans="1:18">
      <c r="A1146" t="s">
        <v>1243</v>
      </c>
      <c r="B1146" t="s">
        <v>44</v>
      </c>
      <c r="C1146">
        <v>5</v>
      </c>
      <c r="D1146">
        <f t="shared" si="51"/>
        <v>5</v>
      </c>
      <c r="E1146">
        <v>18.5</v>
      </c>
      <c r="F1146">
        <v>92.5</v>
      </c>
      <c r="G1146">
        <f t="shared" si="52"/>
        <v>92.5</v>
      </c>
      <c r="H1146" s="1">
        <v>45702</v>
      </c>
      <c r="I1146" s="1">
        <v>45703</v>
      </c>
      <c r="J1146" t="s">
        <v>27</v>
      </c>
      <c r="K1146" t="s">
        <v>40</v>
      </c>
      <c r="L1146">
        <v>3</v>
      </c>
      <c r="M1146" t="s">
        <v>19</v>
      </c>
      <c r="N1146" t="s">
        <v>55</v>
      </c>
      <c r="O1146">
        <f>orders[[#This Row],[Ship Date]]-orders[[#This Row],[Order Date]]</f>
        <v>1</v>
      </c>
      <c r="P1146">
        <f>WEEKNUM(orders[[#This Row],[Order Date]])</f>
        <v>7</v>
      </c>
      <c r="Q1146" t="str" cm="1">
        <f t="array" ref="Q1146">_xlfn.IFS(orders[[#This Row],[Customer Gender]]="M","Male", orders[[#This Row],[Customer Gender]]="F","Female", orders[[#This Row],[Customer Gender]]="O","Other", TRUE,"Unknown")</f>
        <v>Female</v>
      </c>
      <c r="R1146" s="31" t="str">
        <f t="shared" si="53"/>
        <v>February</v>
      </c>
    </row>
    <row r="1147" spans="1:18">
      <c r="A1147" t="s">
        <v>1244</v>
      </c>
      <c r="B1147" t="s">
        <v>37</v>
      </c>
      <c r="C1147">
        <v>3</v>
      </c>
      <c r="D1147">
        <f t="shared" si="51"/>
        <v>3</v>
      </c>
      <c r="E1147">
        <v>25.5</v>
      </c>
      <c r="F1147">
        <v>76.5</v>
      </c>
      <c r="G1147">
        <f t="shared" si="52"/>
        <v>76.5</v>
      </c>
      <c r="H1147" s="1">
        <v>45702</v>
      </c>
      <c r="I1147" s="1">
        <v>45704</v>
      </c>
      <c r="J1147" t="s">
        <v>27</v>
      </c>
      <c r="K1147" t="s">
        <v>70</v>
      </c>
      <c r="L1147">
        <v>3</v>
      </c>
      <c r="M1147" t="s">
        <v>19</v>
      </c>
      <c r="N1147" t="s">
        <v>55</v>
      </c>
      <c r="O1147">
        <f>orders[[#This Row],[Ship Date]]-orders[[#This Row],[Order Date]]</f>
        <v>2</v>
      </c>
      <c r="P1147">
        <f>WEEKNUM(orders[[#This Row],[Order Date]])</f>
        <v>7</v>
      </c>
      <c r="Q1147" t="str" cm="1">
        <f t="array" ref="Q1147">_xlfn.IFS(orders[[#This Row],[Customer Gender]]="M","Male", orders[[#This Row],[Customer Gender]]="F","Female", orders[[#This Row],[Customer Gender]]="O","Other", TRUE,"Unknown")</f>
        <v>Female</v>
      </c>
      <c r="R1147" s="31" t="str">
        <f t="shared" si="53"/>
        <v>February</v>
      </c>
    </row>
    <row r="1148" spans="1:18">
      <c r="A1148" t="s">
        <v>1245</v>
      </c>
      <c r="B1148" t="s">
        <v>26</v>
      </c>
      <c r="C1148">
        <v>2</v>
      </c>
      <c r="D1148">
        <f t="shared" si="51"/>
        <v>2</v>
      </c>
      <c r="E1148">
        <v>94.7</v>
      </c>
      <c r="F1148">
        <v>189.4</v>
      </c>
      <c r="G1148">
        <f t="shared" si="52"/>
        <v>189.4</v>
      </c>
      <c r="H1148" s="1">
        <v>45702</v>
      </c>
      <c r="I1148" s="1">
        <v>45703</v>
      </c>
      <c r="J1148" t="s">
        <v>27</v>
      </c>
      <c r="K1148" t="s">
        <v>40</v>
      </c>
      <c r="L1148">
        <v>4</v>
      </c>
      <c r="M1148" t="s">
        <v>19</v>
      </c>
      <c r="N1148" t="s">
        <v>342</v>
      </c>
      <c r="O1148">
        <f>orders[[#This Row],[Ship Date]]-orders[[#This Row],[Order Date]]</f>
        <v>1</v>
      </c>
      <c r="P1148">
        <f>WEEKNUM(orders[[#This Row],[Order Date]])</f>
        <v>7</v>
      </c>
      <c r="Q1148" t="str" cm="1">
        <f t="array" ref="Q1148">_xlfn.IFS(orders[[#This Row],[Customer Gender]]="M","Male", orders[[#This Row],[Customer Gender]]="F","Female", orders[[#This Row],[Customer Gender]]="O","Other", TRUE,"Unknown")</f>
        <v>Female</v>
      </c>
      <c r="R1148" s="31" t="str">
        <f t="shared" si="53"/>
        <v>February</v>
      </c>
    </row>
    <row r="1149" spans="1:18">
      <c r="A1149" t="s">
        <v>1246</v>
      </c>
      <c r="B1149" t="s">
        <v>22</v>
      </c>
      <c r="C1149">
        <v>6</v>
      </c>
      <c r="D1149">
        <f t="shared" si="51"/>
        <v>6</v>
      </c>
      <c r="E1149">
        <v>38.799999999999997</v>
      </c>
      <c r="F1149">
        <v>232.79999999999998</v>
      </c>
      <c r="G1149">
        <f t="shared" si="52"/>
        <v>232.79999999999998</v>
      </c>
      <c r="H1149" s="1">
        <v>45702</v>
      </c>
      <c r="I1149" s="1">
        <v>45707</v>
      </c>
      <c r="J1149" t="s">
        <v>27</v>
      </c>
      <c r="K1149" t="s">
        <v>40</v>
      </c>
      <c r="L1149">
        <v>5</v>
      </c>
      <c r="M1149" t="s">
        <v>19</v>
      </c>
      <c r="N1149" t="s">
        <v>62</v>
      </c>
      <c r="O1149">
        <f>orders[[#This Row],[Ship Date]]-orders[[#This Row],[Order Date]]</f>
        <v>5</v>
      </c>
      <c r="P1149">
        <f>WEEKNUM(orders[[#This Row],[Order Date]])</f>
        <v>7</v>
      </c>
      <c r="Q1149" t="str" cm="1">
        <f t="array" ref="Q1149">_xlfn.IFS(orders[[#This Row],[Customer Gender]]="M","Male", orders[[#This Row],[Customer Gender]]="F","Female", orders[[#This Row],[Customer Gender]]="O","Other", TRUE,"Unknown")</f>
        <v>Female</v>
      </c>
      <c r="R1149" s="31" t="str">
        <f t="shared" si="53"/>
        <v>February</v>
      </c>
    </row>
    <row r="1150" spans="1:18">
      <c r="A1150" t="s">
        <v>1247</v>
      </c>
      <c r="B1150" t="s">
        <v>46</v>
      </c>
      <c r="C1150">
        <v>2</v>
      </c>
      <c r="D1150">
        <f t="shared" si="51"/>
        <v>2</v>
      </c>
      <c r="E1150">
        <v>49.4</v>
      </c>
      <c r="F1150">
        <v>98.8</v>
      </c>
      <c r="G1150">
        <f t="shared" si="52"/>
        <v>98.8</v>
      </c>
      <c r="H1150" s="1">
        <v>45703</v>
      </c>
      <c r="I1150" s="1">
        <v>45711</v>
      </c>
      <c r="J1150" t="s">
        <v>23</v>
      </c>
      <c r="K1150" t="s">
        <v>70</v>
      </c>
      <c r="L1150">
        <v>3</v>
      </c>
      <c r="M1150" t="s">
        <v>19</v>
      </c>
      <c r="N1150" t="s">
        <v>62</v>
      </c>
      <c r="O1150">
        <f>orders[[#This Row],[Ship Date]]-orders[[#This Row],[Order Date]]</f>
        <v>8</v>
      </c>
      <c r="P1150">
        <f>WEEKNUM(orders[[#This Row],[Order Date]])</f>
        <v>7</v>
      </c>
      <c r="Q1150" t="str" cm="1">
        <f t="array" ref="Q1150">_xlfn.IFS(orders[[#This Row],[Customer Gender]]="M","Male", orders[[#This Row],[Customer Gender]]="F","Female", orders[[#This Row],[Customer Gender]]="O","Other", TRUE,"Unknown")</f>
        <v>Male</v>
      </c>
      <c r="R1150" s="31" t="str">
        <f t="shared" si="53"/>
        <v>February</v>
      </c>
    </row>
    <row r="1151" spans="1:18">
      <c r="A1151" t="s">
        <v>1248</v>
      </c>
      <c r="B1151" t="s">
        <v>42</v>
      </c>
      <c r="C1151">
        <v>3</v>
      </c>
      <c r="D1151">
        <f t="shared" si="51"/>
        <v>3</v>
      </c>
      <c r="E1151">
        <v>68</v>
      </c>
      <c r="F1151">
        <v>204</v>
      </c>
      <c r="G1151">
        <f t="shared" si="52"/>
        <v>204</v>
      </c>
      <c r="H1151" s="1">
        <v>45703</v>
      </c>
      <c r="I1151" s="1">
        <v>45706</v>
      </c>
      <c r="J1151" t="s">
        <v>23</v>
      </c>
      <c r="K1151" t="s">
        <v>18</v>
      </c>
      <c r="L1151">
        <v>5</v>
      </c>
      <c r="M1151" t="s">
        <v>19</v>
      </c>
      <c r="N1151" t="s">
        <v>62</v>
      </c>
      <c r="O1151">
        <f>orders[[#This Row],[Ship Date]]-orders[[#This Row],[Order Date]]</f>
        <v>3</v>
      </c>
      <c r="P1151">
        <f>WEEKNUM(orders[[#This Row],[Order Date]])</f>
        <v>7</v>
      </c>
      <c r="Q1151" t="str" cm="1">
        <f t="array" ref="Q1151">_xlfn.IFS(orders[[#This Row],[Customer Gender]]="M","Male", orders[[#This Row],[Customer Gender]]="F","Female", orders[[#This Row],[Customer Gender]]="O","Other", TRUE,"Unknown")</f>
        <v>Male</v>
      </c>
      <c r="R1151" s="31" t="str">
        <f t="shared" si="53"/>
        <v>February</v>
      </c>
    </row>
    <row r="1152" spans="1:18">
      <c r="A1152" t="s">
        <v>1249</v>
      </c>
      <c r="B1152" t="s">
        <v>123</v>
      </c>
      <c r="C1152">
        <v>7</v>
      </c>
      <c r="D1152">
        <f t="shared" si="51"/>
        <v>7</v>
      </c>
      <c r="E1152">
        <v>63.7</v>
      </c>
      <c r="F1152">
        <v>445.90000000000003</v>
      </c>
      <c r="G1152">
        <f t="shared" si="52"/>
        <v>445.90000000000003</v>
      </c>
      <c r="H1152" s="1">
        <v>45703</v>
      </c>
      <c r="I1152" s="1">
        <v>45704</v>
      </c>
      <c r="J1152" t="s">
        <v>27</v>
      </c>
      <c r="K1152" t="s">
        <v>40</v>
      </c>
      <c r="L1152">
        <v>5</v>
      </c>
      <c r="M1152" t="s">
        <v>19</v>
      </c>
      <c r="N1152" t="s">
        <v>62</v>
      </c>
      <c r="O1152">
        <f>orders[[#This Row],[Ship Date]]-orders[[#This Row],[Order Date]]</f>
        <v>1</v>
      </c>
      <c r="P1152">
        <f>WEEKNUM(orders[[#This Row],[Order Date]])</f>
        <v>7</v>
      </c>
      <c r="Q1152" t="str" cm="1">
        <f t="array" ref="Q1152">_xlfn.IFS(orders[[#This Row],[Customer Gender]]="M","Male", orders[[#This Row],[Customer Gender]]="F","Female", orders[[#This Row],[Customer Gender]]="O","Other", TRUE,"Unknown")</f>
        <v>Female</v>
      </c>
      <c r="R1152" s="31" t="str">
        <f t="shared" si="53"/>
        <v>February</v>
      </c>
    </row>
    <row r="1153" spans="1:18">
      <c r="A1153" t="s">
        <v>1250</v>
      </c>
      <c r="B1153" t="s">
        <v>54</v>
      </c>
      <c r="C1153">
        <v>2</v>
      </c>
      <c r="D1153">
        <f t="shared" si="51"/>
        <v>2</v>
      </c>
      <c r="E1153">
        <v>66.2</v>
      </c>
      <c r="F1153">
        <v>132.4</v>
      </c>
      <c r="G1153">
        <f t="shared" si="52"/>
        <v>132.4</v>
      </c>
      <c r="H1153" s="1">
        <v>45703</v>
      </c>
      <c r="I1153" s="1">
        <v>45704</v>
      </c>
      <c r="J1153" t="s">
        <v>27</v>
      </c>
      <c r="K1153" t="s">
        <v>70</v>
      </c>
      <c r="L1153">
        <v>5</v>
      </c>
      <c r="M1153" t="s">
        <v>19</v>
      </c>
      <c r="N1153" t="s">
        <v>103</v>
      </c>
      <c r="O1153">
        <f>orders[[#This Row],[Ship Date]]-orders[[#This Row],[Order Date]]</f>
        <v>1</v>
      </c>
      <c r="P1153">
        <f>WEEKNUM(orders[[#This Row],[Order Date]])</f>
        <v>7</v>
      </c>
      <c r="Q1153" t="str" cm="1">
        <f t="array" ref="Q1153">_xlfn.IFS(orders[[#This Row],[Customer Gender]]="M","Male", orders[[#This Row],[Customer Gender]]="F","Female", orders[[#This Row],[Customer Gender]]="O","Other", TRUE,"Unknown")</f>
        <v>Female</v>
      </c>
      <c r="R1153" s="31" t="str">
        <f t="shared" si="53"/>
        <v>February</v>
      </c>
    </row>
    <row r="1154" spans="1:18">
      <c r="A1154" t="s">
        <v>1251</v>
      </c>
      <c r="B1154" t="s">
        <v>69</v>
      </c>
      <c r="C1154">
        <v>3</v>
      </c>
      <c r="D1154">
        <f t="shared" ref="D1154:D1217" si="54">IF(OR(C1154="",C1154=0),0.0001,C1154)</f>
        <v>3</v>
      </c>
      <c r="E1154">
        <v>32.299999999999997</v>
      </c>
      <c r="F1154">
        <v>96.899999999999991</v>
      </c>
      <c r="G1154">
        <f t="shared" ref="G1154:G1217" si="55">IF(OR(F1154="",F1154=0),0.0001,F1154)</f>
        <v>96.899999999999991</v>
      </c>
      <c r="H1154" s="1">
        <v>45703</v>
      </c>
      <c r="I1154" s="1">
        <v>45704</v>
      </c>
      <c r="J1154" t="s">
        <v>89</v>
      </c>
      <c r="K1154" t="s">
        <v>40</v>
      </c>
      <c r="L1154">
        <v>3</v>
      </c>
      <c r="M1154" t="s">
        <v>19</v>
      </c>
      <c r="N1154" t="s">
        <v>72</v>
      </c>
      <c r="O1154">
        <f>orders[[#This Row],[Ship Date]]-orders[[#This Row],[Order Date]]</f>
        <v>1</v>
      </c>
      <c r="P1154">
        <f>WEEKNUM(orders[[#This Row],[Order Date]])</f>
        <v>7</v>
      </c>
      <c r="Q1154" t="str" cm="1">
        <f t="array" ref="Q1154">_xlfn.IFS(orders[[#This Row],[Customer Gender]]="M","Male", orders[[#This Row],[Customer Gender]]="F","Female", orders[[#This Row],[Customer Gender]]="O","Other", TRUE,"Unknown")</f>
        <v>Other</v>
      </c>
      <c r="R1154" s="31" t="str">
        <f t="shared" ref="R1154:R1217" si="56">TEXT(H1154,"mmmm")</f>
        <v>February</v>
      </c>
    </row>
    <row r="1155" spans="1:18">
      <c r="A1155" t="s">
        <v>1252</v>
      </c>
      <c r="B1155" t="s">
        <v>32</v>
      </c>
      <c r="C1155">
        <v>2</v>
      </c>
      <c r="D1155">
        <f t="shared" si="54"/>
        <v>2</v>
      </c>
      <c r="E1155">
        <v>66.900000000000006</v>
      </c>
      <c r="F1155">
        <v>133.80000000000001</v>
      </c>
      <c r="G1155">
        <f t="shared" si="55"/>
        <v>133.80000000000001</v>
      </c>
      <c r="H1155" s="1">
        <v>45703</v>
      </c>
      <c r="I1155" s="1">
        <v>45706</v>
      </c>
      <c r="J1155" t="s">
        <v>23</v>
      </c>
      <c r="K1155" t="s">
        <v>35</v>
      </c>
      <c r="L1155">
        <v>4</v>
      </c>
      <c r="M1155" t="s">
        <v>19</v>
      </c>
      <c r="N1155" t="s">
        <v>77</v>
      </c>
      <c r="O1155">
        <f>orders[[#This Row],[Ship Date]]-orders[[#This Row],[Order Date]]</f>
        <v>3</v>
      </c>
      <c r="P1155">
        <f>WEEKNUM(orders[[#This Row],[Order Date]])</f>
        <v>7</v>
      </c>
      <c r="Q1155" t="str" cm="1">
        <f t="array" ref="Q1155">_xlfn.IFS(orders[[#This Row],[Customer Gender]]="M","Male", orders[[#This Row],[Customer Gender]]="F","Female", orders[[#This Row],[Customer Gender]]="O","Other", TRUE,"Unknown")</f>
        <v>Male</v>
      </c>
      <c r="R1155" s="31" t="str">
        <f t="shared" si="56"/>
        <v>February</v>
      </c>
    </row>
    <row r="1156" spans="1:18">
      <c r="A1156" t="s">
        <v>1253</v>
      </c>
      <c r="B1156" t="s">
        <v>32</v>
      </c>
      <c r="C1156">
        <v>12</v>
      </c>
      <c r="D1156">
        <f t="shared" si="54"/>
        <v>12</v>
      </c>
      <c r="E1156">
        <v>25.2</v>
      </c>
      <c r="F1156">
        <v>302.39999999999998</v>
      </c>
      <c r="G1156">
        <f t="shared" si="55"/>
        <v>302.39999999999998</v>
      </c>
      <c r="H1156" s="1">
        <v>45703</v>
      </c>
      <c r="I1156" s="1">
        <v>45707</v>
      </c>
      <c r="J1156" t="s">
        <v>27</v>
      </c>
      <c r="K1156" t="s">
        <v>18</v>
      </c>
      <c r="L1156">
        <v>3</v>
      </c>
      <c r="M1156" t="s">
        <v>19</v>
      </c>
      <c r="N1156" t="s">
        <v>77</v>
      </c>
      <c r="O1156">
        <f>orders[[#This Row],[Ship Date]]-orders[[#This Row],[Order Date]]</f>
        <v>4</v>
      </c>
      <c r="P1156">
        <f>WEEKNUM(orders[[#This Row],[Order Date]])</f>
        <v>7</v>
      </c>
      <c r="Q1156" t="str" cm="1">
        <f t="array" ref="Q1156">_xlfn.IFS(orders[[#This Row],[Customer Gender]]="M","Male", orders[[#This Row],[Customer Gender]]="F","Female", orders[[#This Row],[Customer Gender]]="O","Other", TRUE,"Unknown")</f>
        <v>Female</v>
      </c>
      <c r="R1156" s="31" t="str">
        <f t="shared" si="56"/>
        <v>February</v>
      </c>
    </row>
    <row r="1157" spans="1:18">
      <c r="A1157" t="s">
        <v>1254</v>
      </c>
      <c r="B1157" t="s">
        <v>54</v>
      </c>
      <c r="C1157">
        <v>6</v>
      </c>
      <c r="D1157">
        <f t="shared" si="54"/>
        <v>6</v>
      </c>
      <c r="E1157">
        <v>29.5</v>
      </c>
      <c r="F1157">
        <v>177</v>
      </c>
      <c r="G1157">
        <f t="shared" si="55"/>
        <v>177</v>
      </c>
      <c r="H1157" s="1">
        <v>45703</v>
      </c>
      <c r="I1157" s="1">
        <v>45704</v>
      </c>
      <c r="J1157" t="s">
        <v>23</v>
      </c>
      <c r="K1157" t="s">
        <v>40</v>
      </c>
      <c r="L1157">
        <v>4</v>
      </c>
      <c r="M1157" t="s">
        <v>19</v>
      </c>
      <c r="N1157" t="s">
        <v>77</v>
      </c>
      <c r="O1157">
        <f>orders[[#This Row],[Ship Date]]-orders[[#This Row],[Order Date]]</f>
        <v>1</v>
      </c>
      <c r="P1157">
        <f>WEEKNUM(orders[[#This Row],[Order Date]])</f>
        <v>7</v>
      </c>
      <c r="Q1157" t="str" cm="1">
        <f t="array" ref="Q1157">_xlfn.IFS(orders[[#This Row],[Customer Gender]]="M","Male", orders[[#This Row],[Customer Gender]]="F","Female", orders[[#This Row],[Customer Gender]]="O","Other", TRUE,"Unknown")</f>
        <v>Male</v>
      </c>
      <c r="R1157" s="31" t="str">
        <f t="shared" si="56"/>
        <v>February</v>
      </c>
    </row>
    <row r="1158" spans="1:18">
      <c r="A1158" t="s">
        <v>1255</v>
      </c>
      <c r="B1158" t="s">
        <v>44</v>
      </c>
      <c r="C1158">
        <v>5</v>
      </c>
      <c r="D1158">
        <f t="shared" si="54"/>
        <v>5</v>
      </c>
      <c r="E1158">
        <v>21.6</v>
      </c>
      <c r="F1158">
        <v>108</v>
      </c>
      <c r="G1158">
        <f t="shared" si="55"/>
        <v>108</v>
      </c>
      <c r="H1158" s="1">
        <v>45703</v>
      </c>
      <c r="I1158" s="1">
        <v>45705</v>
      </c>
      <c r="J1158" t="s">
        <v>27</v>
      </c>
      <c r="K1158" t="s">
        <v>18</v>
      </c>
      <c r="L1158">
        <v>5</v>
      </c>
      <c r="M1158" t="s">
        <v>19</v>
      </c>
      <c r="N1158" t="s">
        <v>309</v>
      </c>
      <c r="O1158">
        <f>orders[[#This Row],[Ship Date]]-orders[[#This Row],[Order Date]]</f>
        <v>2</v>
      </c>
      <c r="P1158">
        <f>WEEKNUM(orders[[#This Row],[Order Date]])</f>
        <v>7</v>
      </c>
      <c r="Q1158" t="str" cm="1">
        <f t="array" ref="Q1158">_xlfn.IFS(orders[[#This Row],[Customer Gender]]="M","Male", orders[[#This Row],[Customer Gender]]="F","Female", orders[[#This Row],[Customer Gender]]="O","Other", TRUE,"Unknown")</f>
        <v>Female</v>
      </c>
      <c r="R1158" s="31" t="str">
        <f t="shared" si="56"/>
        <v>February</v>
      </c>
    </row>
    <row r="1159" spans="1:18">
      <c r="A1159" t="s">
        <v>1256</v>
      </c>
      <c r="B1159" t="s">
        <v>69</v>
      </c>
      <c r="C1159">
        <v>3</v>
      </c>
      <c r="D1159">
        <f t="shared" si="54"/>
        <v>3</v>
      </c>
      <c r="E1159">
        <v>69</v>
      </c>
      <c r="F1159">
        <v>207</v>
      </c>
      <c r="G1159">
        <f t="shared" si="55"/>
        <v>207</v>
      </c>
      <c r="H1159" s="1">
        <v>45703</v>
      </c>
      <c r="I1159" s="1">
        <v>45704</v>
      </c>
      <c r="J1159" t="s">
        <v>27</v>
      </c>
      <c r="K1159" t="s">
        <v>18</v>
      </c>
      <c r="L1159">
        <v>4</v>
      </c>
      <c r="M1159" t="s">
        <v>19</v>
      </c>
      <c r="N1159" t="s">
        <v>108</v>
      </c>
      <c r="O1159">
        <f>orders[[#This Row],[Ship Date]]-orders[[#This Row],[Order Date]]</f>
        <v>1</v>
      </c>
      <c r="P1159">
        <f>WEEKNUM(orders[[#This Row],[Order Date]])</f>
        <v>7</v>
      </c>
      <c r="Q1159" t="str" cm="1">
        <f t="array" ref="Q1159">_xlfn.IFS(orders[[#This Row],[Customer Gender]]="M","Male", orders[[#This Row],[Customer Gender]]="F","Female", orders[[#This Row],[Customer Gender]]="O","Other", TRUE,"Unknown")</f>
        <v>Female</v>
      </c>
      <c r="R1159" s="31" t="str">
        <f t="shared" si="56"/>
        <v>February</v>
      </c>
    </row>
    <row r="1160" spans="1:18">
      <c r="A1160" t="s">
        <v>1257</v>
      </c>
      <c r="B1160" t="s">
        <v>42</v>
      </c>
      <c r="C1160">
        <v>2</v>
      </c>
      <c r="D1160">
        <f t="shared" si="54"/>
        <v>2</v>
      </c>
      <c r="E1160">
        <v>115</v>
      </c>
      <c r="F1160">
        <v>230</v>
      </c>
      <c r="G1160">
        <f t="shared" si="55"/>
        <v>230</v>
      </c>
      <c r="H1160" s="1">
        <v>45703</v>
      </c>
      <c r="I1160" s="1">
        <v>45707</v>
      </c>
      <c r="J1160" t="s">
        <v>23</v>
      </c>
      <c r="K1160" t="s">
        <v>18</v>
      </c>
      <c r="L1160">
        <v>5</v>
      </c>
      <c r="M1160" t="s">
        <v>19</v>
      </c>
      <c r="N1160" t="s">
        <v>108</v>
      </c>
      <c r="O1160">
        <f>orders[[#This Row],[Ship Date]]-orders[[#This Row],[Order Date]]</f>
        <v>4</v>
      </c>
      <c r="P1160">
        <f>WEEKNUM(orders[[#This Row],[Order Date]])</f>
        <v>7</v>
      </c>
      <c r="Q1160" t="str" cm="1">
        <f t="array" ref="Q1160">_xlfn.IFS(orders[[#This Row],[Customer Gender]]="M","Male", orders[[#This Row],[Customer Gender]]="F","Female", orders[[#This Row],[Customer Gender]]="O","Other", TRUE,"Unknown")</f>
        <v>Male</v>
      </c>
      <c r="R1160" s="31" t="str">
        <f t="shared" si="56"/>
        <v>February</v>
      </c>
    </row>
    <row r="1161" spans="1:18">
      <c r="A1161" t="s">
        <v>1258</v>
      </c>
      <c r="B1161" t="s">
        <v>26</v>
      </c>
      <c r="C1161">
        <v>2</v>
      </c>
      <c r="D1161">
        <f t="shared" si="54"/>
        <v>2</v>
      </c>
      <c r="E1161">
        <v>109.3</v>
      </c>
      <c r="F1161">
        <v>218.6</v>
      </c>
      <c r="G1161">
        <f t="shared" si="55"/>
        <v>218.6</v>
      </c>
      <c r="H1161" s="1">
        <v>45703</v>
      </c>
      <c r="I1161" s="1">
        <v>45705</v>
      </c>
      <c r="J1161" t="s">
        <v>17</v>
      </c>
      <c r="K1161" t="s">
        <v>51</v>
      </c>
      <c r="L1161">
        <v>3</v>
      </c>
      <c r="M1161" t="s">
        <v>19</v>
      </c>
      <c r="N1161" t="s">
        <v>110</v>
      </c>
      <c r="O1161">
        <f>orders[[#This Row],[Ship Date]]-orders[[#This Row],[Order Date]]</f>
        <v>2</v>
      </c>
      <c r="P1161">
        <f>WEEKNUM(orders[[#This Row],[Order Date]])</f>
        <v>7</v>
      </c>
      <c r="Q1161" t="str" cm="1">
        <f t="array" ref="Q1161">_xlfn.IFS(orders[[#This Row],[Customer Gender]]="M","Male", orders[[#This Row],[Customer Gender]]="F","Female", orders[[#This Row],[Customer Gender]]="O","Other", TRUE,"Unknown")</f>
        <v>Unknown</v>
      </c>
      <c r="R1161" s="31" t="str">
        <f t="shared" si="56"/>
        <v>February</v>
      </c>
    </row>
    <row r="1162" spans="1:18">
      <c r="A1162" t="s">
        <v>1259</v>
      </c>
      <c r="B1162" t="s">
        <v>46</v>
      </c>
      <c r="C1162">
        <v>2</v>
      </c>
      <c r="D1162">
        <f t="shared" si="54"/>
        <v>2</v>
      </c>
      <c r="E1162">
        <v>66.599999999999994</v>
      </c>
      <c r="F1162">
        <v>133.19999999999999</v>
      </c>
      <c r="G1162">
        <f t="shared" si="55"/>
        <v>133.19999999999999</v>
      </c>
      <c r="H1162" s="1">
        <v>45703</v>
      </c>
      <c r="I1162" s="1">
        <v>45706</v>
      </c>
      <c r="J1162" t="s">
        <v>17</v>
      </c>
      <c r="K1162" t="s">
        <v>70</v>
      </c>
      <c r="L1162">
        <v>3</v>
      </c>
      <c r="M1162" t="s">
        <v>19</v>
      </c>
      <c r="N1162" t="s">
        <v>110</v>
      </c>
      <c r="O1162">
        <f>orders[[#This Row],[Ship Date]]-orders[[#This Row],[Order Date]]</f>
        <v>3</v>
      </c>
      <c r="P1162">
        <f>WEEKNUM(orders[[#This Row],[Order Date]])</f>
        <v>7</v>
      </c>
      <c r="Q1162" t="str" cm="1">
        <f t="array" ref="Q1162">_xlfn.IFS(orders[[#This Row],[Customer Gender]]="M","Male", orders[[#This Row],[Customer Gender]]="F","Female", orders[[#This Row],[Customer Gender]]="O","Other", TRUE,"Unknown")</f>
        <v>Unknown</v>
      </c>
      <c r="R1162" s="31" t="str">
        <f t="shared" si="56"/>
        <v>February</v>
      </c>
    </row>
    <row r="1163" spans="1:18">
      <c r="A1163" t="s">
        <v>1260</v>
      </c>
      <c r="B1163" t="s">
        <v>69</v>
      </c>
      <c r="C1163">
        <v>5</v>
      </c>
      <c r="D1163">
        <f t="shared" si="54"/>
        <v>5</v>
      </c>
      <c r="E1163">
        <v>47.7</v>
      </c>
      <c r="F1163">
        <v>238.5</v>
      </c>
      <c r="G1163">
        <f t="shared" si="55"/>
        <v>238.5</v>
      </c>
      <c r="H1163" s="1">
        <v>45703</v>
      </c>
      <c r="I1163" s="1">
        <v>45704</v>
      </c>
      <c r="J1163" t="s">
        <v>23</v>
      </c>
      <c r="K1163" t="s">
        <v>51</v>
      </c>
      <c r="L1163">
        <v>5</v>
      </c>
      <c r="M1163" t="s">
        <v>19</v>
      </c>
      <c r="N1163" t="s">
        <v>115</v>
      </c>
      <c r="O1163">
        <f>orders[[#This Row],[Ship Date]]-orders[[#This Row],[Order Date]]</f>
        <v>1</v>
      </c>
      <c r="P1163">
        <f>WEEKNUM(orders[[#This Row],[Order Date]])</f>
        <v>7</v>
      </c>
      <c r="Q1163" t="str" cm="1">
        <f t="array" ref="Q1163">_xlfn.IFS(orders[[#This Row],[Customer Gender]]="M","Male", orders[[#This Row],[Customer Gender]]="F","Female", orders[[#This Row],[Customer Gender]]="O","Other", TRUE,"Unknown")</f>
        <v>Male</v>
      </c>
      <c r="R1163" s="31" t="str">
        <f t="shared" si="56"/>
        <v>February</v>
      </c>
    </row>
    <row r="1164" spans="1:18">
      <c r="A1164" t="s">
        <v>1261</v>
      </c>
      <c r="B1164" t="s">
        <v>44</v>
      </c>
      <c r="C1164">
        <v>2</v>
      </c>
      <c r="D1164">
        <f t="shared" si="54"/>
        <v>2</v>
      </c>
      <c r="E1164">
        <v>46</v>
      </c>
      <c r="F1164">
        <v>92</v>
      </c>
      <c r="G1164">
        <f t="shared" si="55"/>
        <v>92</v>
      </c>
      <c r="H1164" s="1">
        <v>45703</v>
      </c>
      <c r="I1164" s="1">
        <v>45704</v>
      </c>
      <c r="J1164" t="s">
        <v>27</v>
      </c>
      <c r="K1164" t="s">
        <v>70</v>
      </c>
      <c r="L1164">
        <v>2</v>
      </c>
      <c r="M1164" t="s">
        <v>19</v>
      </c>
      <c r="N1164" t="s">
        <v>147</v>
      </c>
      <c r="O1164">
        <f>orders[[#This Row],[Ship Date]]-orders[[#This Row],[Order Date]]</f>
        <v>1</v>
      </c>
      <c r="P1164">
        <f>WEEKNUM(orders[[#This Row],[Order Date]])</f>
        <v>7</v>
      </c>
      <c r="Q1164" t="str" cm="1">
        <f t="array" ref="Q1164">_xlfn.IFS(orders[[#This Row],[Customer Gender]]="M","Male", orders[[#This Row],[Customer Gender]]="F","Female", orders[[#This Row],[Customer Gender]]="O","Other", TRUE,"Unknown")</f>
        <v>Female</v>
      </c>
      <c r="R1164" s="31" t="str">
        <f t="shared" si="56"/>
        <v>February</v>
      </c>
    </row>
    <row r="1165" spans="1:18">
      <c r="A1165" t="s">
        <v>1262</v>
      </c>
      <c r="B1165" t="s">
        <v>22</v>
      </c>
      <c r="C1165">
        <v>6</v>
      </c>
      <c r="D1165">
        <f t="shared" si="54"/>
        <v>6</v>
      </c>
      <c r="E1165">
        <v>39.299999999999997</v>
      </c>
      <c r="F1165">
        <v>235.79999999999998</v>
      </c>
      <c r="G1165">
        <f t="shared" si="55"/>
        <v>235.79999999999998</v>
      </c>
      <c r="H1165" s="1">
        <v>45703</v>
      </c>
      <c r="I1165" s="1">
        <v>45705</v>
      </c>
      <c r="J1165" t="s">
        <v>23</v>
      </c>
      <c r="K1165" t="s">
        <v>51</v>
      </c>
      <c r="L1165">
        <v>5</v>
      </c>
      <c r="M1165" t="s">
        <v>19</v>
      </c>
      <c r="N1165" t="s">
        <v>33</v>
      </c>
      <c r="O1165">
        <f>orders[[#This Row],[Ship Date]]-orders[[#This Row],[Order Date]]</f>
        <v>2</v>
      </c>
      <c r="P1165">
        <f>WEEKNUM(orders[[#This Row],[Order Date]])</f>
        <v>7</v>
      </c>
      <c r="Q1165" t="str" cm="1">
        <f t="array" ref="Q1165">_xlfn.IFS(orders[[#This Row],[Customer Gender]]="M","Male", orders[[#This Row],[Customer Gender]]="F","Female", orders[[#This Row],[Customer Gender]]="O","Other", TRUE,"Unknown")</f>
        <v>Male</v>
      </c>
      <c r="R1165" s="31" t="str">
        <f t="shared" si="56"/>
        <v>February</v>
      </c>
    </row>
    <row r="1166" spans="1:18">
      <c r="A1166" t="s">
        <v>1263</v>
      </c>
      <c r="B1166" t="s">
        <v>46</v>
      </c>
      <c r="C1166">
        <v>1</v>
      </c>
      <c r="D1166">
        <f t="shared" si="54"/>
        <v>1</v>
      </c>
      <c r="E1166">
        <v>70.2</v>
      </c>
      <c r="F1166">
        <v>70.2</v>
      </c>
      <c r="G1166">
        <f t="shared" si="55"/>
        <v>70.2</v>
      </c>
      <c r="H1166" s="1">
        <v>45703</v>
      </c>
      <c r="I1166" s="1">
        <v>45704</v>
      </c>
      <c r="J1166" t="s">
        <v>27</v>
      </c>
      <c r="K1166" t="s">
        <v>18</v>
      </c>
      <c r="L1166">
        <v>2</v>
      </c>
      <c r="M1166" t="s">
        <v>19</v>
      </c>
      <c r="N1166" t="s">
        <v>33</v>
      </c>
      <c r="O1166">
        <f>orders[[#This Row],[Ship Date]]-orders[[#This Row],[Order Date]]</f>
        <v>1</v>
      </c>
      <c r="P1166">
        <f>WEEKNUM(orders[[#This Row],[Order Date]])</f>
        <v>7</v>
      </c>
      <c r="Q1166" t="str" cm="1">
        <f t="array" ref="Q1166">_xlfn.IFS(orders[[#This Row],[Customer Gender]]="M","Male", orders[[#This Row],[Customer Gender]]="F","Female", orders[[#This Row],[Customer Gender]]="O","Other", TRUE,"Unknown")</f>
        <v>Female</v>
      </c>
      <c r="R1166" s="31" t="str">
        <f t="shared" si="56"/>
        <v>February</v>
      </c>
    </row>
    <row r="1167" spans="1:18">
      <c r="A1167" t="s">
        <v>1264</v>
      </c>
      <c r="B1167" t="s">
        <v>30</v>
      </c>
      <c r="C1167">
        <v>4</v>
      </c>
      <c r="D1167">
        <f t="shared" si="54"/>
        <v>4</v>
      </c>
      <c r="E1167">
        <v>71.5</v>
      </c>
      <c r="F1167">
        <v>286</v>
      </c>
      <c r="G1167">
        <f t="shared" si="55"/>
        <v>286</v>
      </c>
      <c r="H1167" s="1">
        <v>45703</v>
      </c>
      <c r="I1167" s="1">
        <v>45703</v>
      </c>
      <c r="J1167" t="s">
        <v>27</v>
      </c>
      <c r="K1167" t="s">
        <v>35</v>
      </c>
      <c r="L1167">
        <v>5</v>
      </c>
      <c r="M1167" t="s">
        <v>19</v>
      </c>
      <c r="N1167" t="s">
        <v>33</v>
      </c>
      <c r="O1167">
        <f>orders[[#This Row],[Ship Date]]-orders[[#This Row],[Order Date]]</f>
        <v>0</v>
      </c>
      <c r="P1167">
        <f>WEEKNUM(orders[[#This Row],[Order Date]])</f>
        <v>7</v>
      </c>
      <c r="Q1167" t="str" cm="1">
        <f t="array" ref="Q1167">_xlfn.IFS(orders[[#This Row],[Customer Gender]]="M","Male", orders[[#This Row],[Customer Gender]]="F","Female", orders[[#This Row],[Customer Gender]]="O","Other", TRUE,"Unknown")</f>
        <v>Female</v>
      </c>
      <c r="R1167" s="31" t="str">
        <f t="shared" si="56"/>
        <v>February</v>
      </c>
    </row>
    <row r="1168" spans="1:18">
      <c r="A1168" t="s">
        <v>1265</v>
      </c>
      <c r="B1168" t="s">
        <v>54</v>
      </c>
      <c r="C1168">
        <v>7</v>
      </c>
      <c r="D1168">
        <f t="shared" si="54"/>
        <v>7</v>
      </c>
      <c r="E1168">
        <v>31</v>
      </c>
      <c r="F1168">
        <v>217</v>
      </c>
      <c r="G1168">
        <f t="shared" si="55"/>
        <v>217</v>
      </c>
      <c r="H1168" s="1">
        <v>45703</v>
      </c>
      <c r="I1168" s="1">
        <v>45710</v>
      </c>
      <c r="J1168" t="s">
        <v>27</v>
      </c>
      <c r="K1168" t="s">
        <v>51</v>
      </c>
      <c r="L1168">
        <v>5</v>
      </c>
      <c r="M1168" t="s">
        <v>19</v>
      </c>
      <c r="N1168" t="s">
        <v>33</v>
      </c>
      <c r="O1168">
        <f>orders[[#This Row],[Ship Date]]-orders[[#This Row],[Order Date]]</f>
        <v>7</v>
      </c>
      <c r="P1168">
        <f>WEEKNUM(orders[[#This Row],[Order Date]])</f>
        <v>7</v>
      </c>
      <c r="Q1168" t="str" cm="1">
        <f t="array" ref="Q1168">_xlfn.IFS(orders[[#This Row],[Customer Gender]]="M","Male", orders[[#This Row],[Customer Gender]]="F","Female", orders[[#This Row],[Customer Gender]]="O","Other", TRUE,"Unknown")</f>
        <v>Female</v>
      </c>
      <c r="R1168" s="31" t="str">
        <f t="shared" si="56"/>
        <v>February</v>
      </c>
    </row>
    <row r="1169" spans="1:18">
      <c r="A1169" t="s">
        <v>1266</v>
      </c>
      <c r="B1169" t="s">
        <v>26</v>
      </c>
      <c r="C1169">
        <v>5</v>
      </c>
      <c r="D1169">
        <f t="shared" si="54"/>
        <v>5</v>
      </c>
      <c r="E1169">
        <v>68.2</v>
      </c>
      <c r="F1169">
        <v>341</v>
      </c>
      <c r="G1169">
        <f t="shared" si="55"/>
        <v>341</v>
      </c>
      <c r="H1169" s="1">
        <v>45703</v>
      </c>
      <c r="I1169" s="1">
        <v>45708</v>
      </c>
      <c r="J1169" t="s">
        <v>27</v>
      </c>
      <c r="K1169" t="s">
        <v>18</v>
      </c>
      <c r="L1169">
        <v>5</v>
      </c>
      <c r="M1169" t="s">
        <v>19</v>
      </c>
      <c r="N1169" t="s">
        <v>33</v>
      </c>
      <c r="O1169">
        <f>orders[[#This Row],[Ship Date]]-orders[[#This Row],[Order Date]]</f>
        <v>5</v>
      </c>
      <c r="P1169">
        <f>WEEKNUM(orders[[#This Row],[Order Date]])</f>
        <v>7</v>
      </c>
      <c r="Q1169" t="str" cm="1">
        <f t="array" ref="Q1169">_xlfn.IFS(orders[[#This Row],[Customer Gender]]="M","Male", orders[[#This Row],[Customer Gender]]="F","Female", orders[[#This Row],[Customer Gender]]="O","Other", TRUE,"Unknown")</f>
        <v>Female</v>
      </c>
      <c r="R1169" s="31" t="str">
        <f t="shared" si="56"/>
        <v>February</v>
      </c>
    </row>
    <row r="1170" spans="1:18">
      <c r="A1170" t="s">
        <v>1267</v>
      </c>
      <c r="B1170" t="s">
        <v>26</v>
      </c>
      <c r="C1170">
        <v>1</v>
      </c>
      <c r="D1170">
        <f t="shared" si="54"/>
        <v>1</v>
      </c>
      <c r="E1170">
        <v>91.4</v>
      </c>
      <c r="F1170">
        <v>91.4</v>
      </c>
      <c r="G1170">
        <f t="shared" si="55"/>
        <v>91.4</v>
      </c>
      <c r="H1170" s="1">
        <v>45703</v>
      </c>
      <c r="I1170" s="1">
        <v>45707</v>
      </c>
      <c r="J1170" t="s">
        <v>27</v>
      </c>
      <c r="K1170" t="s">
        <v>35</v>
      </c>
      <c r="L1170">
        <v>5</v>
      </c>
      <c r="M1170" t="s">
        <v>19</v>
      </c>
      <c r="N1170" t="s">
        <v>55</v>
      </c>
      <c r="O1170">
        <f>orders[[#This Row],[Ship Date]]-orders[[#This Row],[Order Date]]</f>
        <v>4</v>
      </c>
      <c r="P1170">
        <f>WEEKNUM(orders[[#This Row],[Order Date]])</f>
        <v>7</v>
      </c>
      <c r="Q1170" t="str" cm="1">
        <f t="array" ref="Q1170">_xlfn.IFS(orders[[#This Row],[Customer Gender]]="M","Male", orders[[#This Row],[Customer Gender]]="F","Female", orders[[#This Row],[Customer Gender]]="O","Other", TRUE,"Unknown")</f>
        <v>Female</v>
      </c>
      <c r="R1170" s="31" t="str">
        <f t="shared" si="56"/>
        <v>February</v>
      </c>
    </row>
    <row r="1171" spans="1:18">
      <c r="A1171" t="s">
        <v>1268</v>
      </c>
      <c r="B1171" t="s">
        <v>39</v>
      </c>
      <c r="C1171">
        <v>10</v>
      </c>
      <c r="D1171">
        <f t="shared" si="54"/>
        <v>10</v>
      </c>
      <c r="E1171">
        <v>112.9</v>
      </c>
      <c r="F1171">
        <v>1129</v>
      </c>
      <c r="G1171">
        <f t="shared" si="55"/>
        <v>1129</v>
      </c>
      <c r="H1171" s="1">
        <v>45703</v>
      </c>
      <c r="I1171" s="1">
        <v>45704</v>
      </c>
      <c r="J1171" t="s">
        <v>27</v>
      </c>
      <c r="K1171" t="s">
        <v>18</v>
      </c>
      <c r="L1171">
        <v>4</v>
      </c>
      <c r="M1171" t="s">
        <v>19</v>
      </c>
      <c r="N1171" t="s">
        <v>55</v>
      </c>
      <c r="O1171">
        <f>orders[[#This Row],[Ship Date]]-orders[[#This Row],[Order Date]]</f>
        <v>1</v>
      </c>
      <c r="P1171">
        <f>WEEKNUM(orders[[#This Row],[Order Date]])</f>
        <v>7</v>
      </c>
      <c r="Q1171" t="str" cm="1">
        <f t="array" ref="Q1171">_xlfn.IFS(orders[[#This Row],[Customer Gender]]="M","Male", orders[[#This Row],[Customer Gender]]="F","Female", orders[[#This Row],[Customer Gender]]="O","Other", TRUE,"Unknown")</f>
        <v>Female</v>
      </c>
      <c r="R1171" s="31" t="str">
        <f t="shared" si="56"/>
        <v>February</v>
      </c>
    </row>
    <row r="1172" spans="1:18">
      <c r="A1172" t="s">
        <v>1269</v>
      </c>
      <c r="B1172" t="s">
        <v>135</v>
      </c>
      <c r="C1172">
        <v>9</v>
      </c>
      <c r="D1172">
        <f t="shared" si="54"/>
        <v>9</v>
      </c>
      <c r="E1172">
        <v>33.700000000000003</v>
      </c>
      <c r="F1172">
        <v>303.3</v>
      </c>
      <c r="G1172">
        <f t="shared" si="55"/>
        <v>303.3</v>
      </c>
      <c r="H1172" s="1">
        <v>45703</v>
      </c>
      <c r="I1172" s="1">
        <v>45704</v>
      </c>
      <c r="J1172" t="s">
        <v>27</v>
      </c>
      <c r="K1172" t="s">
        <v>35</v>
      </c>
      <c r="L1172">
        <v>5</v>
      </c>
      <c r="M1172" t="s">
        <v>19</v>
      </c>
      <c r="N1172" t="s">
        <v>62</v>
      </c>
      <c r="O1172">
        <f>orders[[#This Row],[Ship Date]]-orders[[#This Row],[Order Date]]</f>
        <v>1</v>
      </c>
      <c r="P1172">
        <f>WEEKNUM(orders[[#This Row],[Order Date]])</f>
        <v>7</v>
      </c>
      <c r="Q1172" t="str" cm="1">
        <f t="array" ref="Q1172">_xlfn.IFS(orders[[#This Row],[Customer Gender]]="M","Male", orders[[#This Row],[Customer Gender]]="F","Female", orders[[#This Row],[Customer Gender]]="O","Other", TRUE,"Unknown")</f>
        <v>Female</v>
      </c>
      <c r="R1172" s="31" t="str">
        <f t="shared" si="56"/>
        <v>February</v>
      </c>
    </row>
    <row r="1173" spans="1:18">
      <c r="A1173" t="s">
        <v>1270</v>
      </c>
      <c r="B1173" t="s">
        <v>123</v>
      </c>
      <c r="C1173">
        <v>10</v>
      </c>
      <c r="D1173">
        <f t="shared" si="54"/>
        <v>10</v>
      </c>
      <c r="E1173">
        <v>35.299999999999997</v>
      </c>
      <c r="F1173">
        <v>353</v>
      </c>
      <c r="G1173">
        <f t="shared" si="55"/>
        <v>353</v>
      </c>
      <c r="H1173" s="1">
        <v>45703</v>
      </c>
      <c r="I1173" s="1">
        <v>45705</v>
      </c>
      <c r="J1173" t="s">
        <v>23</v>
      </c>
      <c r="K1173" t="s">
        <v>40</v>
      </c>
      <c r="L1173">
        <v>4</v>
      </c>
      <c r="M1173" t="s">
        <v>19</v>
      </c>
      <c r="N1173" t="s">
        <v>62</v>
      </c>
      <c r="O1173">
        <f>orders[[#This Row],[Ship Date]]-orders[[#This Row],[Order Date]]</f>
        <v>2</v>
      </c>
      <c r="P1173">
        <f>WEEKNUM(orders[[#This Row],[Order Date]])</f>
        <v>7</v>
      </c>
      <c r="Q1173" t="str" cm="1">
        <f t="array" ref="Q1173">_xlfn.IFS(orders[[#This Row],[Customer Gender]]="M","Male", orders[[#This Row],[Customer Gender]]="F","Female", orders[[#This Row],[Customer Gender]]="O","Other", TRUE,"Unknown")</f>
        <v>Male</v>
      </c>
      <c r="R1173" s="31" t="str">
        <f t="shared" si="56"/>
        <v>February</v>
      </c>
    </row>
    <row r="1174" spans="1:18">
      <c r="A1174" t="s">
        <v>1271</v>
      </c>
      <c r="B1174" t="s">
        <v>146</v>
      </c>
      <c r="C1174">
        <v>3</v>
      </c>
      <c r="D1174">
        <f t="shared" si="54"/>
        <v>3</v>
      </c>
      <c r="E1174">
        <v>45.6</v>
      </c>
      <c r="F1174">
        <v>136.80000000000001</v>
      </c>
      <c r="G1174">
        <f t="shared" si="55"/>
        <v>136.80000000000001</v>
      </c>
      <c r="H1174" s="1">
        <v>45703</v>
      </c>
      <c r="I1174" s="1">
        <v>45707</v>
      </c>
      <c r="J1174" t="s">
        <v>23</v>
      </c>
      <c r="K1174" t="s">
        <v>51</v>
      </c>
      <c r="L1174">
        <v>4</v>
      </c>
      <c r="M1174" t="s">
        <v>19</v>
      </c>
      <c r="N1174" t="s">
        <v>62</v>
      </c>
      <c r="O1174">
        <f>orders[[#This Row],[Ship Date]]-orders[[#This Row],[Order Date]]</f>
        <v>4</v>
      </c>
      <c r="P1174">
        <f>WEEKNUM(orders[[#This Row],[Order Date]])</f>
        <v>7</v>
      </c>
      <c r="Q1174" t="str" cm="1">
        <f t="array" ref="Q1174">_xlfn.IFS(orders[[#This Row],[Customer Gender]]="M","Male", orders[[#This Row],[Customer Gender]]="F","Female", orders[[#This Row],[Customer Gender]]="O","Other", TRUE,"Unknown")</f>
        <v>Male</v>
      </c>
      <c r="R1174" s="31" t="str">
        <f t="shared" si="56"/>
        <v>February</v>
      </c>
    </row>
    <row r="1175" spans="1:18">
      <c r="A1175" t="s">
        <v>1272</v>
      </c>
      <c r="B1175" t="s">
        <v>42</v>
      </c>
      <c r="C1175">
        <v>7</v>
      </c>
      <c r="D1175">
        <f t="shared" si="54"/>
        <v>7</v>
      </c>
      <c r="E1175">
        <v>47.1</v>
      </c>
      <c r="F1175">
        <v>329.7</v>
      </c>
      <c r="G1175">
        <f t="shared" si="55"/>
        <v>329.7</v>
      </c>
      <c r="H1175" s="1">
        <v>45703</v>
      </c>
      <c r="I1175" s="1">
        <v>45704</v>
      </c>
      <c r="J1175" t="s">
        <v>27</v>
      </c>
      <c r="K1175" t="s">
        <v>70</v>
      </c>
      <c r="L1175">
        <v>5</v>
      </c>
      <c r="M1175" t="s">
        <v>19</v>
      </c>
      <c r="N1175" t="s">
        <v>72</v>
      </c>
      <c r="O1175">
        <f>orders[[#This Row],[Ship Date]]-orders[[#This Row],[Order Date]]</f>
        <v>1</v>
      </c>
      <c r="P1175">
        <f>WEEKNUM(orders[[#This Row],[Order Date]])</f>
        <v>7</v>
      </c>
      <c r="Q1175" t="str" cm="1">
        <f t="array" ref="Q1175">_xlfn.IFS(orders[[#This Row],[Customer Gender]]="M","Male", orders[[#This Row],[Customer Gender]]="F","Female", orders[[#This Row],[Customer Gender]]="O","Other", TRUE,"Unknown")</f>
        <v>Female</v>
      </c>
      <c r="R1175" s="31" t="str">
        <f t="shared" si="56"/>
        <v>February</v>
      </c>
    </row>
    <row r="1176" spans="1:18">
      <c r="A1176" t="s">
        <v>1273</v>
      </c>
      <c r="B1176" t="s">
        <v>44</v>
      </c>
      <c r="C1176">
        <v>5</v>
      </c>
      <c r="D1176">
        <f t="shared" si="54"/>
        <v>5</v>
      </c>
      <c r="E1176">
        <v>16.2</v>
      </c>
      <c r="F1176">
        <v>81</v>
      </c>
      <c r="G1176">
        <f t="shared" si="55"/>
        <v>81</v>
      </c>
      <c r="H1176" s="1">
        <v>45703</v>
      </c>
      <c r="I1176" s="1">
        <v>45705</v>
      </c>
      <c r="J1176" t="s">
        <v>27</v>
      </c>
      <c r="K1176" t="s">
        <v>51</v>
      </c>
      <c r="L1176">
        <v>5</v>
      </c>
      <c r="M1176" t="s">
        <v>19</v>
      </c>
      <c r="N1176" t="s">
        <v>110</v>
      </c>
      <c r="O1176">
        <f>orders[[#This Row],[Ship Date]]-orders[[#This Row],[Order Date]]</f>
        <v>2</v>
      </c>
      <c r="P1176">
        <f>WEEKNUM(orders[[#This Row],[Order Date]])</f>
        <v>7</v>
      </c>
      <c r="Q1176" t="str" cm="1">
        <f t="array" ref="Q1176">_xlfn.IFS(orders[[#This Row],[Customer Gender]]="M","Male", orders[[#This Row],[Customer Gender]]="F","Female", orders[[#This Row],[Customer Gender]]="O","Other", TRUE,"Unknown")</f>
        <v>Female</v>
      </c>
      <c r="R1176" s="31" t="str">
        <f t="shared" si="56"/>
        <v>February</v>
      </c>
    </row>
    <row r="1177" spans="1:18">
      <c r="A1177" t="s">
        <v>1274</v>
      </c>
      <c r="B1177" t="s">
        <v>22</v>
      </c>
      <c r="C1177">
        <v>2</v>
      </c>
      <c r="D1177">
        <f t="shared" si="54"/>
        <v>2</v>
      </c>
      <c r="E1177">
        <v>159.69999999999999</v>
      </c>
      <c r="F1177">
        <v>319.39999999999998</v>
      </c>
      <c r="G1177">
        <f t="shared" si="55"/>
        <v>319.39999999999998</v>
      </c>
      <c r="H1177" s="1">
        <v>45704</v>
      </c>
      <c r="I1177" s="1">
        <v>45705</v>
      </c>
      <c r="J1177" t="s">
        <v>23</v>
      </c>
      <c r="K1177" t="s">
        <v>70</v>
      </c>
      <c r="L1177">
        <v>4</v>
      </c>
      <c r="M1177" t="s">
        <v>19</v>
      </c>
      <c r="N1177" t="s">
        <v>82</v>
      </c>
      <c r="O1177">
        <f>orders[[#This Row],[Ship Date]]-orders[[#This Row],[Order Date]]</f>
        <v>1</v>
      </c>
      <c r="P1177">
        <f>WEEKNUM(orders[[#This Row],[Order Date]])</f>
        <v>8</v>
      </c>
      <c r="Q1177" t="str" cm="1">
        <f t="array" ref="Q1177">_xlfn.IFS(orders[[#This Row],[Customer Gender]]="M","Male", orders[[#This Row],[Customer Gender]]="F","Female", orders[[#This Row],[Customer Gender]]="O","Other", TRUE,"Unknown")</f>
        <v>Male</v>
      </c>
      <c r="R1177" s="31" t="str">
        <f t="shared" si="56"/>
        <v>February</v>
      </c>
    </row>
    <row r="1178" spans="1:18">
      <c r="A1178" t="s">
        <v>1275</v>
      </c>
      <c r="B1178" t="s">
        <v>44</v>
      </c>
      <c r="C1178">
        <v>4</v>
      </c>
      <c r="D1178">
        <f t="shared" si="54"/>
        <v>4</v>
      </c>
      <c r="E1178">
        <v>19</v>
      </c>
      <c r="F1178">
        <v>76</v>
      </c>
      <c r="G1178">
        <f t="shared" si="55"/>
        <v>76</v>
      </c>
      <c r="H1178" s="1">
        <v>45704</v>
      </c>
      <c r="I1178" s="1">
        <v>45711</v>
      </c>
      <c r="J1178" t="s">
        <v>27</v>
      </c>
      <c r="K1178" t="s">
        <v>40</v>
      </c>
      <c r="L1178">
        <v>5</v>
      </c>
      <c r="M1178" t="s">
        <v>19</v>
      </c>
      <c r="N1178" t="s">
        <v>115</v>
      </c>
      <c r="O1178">
        <f>orders[[#This Row],[Ship Date]]-orders[[#This Row],[Order Date]]</f>
        <v>7</v>
      </c>
      <c r="P1178">
        <f>WEEKNUM(orders[[#This Row],[Order Date]])</f>
        <v>8</v>
      </c>
      <c r="Q1178" t="str" cm="1">
        <f t="array" ref="Q1178">_xlfn.IFS(orders[[#This Row],[Customer Gender]]="M","Male", orders[[#This Row],[Customer Gender]]="F","Female", orders[[#This Row],[Customer Gender]]="O","Other", TRUE,"Unknown")</f>
        <v>Female</v>
      </c>
      <c r="R1178" s="31" t="str">
        <f t="shared" si="56"/>
        <v>February</v>
      </c>
    </row>
    <row r="1179" spans="1:18">
      <c r="A1179" t="s">
        <v>1276</v>
      </c>
      <c r="B1179" t="s">
        <v>39</v>
      </c>
      <c r="C1179">
        <v>6</v>
      </c>
      <c r="D1179">
        <f t="shared" si="54"/>
        <v>6</v>
      </c>
      <c r="E1179">
        <v>91.1</v>
      </c>
      <c r="F1179">
        <v>546.59999999999991</v>
      </c>
      <c r="G1179">
        <f t="shared" si="55"/>
        <v>546.59999999999991</v>
      </c>
      <c r="H1179" s="1">
        <v>45704</v>
      </c>
      <c r="I1179" s="1">
        <v>45713</v>
      </c>
      <c r="J1179" t="s">
        <v>27</v>
      </c>
      <c r="K1179" t="s">
        <v>70</v>
      </c>
      <c r="L1179">
        <v>4</v>
      </c>
      <c r="M1179" t="s">
        <v>19</v>
      </c>
      <c r="N1179" t="s">
        <v>115</v>
      </c>
      <c r="O1179">
        <f>orders[[#This Row],[Ship Date]]-orders[[#This Row],[Order Date]]</f>
        <v>9</v>
      </c>
      <c r="P1179">
        <f>WEEKNUM(orders[[#This Row],[Order Date]])</f>
        <v>8</v>
      </c>
      <c r="Q1179" t="str" cm="1">
        <f t="array" ref="Q1179">_xlfn.IFS(orders[[#This Row],[Customer Gender]]="M","Male", orders[[#This Row],[Customer Gender]]="F","Female", orders[[#This Row],[Customer Gender]]="O","Other", TRUE,"Unknown")</f>
        <v>Female</v>
      </c>
      <c r="R1179" s="31" t="str">
        <f t="shared" si="56"/>
        <v>February</v>
      </c>
    </row>
    <row r="1180" spans="1:18">
      <c r="A1180" t="s">
        <v>1277</v>
      </c>
      <c r="B1180" t="s">
        <v>26</v>
      </c>
      <c r="C1180">
        <v>5</v>
      </c>
      <c r="D1180">
        <f t="shared" si="54"/>
        <v>5</v>
      </c>
      <c r="E1180">
        <v>94.1</v>
      </c>
      <c r="F1180">
        <v>470.5</v>
      </c>
      <c r="G1180">
        <f t="shared" si="55"/>
        <v>470.5</v>
      </c>
      <c r="H1180" s="1">
        <v>45704</v>
      </c>
      <c r="I1180" s="1">
        <v>45707</v>
      </c>
      <c r="J1180" t="s">
        <v>17</v>
      </c>
      <c r="K1180" t="s">
        <v>35</v>
      </c>
      <c r="L1180">
        <v>3</v>
      </c>
      <c r="M1180" t="s">
        <v>19</v>
      </c>
      <c r="N1180" t="s">
        <v>115</v>
      </c>
      <c r="O1180">
        <f>orders[[#This Row],[Ship Date]]-orders[[#This Row],[Order Date]]</f>
        <v>3</v>
      </c>
      <c r="P1180">
        <f>WEEKNUM(orders[[#This Row],[Order Date]])</f>
        <v>8</v>
      </c>
      <c r="Q1180" t="str" cm="1">
        <f t="array" ref="Q1180">_xlfn.IFS(orders[[#This Row],[Customer Gender]]="M","Male", orders[[#This Row],[Customer Gender]]="F","Female", orders[[#This Row],[Customer Gender]]="O","Other", TRUE,"Unknown")</f>
        <v>Unknown</v>
      </c>
      <c r="R1180" s="31" t="str">
        <f t="shared" si="56"/>
        <v>February</v>
      </c>
    </row>
    <row r="1181" spans="1:18">
      <c r="A1181" t="s">
        <v>1278</v>
      </c>
      <c r="B1181" t="s">
        <v>46</v>
      </c>
      <c r="C1181">
        <v>9</v>
      </c>
      <c r="D1181">
        <f t="shared" si="54"/>
        <v>9</v>
      </c>
      <c r="E1181">
        <v>21.1</v>
      </c>
      <c r="F1181">
        <v>189.9</v>
      </c>
      <c r="G1181">
        <f t="shared" si="55"/>
        <v>189.9</v>
      </c>
      <c r="H1181" s="1">
        <v>45704</v>
      </c>
      <c r="I1181" s="1">
        <v>45705</v>
      </c>
      <c r="J1181" t="s">
        <v>27</v>
      </c>
      <c r="K1181" t="s">
        <v>70</v>
      </c>
      <c r="L1181">
        <v>5</v>
      </c>
      <c r="M1181" t="s">
        <v>19</v>
      </c>
      <c r="N1181" t="s">
        <v>967</v>
      </c>
      <c r="O1181">
        <f>orders[[#This Row],[Ship Date]]-orders[[#This Row],[Order Date]]</f>
        <v>1</v>
      </c>
      <c r="P1181">
        <f>WEEKNUM(orders[[#This Row],[Order Date]])</f>
        <v>8</v>
      </c>
      <c r="Q1181" t="str" cm="1">
        <f t="array" ref="Q1181">_xlfn.IFS(orders[[#This Row],[Customer Gender]]="M","Male", orders[[#This Row],[Customer Gender]]="F","Female", orders[[#This Row],[Customer Gender]]="O","Other", TRUE,"Unknown")</f>
        <v>Female</v>
      </c>
      <c r="R1181" s="31" t="str">
        <f t="shared" si="56"/>
        <v>February</v>
      </c>
    </row>
    <row r="1182" spans="1:18">
      <c r="A1182" t="s">
        <v>1279</v>
      </c>
      <c r="B1182" t="s">
        <v>44</v>
      </c>
      <c r="C1182">
        <v>7</v>
      </c>
      <c r="D1182">
        <f t="shared" si="54"/>
        <v>7</v>
      </c>
      <c r="E1182">
        <v>15.3</v>
      </c>
      <c r="F1182">
        <v>107.10000000000001</v>
      </c>
      <c r="G1182">
        <f t="shared" si="55"/>
        <v>107.10000000000001</v>
      </c>
      <c r="H1182" s="1">
        <v>45704</v>
      </c>
      <c r="I1182" s="1">
        <v>45712</v>
      </c>
      <c r="J1182" t="s">
        <v>27</v>
      </c>
      <c r="K1182" t="s">
        <v>40</v>
      </c>
      <c r="L1182">
        <v>4</v>
      </c>
      <c r="M1182" t="s">
        <v>19</v>
      </c>
      <c r="N1182" t="s">
        <v>24</v>
      </c>
      <c r="O1182">
        <f>orders[[#This Row],[Ship Date]]-orders[[#This Row],[Order Date]]</f>
        <v>8</v>
      </c>
      <c r="P1182">
        <f>WEEKNUM(orders[[#This Row],[Order Date]])</f>
        <v>8</v>
      </c>
      <c r="Q1182" t="str" cm="1">
        <f t="array" ref="Q1182">_xlfn.IFS(orders[[#This Row],[Customer Gender]]="M","Male", orders[[#This Row],[Customer Gender]]="F","Female", orders[[#This Row],[Customer Gender]]="O","Other", TRUE,"Unknown")</f>
        <v>Female</v>
      </c>
      <c r="R1182" s="31" t="str">
        <f t="shared" si="56"/>
        <v>February</v>
      </c>
    </row>
    <row r="1183" spans="1:18">
      <c r="A1183" t="s">
        <v>1280</v>
      </c>
      <c r="B1183" t="s">
        <v>123</v>
      </c>
      <c r="C1183">
        <v>4</v>
      </c>
      <c r="D1183">
        <f t="shared" si="54"/>
        <v>4</v>
      </c>
      <c r="E1183">
        <v>21.3</v>
      </c>
      <c r="F1183">
        <v>85.2</v>
      </c>
      <c r="G1183">
        <f t="shared" si="55"/>
        <v>85.2</v>
      </c>
      <c r="H1183" s="1">
        <v>45704</v>
      </c>
      <c r="I1183" s="1">
        <v>45707</v>
      </c>
      <c r="J1183" t="s">
        <v>23</v>
      </c>
      <c r="K1183" t="s">
        <v>35</v>
      </c>
      <c r="L1183">
        <v>4</v>
      </c>
      <c r="M1183" t="s">
        <v>19</v>
      </c>
      <c r="N1183" t="s">
        <v>33</v>
      </c>
      <c r="O1183">
        <f>orders[[#This Row],[Ship Date]]-orders[[#This Row],[Order Date]]</f>
        <v>3</v>
      </c>
      <c r="P1183">
        <f>WEEKNUM(orders[[#This Row],[Order Date]])</f>
        <v>8</v>
      </c>
      <c r="Q1183" t="str" cm="1">
        <f t="array" ref="Q1183">_xlfn.IFS(orders[[#This Row],[Customer Gender]]="M","Male", orders[[#This Row],[Customer Gender]]="F","Female", orders[[#This Row],[Customer Gender]]="O","Other", TRUE,"Unknown")</f>
        <v>Male</v>
      </c>
      <c r="R1183" s="31" t="str">
        <f t="shared" si="56"/>
        <v>February</v>
      </c>
    </row>
    <row r="1184" spans="1:18">
      <c r="A1184" t="s">
        <v>1281</v>
      </c>
      <c r="B1184" t="s">
        <v>16</v>
      </c>
      <c r="C1184">
        <v>2</v>
      </c>
      <c r="D1184">
        <f t="shared" si="54"/>
        <v>2</v>
      </c>
      <c r="E1184">
        <v>23.2</v>
      </c>
      <c r="F1184">
        <v>46.4</v>
      </c>
      <c r="G1184">
        <f t="shared" si="55"/>
        <v>46.4</v>
      </c>
      <c r="H1184" s="1">
        <v>45704</v>
      </c>
      <c r="I1184" s="1">
        <v>45704</v>
      </c>
      <c r="J1184" t="s">
        <v>17</v>
      </c>
      <c r="K1184" t="s">
        <v>51</v>
      </c>
      <c r="L1184">
        <v>3</v>
      </c>
      <c r="M1184" t="s">
        <v>19</v>
      </c>
      <c r="N1184" t="s">
        <v>33</v>
      </c>
      <c r="O1184">
        <f>orders[[#This Row],[Ship Date]]-orders[[#This Row],[Order Date]]</f>
        <v>0</v>
      </c>
      <c r="P1184">
        <f>WEEKNUM(orders[[#This Row],[Order Date]])</f>
        <v>8</v>
      </c>
      <c r="Q1184" t="str" cm="1">
        <f t="array" ref="Q1184">_xlfn.IFS(orders[[#This Row],[Customer Gender]]="M","Male", orders[[#This Row],[Customer Gender]]="F","Female", orders[[#This Row],[Customer Gender]]="O","Other", TRUE,"Unknown")</f>
        <v>Unknown</v>
      </c>
      <c r="R1184" s="31" t="str">
        <f t="shared" si="56"/>
        <v>February</v>
      </c>
    </row>
    <row r="1185" spans="1:18">
      <c r="A1185" t="s">
        <v>1282</v>
      </c>
      <c r="B1185" t="s">
        <v>32</v>
      </c>
      <c r="C1185">
        <v>3</v>
      </c>
      <c r="D1185">
        <f t="shared" si="54"/>
        <v>3</v>
      </c>
      <c r="E1185">
        <v>25.7</v>
      </c>
      <c r="F1185">
        <v>77.099999999999994</v>
      </c>
      <c r="G1185">
        <f t="shared" si="55"/>
        <v>77.099999999999994</v>
      </c>
      <c r="H1185" s="1">
        <v>45704</v>
      </c>
      <c r="I1185" s="1">
        <v>45705</v>
      </c>
      <c r="J1185" t="s">
        <v>23</v>
      </c>
      <c r="K1185" t="s">
        <v>70</v>
      </c>
      <c r="L1185">
        <v>4</v>
      </c>
      <c r="M1185" t="s">
        <v>19</v>
      </c>
      <c r="N1185" t="s">
        <v>33</v>
      </c>
      <c r="O1185">
        <f>orders[[#This Row],[Ship Date]]-orders[[#This Row],[Order Date]]</f>
        <v>1</v>
      </c>
      <c r="P1185">
        <f>WEEKNUM(orders[[#This Row],[Order Date]])</f>
        <v>8</v>
      </c>
      <c r="Q1185" t="str" cm="1">
        <f t="array" ref="Q1185">_xlfn.IFS(orders[[#This Row],[Customer Gender]]="M","Male", orders[[#This Row],[Customer Gender]]="F","Female", orders[[#This Row],[Customer Gender]]="O","Other", TRUE,"Unknown")</f>
        <v>Male</v>
      </c>
      <c r="R1185" s="31" t="str">
        <f t="shared" si="56"/>
        <v>February</v>
      </c>
    </row>
    <row r="1186" spans="1:18">
      <c r="A1186" t="s">
        <v>1283</v>
      </c>
      <c r="B1186" t="s">
        <v>16</v>
      </c>
      <c r="C1186">
        <v>9</v>
      </c>
      <c r="D1186">
        <f t="shared" si="54"/>
        <v>9</v>
      </c>
      <c r="E1186">
        <v>31.6</v>
      </c>
      <c r="F1186">
        <v>284.40000000000003</v>
      </c>
      <c r="G1186">
        <f t="shared" si="55"/>
        <v>284.40000000000003</v>
      </c>
      <c r="H1186" s="1">
        <v>45704</v>
      </c>
      <c r="I1186" s="1">
        <v>45706</v>
      </c>
      <c r="J1186" t="s">
        <v>27</v>
      </c>
      <c r="K1186" t="s">
        <v>18</v>
      </c>
      <c r="L1186">
        <v>4</v>
      </c>
      <c r="M1186" t="s">
        <v>19</v>
      </c>
      <c r="N1186" t="s">
        <v>33</v>
      </c>
      <c r="O1186">
        <f>orders[[#This Row],[Ship Date]]-orders[[#This Row],[Order Date]]</f>
        <v>2</v>
      </c>
      <c r="P1186">
        <f>WEEKNUM(orders[[#This Row],[Order Date]])</f>
        <v>8</v>
      </c>
      <c r="Q1186" t="str" cm="1">
        <f t="array" ref="Q1186">_xlfn.IFS(orders[[#This Row],[Customer Gender]]="M","Male", orders[[#This Row],[Customer Gender]]="F","Female", orders[[#This Row],[Customer Gender]]="O","Other", TRUE,"Unknown")</f>
        <v>Female</v>
      </c>
      <c r="R1186" s="31" t="str">
        <f t="shared" si="56"/>
        <v>February</v>
      </c>
    </row>
    <row r="1187" spans="1:18">
      <c r="A1187" t="s">
        <v>1284</v>
      </c>
      <c r="B1187" t="s">
        <v>39</v>
      </c>
      <c r="C1187">
        <v>1</v>
      </c>
      <c r="D1187">
        <f t="shared" si="54"/>
        <v>1</v>
      </c>
      <c r="E1187">
        <v>64.2</v>
      </c>
      <c r="F1187">
        <v>64.2</v>
      </c>
      <c r="G1187">
        <f t="shared" si="55"/>
        <v>64.2</v>
      </c>
      <c r="H1187" s="1">
        <v>45704</v>
      </c>
      <c r="I1187" s="1">
        <v>45709</v>
      </c>
      <c r="J1187" t="s">
        <v>23</v>
      </c>
      <c r="K1187" t="s">
        <v>18</v>
      </c>
      <c r="L1187">
        <v>4</v>
      </c>
      <c r="M1187" t="s">
        <v>19</v>
      </c>
      <c r="N1187" t="s">
        <v>33</v>
      </c>
      <c r="O1187">
        <f>orders[[#This Row],[Ship Date]]-orders[[#This Row],[Order Date]]</f>
        <v>5</v>
      </c>
      <c r="P1187">
        <f>WEEKNUM(orders[[#This Row],[Order Date]])</f>
        <v>8</v>
      </c>
      <c r="Q1187" t="str" cm="1">
        <f t="array" ref="Q1187">_xlfn.IFS(orders[[#This Row],[Customer Gender]]="M","Male", orders[[#This Row],[Customer Gender]]="F","Female", orders[[#This Row],[Customer Gender]]="O","Other", TRUE,"Unknown")</f>
        <v>Male</v>
      </c>
      <c r="R1187" s="31" t="str">
        <f t="shared" si="56"/>
        <v>February</v>
      </c>
    </row>
    <row r="1188" spans="1:18">
      <c r="A1188" t="s">
        <v>1285</v>
      </c>
      <c r="B1188" t="s">
        <v>44</v>
      </c>
      <c r="C1188">
        <v>2</v>
      </c>
      <c r="D1188">
        <f t="shared" si="54"/>
        <v>2</v>
      </c>
      <c r="E1188">
        <v>55.8</v>
      </c>
      <c r="F1188">
        <v>111.6</v>
      </c>
      <c r="G1188">
        <f t="shared" si="55"/>
        <v>111.6</v>
      </c>
      <c r="H1188" s="1">
        <v>45704</v>
      </c>
      <c r="I1188" s="1">
        <v>45706</v>
      </c>
      <c r="J1188" t="s">
        <v>17</v>
      </c>
      <c r="K1188" t="s">
        <v>18</v>
      </c>
      <c r="L1188">
        <v>4</v>
      </c>
      <c r="M1188" t="s">
        <v>19</v>
      </c>
      <c r="N1188" t="s">
        <v>33</v>
      </c>
      <c r="O1188">
        <f>orders[[#This Row],[Ship Date]]-orders[[#This Row],[Order Date]]</f>
        <v>2</v>
      </c>
      <c r="P1188">
        <f>WEEKNUM(orders[[#This Row],[Order Date]])</f>
        <v>8</v>
      </c>
      <c r="Q1188" t="str" cm="1">
        <f t="array" ref="Q1188">_xlfn.IFS(orders[[#This Row],[Customer Gender]]="M","Male", orders[[#This Row],[Customer Gender]]="F","Female", orders[[#This Row],[Customer Gender]]="O","Other", TRUE,"Unknown")</f>
        <v>Unknown</v>
      </c>
      <c r="R1188" s="31" t="str">
        <f t="shared" si="56"/>
        <v>February</v>
      </c>
    </row>
    <row r="1189" spans="1:18">
      <c r="A1189" t="s">
        <v>1286</v>
      </c>
      <c r="B1189" t="s">
        <v>44</v>
      </c>
      <c r="C1189">
        <v>2</v>
      </c>
      <c r="D1189">
        <f t="shared" si="54"/>
        <v>2</v>
      </c>
      <c r="E1189">
        <v>28.1</v>
      </c>
      <c r="F1189">
        <v>56.2</v>
      </c>
      <c r="G1189">
        <f t="shared" si="55"/>
        <v>56.2</v>
      </c>
      <c r="H1189" s="1">
        <v>45704</v>
      </c>
      <c r="I1189" s="1">
        <v>45705</v>
      </c>
      <c r="J1189" t="s">
        <v>27</v>
      </c>
      <c r="K1189" t="s">
        <v>70</v>
      </c>
      <c r="L1189">
        <v>3</v>
      </c>
      <c r="M1189" t="s">
        <v>19</v>
      </c>
      <c r="N1189" t="s">
        <v>33</v>
      </c>
      <c r="O1189">
        <f>orders[[#This Row],[Ship Date]]-orders[[#This Row],[Order Date]]</f>
        <v>1</v>
      </c>
      <c r="P1189">
        <f>WEEKNUM(orders[[#This Row],[Order Date]])</f>
        <v>8</v>
      </c>
      <c r="Q1189" t="str" cm="1">
        <f t="array" ref="Q1189">_xlfn.IFS(orders[[#This Row],[Customer Gender]]="M","Male", orders[[#This Row],[Customer Gender]]="F","Female", orders[[#This Row],[Customer Gender]]="O","Other", TRUE,"Unknown")</f>
        <v>Female</v>
      </c>
      <c r="R1189" s="31" t="str">
        <f t="shared" si="56"/>
        <v>February</v>
      </c>
    </row>
    <row r="1190" spans="1:18">
      <c r="A1190" t="s">
        <v>1287</v>
      </c>
      <c r="B1190" t="s">
        <v>16</v>
      </c>
      <c r="C1190">
        <v>2</v>
      </c>
      <c r="D1190">
        <f t="shared" si="54"/>
        <v>2</v>
      </c>
      <c r="E1190">
        <v>11.6</v>
      </c>
      <c r="F1190">
        <v>23.2</v>
      </c>
      <c r="G1190">
        <f t="shared" si="55"/>
        <v>23.2</v>
      </c>
      <c r="H1190" s="1">
        <v>45704</v>
      </c>
      <c r="I1190" s="1">
        <v>45706</v>
      </c>
      <c r="J1190" t="s">
        <v>27</v>
      </c>
      <c r="K1190" t="s">
        <v>35</v>
      </c>
      <c r="L1190">
        <v>4</v>
      </c>
      <c r="M1190" t="s">
        <v>19</v>
      </c>
      <c r="N1190" t="s">
        <v>186</v>
      </c>
      <c r="O1190">
        <f>orders[[#This Row],[Ship Date]]-orders[[#This Row],[Order Date]]</f>
        <v>2</v>
      </c>
      <c r="P1190">
        <f>WEEKNUM(orders[[#This Row],[Order Date]])</f>
        <v>8</v>
      </c>
      <c r="Q1190" t="str" cm="1">
        <f t="array" ref="Q1190">_xlfn.IFS(orders[[#This Row],[Customer Gender]]="M","Male", orders[[#This Row],[Customer Gender]]="F","Female", orders[[#This Row],[Customer Gender]]="O","Other", TRUE,"Unknown")</f>
        <v>Female</v>
      </c>
      <c r="R1190" s="31" t="str">
        <f t="shared" si="56"/>
        <v>February</v>
      </c>
    </row>
    <row r="1191" spans="1:18">
      <c r="A1191" t="s">
        <v>1288</v>
      </c>
      <c r="B1191" t="s">
        <v>37</v>
      </c>
      <c r="C1191">
        <v>3</v>
      </c>
      <c r="D1191">
        <f t="shared" si="54"/>
        <v>3</v>
      </c>
      <c r="E1191">
        <v>50.4</v>
      </c>
      <c r="F1191">
        <v>151.19999999999999</v>
      </c>
      <c r="G1191">
        <f t="shared" si="55"/>
        <v>151.19999999999999</v>
      </c>
      <c r="H1191" s="1">
        <v>45704</v>
      </c>
      <c r="I1191" s="1">
        <v>45705</v>
      </c>
      <c r="J1191" t="s">
        <v>23</v>
      </c>
      <c r="K1191" t="s">
        <v>70</v>
      </c>
      <c r="L1191">
        <v>5</v>
      </c>
      <c r="M1191" t="s">
        <v>19</v>
      </c>
      <c r="N1191" t="s">
        <v>188</v>
      </c>
      <c r="O1191">
        <f>orders[[#This Row],[Ship Date]]-orders[[#This Row],[Order Date]]</f>
        <v>1</v>
      </c>
      <c r="P1191">
        <f>WEEKNUM(orders[[#This Row],[Order Date]])</f>
        <v>8</v>
      </c>
      <c r="Q1191" t="str" cm="1">
        <f t="array" ref="Q1191">_xlfn.IFS(orders[[#This Row],[Customer Gender]]="M","Male", orders[[#This Row],[Customer Gender]]="F","Female", orders[[#This Row],[Customer Gender]]="O","Other", TRUE,"Unknown")</f>
        <v>Male</v>
      </c>
      <c r="R1191" s="31" t="str">
        <f t="shared" si="56"/>
        <v>February</v>
      </c>
    </row>
    <row r="1192" spans="1:18">
      <c r="A1192" t="s">
        <v>1289</v>
      </c>
      <c r="B1192" t="s">
        <v>39</v>
      </c>
      <c r="C1192">
        <v>6</v>
      </c>
      <c r="D1192">
        <f t="shared" si="54"/>
        <v>6</v>
      </c>
      <c r="E1192">
        <v>48.3</v>
      </c>
      <c r="F1192">
        <v>289.79999999999995</v>
      </c>
      <c r="G1192">
        <f t="shared" si="55"/>
        <v>289.79999999999995</v>
      </c>
      <c r="H1192" s="1">
        <v>45704</v>
      </c>
      <c r="I1192" s="1">
        <v>45708</v>
      </c>
      <c r="J1192" t="s">
        <v>27</v>
      </c>
      <c r="K1192" t="s">
        <v>18</v>
      </c>
      <c r="L1192">
        <v>4</v>
      </c>
      <c r="M1192" t="s">
        <v>19</v>
      </c>
      <c r="N1192" t="s">
        <v>188</v>
      </c>
      <c r="O1192">
        <f>orders[[#This Row],[Ship Date]]-orders[[#This Row],[Order Date]]</f>
        <v>4</v>
      </c>
      <c r="P1192">
        <f>WEEKNUM(orders[[#This Row],[Order Date]])</f>
        <v>8</v>
      </c>
      <c r="Q1192" t="str" cm="1">
        <f t="array" ref="Q1192">_xlfn.IFS(orders[[#This Row],[Customer Gender]]="M","Male", orders[[#This Row],[Customer Gender]]="F","Female", orders[[#This Row],[Customer Gender]]="O","Other", TRUE,"Unknown")</f>
        <v>Female</v>
      </c>
      <c r="R1192" s="31" t="str">
        <f t="shared" si="56"/>
        <v>February</v>
      </c>
    </row>
    <row r="1193" spans="1:18">
      <c r="A1193" t="s">
        <v>1290</v>
      </c>
      <c r="B1193" t="s">
        <v>135</v>
      </c>
      <c r="C1193">
        <v>7</v>
      </c>
      <c r="D1193">
        <f t="shared" si="54"/>
        <v>7</v>
      </c>
      <c r="E1193">
        <v>32.200000000000003</v>
      </c>
      <c r="F1193">
        <v>225.40000000000003</v>
      </c>
      <c r="G1193">
        <f t="shared" si="55"/>
        <v>225.40000000000003</v>
      </c>
      <c r="H1193" s="1">
        <v>45704</v>
      </c>
      <c r="I1193" s="1">
        <v>45706</v>
      </c>
      <c r="J1193" t="s">
        <v>27</v>
      </c>
      <c r="K1193" t="s">
        <v>40</v>
      </c>
      <c r="L1193">
        <v>4</v>
      </c>
      <c r="M1193" t="s">
        <v>19</v>
      </c>
      <c r="N1193" t="s">
        <v>188</v>
      </c>
      <c r="O1193">
        <f>orders[[#This Row],[Ship Date]]-orders[[#This Row],[Order Date]]</f>
        <v>2</v>
      </c>
      <c r="P1193">
        <f>WEEKNUM(orders[[#This Row],[Order Date]])</f>
        <v>8</v>
      </c>
      <c r="Q1193" t="str" cm="1">
        <f t="array" ref="Q1193">_xlfn.IFS(orders[[#This Row],[Customer Gender]]="M","Male", orders[[#This Row],[Customer Gender]]="F","Female", orders[[#This Row],[Customer Gender]]="O","Other", TRUE,"Unknown")</f>
        <v>Female</v>
      </c>
      <c r="R1193" s="31" t="str">
        <f t="shared" si="56"/>
        <v>February</v>
      </c>
    </row>
    <row r="1194" spans="1:18">
      <c r="A1194" t="s">
        <v>1291</v>
      </c>
      <c r="B1194" t="s">
        <v>42</v>
      </c>
      <c r="C1194">
        <v>28</v>
      </c>
      <c r="D1194">
        <f t="shared" si="54"/>
        <v>28</v>
      </c>
      <c r="E1194">
        <v>48.5</v>
      </c>
      <c r="F1194">
        <v>1358</v>
      </c>
      <c r="G1194">
        <f t="shared" si="55"/>
        <v>1358</v>
      </c>
      <c r="H1194" s="1">
        <v>45704</v>
      </c>
      <c r="I1194" s="1">
        <v>45705</v>
      </c>
      <c r="J1194" t="s">
        <v>23</v>
      </c>
      <c r="K1194" t="s">
        <v>18</v>
      </c>
      <c r="L1194">
        <v>4</v>
      </c>
      <c r="M1194" t="s">
        <v>19</v>
      </c>
      <c r="N1194" t="s">
        <v>52</v>
      </c>
      <c r="O1194">
        <f>orders[[#This Row],[Ship Date]]-orders[[#This Row],[Order Date]]</f>
        <v>1</v>
      </c>
      <c r="P1194">
        <f>WEEKNUM(orders[[#This Row],[Order Date]])</f>
        <v>8</v>
      </c>
      <c r="Q1194" t="str" cm="1">
        <f t="array" ref="Q1194">_xlfn.IFS(orders[[#This Row],[Customer Gender]]="M","Male", orders[[#This Row],[Customer Gender]]="F","Female", orders[[#This Row],[Customer Gender]]="O","Other", TRUE,"Unknown")</f>
        <v>Male</v>
      </c>
      <c r="R1194" s="31" t="str">
        <f t="shared" si="56"/>
        <v>February</v>
      </c>
    </row>
    <row r="1195" spans="1:18">
      <c r="A1195" t="s">
        <v>1292</v>
      </c>
      <c r="B1195" t="s">
        <v>26</v>
      </c>
      <c r="C1195">
        <v>5</v>
      </c>
      <c r="D1195">
        <f t="shared" si="54"/>
        <v>5</v>
      </c>
      <c r="E1195">
        <v>62</v>
      </c>
      <c r="F1195">
        <v>310</v>
      </c>
      <c r="G1195">
        <f t="shared" si="55"/>
        <v>310</v>
      </c>
      <c r="H1195" s="1">
        <v>45704</v>
      </c>
      <c r="I1195" s="1">
        <v>45707</v>
      </c>
      <c r="J1195" t="s">
        <v>27</v>
      </c>
      <c r="K1195" t="s">
        <v>35</v>
      </c>
      <c r="L1195">
        <v>4</v>
      </c>
      <c r="M1195" t="s">
        <v>19</v>
      </c>
      <c r="N1195" t="s">
        <v>55</v>
      </c>
      <c r="O1195">
        <f>orders[[#This Row],[Ship Date]]-orders[[#This Row],[Order Date]]</f>
        <v>3</v>
      </c>
      <c r="P1195">
        <f>WEEKNUM(orders[[#This Row],[Order Date]])</f>
        <v>8</v>
      </c>
      <c r="Q1195" t="str" cm="1">
        <f t="array" ref="Q1195">_xlfn.IFS(orders[[#This Row],[Customer Gender]]="M","Male", orders[[#This Row],[Customer Gender]]="F","Female", orders[[#This Row],[Customer Gender]]="O","Other", TRUE,"Unknown")</f>
        <v>Female</v>
      </c>
      <c r="R1195" s="31" t="str">
        <f t="shared" si="56"/>
        <v>February</v>
      </c>
    </row>
    <row r="1196" spans="1:18">
      <c r="A1196" t="s">
        <v>1293</v>
      </c>
      <c r="B1196" t="s">
        <v>44</v>
      </c>
      <c r="C1196">
        <v>3</v>
      </c>
      <c r="D1196">
        <f t="shared" si="54"/>
        <v>3</v>
      </c>
      <c r="E1196">
        <v>32.1</v>
      </c>
      <c r="F1196">
        <v>96.300000000000011</v>
      </c>
      <c r="G1196">
        <f t="shared" si="55"/>
        <v>96.300000000000011</v>
      </c>
      <c r="H1196" s="1">
        <v>45705</v>
      </c>
      <c r="I1196" s="1">
        <v>45707</v>
      </c>
      <c r="J1196" t="s">
        <v>23</v>
      </c>
      <c r="K1196" t="s">
        <v>18</v>
      </c>
      <c r="L1196">
        <v>4</v>
      </c>
      <c r="M1196" t="s">
        <v>19</v>
      </c>
      <c r="N1196" t="s">
        <v>55</v>
      </c>
      <c r="O1196">
        <f>orders[[#This Row],[Ship Date]]-orders[[#This Row],[Order Date]]</f>
        <v>2</v>
      </c>
      <c r="P1196">
        <f>WEEKNUM(orders[[#This Row],[Order Date]])</f>
        <v>8</v>
      </c>
      <c r="Q1196" t="str" cm="1">
        <f t="array" ref="Q1196">_xlfn.IFS(orders[[#This Row],[Customer Gender]]="M","Male", orders[[#This Row],[Customer Gender]]="F","Female", orders[[#This Row],[Customer Gender]]="O","Other", TRUE,"Unknown")</f>
        <v>Male</v>
      </c>
      <c r="R1196" s="31" t="str">
        <f t="shared" si="56"/>
        <v>February</v>
      </c>
    </row>
    <row r="1197" spans="1:18">
      <c r="A1197" t="s">
        <v>1294</v>
      </c>
      <c r="B1197" t="s">
        <v>69</v>
      </c>
      <c r="C1197">
        <v>3</v>
      </c>
      <c r="D1197">
        <f t="shared" si="54"/>
        <v>3</v>
      </c>
      <c r="E1197">
        <v>106.1</v>
      </c>
      <c r="F1197">
        <v>318.29999999999995</v>
      </c>
      <c r="G1197">
        <f t="shared" si="55"/>
        <v>318.29999999999995</v>
      </c>
      <c r="H1197" s="1">
        <v>45705</v>
      </c>
      <c r="I1197" s="1">
        <v>45707</v>
      </c>
      <c r="J1197" t="s">
        <v>23</v>
      </c>
      <c r="K1197" t="s">
        <v>18</v>
      </c>
      <c r="L1197">
        <v>3</v>
      </c>
      <c r="M1197" t="s">
        <v>19</v>
      </c>
      <c r="N1197" t="s">
        <v>59</v>
      </c>
      <c r="O1197">
        <f>orders[[#This Row],[Ship Date]]-orders[[#This Row],[Order Date]]</f>
        <v>2</v>
      </c>
      <c r="P1197">
        <f>WEEKNUM(orders[[#This Row],[Order Date]])</f>
        <v>8</v>
      </c>
      <c r="Q1197" t="str" cm="1">
        <f t="array" ref="Q1197">_xlfn.IFS(orders[[#This Row],[Customer Gender]]="M","Male", orders[[#This Row],[Customer Gender]]="F","Female", orders[[#This Row],[Customer Gender]]="O","Other", TRUE,"Unknown")</f>
        <v>Male</v>
      </c>
      <c r="R1197" s="31" t="str">
        <f t="shared" si="56"/>
        <v>February</v>
      </c>
    </row>
    <row r="1198" spans="1:18">
      <c r="A1198" t="s">
        <v>1295</v>
      </c>
      <c r="B1198" t="s">
        <v>54</v>
      </c>
      <c r="C1198">
        <v>3</v>
      </c>
      <c r="D1198">
        <f t="shared" si="54"/>
        <v>3</v>
      </c>
      <c r="E1198">
        <v>23.5</v>
      </c>
      <c r="F1198">
        <v>70.5</v>
      </c>
      <c r="G1198">
        <f t="shared" si="55"/>
        <v>70.5</v>
      </c>
      <c r="H1198" s="1">
        <v>45705</v>
      </c>
      <c r="I1198" s="1">
        <v>45708</v>
      </c>
      <c r="J1198" t="s">
        <v>23</v>
      </c>
      <c r="K1198" t="s">
        <v>18</v>
      </c>
      <c r="L1198">
        <v>2</v>
      </c>
      <c r="M1198" t="s">
        <v>19</v>
      </c>
      <c r="N1198" t="s">
        <v>59</v>
      </c>
      <c r="O1198">
        <f>orders[[#This Row],[Ship Date]]-orders[[#This Row],[Order Date]]</f>
        <v>3</v>
      </c>
      <c r="P1198">
        <f>WEEKNUM(orders[[#This Row],[Order Date]])</f>
        <v>8</v>
      </c>
      <c r="Q1198" t="str" cm="1">
        <f t="array" ref="Q1198">_xlfn.IFS(orders[[#This Row],[Customer Gender]]="M","Male", orders[[#This Row],[Customer Gender]]="F","Female", orders[[#This Row],[Customer Gender]]="O","Other", TRUE,"Unknown")</f>
        <v>Male</v>
      </c>
      <c r="R1198" s="31" t="str">
        <f t="shared" si="56"/>
        <v>February</v>
      </c>
    </row>
    <row r="1199" spans="1:18">
      <c r="A1199" t="s">
        <v>1296</v>
      </c>
      <c r="B1199" t="s">
        <v>22</v>
      </c>
      <c r="C1199">
        <v>2</v>
      </c>
      <c r="D1199">
        <f t="shared" si="54"/>
        <v>2</v>
      </c>
      <c r="E1199">
        <v>35.6</v>
      </c>
      <c r="F1199">
        <v>71.2</v>
      </c>
      <c r="G1199">
        <f t="shared" si="55"/>
        <v>71.2</v>
      </c>
      <c r="H1199" s="1">
        <v>45705</v>
      </c>
      <c r="I1199" s="1">
        <v>45710</v>
      </c>
      <c r="J1199" t="s">
        <v>23</v>
      </c>
      <c r="K1199" t="s">
        <v>70</v>
      </c>
      <c r="L1199">
        <v>4</v>
      </c>
      <c r="M1199" t="s">
        <v>19</v>
      </c>
      <c r="N1199" t="s">
        <v>62</v>
      </c>
      <c r="O1199">
        <f>orders[[#This Row],[Ship Date]]-orders[[#This Row],[Order Date]]</f>
        <v>5</v>
      </c>
      <c r="P1199">
        <f>WEEKNUM(orders[[#This Row],[Order Date]])</f>
        <v>8</v>
      </c>
      <c r="Q1199" t="str" cm="1">
        <f t="array" ref="Q1199">_xlfn.IFS(orders[[#This Row],[Customer Gender]]="M","Male", orders[[#This Row],[Customer Gender]]="F","Female", orders[[#This Row],[Customer Gender]]="O","Other", TRUE,"Unknown")</f>
        <v>Male</v>
      </c>
      <c r="R1199" s="31" t="str">
        <f t="shared" si="56"/>
        <v>February</v>
      </c>
    </row>
    <row r="1200" spans="1:18">
      <c r="A1200" t="s">
        <v>1297</v>
      </c>
      <c r="B1200" t="s">
        <v>22</v>
      </c>
      <c r="C1200">
        <v>2</v>
      </c>
      <c r="D1200">
        <f t="shared" si="54"/>
        <v>2</v>
      </c>
      <c r="E1200">
        <v>63.5</v>
      </c>
      <c r="F1200">
        <v>127</v>
      </c>
      <c r="G1200">
        <f t="shared" si="55"/>
        <v>127</v>
      </c>
      <c r="H1200" s="1">
        <v>45705</v>
      </c>
      <c r="I1200" s="1">
        <v>45705</v>
      </c>
      <c r="J1200" t="s">
        <v>27</v>
      </c>
      <c r="K1200" t="s">
        <v>35</v>
      </c>
      <c r="L1200">
        <v>5</v>
      </c>
      <c r="M1200" t="s">
        <v>19</v>
      </c>
      <c r="N1200" t="s">
        <v>62</v>
      </c>
      <c r="O1200">
        <f>orders[[#This Row],[Ship Date]]-orders[[#This Row],[Order Date]]</f>
        <v>0</v>
      </c>
      <c r="P1200">
        <f>WEEKNUM(orders[[#This Row],[Order Date]])</f>
        <v>8</v>
      </c>
      <c r="Q1200" t="str" cm="1">
        <f t="array" ref="Q1200">_xlfn.IFS(orders[[#This Row],[Customer Gender]]="M","Male", orders[[#This Row],[Customer Gender]]="F","Female", orders[[#This Row],[Customer Gender]]="O","Other", TRUE,"Unknown")</f>
        <v>Female</v>
      </c>
      <c r="R1200" s="31" t="str">
        <f t="shared" si="56"/>
        <v>February</v>
      </c>
    </row>
    <row r="1201" spans="1:18">
      <c r="A1201" t="s">
        <v>1298</v>
      </c>
      <c r="B1201" t="s">
        <v>39</v>
      </c>
      <c r="C1201">
        <v>7</v>
      </c>
      <c r="D1201">
        <f t="shared" si="54"/>
        <v>7</v>
      </c>
      <c r="E1201">
        <v>82.9</v>
      </c>
      <c r="F1201">
        <v>580.30000000000007</v>
      </c>
      <c r="G1201">
        <f t="shared" si="55"/>
        <v>580.30000000000007</v>
      </c>
      <c r="H1201" s="1">
        <v>45705</v>
      </c>
      <c r="I1201" s="1">
        <v>45710</v>
      </c>
      <c r="J1201" t="s">
        <v>27</v>
      </c>
      <c r="K1201" t="s">
        <v>70</v>
      </c>
      <c r="L1201">
        <v>4</v>
      </c>
      <c r="M1201" t="s">
        <v>19</v>
      </c>
      <c r="N1201" t="s">
        <v>72</v>
      </c>
      <c r="O1201">
        <f>orders[[#This Row],[Ship Date]]-orders[[#This Row],[Order Date]]</f>
        <v>5</v>
      </c>
      <c r="P1201">
        <f>WEEKNUM(orders[[#This Row],[Order Date]])</f>
        <v>8</v>
      </c>
      <c r="Q1201" t="str" cm="1">
        <f t="array" ref="Q1201">_xlfn.IFS(orders[[#This Row],[Customer Gender]]="M","Male", orders[[#This Row],[Customer Gender]]="F","Female", orders[[#This Row],[Customer Gender]]="O","Other", TRUE,"Unknown")</f>
        <v>Female</v>
      </c>
      <c r="R1201" s="31" t="str">
        <f t="shared" si="56"/>
        <v>February</v>
      </c>
    </row>
    <row r="1202" spans="1:18">
      <c r="A1202" t="s">
        <v>1299</v>
      </c>
      <c r="B1202" t="s">
        <v>39</v>
      </c>
      <c r="C1202">
        <v>2</v>
      </c>
      <c r="D1202">
        <f t="shared" si="54"/>
        <v>2</v>
      </c>
      <c r="E1202">
        <v>83.6</v>
      </c>
      <c r="F1202">
        <v>167.2</v>
      </c>
      <c r="G1202">
        <f t="shared" si="55"/>
        <v>167.2</v>
      </c>
      <c r="H1202" s="1">
        <v>45705</v>
      </c>
      <c r="I1202" s="1">
        <v>45710</v>
      </c>
      <c r="J1202" t="s">
        <v>27</v>
      </c>
      <c r="K1202" t="s">
        <v>18</v>
      </c>
      <c r="L1202">
        <v>4</v>
      </c>
      <c r="M1202" t="s">
        <v>19</v>
      </c>
      <c r="N1202" t="s">
        <v>77</v>
      </c>
      <c r="O1202">
        <f>orders[[#This Row],[Ship Date]]-orders[[#This Row],[Order Date]]</f>
        <v>5</v>
      </c>
      <c r="P1202">
        <f>WEEKNUM(orders[[#This Row],[Order Date]])</f>
        <v>8</v>
      </c>
      <c r="Q1202" t="str" cm="1">
        <f t="array" ref="Q1202">_xlfn.IFS(orders[[#This Row],[Customer Gender]]="M","Male", orders[[#This Row],[Customer Gender]]="F","Female", orders[[#This Row],[Customer Gender]]="O","Other", TRUE,"Unknown")</f>
        <v>Female</v>
      </c>
      <c r="R1202" s="31" t="str">
        <f t="shared" si="56"/>
        <v>February</v>
      </c>
    </row>
    <row r="1203" spans="1:18">
      <c r="A1203" t="s">
        <v>1300</v>
      </c>
      <c r="B1203" t="s">
        <v>32</v>
      </c>
      <c r="C1203">
        <v>2</v>
      </c>
      <c r="D1203">
        <f t="shared" si="54"/>
        <v>2</v>
      </c>
      <c r="E1203">
        <v>29.4</v>
      </c>
      <c r="F1203">
        <v>58.8</v>
      </c>
      <c r="G1203">
        <f t="shared" si="55"/>
        <v>58.8</v>
      </c>
      <c r="H1203" s="1">
        <v>45705</v>
      </c>
      <c r="I1203" s="1">
        <v>45705</v>
      </c>
      <c r="J1203" t="s">
        <v>27</v>
      </c>
      <c r="K1203" t="s">
        <v>18</v>
      </c>
      <c r="L1203">
        <v>3</v>
      </c>
      <c r="M1203" t="s">
        <v>19</v>
      </c>
      <c r="N1203" t="s">
        <v>268</v>
      </c>
      <c r="O1203">
        <f>orders[[#This Row],[Ship Date]]-orders[[#This Row],[Order Date]]</f>
        <v>0</v>
      </c>
      <c r="P1203">
        <f>WEEKNUM(orders[[#This Row],[Order Date]])</f>
        <v>8</v>
      </c>
      <c r="Q1203" t="str" cm="1">
        <f t="array" ref="Q1203">_xlfn.IFS(orders[[#This Row],[Customer Gender]]="M","Male", orders[[#This Row],[Customer Gender]]="F","Female", orders[[#This Row],[Customer Gender]]="O","Other", TRUE,"Unknown")</f>
        <v>Female</v>
      </c>
      <c r="R1203" s="31" t="str">
        <f t="shared" si="56"/>
        <v>February</v>
      </c>
    </row>
    <row r="1204" spans="1:18">
      <c r="A1204" t="s">
        <v>1301</v>
      </c>
      <c r="B1204" t="s">
        <v>26</v>
      </c>
      <c r="C1204">
        <v>3</v>
      </c>
      <c r="D1204">
        <f t="shared" si="54"/>
        <v>3</v>
      </c>
      <c r="E1204">
        <v>107.1</v>
      </c>
      <c r="F1204">
        <v>321.29999999999995</v>
      </c>
      <c r="G1204">
        <f t="shared" si="55"/>
        <v>321.29999999999995</v>
      </c>
      <c r="H1204" s="1">
        <v>45705</v>
      </c>
      <c r="I1204" s="1">
        <v>45709</v>
      </c>
      <c r="J1204" t="s">
        <v>27</v>
      </c>
      <c r="K1204" t="s">
        <v>40</v>
      </c>
      <c r="L1204">
        <v>4</v>
      </c>
      <c r="M1204" t="s">
        <v>19</v>
      </c>
      <c r="N1204" t="s">
        <v>113</v>
      </c>
      <c r="O1204">
        <f>orders[[#This Row],[Ship Date]]-orders[[#This Row],[Order Date]]</f>
        <v>4</v>
      </c>
      <c r="P1204">
        <f>WEEKNUM(orders[[#This Row],[Order Date]])</f>
        <v>8</v>
      </c>
      <c r="Q1204" t="str" cm="1">
        <f t="array" ref="Q1204">_xlfn.IFS(orders[[#This Row],[Customer Gender]]="M","Male", orders[[#This Row],[Customer Gender]]="F","Female", orders[[#This Row],[Customer Gender]]="O","Other", TRUE,"Unknown")</f>
        <v>Female</v>
      </c>
      <c r="R1204" s="31" t="str">
        <f t="shared" si="56"/>
        <v>February</v>
      </c>
    </row>
    <row r="1205" spans="1:18">
      <c r="A1205" t="s">
        <v>1302</v>
      </c>
      <c r="B1205" t="s">
        <v>26</v>
      </c>
      <c r="C1205">
        <v>1</v>
      </c>
      <c r="D1205">
        <f t="shared" si="54"/>
        <v>1</v>
      </c>
      <c r="E1205">
        <v>62.7</v>
      </c>
      <c r="F1205">
        <v>62.7</v>
      </c>
      <c r="G1205">
        <f t="shared" si="55"/>
        <v>62.7</v>
      </c>
      <c r="H1205" s="1">
        <v>45705</v>
      </c>
      <c r="I1205" s="1">
        <v>45709</v>
      </c>
      <c r="J1205" t="s">
        <v>23</v>
      </c>
      <c r="K1205" t="s">
        <v>35</v>
      </c>
      <c r="L1205">
        <v>4</v>
      </c>
      <c r="M1205" t="s">
        <v>19</v>
      </c>
      <c r="N1205" t="s">
        <v>115</v>
      </c>
      <c r="O1205">
        <f>orders[[#This Row],[Ship Date]]-orders[[#This Row],[Order Date]]</f>
        <v>4</v>
      </c>
      <c r="P1205">
        <f>WEEKNUM(orders[[#This Row],[Order Date]])</f>
        <v>8</v>
      </c>
      <c r="Q1205" t="str" cm="1">
        <f t="array" ref="Q1205">_xlfn.IFS(orders[[#This Row],[Customer Gender]]="M","Male", orders[[#This Row],[Customer Gender]]="F","Female", orders[[#This Row],[Customer Gender]]="O","Other", TRUE,"Unknown")</f>
        <v>Male</v>
      </c>
      <c r="R1205" s="31" t="str">
        <f t="shared" si="56"/>
        <v>February</v>
      </c>
    </row>
    <row r="1206" spans="1:18">
      <c r="A1206" t="s">
        <v>1303</v>
      </c>
      <c r="B1206" t="s">
        <v>67</v>
      </c>
      <c r="C1206">
        <v>1</v>
      </c>
      <c r="D1206">
        <f t="shared" si="54"/>
        <v>1</v>
      </c>
      <c r="E1206">
        <v>41.6</v>
      </c>
      <c r="F1206">
        <v>41.6</v>
      </c>
      <c r="G1206">
        <f t="shared" si="55"/>
        <v>41.6</v>
      </c>
      <c r="H1206" s="1">
        <v>45705</v>
      </c>
      <c r="I1206" s="1">
        <v>45706</v>
      </c>
      <c r="J1206" t="s">
        <v>23</v>
      </c>
      <c r="K1206" t="s">
        <v>18</v>
      </c>
      <c r="L1206">
        <v>3</v>
      </c>
      <c r="M1206" t="s">
        <v>19</v>
      </c>
      <c r="N1206" t="s">
        <v>24</v>
      </c>
      <c r="O1206">
        <f>orders[[#This Row],[Ship Date]]-orders[[#This Row],[Order Date]]</f>
        <v>1</v>
      </c>
      <c r="P1206">
        <f>WEEKNUM(orders[[#This Row],[Order Date]])</f>
        <v>8</v>
      </c>
      <c r="Q1206" t="str" cm="1">
        <f t="array" ref="Q1206">_xlfn.IFS(orders[[#This Row],[Customer Gender]]="M","Male", orders[[#This Row],[Customer Gender]]="F","Female", orders[[#This Row],[Customer Gender]]="O","Other", TRUE,"Unknown")</f>
        <v>Male</v>
      </c>
      <c r="R1206" s="31" t="str">
        <f t="shared" si="56"/>
        <v>February</v>
      </c>
    </row>
    <row r="1207" spans="1:18">
      <c r="A1207" t="s">
        <v>1304</v>
      </c>
      <c r="B1207" t="s">
        <v>39</v>
      </c>
      <c r="C1207">
        <v>1</v>
      </c>
      <c r="D1207">
        <f t="shared" si="54"/>
        <v>1</v>
      </c>
      <c r="E1207">
        <v>44.2</v>
      </c>
      <c r="F1207">
        <v>44.2</v>
      </c>
      <c r="G1207">
        <f t="shared" si="55"/>
        <v>44.2</v>
      </c>
      <c r="H1207" s="1">
        <v>45705</v>
      </c>
      <c r="I1207" s="1">
        <v>45706</v>
      </c>
      <c r="J1207" t="s">
        <v>89</v>
      </c>
      <c r="K1207" t="s">
        <v>18</v>
      </c>
      <c r="L1207">
        <v>3</v>
      </c>
      <c r="M1207" t="s">
        <v>19</v>
      </c>
      <c r="N1207" t="s">
        <v>24</v>
      </c>
      <c r="O1207">
        <f>orders[[#This Row],[Ship Date]]-orders[[#This Row],[Order Date]]</f>
        <v>1</v>
      </c>
      <c r="P1207">
        <f>WEEKNUM(orders[[#This Row],[Order Date]])</f>
        <v>8</v>
      </c>
      <c r="Q1207" t="str" cm="1">
        <f t="array" ref="Q1207">_xlfn.IFS(orders[[#This Row],[Customer Gender]]="M","Male", orders[[#This Row],[Customer Gender]]="F","Female", orders[[#This Row],[Customer Gender]]="O","Other", TRUE,"Unknown")</f>
        <v>Other</v>
      </c>
      <c r="R1207" s="31" t="str">
        <f t="shared" si="56"/>
        <v>February</v>
      </c>
    </row>
    <row r="1208" spans="1:18">
      <c r="A1208" t="s">
        <v>1305</v>
      </c>
      <c r="B1208" t="s">
        <v>32</v>
      </c>
      <c r="C1208">
        <v>6</v>
      </c>
      <c r="D1208">
        <f t="shared" si="54"/>
        <v>6</v>
      </c>
      <c r="E1208">
        <v>40.4</v>
      </c>
      <c r="F1208">
        <v>242.39999999999998</v>
      </c>
      <c r="G1208">
        <f t="shared" si="55"/>
        <v>242.39999999999998</v>
      </c>
      <c r="H1208" s="1">
        <v>45705</v>
      </c>
      <c r="I1208" s="1">
        <v>45718</v>
      </c>
      <c r="J1208" t="s">
        <v>27</v>
      </c>
      <c r="K1208" t="s">
        <v>40</v>
      </c>
      <c r="L1208">
        <v>4</v>
      </c>
      <c r="M1208" t="s">
        <v>19</v>
      </c>
      <c r="N1208" t="s">
        <v>147</v>
      </c>
      <c r="O1208">
        <f>orders[[#This Row],[Ship Date]]-orders[[#This Row],[Order Date]]</f>
        <v>13</v>
      </c>
      <c r="P1208">
        <f>WEEKNUM(orders[[#This Row],[Order Date]])</f>
        <v>8</v>
      </c>
      <c r="Q1208" t="str" cm="1">
        <f t="array" ref="Q1208">_xlfn.IFS(orders[[#This Row],[Customer Gender]]="M","Male", orders[[#This Row],[Customer Gender]]="F","Female", orders[[#This Row],[Customer Gender]]="O","Other", TRUE,"Unknown")</f>
        <v>Female</v>
      </c>
      <c r="R1208" s="31" t="str">
        <f t="shared" si="56"/>
        <v>February</v>
      </c>
    </row>
    <row r="1209" spans="1:18">
      <c r="A1209" t="s">
        <v>1306</v>
      </c>
      <c r="B1209" t="s">
        <v>123</v>
      </c>
      <c r="C1209">
        <v>6</v>
      </c>
      <c r="D1209">
        <f t="shared" si="54"/>
        <v>6</v>
      </c>
      <c r="E1209">
        <v>59.6</v>
      </c>
      <c r="F1209">
        <v>357.6</v>
      </c>
      <c r="G1209">
        <f t="shared" si="55"/>
        <v>357.6</v>
      </c>
      <c r="H1209" s="1">
        <v>45705</v>
      </c>
      <c r="I1209" s="1">
        <v>45706</v>
      </c>
      <c r="J1209" t="s">
        <v>27</v>
      </c>
      <c r="K1209" t="s">
        <v>70</v>
      </c>
      <c r="L1209">
        <v>4</v>
      </c>
      <c r="M1209" t="s">
        <v>19</v>
      </c>
      <c r="N1209" t="s">
        <v>334</v>
      </c>
      <c r="O1209">
        <f>orders[[#This Row],[Ship Date]]-orders[[#This Row],[Order Date]]</f>
        <v>1</v>
      </c>
      <c r="P1209">
        <f>WEEKNUM(orders[[#This Row],[Order Date]])</f>
        <v>8</v>
      </c>
      <c r="Q1209" t="str" cm="1">
        <f t="array" ref="Q1209">_xlfn.IFS(orders[[#This Row],[Customer Gender]]="M","Male", orders[[#This Row],[Customer Gender]]="F","Female", orders[[#This Row],[Customer Gender]]="O","Other", TRUE,"Unknown")</f>
        <v>Female</v>
      </c>
      <c r="R1209" s="31" t="str">
        <f t="shared" si="56"/>
        <v>February</v>
      </c>
    </row>
    <row r="1210" spans="1:18">
      <c r="A1210" t="s">
        <v>1307</v>
      </c>
      <c r="B1210" t="s">
        <v>135</v>
      </c>
      <c r="C1210">
        <v>12</v>
      </c>
      <c r="D1210">
        <f t="shared" si="54"/>
        <v>12</v>
      </c>
      <c r="E1210">
        <v>63.8</v>
      </c>
      <c r="F1210">
        <v>765.59999999999991</v>
      </c>
      <c r="G1210">
        <f t="shared" si="55"/>
        <v>765.59999999999991</v>
      </c>
      <c r="H1210" s="1">
        <v>45705</v>
      </c>
      <c r="I1210" s="1">
        <v>45706</v>
      </c>
      <c r="J1210" t="s">
        <v>23</v>
      </c>
      <c r="K1210" t="s">
        <v>35</v>
      </c>
      <c r="L1210">
        <v>4</v>
      </c>
      <c r="M1210" t="s">
        <v>19</v>
      </c>
      <c r="N1210" t="s">
        <v>33</v>
      </c>
      <c r="O1210">
        <f>orders[[#This Row],[Ship Date]]-orders[[#This Row],[Order Date]]</f>
        <v>1</v>
      </c>
      <c r="P1210">
        <f>WEEKNUM(orders[[#This Row],[Order Date]])</f>
        <v>8</v>
      </c>
      <c r="Q1210" t="str" cm="1">
        <f t="array" ref="Q1210">_xlfn.IFS(orders[[#This Row],[Customer Gender]]="M","Male", orders[[#This Row],[Customer Gender]]="F","Female", orders[[#This Row],[Customer Gender]]="O","Other", TRUE,"Unknown")</f>
        <v>Male</v>
      </c>
      <c r="R1210" s="31" t="str">
        <f t="shared" si="56"/>
        <v>February</v>
      </c>
    </row>
    <row r="1211" spans="1:18">
      <c r="A1211" t="s">
        <v>1308</v>
      </c>
      <c r="B1211" t="s">
        <v>46</v>
      </c>
      <c r="C1211">
        <v>6</v>
      </c>
      <c r="D1211">
        <f t="shared" si="54"/>
        <v>6</v>
      </c>
      <c r="E1211">
        <v>30.8</v>
      </c>
      <c r="F1211">
        <v>184.8</v>
      </c>
      <c r="G1211">
        <f t="shared" si="55"/>
        <v>184.8</v>
      </c>
      <c r="H1211" s="1">
        <v>45705</v>
      </c>
      <c r="I1211" s="1">
        <v>45707</v>
      </c>
      <c r="J1211" t="s">
        <v>23</v>
      </c>
      <c r="K1211" t="s">
        <v>70</v>
      </c>
      <c r="L1211">
        <v>4</v>
      </c>
      <c r="M1211" t="s">
        <v>19</v>
      </c>
      <c r="N1211" t="s">
        <v>33</v>
      </c>
      <c r="O1211">
        <f>orders[[#This Row],[Ship Date]]-orders[[#This Row],[Order Date]]</f>
        <v>2</v>
      </c>
      <c r="P1211">
        <f>WEEKNUM(orders[[#This Row],[Order Date]])</f>
        <v>8</v>
      </c>
      <c r="Q1211" t="str" cm="1">
        <f t="array" ref="Q1211">_xlfn.IFS(orders[[#This Row],[Customer Gender]]="M","Male", orders[[#This Row],[Customer Gender]]="F","Female", orders[[#This Row],[Customer Gender]]="O","Other", TRUE,"Unknown")</f>
        <v>Male</v>
      </c>
      <c r="R1211" s="31" t="str">
        <f t="shared" si="56"/>
        <v>February</v>
      </c>
    </row>
    <row r="1212" spans="1:18">
      <c r="A1212" t="s">
        <v>1309</v>
      </c>
      <c r="B1212" t="s">
        <v>22</v>
      </c>
      <c r="C1212">
        <v>2</v>
      </c>
      <c r="D1212">
        <f t="shared" si="54"/>
        <v>2</v>
      </c>
      <c r="E1212">
        <v>41.5</v>
      </c>
      <c r="F1212">
        <v>83</v>
      </c>
      <c r="G1212">
        <f t="shared" si="55"/>
        <v>83</v>
      </c>
      <c r="H1212" s="1">
        <v>45705</v>
      </c>
      <c r="I1212" s="1">
        <v>45708</v>
      </c>
      <c r="J1212" t="s">
        <v>89</v>
      </c>
      <c r="K1212" t="s">
        <v>18</v>
      </c>
      <c r="L1212">
        <v>4</v>
      </c>
      <c r="M1212" t="s">
        <v>19</v>
      </c>
      <c r="N1212" t="s">
        <v>33</v>
      </c>
      <c r="O1212">
        <f>orders[[#This Row],[Ship Date]]-orders[[#This Row],[Order Date]]</f>
        <v>3</v>
      </c>
      <c r="P1212">
        <f>WEEKNUM(orders[[#This Row],[Order Date]])</f>
        <v>8</v>
      </c>
      <c r="Q1212" t="str" cm="1">
        <f t="array" ref="Q1212">_xlfn.IFS(orders[[#This Row],[Customer Gender]]="M","Male", orders[[#This Row],[Customer Gender]]="F","Female", orders[[#This Row],[Customer Gender]]="O","Other", TRUE,"Unknown")</f>
        <v>Other</v>
      </c>
      <c r="R1212" s="31" t="str">
        <f t="shared" si="56"/>
        <v>February</v>
      </c>
    </row>
    <row r="1213" spans="1:18">
      <c r="A1213" t="s">
        <v>1310</v>
      </c>
      <c r="B1213" t="s">
        <v>54</v>
      </c>
      <c r="C1213">
        <v>4</v>
      </c>
      <c r="D1213">
        <f t="shared" si="54"/>
        <v>4</v>
      </c>
      <c r="E1213">
        <v>44.7</v>
      </c>
      <c r="F1213">
        <v>178.8</v>
      </c>
      <c r="G1213">
        <f t="shared" si="55"/>
        <v>178.8</v>
      </c>
      <c r="H1213" s="1">
        <v>45705</v>
      </c>
      <c r="I1213" s="1">
        <v>45707</v>
      </c>
      <c r="J1213" t="s">
        <v>27</v>
      </c>
      <c r="K1213" t="s">
        <v>40</v>
      </c>
      <c r="L1213">
        <v>3</v>
      </c>
      <c r="M1213" t="s">
        <v>19</v>
      </c>
      <c r="N1213" t="s">
        <v>33</v>
      </c>
      <c r="O1213">
        <f>orders[[#This Row],[Ship Date]]-orders[[#This Row],[Order Date]]</f>
        <v>2</v>
      </c>
      <c r="P1213">
        <f>WEEKNUM(orders[[#This Row],[Order Date]])</f>
        <v>8</v>
      </c>
      <c r="Q1213" t="str" cm="1">
        <f t="array" ref="Q1213">_xlfn.IFS(orders[[#This Row],[Customer Gender]]="M","Male", orders[[#This Row],[Customer Gender]]="F","Female", orders[[#This Row],[Customer Gender]]="O","Other", TRUE,"Unknown")</f>
        <v>Female</v>
      </c>
      <c r="R1213" s="31" t="str">
        <f t="shared" si="56"/>
        <v>February</v>
      </c>
    </row>
    <row r="1214" spans="1:18">
      <c r="A1214" t="s">
        <v>1311</v>
      </c>
      <c r="B1214" t="s">
        <v>69</v>
      </c>
      <c r="C1214">
        <v>2</v>
      </c>
      <c r="D1214">
        <f t="shared" si="54"/>
        <v>2</v>
      </c>
      <c r="E1214">
        <v>64.099999999999994</v>
      </c>
      <c r="F1214">
        <v>128.19999999999999</v>
      </c>
      <c r="G1214">
        <f t="shared" si="55"/>
        <v>128.19999999999999</v>
      </c>
      <c r="H1214" s="1">
        <v>45705</v>
      </c>
      <c r="I1214" s="1">
        <v>45709</v>
      </c>
      <c r="J1214" t="s">
        <v>27</v>
      </c>
      <c r="K1214" t="s">
        <v>35</v>
      </c>
      <c r="L1214">
        <v>2</v>
      </c>
      <c r="M1214" t="s">
        <v>19</v>
      </c>
      <c r="N1214" t="s">
        <v>33</v>
      </c>
      <c r="O1214">
        <f>orders[[#This Row],[Ship Date]]-orders[[#This Row],[Order Date]]</f>
        <v>4</v>
      </c>
      <c r="P1214">
        <f>WEEKNUM(orders[[#This Row],[Order Date]])</f>
        <v>8</v>
      </c>
      <c r="Q1214" t="str" cm="1">
        <f t="array" ref="Q1214">_xlfn.IFS(orders[[#This Row],[Customer Gender]]="M","Male", orders[[#This Row],[Customer Gender]]="F","Female", orders[[#This Row],[Customer Gender]]="O","Other", TRUE,"Unknown")</f>
        <v>Female</v>
      </c>
      <c r="R1214" s="31" t="str">
        <f t="shared" si="56"/>
        <v>February</v>
      </c>
    </row>
    <row r="1215" spans="1:18">
      <c r="A1215" t="s">
        <v>1312</v>
      </c>
      <c r="B1215" t="s">
        <v>44</v>
      </c>
      <c r="C1215">
        <v>1</v>
      </c>
      <c r="D1215">
        <f t="shared" si="54"/>
        <v>1</v>
      </c>
      <c r="E1215">
        <v>15.9</v>
      </c>
      <c r="F1215">
        <v>15.9</v>
      </c>
      <c r="G1215">
        <f t="shared" si="55"/>
        <v>15.9</v>
      </c>
      <c r="H1215" s="1">
        <v>45705</v>
      </c>
      <c r="I1215" s="1">
        <v>45708</v>
      </c>
      <c r="J1215" t="s">
        <v>17</v>
      </c>
      <c r="K1215" t="s">
        <v>35</v>
      </c>
      <c r="L1215">
        <v>4</v>
      </c>
      <c r="M1215" t="s">
        <v>19</v>
      </c>
      <c r="N1215" t="s">
        <v>33</v>
      </c>
      <c r="O1215">
        <f>orders[[#This Row],[Ship Date]]-orders[[#This Row],[Order Date]]</f>
        <v>3</v>
      </c>
      <c r="P1215">
        <f>WEEKNUM(orders[[#This Row],[Order Date]])</f>
        <v>8</v>
      </c>
      <c r="Q1215" t="str" cm="1">
        <f t="array" ref="Q1215">_xlfn.IFS(orders[[#This Row],[Customer Gender]]="M","Male", orders[[#This Row],[Customer Gender]]="F","Female", orders[[#This Row],[Customer Gender]]="O","Other", TRUE,"Unknown")</f>
        <v>Unknown</v>
      </c>
      <c r="R1215" s="31" t="str">
        <f t="shared" si="56"/>
        <v>February</v>
      </c>
    </row>
    <row r="1216" spans="1:18">
      <c r="A1216" t="s">
        <v>1313</v>
      </c>
      <c r="B1216" t="s">
        <v>39</v>
      </c>
      <c r="C1216">
        <v>2</v>
      </c>
      <c r="D1216">
        <f t="shared" si="54"/>
        <v>2</v>
      </c>
      <c r="E1216">
        <v>78.7</v>
      </c>
      <c r="F1216">
        <v>157.4</v>
      </c>
      <c r="G1216">
        <f t="shared" si="55"/>
        <v>157.4</v>
      </c>
      <c r="H1216" s="1">
        <v>45705</v>
      </c>
      <c r="I1216" s="1">
        <v>45705</v>
      </c>
      <c r="J1216" t="s">
        <v>27</v>
      </c>
      <c r="K1216" t="s">
        <v>40</v>
      </c>
      <c r="L1216">
        <v>3</v>
      </c>
      <c r="M1216" t="s">
        <v>19</v>
      </c>
      <c r="N1216" t="s">
        <v>33</v>
      </c>
      <c r="O1216">
        <f>orders[[#This Row],[Ship Date]]-orders[[#This Row],[Order Date]]</f>
        <v>0</v>
      </c>
      <c r="P1216">
        <f>WEEKNUM(orders[[#This Row],[Order Date]])</f>
        <v>8</v>
      </c>
      <c r="Q1216" t="str" cm="1">
        <f t="array" ref="Q1216">_xlfn.IFS(orders[[#This Row],[Customer Gender]]="M","Male", orders[[#This Row],[Customer Gender]]="F","Female", orders[[#This Row],[Customer Gender]]="O","Other", TRUE,"Unknown")</f>
        <v>Female</v>
      </c>
      <c r="R1216" s="31" t="str">
        <f t="shared" si="56"/>
        <v>February</v>
      </c>
    </row>
    <row r="1217" spans="1:18">
      <c r="A1217" t="s">
        <v>1314</v>
      </c>
      <c r="B1217" t="s">
        <v>37</v>
      </c>
      <c r="C1217">
        <v>12</v>
      </c>
      <c r="D1217">
        <f t="shared" si="54"/>
        <v>12</v>
      </c>
      <c r="E1217">
        <v>29.6</v>
      </c>
      <c r="F1217">
        <v>355.20000000000005</v>
      </c>
      <c r="G1217">
        <f t="shared" si="55"/>
        <v>355.20000000000005</v>
      </c>
      <c r="H1217" s="1">
        <v>45705</v>
      </c>
      <c r="I1217" s="1">
        <v>45709</v>
      </c>
      <c r="J1217" t="s">
        <v>23</v>
      </c>
      <c r="K1217" t="s">
        <v>40</v>
      </c>
      <c r="L1217">
        <v>2</v>
      </c>
      <c r="M1217" t="s">
        <v>19</v>
      </c>
      <c r="N1217" t="s">
        <v>33</v>
      </c>
      <c r="O1217">
        <f>orders[[#This Row],[Ship Date]]-orders[[#This Row],[Order Date]]</f>
        <v>4</v>
      </c>
      <c r="P1217">
        <f>WEEKNUM(orders[[#This Row],[Order Date]])</f>
        <v>8</v>
      </c>
      <c r="Q1217" t="str" cm="1">
        <f t="array" ref="Q1217">_xlfn.IFS(orders[[#This Row],[Customer Gender]]="M","Male", orders[[#This Row],[Customer Gender]]="F","Female", orders[[#This Row],[Customer Gender]]="O","Other", TRUE,"Unknown")</f>
        <v>Male</v>
      </c>
      <c r="R1217" s="31" t="str">
        <f t="shared" si="56"/>
        <v>February</v>
      </c>
    </row>
    <row r="1218" spans="1:18">
      <c r="A1218" t="s">
        <v>1315</v>
      </c>
      <c r="B1218" t="s">
        <v>44</v>
      </c>
      <c r="C1218">
        <v>4</v>
      </c>
      <c r="D1218">
        <f t="shared" ref="D1218:D1281" si="57">IF(OR(C1218="",C1218=0),0.0001,C1218)</f>
        <v>4</v>
      </c>
      <c r="E1218">
        <v>21.5</v>
      </c>
      <c r="F1218">
        <v>86</v>
      </c>
      <c r="G1218">
        <f t="shared" ref="G1218:G1281" si="58">IF(OR(F1218="",F1218=0),0.0001,F1218)</f>
        <v>86</v>
      </c>
      <c r="H1218" s="1">
        <v>45705</v>
      </c>
      <c r="I1218" s="1">
        <v>45708</v>
      </c>
      <c r="J1218" t="s">
        <v>23</v>
      </c>
      <c r="K1218" t="s">
        <v>35</v>
      </c>
      <c r="L1218">
        <v>4</v>
      </c>
      <c r="M1218" t="s">
        <v>19</v>
      </c>
      <c r="N1218" t="s">
        <v>33</v>
      </c>
      <c r="O1218">
        <f>orders[[#This Row],[Ship Date]]-orders[[#This Row],[Order Date]]</f>
        <v>3</v>
      </c>
      <c r="P1218">
        <f>WEEKNUM(orders[[#This Row],[Order Date]])</f>
        <v>8</v>
      </c>
      <c r="Q1218" t="str" cm="1">
        <f t="array" ref="Q1218">_xlfn.IFS(orders[[#This Row],[Customer Gender]]="M","Male", orders[[#This Row],[Customer Gender]]="F","Female", orders[[#This Row],[Customer Gender]]="O","Other", TRUE,"Unknown")</f>
        <v>Male</v>
      </c>
      <c r="R1218" s="31" t="str">
        <f t="shared" ref="R1218:R1281" si="59">TEXT(H1218,"mmmm")</f>
        <v>February</v>
      </c>
    </row>
    <row r="1219" spans="1:18">
      <c r="A1219" t="s">
        <v>1316</v>
      </c>
      <c r="B1219" t="s">
        <v>46</v>
      </c>
      <c r="C1219">
        <v>3</v>
      </c>
      <c r="D1219">
        <f t="shared" si="57"/>
        <v>3</v>
      </c>
      <c r="E1219">
        <v>74.900000000000006</v>
      </c>
      <c r="F1219">
        <v>224.70000000000002</v>
      </c>
      <c r="G1219">
        <f t="shared" si="58"/>
        <v>224.70000000000002</v>
      </c>
      <c r="H1219" s="1">
        <v>45705</v>
      </c>
      <c r="I1219" s="1">
        <v>45714</v>
      </c>
      <c r="J1219" t="s">
        <v>23</v>
      </c>
      <c r="K1219" t="s">
        <v>51</v>
      </c>
      <c r="L1219">
        <v>3</v>
      </c>
      <c r="M1219" t="s">
        <v>19</v>
      </c>
      <c r="N1219" t="s">
        <v>33</v>
      </c>
      <c r="O1219">
        <f>orders[[#This Row],[Ship Date]]-orders[[#This Row],[Order Date]]</f>
        <v>9</v>
      </c>
      <c r="P1219">
        <f>WEEKNUM(orders[[#This Row],[Order Date]])</f>
        <v>8</v>
      </c>
      <c r="Q1219" t="str" cm="1">
        <f t="array" ref="Q1219">_xlfn.IFS(orders[[#This Row],[Customer Gender]]="M","Male", orders[[#This Row],[Customer Gender]]="F","Female", orders[[#This Row],[Customer Gender]]="O","Other", TRUE,"Unknown")</f>
        <v>Male</v>
      </c>
      <c r="R1219" s="31" t="str">
        <f t="shared" si="59"/>
        <v>February</v>
      </c>
    </row>
    <row r="1220" spans="1:18">
      <c r="A1220" t="s">
        <v>1317</v>
      </c>
      <c r="B1220" t="s">
        <v>54</v>
      </c>
      <c r="C1220">
        <v>6</v>
      </c>
      <c r="D1220">
        <f t="shared" si="57"/>
        <v>6</v>
      </c>
      <c r="E1220">
        <v>45</v>
      </c>
      <c r="F1220">
        <v>270</v>
      </c>
      <c r="G1220">
        <f t="shared" si="58"/>
        <v>270</v>
      </c>
      <c r="H1220" s="1">
        <v>45705</v>
      </c>
      <c r="I1220" s="1">
        <v>45710</v>
      </c>
      <c r="J1220" t="s">
        <v>27</v>
      </c>
      <c r="K1220" t="s">
        <v>40</v>
      </c>
      <c r="L1220">
        <v>4</v>
      </c>
      <c r="M1220" t="s">
        <v>19</v>
      </c>
      <c r="N1220" t="s">
        <v>33</v>
      </c>
      <c r="O1220">
        <f>orders[[#This Row],[Ship Date]]-orders[[#This Row],[Order Date]]</f>
        <v>5</v>
      </c>
      <c r="P1220">
        <f>WEEKNUM(orders[[#This Row],[Order Date]])</f>
        <v>8</v>
      </c>
      <c r="Q1220" t="str" cm="1">
        <f t="array" ref="Q1220">_xlfn.IFS(orders[[#This Row],[Customer Gender]]="M","Male", orders[[#This Row],[Customer Gender]]="F","Female", orders[[#This Row],[Customer Gender]]="O","Other", TRUE,"Unknown")</f>
        <v>Female</v>
      </c>
      <c r="R1220" s="31" t="str">
        <f t="shared" si="59"/>
        <v>February</v>
      </c>
    </row>
    <row r="1221" spans="1:18">
      <c r="A1221" t="s">
        <v>1318</v>
      </c>
      <c r="B1221" t="s">
        <v>42</v>
      </c>
      <c r="C1221">
        <v>34</v>
      </c>
      <c r="D1221">
        <f t="shared" si="57"/>
        <v>34</v>
      </c>
      <c r="E1221">
        <v>37.9</v>
      </c>
      <c r="F1221">
        <v>1288.5999999999999</v>
      </c>
      <c r="G1221">
        <f t="shared" si="58"/>
        <v>1288.5999999999999</v>
      </c>
      <c r="H1221" s="1">
        <v>45705</v>
      </c>
      <c r="I1221" s="1">
        <v>45706</v>
      </c>
      <c r="J1221" t="s">
        <v>23</v>
      </c>
      <c r="K1221" t="s">
        <v>18</v>
      </c>
      <c r="L1221">
        <v>4</v>
      </c>
      <c r="M1221" t="s">
        <v>19</v>
      </c>
      <c r="N1221" t="s">
        <v>33</v>
      </c>
      <c r="O1221">
        <f>orders[[#This Row],[Ship Date]]-orders[[#This Row],[Order Date]]</f>
        <v>1</v>
      </c>
      <c r="P1221">
        <f>WEEKNUM(orders[[#This Row],[Order Date]])</f>
        <v>8</v>
      </c>
      <c r="Q1221" t="str" cm="1">
        <f t="array" ref="Q1221">_xlfn.IFS(orders[[#This Row],[Customer Gender]]="M","Male", orders[[#This Row],[Customer Gender]]="F","Female", orders[[#This Row],[Customer Gender]]="O","Other", TRUE,"Unknown")</f>
        <v>Male</v>
      </c>
      <c r="R1221" s="31" t="str">
        <f t="shared" si="59"/>
        <v>February</v>
      </c>
    </row>
    <row r="1222" spans="1:18">
      <c r="A1222" t="s">
        <v>1319</v>
      </c>
      <c r="B1222" t="s">
        <v>39</v>
      </c>
      <c r="C1222">
        <v>3</v>
      </c>
      <c r="D1222">
        <f t="shared" si="57"/>
        <v>3</v>
      </c>
      <c r="E1222">
        <v>56.6</v>
      </c>
      <c r="F1222">
        <v>169.8</v>
      </c>
      <c r="G1222">
        <f t="shared" si="58"/>
        <v>169.8</v>
      </c>
      <c r="H1222" s="1">
        <v>45705</v>
      </c>
      <c r="I1222" s="1">
        <v>45706</v>
      </c>
      <c r="J1222" t="s">
        <v>23</v>
      </c>
      <c r="K1222" t="s">
        <v>51</v>
      </c>
      <c r="L1222">
        <v>4</v>
      </c>
      <c r="M1222" t="s">
        <v>19</v>
      </c>
      <c r="N1222" t="s">
        <v>33</v>
      </c>
      <c r="O1222">
        <f>orders[[#This Row],[Ship Date]]-orders[[#This Row],[Order Date]]</f>
        <v>1</v>
      </c>
      <c r="P1222">
        <f>WEEKNUM(orders[[#This Row],[Order Date]])</f>
        <v>8</v>
      </c>
      <c r="Q1222" t="str" cm="1">
        <f t="array" ref="Q1222">_xlfn.IFS(orders[[#This Row],[Customer Gender]]="M","Male", orders[[#This Row],[Customer Gender]]="F","Female", orders[[#This Row],[Customer Gender]]="O","Other", TRUE,"Unknown")</f>
        <v>Male</v>
      </c>
      <c r="R1222" s="31" t="str">
        <f t="shared" si="59"/>
        <v>February</v>
      </c>
    </row>
    <row r="1223" spans="1:18">
      <c r="A1223" t="s">
        <v>1320</v>
      </c>
      <c r="B1223" t="s">
        <v>30</v>
      </c>
      <c r="C1223">
        <v>13</v>
      </c>
      <c r="D1223">
        <f t="shared" si="57"/>
        <v>13</v>
      </c>
      <c r="E1223">
        <v>84.5</v>
      </c>
      <c r="F1223">
        <v>1098.5</v>
      </c>
      <c r="G1223">
        <f t="shared" si="58"/>
        <v>1098.5</v>
      </c>
      <c r="H1223" s="1">
        <v>45705</v>
      </c>
      <c r="I1223" s="1">
        <v>45708</v>
      </c>
      <c r="J1223" t="s">
        <v>27</v>
      </c>
      <c r="K1223" t="s">
        <v>35</v>
      </c>
      <c r="L1223">
        <v>2</v>
      </c>
      <c r="M1223" t="s">
        <v>19</v>
      </c>
      <c r="N1223" t="s">
        <v>33</v>
      </c>
      <c r="O1223">
        <f>orders[[#This Row],[Ship Date]]-orders[[#This Row],[Order Date]]</f>
        <v>3</v>
      </c>
      <c r="P1223">
        <f>WEEKNUM(orders[[#This Row],[Order Date]])</f>
        <v>8</v>
      </c>
      <c r="Q1223" t="str" cm="1">
        <f t="array" ref="Q1223">_xlfn.IFS(orders[[#This Row],[Customer Gender]]="M","Male", orders[[#This Row],[Customer Gender]]="F","Female", orders[[#This Row],[Customer Gender]]="O","Other", TRUE,"Unknown")</f>
        <v>Female</v>
      </c>
      <c r="R1223" s="31" t="str">
        <f t="shared" si="59"/>
        <v>February</v>
      </c>
    </row>
    <row r="1224" spans="1:18">
      <c r="A1224" t="s">
        <v>1321</v>
      </c>
      <c r="B1224" t="s">
        <v>26</v>
      </c>
      <c r="C1224">
        <v>5</v>
      </c>
      <c r="D1224">
        <f t="shared" si="57"/>
        <v>5</v>
      </c>
      <c r="E1224">
        <v>105.4</v>
      </c>
      <c r="F1224">
        <v>527</v>
      </c>
      <c r="G1224">
        <f t="shared" si="58"/>
        <v>527</v>
      </c>
      <c r="H1224" s="1">
        <v>45705</v>
      </c>
      <c r="I1224" s="1">
        <v>45707</v>
      </c>
      <c r="J1224" t="s">
        <v>27</v>
      </c>
      <c r="K1224" t="s">
        <v>35</v>
      </c>
      <c r="L1224">
        <v>3</v>
      </c>
      <c r="M1224" t="s">
        <v>19</v>
      </c>
      <c r="N1224" t="s">
        <v>33</v>
      </c>
      <c r="O1224">
        <f>orders[[#This Row],[Ship Date]]-orders[[#This Row],[Order Date]]</f>
        <v>2</v>
      </c>
      <c r="P1224">
        <f>WEEKNUM(orders[[#This Row],[Order Date]])</f>
        <v>8</v>
      </c>
      <c r="Q1224" t="str" cm="1">
        <f t="array" ref="Q1224">_xlfn.IFS(orders[[#This Row],[Customer Gender]]="M","Male", orders[[#This Row],[Customer Gender]]="F","Female", orders[[#This Row],[Customer Gender]]="O","Other", TRUE,"Unknown")</f>
        <v>Female</v>
      </c>
      <c r="R1224" s="31" t="str">
        <f t="shared" si="59"/>
        <v>February</v>
      </c>
    </row>
    <row r="1225" spans="1:18">
      <c r="A1225" t="s">
        <v>1322</v>
      </c>
      <c r="B1225" t="s">
        <v>146</v>
      </c>
      <c r="C1225">
        <v>7</v>
      </c>
      <c r="D1225">
        <f t="shared" si="57"/>
        <v>7</v>
      </c>
      <c r="E1225">
        <v>39.4</v>
      </c>
      <c r="F1225">
        <v>275.8</v>
      </c>
      <c r="G1225">
        <f t="shared" si="58"/>
        <v>275.8</v>
      </c>
      <c r="H1225" s="1">
        <v>45706</v>
      </c>
      <c r="I1225" s="1">
        <v>45706</v>
      </c>
      <c r="J1225" t="s">
        <v>23</v>
      </c>
      <c r="K1225" t="s">
        <v>35</v>
      </c>
      <c r="L1225">
        <v>4</v>
      </c>
      <c r="M1225" t="s">
        <v>19</v>
      </c>
      <c r="N1225" t="s">
        <v>364</v>
      </c>
      <c r="O1225">
        <f>orders[[#This Row],[Ship Date]]-orders[[#This Row],[Order Date]]</f>
        <v>0</v>
      </c>
      <c r="P1225">
        <f>WEEKNUM(orders[[#This Row],[Order Date]])</f>
        <v>8</v>
      </c>
      <c r="Q1225" t="str" cm="1">
        <f t="array" ref="Q1225">_xlfn.IFS(orders[[#This Row],[Customer Gender]]="M","Male", orders[[#This Row],[Customer Gender]]="F","Female", orders[[#This Row],[Customer Gender]]="O","Other", TRUE,"Unknown")</f>
        <v>Male</v>
      </c>
      <c r="R1225" s="31" t="str">
        <f t="shared" si="59"/>
        <v>February</v>
      </c>
    </row>
    <row r="1226" spans="1:18">
      <c r="A1226" t="s">
        <v>1323</v>
      </c>
      <c r="B1226" t="s">
        <v>171</v>
      </c>
      <c r="C1226">
        <v>3</v>
      </c>
      <c r="D1226">
        <f t="shared" si="57"/>
        <v>3</v>
      </c>
      <c r="E1226">
        <v>38</v>
      </c>
      <c r="F1226">
        <v>114</v>
      </c>
      <c r="G1226">
        <f t="shared" si="58"/>
        <v>114</v>
      </c>
      <c r="H1226" s="1">
        <v>45706</v>
      </c>
      <c r="I1226" s="1">
        <v>45709</v>
      </c>
      <c r="J1226" t="s">
        <v>23</v>
      </c>
      <c r="K1226" t="s">
        <v>70</v>
      </c>
      <c r="L1226">
        <v>3</v>
      </c>
      <c r="M1226" t="s">
        <v>19</v>
      </c>
      <c r="N1226" t="s">
        <v>55</v>
      </c>
      <c r="O1226">
        <f>orders[[#This Row],[Ship Date]]-orders[[#This Row],[Order Date]]</f>
        <v>3</v>
      </c>
      <c r="P1226">
        <f>WEEKNUM(orders[[#This Row],[Order Date]])</f>
        <v>8</v>
      </c>
      <c r="Q1226" t="str" cm="1">
        <f t="array" ref="Q1226">_xlfn.IFS(orders[[#This Row],[Customer Gender]]="M","Male", orders[[#This Row],[Customer Gender]]="F","Female", orders[[#This Row],[Customer Gender]]="O","Other", TRUE,"Unknown")</f>
        <v>Male</v>
      </c>
      <c r="R1226" s="31" t="str">
        <f t="shared" si="59"/>
        <v>February</v>
      </c>
    </row>
    <row r="1227" spans="1:18">
      <c r="A1227" t="s">
        <v>1324</v>
      </c>
      <c r="B1227" t="s">
        <v>135</v>
      </c>
      <c r="C1227">
        <v>4</v>
      </c>
      <c r="D1227">
        <f t="shared" si="57"/>
        <v>4</v>
      </c>
      <c r="E1227">
        <v>42.5</v>
      </c>
      <c r="F1227">
        <v>170</v>
      </c>
      <c r="G1227">
        <f t="shared" si="58"/>
        <v>170</v>
      </c>
      <c r="H1227" s="1">
        <v>45706</v>
      </c>
      <c r="I1227" s="1">
        <v>45708</v>
      </c>
      <c r="J1227" t="s">
        <v>17</v>
      </c>
      <c r="K1227" t="s">
        <v>18</v>
      </c>
      <c r="L1227">
        <v>4</v>
      </c>
      <c r="M1227" t="s">
        <v>19</v>
      </c>
      <c r="N1227" t="s">
        <v>55</v>
      </c>
      <c r="O1227">
        <f>orders[[#This Row],[Ship Date]]-orders[[#This Row],[Order Date]]</f>
        <v>2</v>
      </c>
      <c r="P1227">
        <f>WEEKNUM(orders[[#This Row],[Order Date]])</f>
        <v>8</v>
      </c>
      <c r="Q1227" t="str" cm="1">
        <f t="array" ref="Q1227">_xlfn.IFS(orders[[#This Row],[Customer Gender]]="M","Male", orders[[#This Row],[Customer Gender]]="F","Female", orders[[#This Row],[Customer Gender]]="O","Other", TRUE,"Unknown")</f>
        <v>Unknown</v>
      </c>
      <c r="R1227" s="31" t="str">
        <f t="shared" si="59"/>
        <v>February</v>
      </c>
    </row>
    <row r="1228" spans="1:18">
      <c r="A1228" t="s">
        <v>1325</v>
      </c>
      <c r="B1228" t="s">
        <v>123</v>
      </c>
      <c r="C1228">
        <v>1</v>
      </c>
      <c r="D1228">
        <f t="shared" si="57"/>
        <v>1</v>
      </c>
      <c r="E1228">
        <v>62.3</v>
      </c>
      <c r="F1228">
        <v>62.3</v>
      </c>
      <c r="G1228">
        <f t="shared" si="58"/>
        <v>62.3</v>
      </c>
      <c r="H1228" s="1">
        <v>45706</v>
      </c>
      <c r="I1228" s="1">
        <v>45715</v>
      </c>
      <c r="J1228" t="s">
        <v>23</v>
      </c>
      <c r="K1228" t="s">
        <v>18</v>
      </c>
      <c r="L1228">
        <v>5</v>
      </c>
      <c r="M1228" t="s">
        <v>19</v>
      </c>
      <c r="N1228" t="s">
        <v>55</v>
      </c>
      <c r="O1228">
        <f>orders[[#This Row],[Ship Date]]-orders[[#This Row],[Order Date]]</f>
        <v>9</v>
      </c>
      <c r="P1228">
        <f>WEEKNUM(orders[[#This Row],[Order Date]])</f>
        <v>8</v>
      </c>
      <c r="Q1228" t="str" cm="1">
        <f t="array" ref="Q1228">_xlfn.IFS(orders[[#This Row],[Customer Gender]]="M","Male", orders[[#This Row],[Customer Gender]]="F","Female", orders[[#This Row],[Customer Gender]]="O","Other", TRUE,"Unknown")</f>
        <v>Male</v>
      </c>
      <c r="R1228" s="31" t="str">
        <f t="shared" si="59"/>
        <v>February</v>
      </c>
    </row>
    <row r="1229" spans="1:18">
      <c r="A1229" t="s">
        <v>1326</v>
      </c>
      <c r="B1229" t="s">
        <v>39</v>
      </c>
      <c r="C1229">
        <v>5</v>
      </c>
      <c r="D1229">
        <f t="shared" si="57"/>
        <v>5</v>
      </c>
      <c r="E1229">
        <v>49.1</v>
      </c>
      <c r="F1229">
        <v>245.5</v>
      </c>
      <c r="G1229">
        <f t="shared" si="58"/>
        <v>245.5</v>
      </c>
      <c r="H1229" s="1">
        <v>45706</v>
      </c>
      <c r="I1229" s="1">
        <v>45708</v>
      </c>
      <c r="J1229" t="s">
        <v>27</v>
      </c>
      <c r="K1229" t="s">
        <v>35</v>
      </c>
      <c r="L1229">
        <v>5</v>
      </c>
      <c r="M1229" t="s">
        <v>19</v>
      </c>
      <c r="N1229" t="s">
        <v>59</v>
      </c>
      <c r="O1229">
        <f>orders[[#This Row],[Ship Date]]-orders[[#This Row],[Order Date]]</f>
        <v>2</v>
      </c>
      <c r="P1229">
        <f>WEEKNUM(orders[[#This Row],[Order Date]])</f>
        <v>8</v>
      </c>
      <c r="Q1229" t="str" cm="1">
        <f t="array" ref="Q1229">_xlfn.IFS(orders[[#This Row],[Customer Gender]]="M","Male", orders[[#This Row],[Customer Gender]]="F","Female", orders[[#This Row],[Customer Gender]]="O","Other", TRUE,"Unknown")</f>
        <v>Female</v>
      </c>
      <c r="R1229" s="31" t="str">
        <f t="shared" si="59"/>
        <v>February</v>
      </c>
    </row>
    <row r="1230" spans="1:18">
      <c r="A1230" t="s">
        <v>1327</v>
      </c>
      <c r="B1230" t="s">
        <v>30</v>
      </c>
      <c r="C1230">
        <v>2</v>
      </c>
      <c r="D1230">
        <f t="shared" si="57"/>
        <v>2</v>
      </c>
      <c r="E1230">
        <v>30.5</v>
      </c>
      <c r="F1230">
        <v>61</v>
      </c>
      <c r="G1230">
        <f t="shared" si="58"/>
        <v>61</v>
      </c>
      <c r="H1230" s="1">
        <v>45706</v>
      </c>
      <c r="I1230" s="1">
        <v>45709</v>
      </c>
      <c r="J1230" t="s">
        <v>23</v>
      </c>
      <c r="K1230" t="s">
        <v>18</v>
      </c>
      <c r="L1230">
        <v>5</v>
      </c>
      <c r="M1230" t="s">
        <v>19</v>
      </c>
      <c r="N1230" t="s">
        <v>62</v>
      </c>
      <c r="O1230">
        <f>orders[[#This Row],[Ship Date]]-orders[[#This Row],[Order Date]]</f>
        <v>3</v>
      </c>
      <c r="P1230">
        <f>WEEKNUM(orders[[#This Row],[Order Date]])</f>
        <v>8</v>
      </c>
      <c r="Q1230" t="str" cm="1">
        <f t="array" ref="Q1230">_xlfn.IFS(orders[[#This Row],[Customer Gender]]="M","Male", orders[[#This Row],[Customer Gender]]="F","Female", orders[[#This Row],[Customer Gender]]="O","Other", TRUE,"Unknown")</f>
        <v>Male</v>
      </c>
      <c r="R1230" s="31" t="str">
        <f t="shared" si="59"/>
        <v>February</v>
      </c>
    </row>
    <row r="1231" spans="1:18">
      <c r="A1231" t="s">
        <v>1328</v>
      </c>
      <c r="B1231" t="s">
        <v>26</v>
      </c>
      <c r="C1231">
        <v>2</v>
      </c>
      <c r="D1231">
        <f t="shared" si="57"/>
        <v>2</v>
      </c>
      <c r="E1231">
        <v>154.80000000000001</v>
      </c>
      <c r="F1231">
        <v>309.60000000000002</v>
      </c>
      <c r="G1231">
        <f t="shared" si="58"/>
        <v>309.60000000000002</v>
      </c>
      <c r="H1231" s="1">
        <v>45706</v>
      </c>
      <c r="I1231" s="1">
        <v>45709</v>
      </c>
      <c r="J1231" t="s">
        <v>27</v>
      </c>
      <c r="K1231" t="s">
        <v>35</v>
      </c>
      <c r="L1231">
        <v>2</v>
      </c>
      <c r="M1231" t="s">
        <v>19</v>
      </c>
      <c r="N1231" t="s">
        <v>62</v>
      </c>
      <c r="O1231">
        <f>orders[[#This Row],[Ship Date]]-orders[[#This Row],[Order Date]]</f>
        <v>3</v>
      </c>
      <c r="P1231">
        <f>WEEKNUM(orders[[#This Row],[Order Date]])</f>
        <v>8</v>
      </c>
      <c r="Q1231" t="str" cm="1">
        <f t="array" ref="Q1231">_xlfn.IFS(orders[[#This Row],[Customer Gender]]="M","Male", orders[[#This Row],[Customer Gender]]="F","Female", orders[[#This Row],[Customer Gender]]="O","Other", TRUE,"Unknown")</f>
        <v>Female</v>
      </c>
      <c r="R1231" s="31" t="str">
        <f t="shared" si="59"/>
        <v>February</v>
      </c>
    </row>
    <row r="1232" spans="1:18">
      <c r="A1232" t="s">
        <v>1329</v>
      </c>
      <c r="B1232" t="s">
        <v>39</v>
      </c>
      <c r="C1232">
        <v>1</v>
      </c>
      <c r="D1232">
        <f t="shared" si="57"/>
        <v>1</v>
      </c>
      <c r="E1232">
        <v>45</v>
      </c>
      <c r="F1232">
        <v>45</v>
      </c>
      <c r="G1232">
        <f t="shared" si="58"/>
        <v>45</v>
      </c>
      <c r="H1232" s="1">
        <v>45706</v>
      </c>
      <c r="I1232" s="1">
        <v>45710</v>
      </c>
      <c r="J1232" t="s">
        <v>23</v>
      </c>
      <c r="K1232" t="s">
        <v>51</v>
      </c>
      <c r="L1232">
        <v>3</v>
      </c>
      <c r="M1232" t="s">
        <v>19</v>
      </c>
      <c r="N1232" t="s">
        <v>62</v>
      </c>
      <c r="O1232">
        <f>orders[[#This Row],[Ship Date]]-orders[[#This Row],[Order Date]]</f>
        <v>4</v>
      </c>
      <c r="P1232">
        <f>WEEKNUM(orders[[#This Row],[Order Date]])</f>
        <v>8</v>
      </c>
      <c r="Q1232" t="str" cm="1">
        <f t="array" ref="Q1232">_xlfn.IFS(orders[[#This Row],[Customer Gender]]="M","Male", orders[[#This Row],[Customer Gender]]="F","Female", orders[[#This Row],[Customer Gender]]="O","Other", TRUE,"Unknown")</f>
        <v>Male</v>
      </c>
      <c r="R1232" s="31" t="str">
        <f t="shared" si="59"/>
        <v>February</v>
      </c>
    </row>
    <row r="1233" spans="1:18">
      <c r="A1233" t="s">
        <v>1330</v>
      </c>
      <c r="B1233" t="s">
        <v>16</v>
      </c>
      <c r="C1233">
        <v>7</v>
      </c>
      <c r="D1233">
        <f t="shared" si="57"/>
        <v>7</v>
      </c>
      <c r="E1233">
        <v>15.3</v>
      </c>
      <c r="F1233">
        <v>107.10000000000001</v>
      </c>
      <c r="G1233">
        <f t="shared" si="58"/>
        <v>107.10000000000001</v>
      </c>
      <c r="H1233" s="1">
        <v>45706</v>
      </c>
      <c r="I1233" s="1">
        <v>45707</v>
      </c>
      <c r="J1233" t="s">
        <v>23</v>
      </c>
      <c r="K1233" t="s">
        <v>18</v>
      </c>
      <c r="L1233">
        <v>5</v>
      </c>
      <c r="M1233" t="s">
        <v>19</v>
      </c>
      <c r="N1233" t="s">
        <v>62</v>
      </c>
      <c r="O1233">
        <f>orders[[#This Row],[Ship Date]]-orders[[#This Row],[Order Date]]</f>
        <v>1</v>
      </c>
      <c r="P1233">
        <f>WEEKNUM(orders[[#This Row],[Order Date]])</f>
        <v>8</v>
      </c>
      <c r="Q1233" t="str" cm="1">
        <f t="array" ref="Q1233">_xlfn.IFS(orders[[#This Row],[Customer Gender]]="M","Male", orders[[#This Row],[Customer Gender]]="F","Female", orders[[#This Row],[Customer Gender]]="O","Other", TRUE,"Unknown")</f>
        <v>Male</v>
      </c>
      <c r="R1233" s="31" t="str">
        <f t="shared" si="59"/>
        <v>February</v>
      </c>
    </row>
    <row r="1234" spans="1:18">
      <c r="A1234" t="s">
        <v>1331</v>
      </c>
      <c r="B1234" t="s">
        <v>26</v>
      </c>
      <c r="C1234">
        <v>11</v>
      </c>
      <c r="D1234">
        <f t="shared" si="57"/>
        <v>11</v>
      </c>
      <c r="E1234">
        <v>88.6</v>
      </c>
      <c r="F1234">
        <v>974.59999999999991</v>
      </c>
      <c r="G1234">
        <f t="shared" si="58"/>
        <v>974.59999999999991</v>
      </c>
      <c r="H1234" s="1">
        <v>45706</v>
      </c>
      <c r="I1234" s="1">
        <v>45709</v>
      </c>
      <c r="J1234" t="s">
        <v>27</v>
      </c>
      <c r="K1234" t="s">
        <v>18</v>
      </c>
      <c r="L1234">
        <v>2</v>
      </c>
      <c r="M1234" t="s">
        <v>19</v>
      </c>
      <c r="N1234" t="s">
        <v>103</v>
      </c>
      <c r="O1234">
        <f>orders[[#This Row],[Ship Date]]-orders[[#This Row],[Order Date]]</f>
        <v>3</v>
      </c>
      <c r="P1234">
        <f>WEEKNUM(orders[[#This Row],[Order Date]])</f>
        <v>8</v>
      </c>
      <c r="Q1234" t="str" cm="1">
        <f t="array" ref="Q1234">_xlfn.IFS(orders[[#This Row],[Customer Gender]]="M","Male", orders[[#This Row],[Customer Gender]]="F","Female", orders[[#This Row],[Customer Gender]]="O","Other", TRUE,"Unknown")</f>
        <v>Female</v>
      </c>
      <c r="R1234" s="31" t="str">
        <f t="shared" si="59"/>
        <v>February</v>
      </c>
    </row>
    <row r="1235" spans="1:18">
      <c r="A1235" t="s">
        <v>1332</v>
      </c>
      <c r="B1235" t="s">
        <v>46</v>
      </c>
      <c r="C1235">
        <v>2</v>
      </c>
      <c r="D1235">
        <f t="shared" si="57"/>
        <v>2</v>
      </c>
      <c r="E1235">
        <v>49.7</v>
      </c>
      <c r="F1235">
        <v>99.4</v>
      </c>
      <c r="G1235">
        <f t="shared" si="58"/>
        <v>99.4</v>
      </c>
      <c r="H1235" s="1">
        <v>45706</v>
      </c>
      <c r="I1235" s="1">
        <v>45708</v>
      </c>
      <c r="J1235" t="s">
        <v>89</v>
      </c>
      <c r="K1235" t="s">
        <v>70</v>
      </c>
      <c r="L1235">
        <v>4</v>
      </c>
      <c r="M1235" t="s">
        <v>19</v>
      </c>
      <c r="N1235" t="s">
        <v>74</v>
      </c>
      <c r="O1235">
        <f>orders[[#This Row],[Ship Date]]-orders[[#This Row],[Order Date]]</f>
        <v>2</v>
      </c>
      <c r="P1235">
        <f>WEEKNUM(orders[[#This Row],[Order Date]])</f>
        <v>8</v>
      </c>
      <c r="Q1235" t="str" cm="1">
        <f t="array" ref="Q1235">_xlfn.IFS(orders[[#This Row],[Customer Gender]]="M","Male", orders[[#This Row],[Customer Gender]]="F","Female", orders[[#This Row],[Customer Gender]]="O","Other", TRUE,"Unknown")</f>
        <v>Other</v>
      </c>
      <c r="R1235" s="31" t="str">
        <f t="shared" si="59"/>
        <v>February</v>
      </c>
    </row>
    <row r="1236" spans="1:18">
      <c r="A1236" t="s">
        <v>1333</v>
      </c>
      <c r="B1236" t="s">
        <v>54</v>
      </c>
      <c r="C1236">
        <v>1</v>
      </c>
      <c r="D1236">
        <f t="shared" si="57"/>
        <v>1</v>
      </c>
      <c r="E1236">
        <v>29</v>
      </c>
      <c r="F1236">
        <v>29</v>
      </c>
      <c r="G1236">
        <f t="shared" si="58"/>
        <v>29</v>
      </c>
      <c r="H1236" s="1">
        <v>45706</v>
      </c>
      <c r="I1236" s="1">
        <v>45707</v>
      </c>
      <c r="J1236" t="s">
        <v>23</v>
      </c>
      <c r="K1236" t="s">
        <v>18</v>
      </c>
      <c r="L1236">
        <v>4</v>
      </c>
      <c r="M1236" t="s">
        <v>19</v>
      </c>
      <c r="N1236" t="s">
        <v>77</v>
      </c>
      <c r="O1236">
        <f>orders[[#This Row],[Ship Date]]-orders[[#This Row],[Order Date]]</f>
        <v>1</v>
      </c>
      <c r="P1236">
        <f>WEEKNUM(orders[[#This Row],[Order Date]])</f>
        <v>8</v>
      </c>
      <c r="Q1236" t="str" cm="1">
        <f t="array" ref="Q1236">_xlfn.IFS(orders[[#This Row],[Customer Gender]]="M","Male", orders[[#This Row],[Customer Gender]]="F","Female", orders[[#This Row],[Customer Gender]]="O","Other", TRUE,"Unknown")</f>
        <v>Male</v>
      </c>
      <c r="R1236" s="31" t="str">
        <f t="shared" si="59"/>
        <v>February</v>
      </c>
    </row>
    <row r="1237" spans="1:18">
      <c r="A1237" t="s">
        <v>1334</v>
      </c>
      <c r="B1237" t="s">
        <v>22</v>
      </c>
      <c r="C1237">
        <v>1</v>
      </c>
      <c r="D1237">
        <f t="shared" si="57"/>
        <v>1</v>
      </c>
      <c r="E1237">
        <v>60.7</v>
      </c>
      <c r="F1237">
        <v>60.7</v>
      </c>
      <c r="G1237">
        <f t="shared" si="58"/>
        <v>60.7</v>
      </c>
      <c r="H1237" s="1">
        <v>45706</v>
      </c>
      <c r="I1237" s="1">
        <v>45707</v>
      </c>
      <c r="J1237" t="s">
        <v>89</v>
      </c>
      <c r="K1237" t="s">
        <v>18</v>
      </c>
      <c r="L1237">
        <v>3</v>
      </c>
      <c r="M1237" t="s">
        <v>19</v>
      </c>
      <c r="N1237" t="s">
        <v>77</v>
      </c>
      <c r="O1237">
        <f>orders[[#This Row],[Ship Date]]-orders[[#This Row],[Order Date]]</f>
        <v>1</v>
      </c>
      <c r="P1237">
        <f>WEEKNUM(orders[[#This Row],[Order Date]])</f>
        <v>8</v>
      </c>
      <c r="Q1237" t="str" cm="1">
        <f t="array" ref="Q1237">_xlfn.IFS(orders[[#This Row],[Customer Gender]]="M","Male", orders[[#This Row],[Customer Gender]]="F","Female", orders[[#This Row],[Customer Gender]]="O","Other", TRUE,"Unknown")</f>
        <v>Other</v>
      </c>
      <c r="R1237" s="31" t="str">
        <f t="shared" si="59"/>
        <v>February</v>
      </c>
    </row>
    <row r="1238" spans="1:18">
      <c r="A1238" t="s">
        <v>1335</v>
      </c>
      <c r="B1238" t="s">
        <v>135</v>
      </c>
      <c r="C1238">
        <v>4</v>
      </c>
      <c r="D1238">
        <f t="shared" si="57"/>
        <v>4</v>
      </c>
      <c r="E1238">
        <v>87.4</v>
      </c>
      <c r="F1238">
        <v>349.6</v>
      </c>
      <c r="G1238">
        <f t="shared" si="58"/>
        <v>349.6</v>
      </c>
      <c r="H1238" s="1">
        <v>45706</v>
      </c>
      <c r="I1238" s="1">
        <v>45708</v>
      </c>
      <c r="J1238" t="s">
        <v>17</v>
      </c>
      <c r="K1238" t="s">
        <v>18</v>
      </c>
      <c r="L1238">
        <v>4</v>
      </c>
      <c r="M1238" t="s">
        <v>19</v>
      </c>
      <c r="N1238" t="s">
        <v>77</v>
      </c>
      <c r="O1238">
        <f>orders[[#This Row],[Ship Date]]-orders[[#This Row],[Order Date]]</f>
        <v>2</v>
      </c>
      <c r="P1238">
        <f>WEEKNUM(orders[[#This Row],[Order Date]])</f>
        <v>8</v>
      </c>
      <c r="Q1238" t="str" cm="1">
        <f t="array" ref="Q1238">_xlfn.IFS(orders[[#This Row],[Customer Gender]]="M","Male", orders[[#This Row],[Customer Gender]]="F","Female", orders[[#This Row],[Customer Gender]]="O","Other", TRUE,"Unknown")</f>
        <v>Unknown</v>
      </c>
      <c r="R1238" s="31" t="str">
        <f t="shared" si="59"/>
        <v>February</v>
      </c>
    </row>
    <row r="1239" spans="1:18">
      <c r="A1239" t="s">
        <v>1336</v>
      </c>
      <c r="B1239" t="s">
        <v>32</v>
      </c>
      <c r="C1239">
        <v>7</v>
      </c>
      <c r="D1239">
        <f t="shared" si="57"/>
        <v>7</v>
      </c>
      <c r="E1239">
        <v>44.5</v>
      </c>
      <c r="F1239">
        <v>311.5</v>
      </c>
      <c r="G1239">
        <f t="shared" si="58"/>
        <v>311.5</v>
      </c>
      <c r="H1239" s="1">
        <v>45706</v>
      </c>
      <c r="I1239" s="1">
        <v>45710</v>
      </c>
      <c r="J1239" t="s">
        <v>27</v>
      </c>
      <c r="K1239" t="s">
        <v>40</v>
      </c>
      <c r="L1239">
        <v>5</v>
      </c>
      <c r="M1239" t="s">
        <v>19</v>
      </c>
      <c r="N1239" t="s">
        <v>110</v>
      </c>
      <c r="O1239">
        <f>orders[[#This Row],[Ship Date]]-orders[[#This Row],[Order Date]]</f>
        <v>4</v>
      </c>
      <c r="P1239">
        <f>WEEKNUM(orders[[#This Row],[Order Date]])</f>
        <v>8</v>
      </c>
      <c r="Q1239" t="str" cm="1">
        <f t="array" ref="Q1239">_xlfn.IFS(orders[[#This Row],[Customer Gender]]="M","Male", orders[[#This Row],[Customer Gender]]="F","Female", orders[[#This Row],[Customer Gender]]="O","Other", TRUE,"Unknown")</f>
        <v>Female</v>
      </c>
      <c r="R1239" s="31" t="str">
        <f t="shared" si="59"/>
        <v>February</v>
      </c>
    </row>
    <row r="1240" spans="1:18">
      <c r="A1240" t="s">
        <v>1337</v>
      </c>
      <c r="B1240" t="s">
        <v>26</v>
      </c>
      <c r="C1240">
        <v>1</v>
      </c>
      <c r="D1240">
        <f t="shared" si="57"/>
        <v>1</v>
      </c>
      <c r="E1240">
        <v>141</v>
      </c>
      <c r="F1240">
        <v>141</v>
      </c>
      <c r="G1240">
        <f t="shared" si="58"/>
        <v>141</v>
      </c>
      <c r="H1240" s="1">
        <v>45706</v>
      </c>
      <c r="I1240" s="1">
        <v>45707</v>
      </c>
      <c r="J1240" t="s">
        <v>23</v>
      </c>
      <c r="K1240" t="s">
        <v>70</v>
      </c>
      <c r="L1240">
        <v>5</v>
      </c>
      <c r="M1240" t="s">
        <v>19</v>
      </c>
      <c r="N1240" t="s">
        <v>110</v>
      </c>
      <c r="O1240">
        <f>orders[[#This Row],[Ship Date]]-orders[[#This Row],[Order Date]]</f>
        <v>1</v>
      </c>
      <c r="P1240">
        <f>WEEKNUM(orders[[#This Row],[Order Date]])</f>
        <v>8</v>
      </c>
      <c r="Q1240" t="str" cm="1">
        <f t="array" ref="Q1240">_xlfn.IFS(orders[[#This Row],[Customer Gender]]="M","Male", orders[[#This Row],[Customer Gender]]="F","Female", orders[[#This Row],[Customer Gender]]="O","Other", TRUE,"Unknown")</f>
        <v>Male</v>
      </c>
      <c r="R1240" s="31" t="str">
        <f t="shared" si="59"/>
        <v>February</v>
      </c>
    </row>
    <row r="1241" spans="1:18">
      <c r="A1241" t="s">
        <v>1338</v>
      </c>
      <c r="B1241" t="s">
        <v>16</v>
      </c>
      <c r="C1241">
        <v>3</v>
      </c>
      <c r="D1241">
        <f t="shared" si="57"/>
        <v>3</v>
      </c>
      <c r="E1241">
        <v>16.7</v>
      </c>
      <c r="F1241">
        <v>50.099999999999994</v>
      </c>
      <c r="G1241">
        <f t="shared" si="58"/>
        <v>50.099999999999994</v>
      </c>
      <c r="H1241" s="1">
        <v>45706</v>
      </c>
      <c r="I1241" s="1">
        <v>45714</v>
      </c>
      <c r="J1241" t="s">
        <v>27</v>
      </c>
      <c r="K1241" t="s">
        <v>18</v>
      </c>
      <c r="L1241">
        <v>4</v>
      </c>
      <c r="M1241" t="s">
        <v>19</v>
      </c>
      <c r="N1241" t="s">
        <v>113</v>
      </c>
      <c r="O1241">
        <f>orders[[#This Row],[Ship Date]]-orders[[#This Row],[Order Date]]</f>
        <v>8</v>
      </c>
      <c r="P1241">
        <f>WEEKNUM(orders[[#This Row],[Order Date]])</f>
        <v>8</v>
      </c>
      <c r="Q1241" t="str" cm="1">
        <f t="array" ref="Q1241">_xlfn.IFS(orders[[#This Row],[Customer Gender]]="M","Male", orders[[#This Row],[Customer Gender]]="F","Female", orders[[#This Row],[Customer Gender]]="O","Other", TRUE,"Unknown")</f>
        <v>Female</v>
      </c>
      <c r="R1241" s="31" t="str">
        <f t="shared" si="59"/>
        <v>February</v>
      </c>
    </row>
    <row r="1242" spans="1:18">
      <c r="A1242" t="s">
        <v>1339</v>
      </c>
      <c r="B1242" t="s">
        <v>22</v>
      </c>
      <c r="C1242">
        <v>2</v>
      </c>
      <c r="D1242">
        <f t="shared" si="57"/>
        <v>2</v>
      </c>
      <c r="E1242">
        <v>77.5</v>
      </c>
      <c r="F1242">
        <v>155</v>
      </c>
      <c r="G1242">
        <f t="shared" si="58"/>
        <v>155</v>
      </c>
      <c r="H1242" s="1">
        <v>45706</v>
      </c>
      <c r="I1242" s="1">
        <v>45707</v>
      </c>
      <c r="J1242" t="s">
        <v>17</v>
      </c>
      <c r="K1242" t="s">
        <v>40</v>
      </c>
      <c r="L1242">
        <v>5</v>
      </c>
      <c r="M1242" t="s">
        <v>19</v>
      </c>
      <c r="N1242" t="s">
        <v>82</v>
      </c>
      <c r="O1242">
        <f>orders[[#This Row],[Ship Date]]-orders[[#This Row],[Order Date]]</f>
        <v>1</v>
      </c>
      <c r="P1242">
        <f>WEEKNUM(orders[[#This Row],[Order Date]])</f>
        <v>8</v>
      </c>
      <c r="Q1242" t="str" cm="1">
        <f t="array" ref="Q1242">_xlfn.IFS(orders[[#This Row],[Customer Gender]]="M","Male", orders[[#This Row],[Customer Gender]]="F","Female", orders[[#This Row],[Customer Gender]]="O","Other", TRUE,"Unknown")</f>
        <v>Unknown</v>
      </c>
      <c r="R1242" s="31" t="str">
        <f t="shared" si="59"/>
        <v>February</v>
      </c>
    </row>
    <row r="1243" spans="1:18">
      <c r="A1243" t="s">
        <v>1340</v>
      </c>
      <c r="B1243" t="s">
        <v>26</v>
      </c>
      <c r="C1243">
        <v>2</v>
      </c>
      <c r="D1243">
        <f t="shared" si="57"/>
        <v>2</v>
      </c>
      <c r="E1243">
        <v>163</v>
      </c>
      <c r="F1243">
        <v>326</v>
      </c>
      <c r="G1243">
        <f t="shared" si="58"/>
        <v>326</v>
      </c>
      <c r="H1243" s="1">
        <v>45706</v>
      </c>
      <c r="I1243" s="1">
        <v>45712</v>
      </c>
      <c r="J1243" t="s">
        <v>27</v>
      </c>
      <c r="K1243" t="s">
        <v>70</v>
      </c>
      <c r="L1243">
        <v>4</v>
      </c>
      <c r="M1243" t="s">
        <v>19</v>
      </c>
      <c r="N1243" t="s">
        <v>115</v>
      </c>
      <c r="O1243">
        <f>orders[[#This Row],[Ship Date]]-orders[[#This Row],[Order Date]]</f>
        <v>6</v>
      </c>
      <c r="P1243">
        <f>WEEKNUM(orders[[#This Row],[Order Date]])</f>
        <v>8</v>
      </c>
      <c r="Q1243" t="str" cm="1">
        <f t="array" ref="Q1243">_xlfn.IFS(orders[[#This Row],[Customer Gender]]="M","Male", orders[[#This Row],[Customer Gender]]="F","Female", orders[[#This Row],[Customer Gender]]="O","Other", TRUE,"Unknown")</f>
        <v>Female</v>
      </c>
      <c r="R1243" s="31" t="str">
        <f t="shared" si="59"/>
        <v>February</v>
      </c>
    </row>
    <row r="1244" spans="1:18">
      <c r="A1244" t="s">
        <v>1341</v>
      </c>
      <c r="B1244" t="s">
        <v>32</v>
      </c>
      <c r="C1244">
        <v>9</v>
      </c>
      <c r="D1244">
        <f t="shared" si="57"/>
        <v>9</v>
      </c>
      <c r="E1244">
        <v>21.4</v>
      </c>
      <c r="F1244">
        <v>192.6</v>
      </c>
      <c r="G1244">
        <f t="shared" si="58"/>
        <v>192.6</v>
      </c>
      <c r="H1244" s="1">
        <v>45706</v>
      </c>
      <c r="I1244" s="1">
        <v>45709</v>
      </c>
      <c r="J1244" t="s">
        <v>27</v>
      </c>
      <c r="K1244" t="s">
        <v>18</v>
      </c>
      <c r="L1244">
        <v>4</v>
      </c>
      <c r="M1244" t="s">
        <v>19</v>
      </c>
      <c r="N1244" t="s">
        <v>967</v>
      </c>
      <c r="O1244">
        <f>orders[[#This Row],[Ship Date]]-orders[[#This Row],[Order Date]]</f>
        <v>3</v>
      </c>
      <c r="P1244">
        <f>WEEKNUM(orders[[#This Row],[Order Date]])</f>
        <v>8</v>
      </c>
      <c r="Q1244" t="str" cm="1">
        <f t="array" ref="Q1244">_xlfn.IFS(orders[[#This Row],[Customer Gender]]="M","Male", orders[[#This Row],[Customer Gender]]="F","Female", orders[[#This Row],[Customer Gender]]="O","Other", TRUE,"Unknown")</f>
        <v>Female</v>
      </c>
      <c r="R1244" s="31" t="str">
        <f t="shared" si="59"/>
        <v>February</v>
      </c>
    </row>
    <row r="1245" spans="1:18">
      <c r="A1245" t="s">
        <v>1342</v>
      </c>
      <c r="B1245" t="s">
        <v>54</v>
      </c>
      <c r="C1245">
        <v>11</v>
      </c>
      <c r="D1245">
        <f t="shared" si="57"/>
        <v>11</v>
      </c>
      <c r="E1245">
        <v>31</v>
      </c>
      <c r="F1245">
        <v>341</v>
      </c>
      <c r="G1245">
        <f t="shared" si="58"/>
        <v>341</v>
      </c>
      <c r="H1245" s="1">
        <v>45706</v>
      </c>
      <c r="I1245" s="1">
        <v>45708</v>
      </c>
      <c r="J1245" t="s">
        <v>27</v>
      </c>
      <c r="K1245" t="s">
        <v>51</v>
      </c>
      <c r="L1245">
        <v>5</v>
      </c>
      <c r="M1245" t="s">
        <v>19</v>
      </c>
      <c r="N1245" t="s">
        <v>24</v>
      </c>
      <c r="O1245">
        <f>orders[[#This Row],[Ship Date]]-orders[[#This Row],[Order Date]]</f>
        <v>2</v>
      </c>
      <c r="P1245">
        <f>WEEKNUM(orders[[#This Row],[Order Date]])</f>
        <v>8</v>
      </c>
      <c r="Q1245" t="str" cm="1">
        <f t="array" ref="Q1245">_xlfn.IFS(orders[[#This Row],[Customer Gender]]="M","Male", orders[[#This Row],[Customer Gender]]="F","Female", orders[[#This Row],[Customer Gender]]="O","Other", TRUE,"Unknown")</f>
        <v>Female</v>
      </c>
      <c r="R1245" s="31" t="str">
        <f t="shared" si="59"/>
        <v>February</v>
      </c>
    </row>
    <row r="1246" spans="1:18">
      <c r="A1246" t="s">
        <v>1343</v>
      </c>
      <c r="B1246" t="s">
        <v>42</v>
      </c>
      <c r="C1246">
        <v>2</v>
      </c>
      <c r="D1246">
        <f t="shared" si="57"/>
        <v>2</v>
      </c>
      <c r="E1246">
        <v>34.299999999999997</v>
      </c>
      <c r="F1246">
        <v>68.599999999999994</v>
      </c>
      <c r="G1246">
        <f t="shared" si="58"/>
        <v>68.599999999999994</v>
      </c>
      <c r="H1246" s="1">
        <v>45706</v>
      </c>
      <c r="I1246" s="1">
        <v>45708</v>
      </c>
      <c r="J1246" t="s">
        <v>27</v>
      </c>
      <c r="K1246" t="s">
        <v>18</v>
      </c>
      <c r="L1246">
        <v>1</v>
      </c>
      <c r="M1246" t="s">
        <v>19</v>
      </c>
      <c r="N1246" t="s">
        <v>24</v>
      </c>
      <c r="O1246">
        <f>orders[[#This Row],[Ship Date]]-orders[[#This Row],[Order Date]]</f>
        <v>2</v>
      </c>
      <c r="P1246">
        <f>WEEKNUM(orders[[#This Row],[Order Date]])</f>
        <v>8</v>
      </c>
      <c r="Q1246" t="str" cm="1">
        <f t="array" ref="Q1246">_xlfn.IFS(orders[[#This Row],[Customer Gender]]="M","Male", orders[[#This Row],[Customer Gender]]="F","Female", orders[[#This Row],[Customer Gender]]="O","Other", TRUE,"Unknown")</f>
        <v>Female</v>
      </c>
      <c r="R1246" s="31" t="str">
        <f t="shared" si="59"/>
        <v>February</v>
      </c>
    </row>
    <row r="1247" spans="1:18">
      <c r="A1247" t="s">
        <v>1344</v>
      </c>
      <c r="B1247" t="s">
        <v>135</v>
      </c>
      <c r="C1247">
        <v>5</v>
      </c>
      <c r="D1247">
        <f t="shared" si="57"/>
        <v>5</v>
      </c>
      <c r="E1247">
        <v>48.2</v>
      </c>
      <c r="F1247">
        <v>241</v>
      </c>
      <c r="G1247">
        <f t="shared" si="58"/>
        <v>241</v>
      </c>
      <c r="H1247" s="1">
        <v>45706</v>
      </c>
      <c r="I1247" s="1">
        <v>45707</v>
      </c>
      <c r="J1247" t="s">
        <v>23</v>
      </c>
      <c r="K1247" t="s">
        <v>35</v>
      </c>
      <c r="L1247">
        <v>3</v>
      </c>
      <c r="M1247" t="s">
        <v>19</v>
      </c>
      <c r="N1247" t="s">
        <v>28</v>
      </c>
      <c r="O1247">
        <f>orders[[#This Row],[Ship Date]]-orders[[#This Row],[Order Date]]</f>
        <v>1</v>
      </c>
      <c r="P1247">
        <f>WEEKNUM(orders[[#This Row],[Order Date]])</f>
        <v>8</v>
      </c>
      <c r="Q1247" t="str" cm="1">
        <f t="array" ref="Q1247">_xlfn.IFS(orders[[#This Row],[Customer Gender]]="M","Male", orders[[#This Row],[Customer Gender]]="F","Female", orders[[#This Row],[Customer Gender]]="O","Other", TRUE,"Unknown")</f>
        <v>Male</v>
      </c>
      <c r="R1247" s="31" t="str">
        <f t="shared" si="59"/>
        <v>February</v>
      </c>
    </row>
    <row r="1248" spans="1:18">
      <c r="A1248" t="s">
        <v>1345</v>
      </c>
      <c r="B1248" t="s">
        <v>54</v>
      </c>
      <c r="C1248">
        <v>1</v>
      </c>
      <c r="D1248">
        <f t="shared" si="57"/>
        <v>1</v>
      </c>
      <c r="E1248">
        <v>51.4</v>
      </c>
      <c r="F1248">
        <v>51.4</v>
      </c>
      <c r="G1248">
        <f t="shared" si="58"/>
        <v>51.4</v>
      </c>
      <c r="H1248" s="1">
        <v>45706</v>
      </c>
      <c r="I1248" s="1">
        <v>45707</v>
      </c>
      <c r="J1248" t="s">
        <v>23</v>
      </c>
      <c r="K1248" t="s">
        <v>18</v>
      </c>
      <c r="L1248">
        <v>4</v>
      </c>
      <c r="M1248" t="s">
        <v>19</v>
      </c>
      <c r="N1248" t="s">
        <v>33</v>
      </c>
      <c r="O1248">
        <f>orders[[#This Row],[Ship Date]]-orders[[#This Row],[Order Date]]</f>
        <v>1</v>
      </c>
      <c r="P1248">
        <f>WEEKNUM(orders[[#This Row],[Order Date]])</f>
        <v>8</v>
      </c>
      <c r="Q1248" t="str" cm="1">
        <f t="array" ref="Q1248">_xlfn.IFS(orders[[#This Row],[Customer Gender]]="M","Male", orders[[#This Row],[Customer Gender]]="F","Female", orders[[#This Row],[Customer Gender]]="O","Other", TRUE,"Unknown")</f>
        <v>Male</v>
      </c>
      <c r="R1248" s="31" t="str">
        <f t="shared" si="59"/>
        <v>February</v>
      </c>
    </row>
    <row r="1249" spans="1:18">
      <c r="A1249" t="s">
        <v>1346</v>
      </c>
      <c r="B1249" t="s">
        <v>26</v>
      </c>
      <c r="C1249">
        <v>5</v>
      </c>
      <c r="D1249">
        <f t="shared" si="57"/>
        <v>5</v>
      </c>
      <c r="E1249">
        <v>117.2</v>
      </c>
      <c r="F1249">
        <v>586</v>
      </c>
      <c r="G1249">
        <f t="shared" si="58"/>
        <v>586</v>
      </c>
      <c r="H1249" s="1">
        <v>45706</v>
      </c>
      <c r="I1249" s="1">
        <v>45709</v>
      </c>
      <c r="J1249" t="s">
        <v>27</v>
      </c>
      <c r="K1249" t="s">
        <v>70</v>
      </c>
      <c r="L1249">
        <v>2</v>
      </c>
      <c r="M1249" t="s">
        <v>19</v>
      </c>
      <c r="N1249" t="s">
        <v>33</v>
      </c>
      <c r="O1249">
        <f>orders[[#This Row],[Ship Date]]-orders[[#This Row],[Order Date]]</f>
        <v>3</v>
      </c>
      <c r="P1249">
        <f>WEEKNUM(orders[[#This Row],[Order Date]])</f>
        <v>8</v>
      </c>
      <c r="Q1249" t="str" cm="1">
        <f t="array" ref="Q1249">_xlfn.IFS(orders[[#This Row],[Customer Gender]]="M","Male", orders[[#This Row],[Customer Gender]]="F","Female", orders[[#This Row],[Customer Gender]]="O","Other", TRUE,"Unknown")</f>
        <v>Female</v>
      </c>
      <c r="R1249" s="31" t="str">
        <f t="shared" si="59"/>
        <v>February</v>
      </c>
    </row>
    <row r="1250" spans="1:18">
      <c r="A1250" t="s">
        <v>1347</v>
      </c>
      <c r="B1250" t="s">
        <v>44</v>
      </c>
      <c r="C1250">
        <v>1</v>
      </c>
      <c r="D1250">
        <f t="shared" si="57"/>
        <v>1</v>
      </c>
      <c r="E1250">
        <v>38.1</v>
      </c>
      <c r="F1250">
        <v>38.1</v>
      </c>
      <c r="G1250">
        <f t="shared" si="58"/>
        <v>38.1</v>
      </c>
      <c r="H1250" s="1">
        <v>45706</v>
      </c>
      <c r="I1250" s="1">
        <v>45706</v>
      </c>
      <c r="J1250" t="s">
        <v>23</v>
      </c>
      <c r="K1250" t="s">
        <v>70</v>
      </c>
      <c r="L1250">
        <v>3</v>
      </c>
      <c r="M1250" t="s">
        <v>19</v>
      </c>
      <c r="N1250" t="s">
        <v>33</v>
      </c>
      <c r="O1250">
        <f>orders[[#This Row],[Ship Date]]-orders[[#This Row],[Order Date]]</f>
        <v>0</v>
      </c>
      <c r="P1250">
        <f>WEEKNUM(orders[[#This Row],[Order Date]])</f>
        <v>8</v>
      </c>
      <c r="Q1250" t="str" cm="1">
        <f t="array" ref="Q1250">_xlfn.IFS(orders[[#This Row],[Customer Gender]]="M","Male", orders[[#This Row],[Customer Gender]]="F","Female", orders[[#This Row],[Customer Gender]]="O","Other", TRUE,"Unknown")</f>
        <v>Male</v>
      </c>
      <c r="R1250" s="31" t="str">
        <f t="shared" si="59"/>
        <v>February</v>
      </c>
    </row>
    <row r="1251" spans="1:18">
      <c r="A1251" t="s">
        <v>1348</v>
      </c>
      <c r="B1251" t="s">
        <v>16</v>
      </c>
      <c r="C1251">
        <v>2</v>
      </c>
      <c r="D1251">
        <f t="shared" si="57"/>
        <v>2</v>
      </c>
      <c r="E1251">
        <v>44.1</v>
      </c>
      <c r="F1251">
        <v>88.2</v>
      </c>
      <c r="G1251">
        <f t="shared" si="58"/>
        <v>88.2</v>
      </c>
      <c r="H1251" s="1">
        <v>45706</v>
      </c>
      <c r="I1251" s="1">
        <v>45708</v>
      </c>
      <c r="J1251" t="s">
        <v>27</v>
      </c>
      <c r="K1251" t="s">
        <v>40</v>
      </c>
      <c r="L1251">
        <v>4</v>
      </c>
      <c r="M1251" t="s">
        <v>19</v>
      </c>
      <c r="N1251" t="s">
        <v>33</v>
      </c>
      <c r="O1251">
        <f>orders[[#This Row],[Ship Date]]-orders[[#This Row],[Order Date]]</f>
        <v>2</v>
      </c>
      <c r="P1251">
        <f>WEEKNUM(orders[[#This Row],[Order Date]])</f>
        <v>8</v>
      </c>
      <c r="Q1251" t="str" cm="1">
        <f t="array" ref="Q1251">_xlfn.IFS(orders[[#This Row],[Customer Gender]]="M","Male", orders[[#This Row],[Customer Gender]]="F","Female", orders[[#This Row],[Customer Gender]]="O","Other", TRUE,"Unknown")</f>
        <v>Female</v>
      </c>
      <c r="R1251" s="31" t="str">
        <f t="shared" si="59"/>
        <v>February</v>
      </c>
    </row>
    <row r="1252" spans="1:18">
      <c r="A1252" t="s">
        <v>1349</v>
      </c>
      <c r="B1252" t="s">
        <v>123</v>
      </c>
      <c r="C1252">
        <v>4</v>
      </c>
      <c r="D1252">
        <f t="shared" si="57"/>
        <v>4</v>
      </c>
      <c r="E1252">
        <v>80.5</v>
      </c>
      <c r="F1252">
        <v>322</v>
      </c>
      <c r="G1252">
        <f t="shared" si="58"/>
        <v>322</v>
      </c>
      <c r="H1252" s="1">
        <v>45706</v>
      </c>
      <c r="I1252" s="1">
        <v>45711</v>
      </c>
      <c r="J1252" t="s">
        <v>23</v>
      </c>
      <c r="K1252" t="s">
        <v>18</v>
      </c>
      <c r="L1252">
        <v>4</v>
      </c>
      <c r="M1252" t="s">
        <v>19</v>
      </c>
      <c r="N1252" t="s">
        <v>33</v>
      </c>
      <c r="O1252">
        <f>orders[[#This Row],[Ship Date]]-orders[[#This Row],[Order Date]]</f>
        <v>5</v>
      </c>
      <c r="P1252">
        <f>WEEKNUM(orders[[#This Row],[Order Date]])</f>
        <v>8</v>
      </c>
      <c r="Q1252" t="str" cm="1">
        <f t="array" ref="Q1252">_xlfn.IFS(orders[[#This Row],[Customer Gender]]="M","Male", orders[[#This Row],[Customer Gender]]="F","Female", orders[[#This Row],[Customer Gender]]="O","Other", TRUE,"Unknown")</f>
        <v>Male</v>
      </c>
      <c r="R1252" s="31" t="str">
        <f t="shared" si="59"/>
        <v>February</v>
      </c>
    </row>
    <row r="1253" spans="1:18">
      <c r="A1253" t="s">
        <v>1350</v>
      </c>
      <c r="B1253" t="s">
        <v>146</v>
      </c>
      <c r="C1253">
        <v>4</v>
      </c>
      <c r="D1253">
        <f t="shared" si="57"/>
        <v>4</v>
      </c>
      <c r="E1253">
        <v>33.6</v>
      </c>
      <c r="F1253">
        <v>134.4</v>
      </c>
      <c r="G1253">
        <f t="shared" si="58"/>
        <v>134.4</v>
      </c>
      <c r="H1253" s="1">
        <v>45706</v>
      </c>
      <c r="I1253" s="1">
        <v>45711</v>
      </c>
      <c r="J1253" t="s">
        <v>17</v>
      </c>
      <c r="K1253" t="s">
        <v>18</v>
      </c>
      <c r="L1253">
        <v>5</v>
      </c>
      <c r="M1253" t="s">
        <v>19</v>
      </c>
      <c r="N1253" t="s">
        <v>33</v>
      </c>
      <c r="O1253">
        <f>orders[[#This Row],[Ship Date]]-orders[[#This Row],[Order Date]]</f>
        <v>5</v>
      </c>
      <c r="P1253">
        <f>WEEKNUM(orders[[#This Row],[Order Date]])</f>
        <v>8</v>
      </c>
      <c r="Q1253" t="str" cm="1">
        <f t="array" ref="Q1253">_xlfn.IFS(orders[[#This Row],[Customer Gender]]="M","Male", orders[[#This Row],[Customer Gender]]="F","Female", orders[[#This Row],[Customer Gender]]="O","Other", TRUE,"Unknown")</f>
        <v>Unknown</v>
      </c>
      <c r="R1253" s="31" t="str">
        <f t="shared" si="59"/>
        <v>February</v>
      </c>
    </row>
    <row r="1254" spans="1:18">
      <c r="A1254" t="s">
        <v>1351</v>
      </c>
      <c r="B1254" t="s">
        <v>46</v>
      </c>
      <c r="C1254">
        <v>9</v>
      </c>
      <c r="D1254">
        <f t="shared" si="57"/>
        <v>9</v>
      </c>
      <c r="E1254">
        <v>41.8</v>
      </c>
      <c r="F1254">
        <v>376.2</v>
      </c>
      <c r="G1254">
        <f t="shared" si="58"/>
        <v>376.2</v>
      </c>
      <c r="H1254" s="1">
        <v>45706</v>
      </c>
      <c r="I1254" s="1">
        <v>45707</v>
      </c>
      <c r="J1254" t="s">
        <v>27</v>
      </c>
      <c r="K1254" t="s">
        <v>18</v>
      </c>
      <c r="L1254">
        <v>3</v>
      </c>
      <c r="M1254" t="s">
        <v>19</v>
      </c>
      <c r="N1254" t="s">
        <v>33</v>
      </c>
      <c r="O1254">
        <f>orders[[#This Row],[Ship Date]]-orders[[#This Row],[Order Date]]</f>
        <v>1</v>
      </c>
      <c r="P1254">
        <f>WEEKNUM(orders[[#This Row],[Order Date]])</f>
        <v>8</v>
      </c>
      <c r="Q1254" t="str" cm="1">
        <f t="array" ref="Q1254">_xlfn.IFS(orders[[#This Row],[Customer Gender]]="M","Male", orders[[#This Row],[Customer Gender]]="F","Female", orders[[#This Row],[Customer Gender]]="O","Other", TRUE,"Unknown")</f>
        <v>Female</v>
      </c>
      <c r="R1254" s="31" t="str">
        <f t="shared" si="59"/>
        <v>February</v>
      </c>
    </row>
    <row r="1255" spans="1:18">
      <c r="A1255" t="s">
        <v>1352</v>
      </c>
      <c r="B1255" t="s">
        <v>22</v>
      </c>
      <c r="C1255">
        <v>2</v>
      </c>
      <c r="D1255">
        <f t="shared" si="57"/>
        <v>2</v>
      </c>
      <c r="E1255">
        <v>106.2</v>
      </c>
      <c r="F1255">
        <v>212.4</v>
      </c>
      <c r="G1255">
        <f t="shared" si="58"/>
        <v>212.4</v>
      </c>
      <c r="H1255" s="1">
        <v>45706</v>
      </c>
      <c r="I1255" s="1">
        <v>45706</v>
      </c>
      <c r="J1255" t="s">
        <v>27</v>
      </c>
      <c r="K1255" t="s">
        <v>70</v>
      </c>
      <c r="L1255">
        <v>5</v>
      </c>
      <c r="M1255" t="s">
        <v>19</v>
      </c>
      <c r="N1255" t="s">
        <v>33</v>
      </c>
      <c r="O1255">
        <f>orders[[#This Row],[Ship Date]]-orders[[#This Row],[Order Date]]</f>
        <v>0</v>
      </c>
      <c r="P1255">
        <f>WEEKNUM(orders[[#This Row],[Order Date]])</f>
        <v>8</v>
      </c>
      <c r="Q1255" t="str" cm="1">
        <f t="array" ref="Q1255">_xlfn.IFS(orders[[#This Row],[Customer Gender]]="M","Male", orders[[#This Row],[Customer Gender]]="F","Female", orders[[#This Row],[Customer Gender]]="O","Other", TRUE,"Unknown")</f>
        <v>Female</v>
      </c>
      <c r="R1255" s="31" t="str">
        <f t="shared" si="59"/>
        <v>February</v>
      </c>
    </row>
    <row r="1256" spans="1:18">
      <c r="A1256" t="s">
        <v>1353</v>
      </c>
      <c r="B1256" t="s">
        <v>22</v>
      </c>
      <c r="C1256">
        <v>2</v>
      </c>
      <c r="D1256">
        <f t="shared" si="57"/>
        <v>2</v>
      </c>
      <c r="E1256">
        <v>52.6</v>
      </c>
      <c r="F1256">
        <v>105.2</v>
      </c>
      <c r="G1256">
        <f t="shared" si="58"/>
        <v>105.2</v>
      </c>
      <c r="H1256" s="1">
        <v>45706</v>
      </c>
      <c r="I1256" s="1">
        <v>45707</v>
      </c>
      <c r="J1256" t="s">
        <v>27</v>
      </c>
      <c r="K1256" t="s">
        <v>18</v>
      </c>
      <c r="L1256">
        <v>5</v>
      </c>
      <c r="M1256" t="s">
        <v>19</v>
      </c>
      <c r="N1256" t="s">
        <v>52</v>
      </c>
      <c r="O1256">
        <f>orders[[#This Row],[Ship Date]]-orders[[#This Row],[Order Date]]</f>
        <v>1</v>
      </c>
      <c r="P1256">
        <f>WEEKNUM(orders[[#This Row],[Order Date]])</f>
        <v>8</v>
      </c>
      <c r="Q1256" t="str" cm="1">
        <f t="array" ref="Q1256">_xlfn.IFS(orders[[#This Row],[Customer Gender]]="M","Male", orders[[#This Row],[Customer Gender]]="F","Female", orders[[#This Row],[Customer Gender]]="O","Other", TRUE,"Unknown")</f>
        <v>Female</v>
      </c>
      <c r="R1256" s="31" t="str">
        <f t="shared" si="59"/>
        <v>February</v>
      </c>
    </row>
    <row r="1257" spans="1:18">
      <c r="A1257" t="s">
        <v>1354</v>
      </c>
      <c r="B1257" t="s">
        <v>67</v>
      </c>
      <c r="C1257">
        <v>7</v>
      </c>
      <c r="D1257">
        <f t="shared" si="57"/>
        <v>7</v>
      </c>
      <c r="E1257">
        <v>68.5</v>
      </c>
      <c r="F1257">
        <v>479.5</v>
      </c>
      <c r="G1257">
        <f t="shared" si="58"/>
        <v>479.5</v>
      </c>
      <c r="H1257" s="1">
        <v>45706</v>
      </c>
      <c r="I1257" s="1">
        <v>45707</v>
      </c>
      <c r="J1257" t="s">
        <v>27</v>
      </c>
      <c r="K1257" t="s">
        <v>35</v>
      </c>
      <c r="L1257">
        <v>4</v>
      </c>
      <c r="M1257" t="s">
        <v>19</v>
      </c>
      <c r="N1257" t="s">
        <v>52</v>
      </c>
      <c r="O1257">
        <f>orders[[#This Row],[Ship Date]]-orders[[#This Row],[Order Date]]</f>
        <v>1</v>
      </c>
      <c r="P1257">
        <f>WEEKNUM(orders[[#This Row],[Order Date]])</f>
        <v>8</v>
      </c>
      <c r="Q1257" t="str" cm="1">
        <f t="array" ref="Q1257">_xlfn.IFS(orders[[#This Row],[Customer Gender]]="M","Male", orders[[#This Row],[Customer Gender]]="F","Female", orders[[#This Row],[Customer Gender]]="O","Other", TRUE,"Unknown")</f>
        <v>Female</v>
      </c>
      <c r="R1257" s="31" t="str">
        <f t="shared" si="59"/>
        <v>February</v>
      </c>
    </row>
    <row r="1258" spans="1:18">
      <c r="A1258" t="s">
        <v>1355</v>
      </c>
      <c r="B1258" t="s">
        <v>22</v>
      </c>
      <c r="C1258">
        <v>2</v>
      </c>
      <c r="D1258">
        <f t="shared" si="57"/>
        <v>2</v>
      </c>
      <c r="E1258">
        <v>55.6</v>
      </c>
      <c r="F1258">
        <v>111.2</v>
      </c>
      <c r="G1258">
        <f t="shared" si="58"/>
        <v>111.2</v>
      </c>
      <c r="H1258" s="1">
        <v>45706</v>
      </c>
      <c r="I1258" s="1">
        <v>45708</v>
      </c>
      <c r="J1258" t="s">
        <v>23</v>
      </c>
      <c r="K1258" t="s">
        <v>35</v>
      </c>
      <c r="L1258">
        <v>5</v>
      </c>
      <c r="M1258" t="s">
        <v>19</v>
      </c>
      <c r="N1258" t="s">
        <v>55</v>
      </c>
      <c r="O1258">
        <f>orders[[#This Row],[Ship Date]]-orders[[#This Row],[Order Date]]</f>
        <v>2</v>
      </c>
      <c r="P1258">
        <f>WEEKNUM(orders[[#This Row],[Order Date]])</f>
        <v>8</v>
      </c>
      <c r="Q1258" t="str" cm="1">
        <f t="array" ref="Q1258">_xlfn.IFS(orders[[#This Row],[Customer Gender]]="M","Male", orders[[#This Row],[Customer Gender]]="F","Female", orders[[#This Row],[Customer Gender]]="O","Other", TRUE,"Unknown")</f>
        <v>Male</v>
      </c>
      <c r="R1258" s="31" t="str">
        <f t="shared" si="59"/>
        <v>February</v>
      </c>
    </row>
    <row r="1259" spans="1:18">
      <c r="A1259" t="s">
        <v>1356</v>
      </c>
      <c r="B1259" t="s">
        <v>26</v>
      </c>
      <c r="C1259">
        <v>3</v>
      </c>
      <c r="D1259">
        <f t="shared" si="57"/>
        <v>3</v>
      </c>
      <c r="E1259">
        <v>134.9</v>
      </c>
      <c r="F1259">
        <v>404.70000000000005</v>
      </c>
      <c r="G1259">
        <f t="shared" si="58"/>
        <v>404.70000000000005</v>
      </c>
      <c r="H1259" s="1">
        <v>45706</v>
      </c>
      <c r="I1259" s="1">
        <v>45707</v>
      </c>
      <c r="J1259" t="s">
        <v>23</v>
      </c>
      <c r="K1259" t="s">
        <v>35</v>
      </c>
      <c r="L1259">
        <v>3</v>
      </c>
      <c r="M1259" t="s">
        <v>19</v>
      </c>
      <c r="N1259" t="s">
        <v>55</v>
      </c>
      <c r="O1259">
        <f>orders[[#This Row],[Ship Date]]-orders[[#This Row],[Order Date]]</f>
        <v>1</v>
      </c>
      <c r="P1259">
        <f>WEEKNUM(orders[[#This Row],[Order Date]])</f>
        <v>8</v>
      </c>
      <c r="Q1259" t="str" cm="1">
        <f t="array" ref="Q1259">_xlfn.IFS(orders[[#This Row],[Customer Gender]]="M","Male", orders[[#This Row],[Customer Gender]]="F","Female", orders[[#This Row],[Customer Gender]]="O","Other", TRUE,"Unknown")</f>
        <v>Male</v>
      </c>
      <c r="R1259" s="31" t="str">
        <f t="shared" si="59"/>
        <v>February</v>
      </c>
    </row>
    <row r="1260" spans="1:18">
      <c r="A1260" t="s">
        <v>1357</v>
      </c>
      <c r="B1260" t="s">
        <v>54</v>
      </c>
      <c r="C1260">
        <v>5</v>
      </c>
      <c r="D1260">
        <f t="shared" si="57"/>
        <v>5</v>
      </c>
      <c r="E1260">
        <v>42.6</v>
      </c>
      <c r="F1260">
        <v>213</v>
      </c>
      <c r="G1260">
        <f t="shared" si="58"/>
        <v>213</v>
      </c>
      <c r="H1260" s="1">
        <v>45706</v>
      </c>
      <c r="I1260" s="1">
        <v>45707</v>
      </c>
      <c r="J1260" t="s">
        <v>23</v>
      </c>
      <c r="K1260" t="s">
        <v>18</v>
      </c>
      <c r="L1260">
        <v>4</v>
      </c>
      <c r="M1260" t="s">
        <v>19</v>
      </c>
      <c r="N1260" t="s">
        <v>55</v>
      </c>
      <c r="O1260">
        <f>orders[[#This Row],[Ship Date]]-orders[[#This Row],[Order Date]]</f>
        <v>1</v>
      </c>
      <c r="P1260">
        <f>WEEKNUM(orders[[#This Row],[Order Date]])</f>
        <v>8</v>
      </c>
      <c r="Q1260" t="str" cm="1">
        <f t="array" ref="Q1260">_xlfn.IFS(orders[[#This Row],[Customer Gender]]="M","Male", orders[[#This Row],[Customer Gender]]="F","Female", orders[[#This Row],[Customer Gender]]="O","Other", TRUE,"Unknown")</f>
        <v>Male</v>
      </c>
      <c r="R1260" s="31" t="str">
        <f t="shared" si="59"/>
        <v>February</v>
      </c>
    </row>
    <row r="1261" spans="1:18">
      <c r="A1261" t="s">
        <v>1358</v>
      </c>
      <c r="B1261" t="s">
        <v>42</v>
      </c>
      <c r="C1261">
        <v>5</v>
      </c>
      <c r="D1261">
        <f t="shared" si="57"/>
        <v>5</v>
      </c>
      <c r="E1261">
        <v>60.6</v>
      </c>
      <c r="F1261">
        <v>303</v>
      </c>
      <c r="G1261">
        <f t="shared" si="58"/>
        <v>303</v>
      </c>
      <c r="H1261" s="1">
        <v>45706</v>
      </c>
      <c r="I1261" s="1">
        <v>45708</v>
      </c>
      <c r="J1261" t="s">
        <v>23</v>
      </c>
      <c r="K1261" t="s">
        <v>70</v>
      </c>
      <c r="L1261">
        <v>4</v>
      </c>
      <c r="M1261" t="s">
        <v>19</v>
      </c>
      <c r="N1261" t="s">
        <v>55</v>
      </c>
      <c r="O1261">
        <f>orders[[#This Row],[Ship Date]]-orders[[#This Row],[Order Date]]</f>
        <v>2</v>
      </c>
      <c r="P1261">
        <f>WEEKNUM(orders[[#This Row],[Order Date]])</f>
        <v>8</v>
      </c>
      <c r="Q1261" t="str" cm="1">
        <f t="array" ref="Q1261">_xlfn.IFS(orders[[#This Row],[Customer Gender]]="M","Male", orders[[#This Row],[Customer Gender]]="F","Female", orders[[#This Row],[Customer Gender]]="O","Other", TRUE,"Unknown")</f>
        <v>Male</v>
      </c>
      <c r="R1261" s="31" t="str">
        <f t="shared" si="59"/>
        <v>February</v>
      </c>
    </row>
    <row r="1262" spans="1:18">
      <c r="A1262" t="s">
        <v>1359</v>
      </c>
      <c r="B1262" t="s">
        <v>44</v>
      </c>
      <c r="C1262">
        <v>2</v>
      </c>
      <c r="D1262">
        <f t="shared" si="57"/>
        <v>2</v>
      </c>
      <c r="E1262">
        <v>43.5</v>
      </c>
      <c r="F1262">
        <v>87</v>
      </c>
      <c r="G1262">
        <f t="shared" si="58"/>
        <v>87</v>
      </c>
      <c r="H1262" s="1">
        <v>45706</v>
      </c>
      <c r="I1262" s="1">
        <v>45707</v>
      </c>
      <c r="J1262" t="s">
        <v>23</v>
      </c>
      <c r="K1262" t="s">
        <v>70</v>
      </c>
      <c r="L1262">
        <v>4</v>
      </c>
      <c r="M1262" t="s">
        <v>19</v>
      </c>
      <c r="N1262" t="s">
        <v>59</v>
      </c>
      <c r="O1262">
        <f>orders[[#This Row],[Ship Date]]-orders[[#This Row],[Order Date]]</f>
        <v>1</v>
      </c>
      <c r="P1262">
        <f>WEEKNUM(orders[[#This Row],[Order Date]])</f>
        <v>8</v>
      </c>
      <c r="Q1262" t="str" cm="1">
        <f t="array" ref="Q1262">_xlfn.IFS(orders[[#This Row],[Customer Gender]]="M","Male", orders[[#This Row],[Customer Gender]]="F","Female", orders[[#This Row],[Customer Gender]]="O","Other", TRUE,"Unknown")</f>
        <v>Male</v>
      </c>
      <c r="R1262" s="31" t="str">
        <f t="shared" si="59"/>
        <v>February</v>
      </c>
    </row>
    <row r="1263" spans="1:18">
      <c r="A1263" t="s">
        <v>1360</v>
      </c>
      <c r="B1263" t="s">
        <v>26</v>
      </c>
      <c r="C1263">
        <v>2</v>
      </c>
      <c r="D1263">
        <f t="shared" si="57"/>
        <v>2</v>
      </c>
      <c r="E1263">
        <v>187.1</v>
      </c>
      <c r="F1263">
        <v>374.2</v>
      </c>
      <c r="G1263">
        <f t="shared" si="58"/>
        <v>374.2</v>
      </c>
      <c r="H1263" s="1">
        <v>45706</v>
      </c>
      <c r="I1263" s="1">
        <v>45707</v>
      </c>
      <c r="J1263" t="s">
        <v>23</v>
      </c>
      <c r="K1263" t="s">
        <v>35</v>
      </c>
      <c r="L1263">
        <v>5</v>
      </c>
      <c r="M1263" t="s">
        <v>19</v>
      </c>
      <c r="N1263" t="s">
        <v>62</v>
      </c>
      <c r="O1263">
        <f>orders[[#This Row],[Ship Date]]-orders[[#This Row],[Order Date]]</f>
        <v>1</v>
      </c>
      <c r="P1263">
        <f>WEEKNUM(orders[[#This Row],[Order Date]])</f>
        <v>8</v>
      </c>
      <c r="Q1263" t="str" cm="1">
        <f t="array" ref="Q1263">_xlfn.IFS(orders[[#This Row],[Customer Gender]]="M","Male", orders[[#This Row],[Customer Gender]]="F","Female", orders[[#This Row],[Customer Gender]]="O","Other", TRUE,"Unknown")</f>
        <v>Male</v>
      </c>
      <c r="R1263" s="31" t="str">
        <f t="shared" si="59"/>
        <v>February</v>
      </c>
    </row>
    <row r="1264" spans="1:18">
      <c r="A1264" t="s">
        <v>1361</v>
      </c>
      <c r="B1264" t="s">
        <v>46</v>
      </c>
      <c r="C1264">
        <v>3</v>
      </c>
      <c r="D1264">
        <f t="shared" si="57"/>
        <v>3</v>
      </c>
      <c r="E1264">
        <v>32</v>
      </c>
      <c r="F1264">
        <v>96</v>
      </c>
      <c r="G1264">
        <f t="shared" si="58"/>
        <v>96</v>
      </c>
      <c r="H1264" s="1">
        <v>45706</v>
      </c>
      <c r="I1264" s="1">
        <v>45708</v>
      </c>
      <c r="J1264" t="s">
        <v>23</v>
      </c>
      <c r="K1264" t="s">
        <v>18</v>
      </c>
      <c r="L1264">
        <v>4</v>
      </c>
      <c r="M1264" t="s">
        <v>19</v>
      </c>
      <c r="N1264" t="s">
        <v>62</v>
      </c>
      <c r="O1264">
        <f>orders[[#This Row],[Ship Date]]-orders[[#This Row],[Order Date]]</f>
        <v>2</v>
      </c>
      <c r="P1264">
        <f>WEEKNUM(orders[[#This Row],[Order Date]])</f>
        <v>8</v>
      </c>
      <c r="Q1264" t="str" cm="1">
        <f t="array" ref="Q1264">_xlfn.IFS(orders[[#This Row],[Customer Gender]]="M","Male", orders[[#This Row],[Customer Gender]]="F","Female", orders[[#This Row],[Customer Gender]]="O","Other", TRUE,"Unknown")</f>
        <v>Male</v>
      </c>
      <c r="R1264" s="31" t="str">
        <f t="shared" si="59"/>
        <v>February</v>
      </c>
    </row>
    <row r="1265" spans="1:18">
      <c r="A1265" t="s">
        <v>1362</v>
      </c>
      <c r="B1265" t="s">
        <v>46</v>
      </c>
      <c r="C1265">
        <v>2</v>
      </c>
      <c r="D1265">
        <f t="shared" si="57"/>
        <v>2</v>
      </c>
      <c r="E1265">
        <v>110.8</v>
      </c>
      <c r="F1265">
        <v>221.6</v>
      </c>
      <c r="G1265">
        <f t="shared" si="58"/>
        <v>221.6</v>
      </c>
      <c r="H1265" s="1">
        <v>45706</v>
      </c>
      <c r="I1265" s="1">
        <v>45706</v>
      </c>
      <c r="J1265" t="s">
        <v>23</v>
      </c>
      <c r="K1265" t="s">
        <v>18</v>
      </c>
      <c r="L1265">
        <v>5</v>
      </c>
      <c r="M1265" t="s">
        <v>19</v>
      </c>
      <c r="N1265" t="s">
        <v>62</v>
      </c>
      <c r="O1265">
        <f>orders[[#This Row],[Ship Date]]-orders[[#This Row],[Order Date]]</f>
        <v>0</v>
      </c>
      <c r="P1265">
        <f>WEEKNUM(orders[[#This Row],[Order Date]])</f>
        <v>8</v>
      </c>
      <c r="Q1265" t="str" cm="1">
        <f t="array" ref="Q1265">_xlfn.IFS(orders[[#This Row],[Customer Gender]]="M","Male", orders[[#This Row],[Customer Gender]]="F","Female", orders[[#This Row],[Customer Gender]]="O","Other", TRUE,"Unknown")</f>
        <v>Male</v>
      </c>
      <c r="R1265" s="31" t="str">
        <f t="shared" si="59"/>
        <v>February</v>
      </c>
    </row>
    <row r="1266" spans="1:18">
      <c r="A1266" t="s">
        <v>1363</v>
      </c>
      <c r="B1266" t="s">
        <v>54</v>
      </c>
      <c r="C1266">
        <v>13</v>
      </c>
      <c r="D1266">
        <f t="shared" si="57"/>
        <v>13</v>
      </c>
      <c r="E1266">
        <v>36.1</v>
      </c>
      <c r="F1266">
        <v>469.3</v>
      </c>
      <c r="G1266">
        <f t="shared" si="58"/>
        <v>469.3</v>
      </c>
      <c r="H1266" s="1">
        <v>45706</v>
      </c>
      <c r="I1266" s="1">
        <v>45709</v>
      </c>
      <c r="J1266" t="s">
        <v>27</v>
      </c>
      <c r="K1266" t="s">
        <v>18</v>
      </c>
      <c r="L1266">
        <v>3</v>
      </c>
      <c r="M1266" t="s">
        <v>19</v>
      </c>
      <c r="N1266" t="s">
        <v>62</v>
      </c>
      <c r="O1266">
        <f>orders[[#This Row],[Ship Date]]-orders[[#This Row],[Order Date]]</f>
        <v>3</v>
      </c>
      <c r="P1266">
        <f>WEEKNUM(orders[[#This Row],[Order Date]])</f>
        <v>8</v>
      </c>
      <c r="Q1266" t="str" cm="1">
        <f t="array" ref="Q1266">_xlfn.IFS(orders[[#This Row],[Customer Gender]]="M","Male", orders[[#This Row],[Customer Gender]]="F","Female", orders[[#This Row],[Customer Gender]]="O","Other", TRUE,"Unknown")</f>
        <v>Female</v>
      </c>
      <c r="R1266" s="31" t="str">
        <f t="shared" si="59"/>
        <v>February</v>
      </c>
    </row>
    <row r="1267" spans="1:18">
      <c r="A1267" t="s">
        <v>1364</v>
      </c>
      <c r="B1267" t="s">
        <v>16</v>
      </c>
      <c r="C1267">
        <v>1</v>
      </c>
      <c r="D1267">
        <f t="shared" si="57"/>
        <v>1</v>
      </c>
      <c r="E1267">
        <v>24.1</v>
      </c>
      <c r="F1267">
        <v>24.1</v>
      </c>
      <c r="G1267">
        <f t="shared" si="58"/>
        <v>24.1</v>
      </c>
      <c r="H1267" s="1">
        <v>45706</v>
      </c>
      <c r="I1267" s="1">
        <v>45708</v>
      </c>
      <c r="J1267" t="s">
        <v>27</v>
      </c>
      <c r="K1267" t="s">
        <v>70</v>
      </c>
      <c r="L1267">
        <v>5</v>
      </c>
      <c r="M1267" t="s">
        <v>19</v>
      </c>
      <c r="N1267" t="s">
        <v>62</v>
      </c>
      <c r="O1267">
        <f>orders[[#This Row],[Ship Date]]-orders[[#This Row],[Order Date]]</f>
        <v>2</v>
      </c>
      <c r="P1267">
        <f>WEEKNUM(orders[[#This Row],[Order Date]])</f>
        <v>8</v>
      </c>
      <c r="Q1267" t="str" cm="1">
        <f t="array" ref="Q1267">_xlfn.IFS(orders[[#This Row],[Customer Gender]]="M","Male", orders[[#This Row],[Customer Gender]]="F","Female", orders[[#This Row],[Customer Gender]]="O","Other", TRUE,"Unknown")</f>
        <v>Female</v>
      </c>
      <c r="R1267" s="31" t="str">
        <f t="shared" si="59"/>
        <v>February</v>
      </c>
    </row>
    <row r="1268" spans="1:18">
      <c r="A1268" t="s">
        <v>1365</v>
      </c>
      <c r="B1268" t="s">
        <v>171</v>
      </c>
      <c r="C1268">
        <v>3</v>
      </c>
      <c r="D1268">
        <f t="shared" si="57"/>
        <v>3</v>
      </c>
      <c r="E1268">
        <v>30.5</v>
      </c>
      <c r="F1268">
        <v>91.5</v>
      </c>
      <c r="G1268">
        <f t="shared" si="58"/>
        <v>91.5</v>
      </c>
      <c r="H1268" s="1">
        <v>45706</v>
      </c>
      <c r="I1268" s="1">
        <v>45708</v>
      </c>
      <c r="J1268" t="s">
        <v>23</v>
      </c>
      <c r="K1268" t="s">
        <v>35</v>
      </c>
      <c r="L1268">
        <v>4</v>
      </c>
      <c r="M1268" t="s">
        <v>19</v>
      </c>
      <c r="N1268" t="s">
        <v>62</v>
      </c>
      <c r="O1268">
        <f>orders[[#This Row],[Ship Date]]-orders[[#This Row],[Order Date]]</f>
        <v>2</v>
      </c>
      <c r="P1268">
        <f>WEEKNUM(orders[[#This Row],[Order Date]])</f>
        <v>8</v>
      </c>
      <c r="Q1268" t="str" cm="1">
        <f t="array" ref="Q1268">_xlfn.IFS(orders[[#This Row],[Customer Gender]]="M","Male", orders[[#This Row],[Customer Gender]]="F","Female", orders[[#This Row],[Customer Gender]]="O","Other", TRUE,"Unknown")</f>
        <v>Male</v>
      </c>
      <c r="R1268" s="31" t="str">
        <f t="shared" si="59"/>
        <v>February</v>
      </c>
    </row>
    <row r="1269" spans="1:18">
      <c r="A1269" t="s">
        <v>1366</v>
      </c>
      <c r="B1269" t="s">
        <v>146</v>
      </c>
      <c r="C1269">
        <v>6</v>
      </c>
      <c r="D1269">
        <f t="shared" si="57"/>
        <v>6</v>
      </c>
      <c r="E1269">
        <v>68.3</v>
      </c>
      <c r="F1269">
        <v>409.79999999999995</v>
      </c>
      <c r="G1269">
        <f t="shared" si="58"/>
        <v>409.79999999999995</v>
      </c>
      <c r="H1269" s="1">
        <v>45706</v>
      </c>
      <c r="I1269" s="1">
        <v>45709</v>
      </c>
      <c r="J1269" t="s">
        <v>23</v>
      </c>
      <c r="K1269" t="s">
        <v>18</v>
      </c>
      <c r="L1269">
        <v>4</v>
      </c>
      <c r="M1269" t="s">
        <v>19</v>
      </c>
      <c r="N1269" t="s">
        <v>62</v>
      </c>
      <c r="O1269">
        <f>orders[[#This Row],[Ship Date]]-orders[[#This Row],[Order Date]]</f>
        <v>3</v>
      </c>
      <c r="P1269">
        <f>WEEKNUM(orders[[#This Row],[Order Date]])</f>
        <v>8</v>
      </c>
      <c r="Q1269" t="str" cm="1">
        <f t="array" ref="Q1269">_xlfn.IFS(orders[[#This Row],[Customer Gender]]="M","Male", orders[[#This Row],[Customer Gender]]="F","Female", orders[[#This Row],[Customer Gender]]="O","Other", TRUE,"Unknown")</f>
        <v>Male</v>
      </c>
      <c r="R1269" s="31" t="str">
        <f t="shared" si="59"/>
        <v>February</v>
      </c>
    </row>
    <row r="1270" spans="1:18">
      <c r="A1270" t="s">
        <v>1367</v>
      </c>
      <c r="B1270" t="s">
        <v>42</v>
      </c>
      <c r="C1270">
        <v>3</v>
      </c>
      <c r="D1270">
        <f t="shared" si="57"/>
        <v>3</v>
      </c>
      <c r="E1270">
        <v>43.3</v>
      </c>
      <c r="F1270">
        <v>129.89999999999998</v>
      </c>
      <c r="G1270">
        <f t="shared" si="58"/>
        <v>129.89999999999998</v>
      </c>
      <c r="H1270" s="1">
        <v>45706</v>
      </c>
      <c r="I1270" s="1">
        <v>45710</v>
      </c>
      <c r="J1270" t="s">
        <v>27</v>
      </c>
      <c r="K1270" t="s">
        <v>18</v>
      </c>
      <c r="L1270">
        <v>4</v>
      </c>
      <c r="M1270" t="s">
        <v>19</v>
      </c>
      <c r="N1270" t="s">
        <v>103</v>
      </c>
      <c r="O1270">
        <f>orders[[#This Row],[Ship Date]]-orders[[#This Row],[Order Date]]</f>
        <v>4</v>
      </c>
      <c r="P1270">
        <f>WEEKNUM(orders[[#This Row],[Order Date]])</f>
        <v>8</v>
      </c>
      <c r="Q1270" t="str" cm="1">
        <f t="array" ref="Q1270">_xlfn.IFS(orders[[#This Row],[Customer Gender]]="M","Male", orders[[#This Row],[Customer Gender]]="F","Female", orders[[#This Row],[Customer Gender]]="O","Other", TRUE,"Unknown")</f>
        <v>Female</v>
      </c>
      <c r="R1270" s="31" t="str">
        <f t="shared" si="59"/>
        <v>February</v>
      </c>
    </row>
    <row r="1271" spans="1:18">
      <c r="A1271" t="s">
        <v>1368</v>
      </c>
      <c r="B1271" t="s">
        <v>30</v>
      </c>
      <c r="C1271">
        <v>1</v>
      </c>
      <c r="D1271">
        <f t="shared" si="57"/>
        <v>1</v>
      </c>
      <c r="E1271">
        <v>101.7</v>
      </c>
      <c r="F1271">
        <v>101.7</v>
      </c>
      <c r="G1271">
        <f t="shared" si="58"/>
        <v>101.7</v>
      </c>
      <c r="H1271" s="1">
        <v>45706</v>
      </c>
      <c r="I1271" s="1">
        <v>45709</v>
      </c>
      <c r="J1271" t="s">
        <v>27</v>
      </c>
      <c r="K1271" t="s">
        <v>18</v>
      </c>
      <c r="L1271">
        <v>3</v>
      </c>
      <c r="M1271" t="s">
        <v>19</v>
      </c>
      <c r="N1271" t="s">
        <v>103</v>
      </c>
      <c r="O1271">
        <f>orders[[#This Row],[Ship Date]]-orders[[#This Row],[Order Date]]</f>
        <v>3</v>
      </c>
      <c r="P1271">
        <f>WEEKNUM(orders[[#This Row],[Order Date]])</f>
        <v>8</v>
      </c>
      <c r="Q1271" t="str" cm="1">
        <f t="array" ref="Q1271">_xlfn.IFS(orders[[#This Row],[Customer Gender]]="M","Male", orders[[#This Row],[Customer Gender]]="F","Female", orders[[#This Row],[Customer Gender]]="O","Other", TRUE,"Unknown")</f>
        <v>Female</v>
      </c>
      <c r="R1271" s="31" t="str">
        <f t="shared" si="59"/>
        <v>February</v>
      </c>
    </row>
    <row r="1272" spans="1:18">
      <c r="A1272" t="s">
        <v>1369</v>
      </c>
      <c r="B1272" t="s">
        <v>67</v>
      </c>
      <c r="C1272">
        <v>2</v>
      </c>
      <c r="D1272">
        <f t="shared" si="57"/>
        <v>2</v>
      </c>
      <c r="E1272">
        <v>54.2</v>
      </c>
      <c r="F1272">
        <v>108.4</v>
      </c>
      <c r="G1272">
        <f t="shared" si="58"/>
        <v>108.4</v>
      </c>
      <c r="H1272" s="1">
        <v>45706</v>
      </c>
      <c r="I1272" s="1">
        <v>45707</v>
      </c>
      <c r="J1272" t="s">
        <v>27</v>
      </c>
      <c r="K1272" t="s">
        <v>18</v>
      </c>
      <c r="L1272">
        <v>3</v>
      </c>
      <c r="M1272" t="s">
        <v>19</v>
      </c>
      <c r="N1272" t="s">
        <v>103</v>
      </c>
      <c r="O1272">
        <f>orders[[#This Row],[Ship Date]]-orders[[#This Row],[Order Date]]</f>
        <v>1</v>
      </c>
      <c r="P1272">
        <f>WEEKNUM(orders[[#This Row],[Order Date]])</f>
        <v>8</v>
      </c>
      <c r="Q1272" t="str" cm="1">
        <f t="array" ref="Q1272">_xlfn.IFS(orders[[#This Row],[Customer Gender]]="M","Male", orders[[#This Row],[Customer Gender]]="F","Female", orders[[#This Row],[Customer Gender]]="O","Other", TRUE,"Unknown")</f>
        <v>Female</v>
      </c>
      <c r="R1272" s="31" t="str">
        <f t="shared" si="59"/>
        <v>February</v>
      </c>
    </row>
    <row r="1273" spans="1:18">
      <c r="A1273" t="s">
        <v>1370</v>
      </c>
      <c r="B1273" t="s">
        <v>128</v>
      </c>
      <c r="C1273">
        <v>2</v>
      </c>
      <c r="D1273">
        <f t="shared" si="57"/>
        <v>2</v>
      </c>
      <c r="E1273">
        <v>51</v>
      </c>
      <c r="F1273">
        <v>102</v>
      </c>
      <c r="G1273">
        <f t="shared" si="58"/>
        <v>102</v>
      </c>
      <c r="H1273" s="1">
        <v>45706</v>
      </c>
      <c r="I1273" s="1">
        <v>45706</v>
      </c>
      <c r="J1273" t="s">
        <v>23</v>
      </c>
      <c r="K1273" t="s">
        <v>35</v>
      </c>
      <c r="L1273">
        <v>4</v>
      </c>
      <c r="M1273" t="s">
        <v>19</v>
      </c>
      <c r="N1273" t="s">
        <v>201</v>
      </c>
      <c r="O1273">
        <f>orders[[#This Row],[Ship Date]]-orders[[#This Row],[Order Date]]</f>
        <v>0</v>
      </c>
      <c r="P1273">
        <f>WEEKNUM(orders[[#This Row],[Order Date]])</f>
        <v>8</v>
      </c>
      <c r="Q1273" t="str" cm="1">
        <f t="array" ref="Q1273">_xlfn.IFS(orders[[#This Row],[Customer Gender]]="M","Male", orders[[#This Row],[Customer Gender]]="F","Female", orders[[#This Row],[Customer Gender]]="O","Other", TRUE,"Unknown")</f>
        <v>Male</v>
      </c>
      <c r="R1273" s="31" t="str">
        <f t="shared" si="59"/>
        <v>February</v>
      </c>
    </row>
    <row r="1274" spans="1:18">
      <c r="A1274" t="s">
        <v>1371</v>
      </c>
      <c r="B1274" t="s">
        <v>32</v>
      </c>
      <c r="C1274">
        <v>2</v>
      </c>
      <c r="D1274">
        <f t="shared" si="57"/>
        <v>2</v>
      </c>
      <c r="E1274">
        <v>23.1</v>
      </c>
      <c r="F1274">
        <v>46.2</v>
      </c>
      <c r="G1274">
        <f t="shared" si="58"/>
        <v>46.2</v>
      </c>
      <c r="H1274" s="1">
        <v>45706</v>
      </c>
      <c r="I1274" s="1">
        <v>45709</v>
      </c>
      <c r="J1274" t="s">
        <v>23</v>
      </c>
      <c r="K1274" t="s">
        <v>35</v>
      </c>
      <c r="L1274">
        <v>4</v>
      </c>
      <c r="M1274" t="s">
        <v>19</v>
      </c>
      <c r="N1274" t="s">
        <v>74</v>
      </c>
      <c r="O1274">
        <f>orders[[#This Row],[Ship Date]]-orders[[#This Row],[Order Date]]</f>
        <v>3</v>
      </c>
      <c r="P1274">
        <f>WEEKNUM(orders[[#This Row],[Order Date]])</f>
        <v>8</v>
      </c>
      <c r="Q1274" t="str" cm="1">
        <f t="array" ref="Q1274">_xlfn.IFS(orders[[#This Row],[Customer Gender]]="M","Male", orders[[#This Row],[Customer Gender]]="F","Female", orders[[#This Row],[Customer Gender]]="O","Other", TRUE,"Unknown")</f>
        <v>Male</v>
      </c>
      <c r="R1274" s="31" t="str">
        <f t="shared" si="59"/>
        <v>February</v>
      </c>
    </row>
    <row r="1275" spans="1:18">
      <c r="A1275" t="s">
        <v>1372</v>
      </c>
      <c r="B1275" t="s">
        <v>69</v>
      </c>
      <c r="C1275">
        <v>6</v>
      </c>
      <c r="D1275">
        <f t="shared" si="57"/>
        <v>6</v>
      </c>
      <c r="E1275">
        <v>60.1</v>
      </c>
      <c r="F1275">
        <v>360.6</v>
      </c>
      <c r="G1275">
        <f t="shared" si="58"/>
        <v>360.6</v>
      </c>
      <c r="H1275" s="1">
        <v>45706</v>
      </c>
      <c r="I1275" s="1">
        <v>45706</v>
      </c>
      <c r="J1275" t="s">
        <v>27</v>
      </c>
      <c r="K1275" t="s">
        <v>51</v>
      </c>
      <c r="L1275">
        <v>4</v>
      </c>
      <c r="M1275" t="s">
        <v>19</v>
      </c>
      <c r="N1275" t="s">
        <v>77</v>
      </c>
      <c r="O1275">
        <f>orders[[#This Row],[Ship Date]]-orders[[#This Row],[Order Date]]</f>
        <v>0</v>
      </c>
      <c r="P1275">
        <f>WEEKNUM(orders[[#This Row],[Order Date]])</f>
        <v>8</v>
      </c>
      <c r="Q1275" t="str" cm="1">
        <f t="array" ref="Q1275">_xlfn.IFS(orders[[#This Row],[Customer Gender]]="M","Male", orders[[#This Row],[Customer Gender]]="F","Female", orders[[#This Row],[Customer Gender]]="O","Other", TRUE,"Unknown")</f>
        <v>Female</v>
      </c>
      <c r="R1275" s="31" t="str">
        <f t="shared" si="59"/>
        <v>February</v>
      </c>
    </row>
    <row r="1276" spans="1:18">
      <c r="A1276" t="s">
        <v>1373</v>
      </c>
      <c r="B1276" t="s">
        <v>26</v>
      </c>
      <c r="C1276">
        <v>7</v>
      </c>
      <c r="D1276">
        <f t="shared" si="57"/>
        <v>7</v>
      </c>
      <c r="E1276">
        <v>87.5</v>
      </c>
      <c r="F1276">
        <v>612.5</v>
      </c>
      <c r="G1276">
        <f t="shared" si="58"/>
        <v>612.5</v>
      </c>
      <c r="H1276" s="1">
        <v>45706</v>
      </c>
      <c r="I1276" s="1">
        <v>45708</v>
      </c>
      <c r="J1276" t="s">
        <v>27</v>
      </c>
      <c r="K1276" t="s">
        <v>18</v>
      </c>
      <c r="L1276">
        <v>3</v>
      </c>
      <c r="M1276" t="s">
        <v>19</v>
      </c>
      <c r="N1276" t="s">
        <v>77</v>
      </c>
      <c r="O1276">
        <f>orders[[#This Row],[Ship Date]]-orders[[#This Row],[Order Date]]</f>
        <v>2</v>
      </c>
      <c r="P1276">
        <f>WEEKNUM(orders[[#This Row],[Order Date]])</f>
        <v>8</v>
      </c>
      <c r="Q1276" t="str" cm="1">
        <f t="array" ref="Q1276">_xlfn.IFS(orders[[#This Row],[Customer Gender]]="M","Male", orders[[#This Row],[Customer Gender]]="F","Female", orders[[#This Row],[Customer Gender]]="O","Other", TRUE,"Unknown")</f>
        <v>Female</v>
      </c>
      <c r="R1276" s="31" t="str">
        <f t="shared" si="59"/>
        <v>February</v>
      </c>
    </row>
    <row r="1277" spans="1:18">
      <c r="A1277" t="s">
        <v>1374</v>
      </c>
      <c r="B1277" t="s">
        <v>22</v>
      </c>
      <c r="C1277">
        <v>3</v>
      </c>
      <c r="D1277">
        <f t="shared" si="57"/>
        <v>3</v>
      </c>
      <c r="E1277">
        <v>51</v>
      </c>
      <c r="F1277">
        <v>153</v>
      </c>
      <c r="G1277">
        <f t="shared" si="58"/>
        <v>153</v>
      </c>
      <c r="H1277" s="1">
        <v>45706</v>
      </c>
      <c r="I1277" s="1">
        <v>45707</v>
      </c>
      <c r="J1277" t="s">
        <v>27</v>
      </c>
      <c r="K1277" t="s">
        <v>35</v>
      </c>
      <c r="L1277">
        <v>4</v>
      </c>
      <c r="M1277" t="s">
        <v>19</v>
      </c>
      <c r="N1277" t="s">
        <v>77</v>
      </c>
      <c r="O1277">
        <f>orders[[#This Row],[Ship Date]]-orders[[#This Row],[Order Date]]</f>
        <v>1</v>
      </c>
      <c r="P1277">
        <f>WEEKNUM(orders[[#This Row],[Order Date]])</f>
        <v>8</v>
      </c>
      <c r="Q1277" t="str" cm="1">
        <f t="array" ref="Q1277">_xlfn.IFS(orders[[#This Row],[Customer Gender]]="M","Male", orders[[#This Row],[Customer Gender]]="F","Female", orders[[#This Row],[Customer Gender]]="O","Other", TRUE,"Unknown")</f>
        <v>Female</v>
      </c>
      <c r="R1277" s="31" t="str">
        <f t="shared" si="59"/>
        <v>February</v>
      </c>
    </row>
    <row r="1278" spans="1:18">
      <c r="A1278" t="s">
        <v>1375</v>
      </c>
      <c r="B1278" t="s">
        <v>44</v>
      </c>
      <c r="C1278">
        <v>4</v>
      </c>
      <c r="D1278">
        <f t="shared" si="57"/>
        <v>4</v>
      </c>
      <c r="E1278">
        <v>19.2</v>
      </c>
      <c r="F1278">
        <v>76.8</v>
      </c>
      <c r="G1278">
        <f t="shared" si="58"/>
        <v>76.8</v>
      </c>
      <c r="H1278" s="1">
        <v>45706</v>
      </c>
      <c r="I1278" s="1">
        <v>45708</v>
      </c>
      <c r="J1278" t="s">
        <v>27</v>
      </c>
      <c r="K1278" t="s">
        <v>18</v>
      </c>
      <c r="L1278">
        <v>4</v>
      </c>
      <c r="M1278" t="s">
        <v>19</v>
      </c>
      <c r="N1278" t="s">
        <v>77</v>
      </c>
      <c r="O1278">
        <f>orders[[#This Row],[Ship Date]]-orders[[#This Row],[Order Date]]</f>
        <v>2</v>
      </c>
      <c r="P1278">
        <f>WEEKNUM(orders[[#This Row],[Order Date]])</f>
        <v>8</v>
      </c>
      <c r="Q1278" t="str" cm="1">
        <f t="array" ref="Q1278">_xlfn.IFS(orders[[#This Row],[Customer Gender]]="M","Male", orders[[#This Row],[Customer Gender]]="F","Female", orders[[#This Row],[Customer Gender]]="O","Other", TRUE,"Unknown")</f>
        <v>Female</v>
      </c>
      <c r="R1278" s="31" t="str">
        <f t="shared" si="59"/>
        <v>February</v>
      </c>
    </row>
    <row r="1279" spans="1:18">
      <c r="A1279" t="s">
        <v>1376</v>
      </c>
      <c r="B1279" t="s">
        <v>37</v>
      </c>
      <c r="C1279">
        <v>8</v>
      </c>
      <c r="D1279">
        <f t="shared" si="57"/>
        <v>8</v>
      </c>
      <c r="E1279">
        <v>26.5</v>
      </c>
      <c r="F1279">
        <v>212</v>
      </c>
      <c r="G1279">
        <f t="shared" si="58"/>
        <v>212</v>
      </c>
      <c r="H1279" s="1">
        <v>45706</v>
      </c>
      <c r="I1279" s="1">
        <v>45707</v>
      </c>
      <c r="J1279" t="s">
        <v>17</v>
      </c>
      <c r="K1279" t="s">
        <v>51</v>
      </c>
      <c r="L1279">
        <v>5</v>
      </c>
      <c r="M1279" t="s">
        <v>19</v>
      </c>
      <c r="N1279" t="s">
        <v>77</v>
      </c>
      <c r="O1279">
        <f>orders[[#This Row],[Ship Date]]-orders[[#This Row],[Order Date]]</f>
        <v>1</v>
      </c>
      <c r="P1279">
        <f>WEEKNUM(orders[[#This Row],[Order Date]])</f>
        <v>8</v>
      </c>
      <c r="Q1279" t="str" cm="1">
        <f t="array" ref="Q1279">_xlfn.IFS(orders[[#This Row],[Customer Gender]]="M","Male", orders[[#This Row],[Customer Gender]]="F","Female", orders[[#This Row],[Customer Gender]]="O","Other", TRUE,"Unknown")</f>
        <v>Unknown</v>
      </c>
      <c r="R1279" s="31" t="str">
        <f t="shared" si="59"/>
        <v>February</v>
      </c>
    </row>
    <row r="1280" spans="1:18">
      <c r="A1280" t="s">
        <v>1377</v>
      </c>
      <c r="B1280" t="s">
        <v>26</v>
      </c>
      <c r="C1280">
        <v>2</v>
      </c>
      <c r="D1280">
        <f t="shared" si="57"/>
        <v>2</v>
      </c>
      <c r="E1280">
        <v>220.3</v>
      </c>
      <c r="F1280">
        <v>440.6</v>
      </c>
      <c r="G1280">
        <f t="shared" si="58"/>
        <v>440.6</v>
      </c>
      <c r="H1280" s="1">
        <v>45706</v>
      </c>
      <c r="I1280" s="1">
        <v>45707</v>
      </c>
      <c r="J1280" t="s">
        <v>27</v>
      </c>
      <c r="K1280" t="s">
        <v>35</v>
      </c>
      <c r="L1280">
        <v>2</v>
      </c>
      <c r="M1280" t="s">
        <v>19</v>
      </c>
      <c r="N1280" t="s">
        <v>1116</v>
      </c>
      <c r="O1280">
        <f>orders[[#This Row],[Ship Date]]-orders[[#This Row],[Order Date]]</f>
        <v>1</v>
      </c>
      <c r="P1280">
        <f>WEEKNUM(orders[[#This Row],[Order Date]])</f>
        <v>8</v>
      </c>
      <c r="Q1280" t="str" cm="1">
        <f t="array" ref="Q1280">_xlfn.IFS(orders[[#This Row],[Customer Gender]]="M","Male", orders[[#This Row],[Customer Gender]]="F","Female", orders[[#This Row],[Customer Gender]]="O","Other", TRUE,"Unknown")</f>
        <v>Female</v>
      </c>
      <c r="R1280" s="31" t="str">
        <f t="shared" si="59"/>
        <v>February</v>
      </c>
    </row>
    <row r="1281" spans="1:18">
      <c r="A1281" t="s">
        <v>1378</v>
      </c>
      <c r="B1281" t="s">
        <v>44</v>
      </c>
      <c r="C1281">
        <v>3</v>
      </c>
      <c r="D1281">
        <f t="shared" si="57"/>
        <v>3</v>
      </c>
      <c r="E1281">
        <v>45.7</v>
      </c>
      <c r="F1281">
        <v>137.10000000000002</v>
      </c>
      <c r="G1281">
        <f t="shared" si="58"/>
        <v>137.10000000000002</v>
      </c>
      <c r="H1281" s="1">
        <v>45706</v>
      </c>
      <c r="I1281" s="1">
        <v>45707</v>
      </c>
      <c r="J1281" t="s">
        <v>27</v>
      </c>
      <c r="K1281" t="s">
        <v>70</v>
      </c>
      <c r="L1281">
        <v>4</v>
      </c>
      <c r="M1281" t="s">
        <v>19</v>
      </c>
      <c r="N1281" t="s">
        <v>268</v>
      </c>
      <c r="O1281">
        <f>orders[[#This Row],[Ship Date]]-orders[[#This Row],[Order Date]]</f>
        <v>1</v>
      </c>
      <c r="P1281">
        <f>WEEKNUM(orders[[#This Row],[Order Date]])</f>
        <v>8</v>
      </c>
      <c r="Q1281" t="str" cm="1">
        <f t="array" ref="Q1281">_xlfn.IFS(orders[[#This Row],[Customer Gender]]="M","Male", orders[[#This Row],[Customer Gender]]="F","Female", orders[[#This Row],[Customer Gender]]="O","Other", TRUE,"Unknown")</f>
        <v>Female</v>
      </c>
      <c r="R1281" s="31" t="str">
        <f t="shared" si="59"/>
        <v>February</v>
      </c>
    </row>
    <row r="1282" spans="1:18">
      <c r="A1282" t="s">
        <v>1379</v>
      </c>
      <c r="B1282" t="s">
        <v>37</v>
      </c>
      <c r="C1282">
        <v>5</v>
      </c>
      <c r="D1282">
        <f t="shared" ref="D1282:D1345" si="60">IF(OR(C1282="",C1282=0),0.0001,C1282)</f>
        <v>5</v>
      </c>
      <c r="E1282">
        <v>47.1</v>
      </c>
      <c r="F1282">
        <v>235.5</v>
      </c>
      <c r="G1282">
        <f t="shared" ref="G1282:G1345" si="61">IF(OR(F1282="",F1282=0),0.0001,F1282)</f>
        <v>235.5</v>
      </c>
      <c r="H1282" s="1">
        <v>45706</v>
      </c>
      <c r="I1282" s="1">
        <v>45710</v>
      </c>
      <c r="J1282" t="s">
        <v>27</v>
      </c>
      <c r="K1282" t="s">
        <v>51</v>
      </c>
      <c r="L1282">
        <v>4</v>
      </c>
      <c r="M1282" t="s">
        <v>19</v>
      </c>
      <c r="N1282" t="s">
        <v>82</v>
      </c>
      <c r="O1282">
        <f>orders[[#This Row],[Ship Date]]-orders[[#This Row],[Order Date]]</f>
        <v>4</v>
      </c>
      <c r="P1282">
        <f>WEEKNUM(orders[[#This Row],[Order Date]])</f>
        <v>8</v>
      </c>
      <c r="Q1282" t="str" cm="1">
        <f t="array" ref="Q1282">_xlfn.IFS(orders[[#This Row],[Customer Gender]]="M","Male", orders[[#This Row],[Customer Gender]]="F","Female", orders[[#This Row],[Customer Gender]]="O","Other", TRUE,"Unknown")</f>
        <v>Female</v>
      </c>
      <c r="R1282" s="31" t="str">
        <f t="shared" ref="R1282:R1345" si="62">TEXT(H1282,"mmmm")</f>
        <v>February</v>
      </c>
    </row>
    <row r="1283" spans="1:18">
      <c r="A1283" t="s">
        <v>1380</v>
      </c>
      <c r="B1283" t="s">
        <v>22</v>
      </c>
      <c r="C1283">
        <v>5</v>
      </c>
      <c r="D1283">
        <f t="shared" si="60"/>
        <v>5</v>
      </c>
      <c r="E1283">
        <v>81.7</v>
      </c>
      <c r="F1283">
        <v>408.5</v>
      </c>
      <c r="G1283">
        <f t="shared" si="61"/>
        <v>408.5</v>
      </c>
      <c r="H1283" s="1">
        <v>45706</v>
      </c>
      <c r="I1283" s="1">
        <v>45707</v>
      </c>
      <c r="J1283" t="s">
        <v>27</v>
      </c>
      <c r="K1283" t="s">
        <v>18</v>
      </c>
      <c r="L1283">
        <v>5</v>
      </c>
      <c r="M1283" t="s">
        <v>19</v>
      </c>
      <c r="N1283" t="s">
        <v>115</v>
      </c>
      <c r="O1283">
        <f>orders[[#This Row],[Ship Date]]-orders[[#This Row],[Order Date]]</f>
        <v>1</v>
      </c>
      <c r="P1283">
        <f>WEEKNUM(orders[[#This Row],[Order Date]])</f>
        <v>8</v>
      </c>
      <c r="Q1283" t="str" cm="1">
        <f t="array" ref="Q1283">_xlfn.IFS(orders[[#This Row],[Customer Gender]]="M","Male", orders[[#This Row],[Customer Gender]]="F","Female", orders[[#This Row],[Customer Gender]]="O","Other", TRUE,"Unknown")</f>
        <v>Female</v>
      </c>
      <c r="R1283" s="31" t="str">
        <f t="shared" si="62"/>
        <v>February</v>
      </c>
    </row>
    <row r="1284" spans="1:18">
      <c r="A1284" t="s">
        <v>1381</v>
      </c>
      <c r="B1284" t="s">
        <v>39</v>
      </c>
      <c r="C1284">
        <v>10</v>
      </c>
      <c r="D1284">
        <f t="shared" si="60"/>
        <v>10</v>
      </c>
      <c r="E1284">
        <v>97.8</v>
      </c>
      <c r="F1284">
        <v>978</v>
      </c>
      <c r="G1284">
        <f t="shared" si="61"/>
        <v>978</v>
      </c>
      <c r="H1284" s="1">
        <v>45706</v>
      </c>
      <c r="I1284" s="1">
        <v>45706</v>
      </c>
      <c r="J1284" t="s">
        <v>23</v>
      </c>
      <c r="K1284" t="s">
        <v>35</v>
      </c>
      <c r="L1284">
        <v>3</v>
      </c>
      <c r="M1284" t="s">
        <v>19</v>
      </c>
      <c r="N1284" t="s">
        <v>115</v>
      </c>
      <c r="O1284">
        <f>orders[[#This Row],[Ship Date]]-orders[[#This Row],[Order Date]]</f>
        <v>0</v>
      </c>
      <c r="P1284">
        <f>WEEKNUM(orders[[#This Row],[Order Date]])</f>
        <v>8</v>
      </c>
      <c r="Q1284" t="str" cm="1">
        <f t="array" ref="Q1284">_xlfn.IFS(orders[[#This Row],[Customer Gender]]="M","Male", orders[[#This Row],[Customer Gender]]="F","Female", orders[[#This Row],[Customer Gender]]="O","Other", TRUE,"Unknown")</f>
        <v>Male</v>
      </c>
      <c r="R1284" s="31" t="str">
        <f t="shared" si="62"/>
        <v>February</v>
      </c>
    </row>
    <row r="1285" spans="1:18">
      <c r="A1285" t="s">
        <v>1382</v>
      </c>
      <c r="B1285" t="s">
        <v>39</v>
      </c>
      <c r="C1285">
        <v>3</v>
      </c>
      <c r="D1285">
        <f t="shared" si="60"/>
        <v>3</v>
      </c>
      <c r="E1285">
        <v>42.4</v>
      </c>
      <c r="F1285">
        <v>127.19999999999999</v>
      </c>
      <c r="G1285">
        <f t="shared" si="61"/>
        <v>127.19999999999999</v>
      </c>
      <c r="H1285" s="1">
        <v>45706</v>
      </c>
      <c r="I1285" s="1">
        <v>45707</v>
      </c>
      <c r="J1285" t="s">
        <v>27</v>
      </c>
      <c r="K1285" t="s">
        <v>18</v>
      </c>
      <c r="L1285">
        <v>5</v>
      </c>
      <c r="M1285" t="s">
        <v>19</v>
      </c>
      <c r="N1285" t="s">
        <v>1383</v>
      </c>
      <c r="O1285">
        <f>orders[[#This Row],[Ship Date]]-orders[[#This Row],[Order Date]]</f>
        <v>1</v>
      </c>
      <c r="P1285">
        <f>WEEKNUM(orders[[#This Row],[Order Date]])</f>
        <v>8</v>
      </c>
      <c r="Q1285" t="str" cm="1">
        <f t="array" ref="Q1285">_xlfn.IFS(orders[[#This Row],[Customer Gender]]="M","Male", orders[[#This Row],[Customer Gender]]="F","Female", orders[[#This Row],[Customer Gender]]="O","Other", TRUE,"Unknown")</f>
        <v>Female</v>
      </c>
      <c r="R1285" s="31" t="str">
        <f t="shared" si="62"/>
        <v>February</v>
      </c>
    </row>
    <row r="1286" spans="1:18">
      <c r="A1286" t="s">
        <v>1384</v>
      </c>
      <c r="B1286" t="s">
        <v>26</v>
      </c>
      <c r="C1286">
        <v>10</v>
      </c>
      <c r="D1286">
        <f t="shared" si="60"/>
        <v>10</v>
      </c>
      <c r="E1286">
        <v>74.5</v>
      </c>
      <c r="F1286">
        <v>745</v>
      </c>
      <c r="G1286">
        <f t="shared" si="61"/>
        <v>745</v>
      </c>
      <c r="H1286" s="1">
        <v>45706</v>
      </c>
      <c r="I1286" s="1">
        <v>45707</v>
      </c>
      <c r="J1286" t="s">
        <v>23</v>
      </c>
      <c r="K1286" t="s">
        <v>40</v>
      </c>
      <c r="L1286">
        <v>3</v>
      </c>
      <c r="M1286" t="s">
        <v>19</v>
      </c>
      <c r="N1286" t="s">
        <v>24</v>
      </c>
      <c r="O1286">
        <f>orders[[#This Row],[Ship Date]]-orders[[#This Row],[Order Date]]</f>
        <v>1</v>
      </c>
      <c r="P1286">
        <f>WEEKNUM(orders[[#This Row],[Order Date]])</f>
        <v>8</v>
      </c>
      <c r="Q1286" t="str" cm="1">
        <f t="array" ref="Q1286">_xlfn.IFS(orders[[#This Row],[Customer Gender]]="M","Male", orders[[#This Row],[Customer Gender]]="F","Female", orders[[#This Row],[Customer Gender]]="O","Other", TRUE,"Unknown")</f>
        <v>Male</v>
      </c>
      <c r="R1286" s="31" t="str">
        <f t="shared" si="62"/>
        <v>February</v>
      </c>
    </row>
    <row r="1287" spans="1:18">
      <c r="A1287" t="s">
        <v>1385</v>
      </c>
      <c r="B1287" t="s">
        <v>135</v>
      </c>
      <c r="C1287">
        <v>6</v>
      </c>
      <c r="D1287">
        <f t="shared" si="60"/>
        <v>6</v>
      </c>
      <c r="E1287">
        <v>47.4</v>
      </c>
      <c r="F1287">
        <v>284.39999999999998</v>
      </c>
      <c r="G1287">
        <f t="shared" si="61"/>
        <v>284.39999999999998</v>
      </c>
      <c r="H1287" s="1">
        <v>45706</v>
      </c>
      <c r="I1287" s="1">
        <v>45707</v>
      </c>
      <c r="J1287" t="s">
        <v>23</v>
      </c>
      <c r="K1287" t="s">
        <v>35</v>
      </c>
      <c r="L1287">
        <v>4</v>
      </c>
      <c r="M1287" t="s">
        <v>19</v>
      </c>
      <c r="N1287" t="s">
        <v>24</v>
      </c>
      <c r="O1287">
        <f>orders[[#This Row],[Ship Date]]-orders[[#This Row],[Order Date]]</f>
        <v>1</v>
      </c>
      <c r="P1287">
        <f>WEEKNUM(orders[[#This Row],[Order Date]])</f>
        <v>8</v>
      </c>
      <c r="Q1287" t="str" cm="1">
        <f t="array" ref="Q1287">_xlfn.IFS(orders[[#This Row],[Customer Gender]]="M","Male", orders[[#This Row],[Customer Gender]]="F","Female", orders[[#This Row],[Customer Gender]]="O","Other", TRUE,"Unknown")</f>
        <v>Male</v>
      </c>
      <c r="R1287" s="31" t="str">
        <f t="shared" si="62"/>
        <v>February</v>
      </c>
    </row>
    <row r="1288" spans="1:18">
      <c r="A1288" t="s">
        <v>1386</v>
      </c>
      <c r="B1288" t="s">
        <v>81</v>
      </c>
      <c r="C1288">
        <v>3</v>
      </c>
      <c r="D1288">
        <f t="shared" si="60"/>
        <v>3</v>
      </c>
      <c r="E1288">
        <v>17.3</v>
      </c>
      <c r="F1288">
        <v>51.900000000000006</v>
      </c>
      <c r="G1288">
        <f t="shared" si="61"/>
        <v>51.900000000000006</v>
      </c>
      <c r="H1288" s="1">
        <v>45707</v>
      </c>
      <c r="I1288" s="1">
        <v>45710</v>
      </c>
      <c r="J1288" t="s">
        <v>23</v>
      </c>
      <c r="K1288" t="s">
        <v>40</v>
      </c>
      <c r="L1288">
        <v>5</v>
      </c>
      <c r="M1288" t="s">
        <v>19</v>
      </c>
      <c r="N1288" t="s">
        <v>24</v>
      </c>
      <c r="O1288">
        <f>orders[[#This Row],[Ship Date]]-orders[[#This Row],[Order Date]]</f>
        <v>3</v>
      </c>
      <c r="P1288">
        <f>WEEKNUM(orders[[#This Row],[Order Date]])</f>
        <v>8</v>
      </c>
      <c r="Q1288" t="str" cm="1">
        <f t="array" ref="Q1288">_xlfn.IFS(orders[[#This Row],[Customer Gender]]="M","Male", orders[[#This Row],[Customer Gender]]="F","Female", orders[[#This Row],[Customer Gender]]="O","Other", TRUE,"Unknown")</f>
        <v>Male</v>
      </c>
      <c r="R1288" s="31" t="str">
        <f t="shared" si="62"/>
        <v>February</v>
      </c>
    </row>
    <row r="1289" spans="1:18">
      <c r="A1289" t="s">
        <v>1387</v>
      </c>
      <c r="B1289" t="s">
        <v>69</v>
      </c>
      <c r="C1289">
        <v>4</v>
      </c>
      <c r="D1289">
        <f t="shared" si="60"/>
        <v>4</v>
      </c>
      <c r="E1289">
        <v>77.900000000000006</v>
      </c>
      <c r="F1289">
        <v>311.60000000000002</v>
      </c>
      <c r="G1289">
        <f t="shared" si="61"/>
        <v>311.60000000000002</v>
      </c>
      <c r="H1289" s="1">
        <v>45707</v>
      </c>
      <c r="I1289" s="1">
        <v>45708</v>
      </c>
      <c r="J1289" t="s">
        <v>23</v>
      </c>
      <c r="K1289" t="s">
        <v>35</v>
      </c>
      <c r="L1289">
        <v>4</v>
      </c>
      <c r="M1289" t="s">
        <v>19</v>
      </c>
      <c r="N1289" t="s">
        <v>28</v>
      </c>
      <c r="O1289">
        <f>orders[[#This Row],[Ship Date]]-orders[[#This Row],[Order Date]]</f>
        <v>1</v>
      </c>
      <c r="P1289">
        <f>WEEKNUM(orders[[#This Row],[Order Date]])</f>
        <v>8</v>
      </c>
      <c r="Q1289" t="str" cm="1">
        <f t="array" ref="Q1289">_xlfn.IFS(orders[[#This Row],[Customer Gender]]="M","Male", orders[[#This Row],[Customer Gender]]="F","Female", orders[[#This Row],[Customer Gender]]="O","Other", TRUE,"Unknown")</f>
        <v>Male</v>
      </c>
      <c r="R1289" s="31" t="str">
        <f t="shared" si="62"/>
        <v>February</v>
      </c>
    </row>
    <row r="1290" spans="1:18">
      <c r="A1290" t="s">
        <v>1388</v>
      </c>
      <c r="B1290" t="s">
        <v>44</v>
      </c>
      <c r="C1290">
        <v>1</v>
      </c>
      <c r="D1290">
        <f t="shared" si="60"/>
        <v>1</v>
      </c>
      <c r="E1290">
        <v>29.1</v>
      </c>
      <c r="F1290">
        <v>29.1</v>
      </c>
      <c r="G1290">
        <f t="shared" si="61"/>
        <v>29.1</v>
      </c>
      <c r="H1290" s="1">
        <v>45707</v>
      </c>
      <c r="I1290" s="1">
        <v>45710</v>
      </c>
      <c r="J1290" t="s">
        <v>23</v>
      </c>
      <c r="K1290" t="s">
        <v>18</v>
      </c>
      <c r="L1290">
        <v>5</v>
      </c>
      <c r="M1290" t="s">
        <v>19</v>
      </c>
      <c r="N1290" t="s">
        <v>949</v>
      </c>
      <c r="O1290">
        <f>orders[[#This Row],[Ship Date]]-orders[[#This Row],[Order Date]]</f>
        <v>3</v>
      </c>
      <c r="P1290">
        <f>WEEKNUM(orders[[#This Row],[Order Date]])</f>
        <v>8</v>
      </c>
      <c r="Q1290" t="str" cm="1">
        <f t="array" ref="Q1290">_xlfn.IFS(orders[[#This Row],[Customer Gender]]="M","Male", orders[[#This Row],[Customer Gender]]="F","Female", orders[[#This Row],[Customer Gender]]="O","Other", TRUE,"Unknown")</f>
        <v>Male</v>
      </c>
      <c r="R1290" s="31" t="str">
        <f t="shared" si="62"/>
        <v>February</v>
      </c>
    </row>
    <row r="1291" spans="1:18">
      <c r="A1291" t="s">
        <v>1389</v>
      </c>
      <c r="B1291" t="s">
        <v>44</v>
      </c>
      <c r="C1291">
        <v>1</v>
      </c>
      <c r="D1291">
        <f t="shared" si="60"/>
        <v>1</v>
      </c>
      <c r="E1291">
        <v>49</v>
      </c>
      <c r="F1291">
        <v>49</v>
      </c>
      <c r="G1291">
        <f t="shared" si="61"/>
        <v>49</v>
      </c>
      <c r="H1291" s="1">
        <v>45707</v>
      </c>
      <c r="I1291" s="1">
        <v>45708</v>
      </c>
      <c r="J1291" t="s">
        <v>23</v>
      </c>
      <c r="K1291" t="s">
        <v>35</v>
      </c>
      <c r="L1291">
        <v>4</v>
      </c>
      <c r="M1291" t="s">
        <v>19</v>
      </c>
      <c r="N1291" t="s">
        <v>33</v>
      </c>
      <c r="O1291">
        <f>orders[[#This Row],[Ship Date]]-orders[[#This Row],[Order Date]]</f>
        <v>1</v>
      </c>
      <c r="P1291">
        <f>WEEKNUM(orders[[#This Row],[Order Date]])</f>
        <v>8</v>
      </c>
      <c r="Q1291" t="str" cm="1">
        <f t="array" ref="Q1291">_xlfn.IFS(orders[[#This Row],[Customer Gender]]="M","Male", orders[[#This Row],[Customer Gender]]="F","Female", orders[[#This Row],[Customer Gender]]="O","Other", TRUE,"Unknown")</f>
        <v>Male</v>
      </c>
      <c r="R1291" s="31" t="str">
        <f t="shared" si="62"/>
        <v>February</v>
      </c>
    </row>
    <row r="1292" spans="1:18">
      <c r="A1292" t="s">
        <v>1390</v>
      </c>
      <c r="B1292" t="s">
        <v>44</v>
      </c>
      <c r="C1292">
        <v>6</v>
      </c>
      <c r="D1292">
        <f t="shared" si="60"/>
        <v>6</v>
      </c>
      <c r="E1292">
        <v>21.1</v>
      </c>
      <c r="F1292">
        <v>126.60000000000001</v>
      </c>
      <c r="G1292">
        <f t="shared" si="61"/>
        <v>126.60000000000001</v>
      </c>
      <c r="H1292" s="1">
        <v>45707</v>
      </c>
      <c r="I1292" s="1">
        <v>45714</v>
      </c>
      <c r="J1292" t="s">
        <v>23</v>
      </c>
      <c r="K1292" t="s">
        <v>18</v>
      </c>
      <c r="L1292">
        <v>5</v>
      </c>
      <c r="M1292" t="s">
        <v>19</v>
      </c>
      <c r="N1292" t="s">
        <v>33</v>
      </c>
      <c r="O1292">
        <f>orders[[#This Row],[Ship Date]]-orders[[#This Row],[Order Date]]</f>
        <v>7</v>
      </c>
      <c r="P1292">
        <f>WEEKNUM(orders[[#This Row],[Order Date]])</f>
        <v>8</v>
      </c>
      <c r="Q1292" t="str" cm="1">
        <f t="array" ref="Q1292">_xlfn.IFS(orders[[#This Row],[Customer Gender]]="M","Male", orders[[#This Row],[Customer Gender]]="F","Female", orders[[#This Row],[Customer Gender]]="O","Other", TRUE,"Unknown")</f>
        <v>Male</v>
      </c>
      <c r="R1292" s="31" t="str">
        <f t="shared" si="62"/>
        <v>February</v>
      </c>
    </row>
    <row r="1293" spans="1:18">
      <c r="A1293" t="s">
        <v>1391</v>
      </c>
      <c r="B1293" t="s">
        <v>32</v>
      </c>
      <c r="C1293">
        <v>19</v>
      </c>
      <c r="D1293">
        <f t="shared" si="60"/>
        <v>19</v>
      </c>
      <c r="E1293">
        <v>36.9</v>
      </c>
      <c r="F1293">
        <v>701.1</v>
      </c>
      <c r="G1293">
        <f t="shared" si="61"/>
        <v>701.1</v>
      </c>
      <c r="H1293" s="1">
        <v>45707</v>
      </c>
      <c r="I1293" s="1">
        <v>45707</v>
      </c>
      <c r="J1293" t="s">
        <v>27</v>
      </c>
      <c r="K1293" t="s">
        <v>18</v>
      </c>
      <c r="L1293">
        <v>4</v>
      </c>
      <c r="M1293" t="s">
        <v>19</v>
      </c>
      <c r="N1293" t="s">
        <v>33</v>
      </c>
      <c r="O1293">
        <f>orders[[#This Row],[Ship Date]]-orders[[#This Row],[Order Date]]</f>
        <v>0</v>
      </c>
      <c r="P1293">
        <f>WEEKNUM(orders[[#This Row],[Order Date]])</f>
        <v>8</v>
      </c>
      <c r="Q1293" t="str" cm="1">
        <f t="array" ref="Q1293">_xlfn.IFS(orders[[#This Row],[Customer Gender]]="M","Male", orders[[#This Row],[Customer Gender]]="F","Female", orders[[#This Row],[Customer Gender]]="O","Other", TRUE,"Unknown")</f>
        <v>Female</v>
      </c>
      <c r="R1293" s="31" t="str">
        <f t="shared" si="62"/>
        <v>February</v>
      </c>
    </row>
    <row r="1294" spans="1:18">
      <c r="A1294" t="s">
        <v>1392</v>
      </c>
      <c r="B1294" t="s">
        <v>22</v>
      </c>
      <c r="C1294">
        <v>10</v>
      </c>
      <c r="D1294">
        <f t="shared" si="60"/>
        <v>10</v>
      </c>
      <c r="E1294">
        <v>92.6</v>
      </c>
      <c r="F1294">
        <v>926</v>
      </c>
      <c r="G1294">
        <f t="shared" si="61"/>
        <v>926</v>
      </c>
      <c r="H1294" s="1">
        <v>45707</v>
      </c>
      <c r="I1294" s="1">
        <v>45712</v>
      </c>
      <c r="J1294" t="s">
        <v>23</v>
      </c>
      <c r="K1294" t="s">
        <v>70</v>
      </c>
      <c r="L1294">
        <v>5</v>
      </c>
      <c r="M1294" t="s">
        <v>19</v>
      </c>
      <c r="N1294" t="s">
        <v>33</v>
      </c>
      <c r="O1294">
        <f>orders[[#This Row],[Ship Date]]-orders[[#This Row],[Order Date]]</f>
        <v>5</v>
      </c>
      <c r="P1294">
        <f>WEEKNUM(orders[[#This Row],[Order Date]])</f>
        <v>8</v>
      </c>
      <c r="Q1294" t="str" cm="1">
        <f t="array" ref="Q1294">_xlfn.IFS(orders[[#This Row],[Customer Gender]]="M","Male", orders[[#This Row],[Customer Gender]]="F","Female", orders[[#This Row],[Customer Gender]]="O","Other", TRUE,"Unknown")</f>
        <v>Male</v>
      </c>
      <c r="R1294" s="31" t="str">
        <f t="shared" si="62"/>
        <v>February</v>
      </c>
    </row>
    <row r="1295" spans="1:18">
      <c r="A1295" t="s">
        <v>1393</v>
      </c>
      <c r="B1295" t="s">
        <v>54</v>
      </c>
      <c r="C1295">
        <v>2</v>
      </c>
      <c r="D1295">
        <f t="shared" si="60"/>
        <v>2</v>
      </c>
      <c r="E1295">
        <v>38</v>
      </c>
      <c r="F1295">
        <v>76</v>
      </c>
      <c r="G1295">
        <f t="shared" si="61"/>
        <v>76</v>
      </c>
      <c r="H1295" s="1">
        <v>45707</v>
      </c>
      <c r="I1295" s="1">
        <v>45708</v>
      </c>
      <c r="J1295" t="s">
        <v>23</v>
      </c>
      <c r="K1295" t="s">
        <v>35</v>
      </c>
      <c r="L1295">
        <v>3</v>
      </c>
      <c r="M1295" t="s">
        <v>19</v>
      </c>
      <c r="N1295" t="s">
        <v>33</v>
      </c>
      <c r="O1295">
        <f>orders[[#This Row],[Ship Date]]-orders[[#This Row],[Order Date]]</f>
        <v>1</v>
      </c>
      <c r="P1295">
        <f>WEEKNUM(orders[[#This Row],[Order Date]])</f>
        <v>8</v>
      </c>
      <c r="Q1295" t="str" cm="1">
        <f t="array" ref="Q1295">_xlfn.IFS(orders[[#This Row],[Customer Gender]]="M","Male", orders[[#This Row],[Customer Gender]]="F","Female", orders[[#This Row],[Customer Gender]]="O","Other", TRUE,"Unknown")</f>
        <v>Male</v>
      </c>
      <c r="R1295" s="31" t="str">
        <f t="shared" si="62"/>
        <v>February</v>
      </c>
    </row>
    <row r="1296" spans="1:18">
      <c r="A1296" t="s">
        <v>1394</v>
      </c>
      <c r="B1296" t="s">
        <v>37</v>
      </c>
      <c r="C1296">
        <v>3</v>
      </c>
      <c r="D1296">
        <f t="shared" si="60"/>
        <v>3</v>
      </c>
      <c r="E1296">
        <v>54.8</v>
      </c>
      <c r="F1296">
        <v>164.39999999999998</v>
      </c>
      <c r="G1296">
        <f t="shared" si="61"/>
        <v>164.39999999999998</v>
      </c>
      <c r="H1296" s="1">
        <v>45707</v>
      </c>
      <c r="I1296" s="1">
        <v>45711</v>
      </c>
      <c r="J1296" t="s">
        <v>17</v>
      </c>
      <c r="K1296" t="s">
        <v>18</v>
      </c>
      <c r="L1296">
        <v>3</v>
      </c>
      <c r="M1296" t="s">
        <v>19</v>
      </c>
      <c r="N1296" t="s">
        <v>33</v>
      </c>
      <c r="O1296">
        <f>orders[[#This Row],[Ship Date]]-orders[[#This Row],[Order Date]]</f>
        <v>4</v>
      </c>
      <c r="P1296">
        <f>WEEKNUM(orders[[#This Row],[Order Date]])</f>
        <v>8</v>
      </c>
      <c r="Q1296" t="str" cm="1">
        <f t="array" ref="Q1296">_xlfn.IFS(orders[[#This Row],[Customer Gender]]="M","Male", orders[[#This Row],[Customer Gender]]="F","Female", orders[[#This Row],[Customer Gender]]="O","Other", TRUE,"Unknown")</f>
        <v>Unknown</v>
      </c>
      <c r="R1296" s="31" t="str">
        <f t="shared" si="62"/>
        <v>February</v>
      </c>
    </row>
    <row r="1297" spans="1:18">
      <c r="A1297" t="s">
        <v>1395</v>
      </c>
      <c r="B1297" t="s">
        <v>54</v>
      </c>
      <c r="C1297">
        <v>12</v>
      </c>
      <c r="D1297">
        <f t="shared" si="60"/>
        <v>12</v>
      </c>
      <c r="E1297">
        <v>56.8</v>
      </c>
      <c r="F1297">
        <v>681.59999999999991</v>
      </c>
      <c r="G1297">
        <f t="shared" si="61"/>
        <v>681.59999999999991</v>
      </c>
      <c r="H1297" s="1">
        <v>45707</v>
      </c>
      <c r="I1297" s="1">
        <v>45709</v>
      </c>
      <c r="J1297" t="s">
        <v>23</v>
      </c>
      <c r="K1297" t="s">
        <v>35</v>
      </c>
      <c r="L1297">
        <v>4</v>
      </c>
      <c r="M1297" t="s">
        <v>19</v>
      </c>
      <c r="N1297" t="s">
        <v>33</v>
      </c>
      <c r="O1297">
        <f>orders[[#This Row],[Ship Date]]-orders[[#This Row],[Order Date]]</f>
        <v>2</v>
      </c>
      <c r="P1297">
        <f>WEEKNUM(orders[[#This Row],[Order Date]])</f>
        <v>8</v>
      </c>
      <c r="Q1297" t="str" cm="1">
        <f t="array" ref="Q1297">_xlfn.IFS(orders[[#This Row],[Customer Gender]]="M","Male", orders[[#This Row],[Customer Gender]]="F","Female", orders[[#This Row],[Customer Gender]]="O","Other", TRUE,"Unknown")</f>
        <v>Male</v>
      </c>
      <c r="R1297" s="31" t="str">
        <f t="shared" si="62"/>
        <v>February</v>
      </c>
    </row>
    <row r="1298" spans="1:18">
      <c r="A1298" t="s">
        <v>1396</v>
      </c>
      <c r="B1298" t="s">
        <v>67</v>
      </c>
      <c r="C1298">
        <v>33</v>
      </c>
      <c r="D1298">
        <f t="shared" si="60"/>
        <v>33</v>
      </c>
      <c r="E1298">
        <v>47.2</v>
      </c>
      <c r="F1298">
        <v>1557.6000000000001</v>
      </c>
      <c r="G1298">
        <f t="shared" si="61"/>
        <v>1557.6000000000001</v>
      </c>
      <c r="H1298" s="1">
        <v>45707</v>
      </c>
      <c r="I1298" s="1">
        <v>45710</v>
      </c>
      <c r="J1298" t="s">
        <v>27</v>
      </c>
      <c r="K1298" t="s">
        <v>35</v>
      </c>
      <c r="L1298">
        <v>4</v>
      </c>
      <c r="M1298" t="s">
        <v>19</v>
      </c>
      <c r="N1298" t="s">
        <v>33</v>
      </c>
      <c r="O1298">
        <f>orders[[#This Row],[Ship Date]]-orders[[#This Row],[Order Date]]</f>
        <v>3</v>
      </c>
      <c r="P1298">
        <f>WEEKNUM(orders[[#This Row],[Order Date]])</f>
        <v>8</v>
      </c>
      <c r="Q1298" t="str" cm="1">
        <f t="array" ref="Q1298">_xlfn.IFS(orders[[#This Row],[Customer Gender]]="M","Male", orders[[#This Row],[Customer Gender]]="F","Female", orders[[#This Row],[Customer Gender]]="O","Other", TRUE,"Unknown")</f>
        <v>Female</v>
      </c>
      <c r="R1298" s="31" t="str">
        <f t="shared" si="62"/>
        <v>February</v>
      </c>
    </row>
    <row r="1299" spans="1:18">
      <c r="A1299" t="s">
        <v>1397</v>
      </c>
      <c r="B1299" t="s">
        <v>42</v>
      </c>
      <c r="C1299">
        <v>6</v>
      </c>
      <c r="D1299">
        <f t="shared" si="60"/>
        <v>6</v>
      </c>
      <c r="E1299">
        <v>45.1</v>
      </c>
      <c r="F1299">
        <v>270.60000000000002</v>
      </c>
      <c r="G1299">
        <f t="shared" si="61"/>
        <v>270.60000000000002</v>
      </c>
      <c r="H1299" s="1">
        <v>45707</v>
      </c>
      <c r="I1299" s="1">
        <v>45708</v>
      </c>
      <c r="J1299" t="s">
        <v>27</v>
      </c>
      <c r="K1299" t="s">
        <v>40</v>
      </c>
      <c r="L1299">
        <v>4</v>
      </c>
      <c r="M1299" t="s">
        <v>19</v>
      </c>
      <c r="N1299" t="s">
        <v>545</v>
      </c>
      <c r="O1299">
        <f>orders[[#This Row],[Ship Date]]-orders[[#This Row],[Order Date]]</f>
        <v>1</v>
      </c>
      <c r="P1299">
        <f>WEEKNUM(orders[[#This Row],[Order Date]])</f>
        <v>8</v>
      </c>
      <c r="Q1299" t="str" cm="1">
        <f t="array" ref="Q1299">_xlfn.IFS(orders[[#This Row],[Customer Gender]]="M","Male", orders[[#This Row],[Customer Gender]]="F","Female", orders[[#This Row],[Customer Gender]]="O","Other", TRUE,"Unknown")</f>
        <v>Female</v>
      </c>
      <c r="R1299" s="31" t="str">
        <f t="shared" si="62"/>
        <v>February</v>
      </c>
    </row>
    <row r="1300" spans="1:18">
      <c r="A1300" t="s">
        <v>1398</v>
      </c>
      <c r="B1300" t="s">
        <v>32</v>
      </c>
      <c r="C1300">
        <v>12</v>
      </c>
      <c r="D1300">
        <f t="shared" si="60"/>
        <v>12</v>
      </c>
      <c r="E1300">
        <v>25.2</v>
      </c>
      <c r="F1300">
        <v>302.39999999999998</v>
      </c>
      <c r="G1300">
        <f t="shared" si="61"/>
        <v>302.39999999999998</v>
      </c>
      <c r="H1300" s="1">
        <v>45707</v>
      </c>
      <c r="I1300" s="1">
        <v>45712</v>
      </c>
      <c r="J1300" t="s">
        <v>27</v>
      </c>
      <c r="K1300" t="s">
        <v>40</v>
      </c>
      <c r="L1300">
        <v>4</v>
      </c>
      <c r="M1300" t="s">
        <v>19</v>
      </c>
      <c r="N1300" t="s">
        <v>98</v>
      </c>
      <c r="O1300">
        <f>orders[[#This Row],[Ship Date]]-orders[[#This Row],[Order Date]]</f>
        <v>5</v>
      </c>
      <c r="P1300">
        <f>WEEKNUM(orders[[#This Row],[Order Date]])</f>
        <v>8</v>
      </c>
      <c r="Q1300" t="str" cm="1">
        <f t="array" ref="Q1300">_xlfn.IFS(orders[[#This Row],[Customer Gender]]="M","Male", orders[[#This Row],[Customer Gender]]="F","Female", orders[[#This Row],[Customer Gender]]="O","Other", TRUE,"Unknown")</f>
        <v>Female</v>
      </c>
      <c r="R1300" s="31" t="str">
        <f t="shared" si="62"/>
        <v>February</v>
      </c>
    </row>
    <row r="1301" spans="1:18">
      <c r="A1301" t="s">
        <v>1399</v>
      </c>
      <c r="B1301" t="s">
        <v>44</v>
      </c>
      <c r="C1301">
        <v>1</v>
      </c>
      <c r="D1301">
        <f t="shared" si="60"/>
        <v>1</v>
      </c>
      <c r="E1301">
        <v>22</v>
      </c>
      <c r="F1301">
        <v>22</v>
      </c>
      <c r="G1301">
        <f t="shared" si="61"/>
        <v>22</v>
      </c>
      <c r="H1301" s="1">
        <v>45707</v>
      </c>
      <c r="I1301" s="1">
        <v>45708</v>
      </c>
      <c r="J1301" t="s">
        <v>27</v>
      </c>
      <c r="K1301" t="s">
        <v>18</v>
      </c>
      <c r="L1301">
        <v>4</v>
      </c>
      <c r="M1301" t="s">
        <v>19</v>
      </c>
      <c r="N1301" t="s">
        <v>52</v>
      </c>
      <c r="O1301">
        <f>orders[[#This Row],[Ship Date]]-orders[[#This Row],[Order Date]]</f>
        <v>1</v>
      </c>
      <c r="P1301">
        <f>WEEKNUM(orders[[#This Row],[Order Date]])</f>
        <v>8</v>
      </c>
      <c r="Q1301" t="str" cm="1">
        <f t="array" ref="Q1301">_xlfn.IFS(orders[[#This Row],[Customer Gender]]="M","Male", orders[[#This Row],[Customer Gender]]="F","Female", orders[[#This Row],[Customer Gender]]="O","Other", TRUE,"Unknown")</f>
        <v>Female</v>
      </c>
      <c r="R1301" s="31" t="str">
        <f t="shared" si="62"/>
        <v>February</v>
      </c>
    </row>
    <row r="1302" spans="1:18">
      <c r="A1302" t="s">
        <v>1400</v>
      </c>
      <c r="B1302" t="s">
        <v>39</v>
      </c>
      <c r="C1302">
        <v>2</v>
      </c>
      <c r="D1302">
        <f t="shared" si="60"/>
        <v>2</v>
      </c>
      <c r="E1302">
        <v>42.2</v>
      </c>
      <c r="F1302">
        <v>84.4</v>
      </c>
      <c r="G1302">
        <f t="shared" si="61"/>
        <v>84.4</v>
      </c>
      <c r="H1302" s="1">
        <v>45707</v>
      </c>
      <c r="I1302" s="1">
        <v>45708</v>
      </c>
      <c r="J1302" t="s">
        <v>27</v>
      </c>
      <c r="K1302" t="s">
        <v>35</v>
      </c>
      <c r="L1302">
        <v>3</v>
      </c>
      <c r="M1302" t="s">
        <v>19</v>
      </c>
      <c r="N1302" t="s">
        <v>158</v>
      </c>
      <c r="O1302">
        <f>orders[[#This Row],[Ship Date]]-orders[[#This Row],[Order Date]]</f>
        <v>1</v>
      </c>
      <c r="P1302">
        <f>WEEKNUM(orders[[#This Row],[Order Date]])</f>
        <v>8</v>
      </c>
      <c r="Q1302" t="str" cm="1">
        <f t="array" ref="Q1302">_xlfn.IFS(orders[[#This Row],[Customer Gender]]="M","Male", orders[[#This Row],[Customer Gender]]="F","Female", orders[[#This Row],[Customer Gender]]="O","Other", TRUE,"Unknown")</f>
        <v>Female</v>
      </c>
      <c r="R1302" s="31" t="str">
        <f t="shared" si="62"/>
        <v>February</v>
      </c>
    </row>
    <row r="1303" spans="1:18">
      <c r="A1303" t="s">
        <v>1401</v>
      </c>
      <c r="B1303" t="s">
        <v>76</v>
      </c>
      <c r="C1303">
        <v>3</v>
      </c>
      <c r="D1303">
        <f t="shared" si="60"/>
        <v>3</v>
      </c>
      <c r="E1303">
        <v>20.5</v>
      </c>
      <c r="F1303">
        <v>61.5</v>
      </c>
      <c r="G1303">
        <f t="shared" si="61"/>
        <v>61.5</v>
      </c>
      <c r="H1303" s="1">
        <v>45707</v>
      </c>
      <c r="I1303" s="1">
        <v>45708</v>
      </c>
      <c r="J1303" t="s">
        <v>23</v>
      </c>
      <c r="K1303" t="s">
        <v>18</v>
      </c>
      <c r="L1303">
        <v>3</v>
      </c>
      <c r="M1303" t="s">
        <v>19</v>
      </c>
      <c r="N1303" t="s">
        <v>55</v>
      </c>
      <c r="O1303">
        <f>orders[[#This Row],[Ship Date]]-orders[[#This Row],[Order Date]]</f>
        <v>1</v>
      </c>
      <c r="P1303">
        <f>WEEKNUM(orders[[#This Row],[Order Date]])</f>
        <v>8</v>
      </c>
      <c r="Q1303" t="str" cm="1">
        <f t="array" ref="Q1303">_xlfn.IFS(orders[[#This Row],[Customer Gender]]="M","Male", orders[[#This Row],[Customer Gender]]="F","Female", orders[[#This Row],[Customer Gender]]="O","Other", TRUE,"Unknown")</f>
        <v>Male</v>
      </c>
      <c r="R1303" s="31" t="str">
        <f t="shared" si="62"/>
        <v>February</v>
      </c>
    </row>
    <row r="1304" spans="1:18">
      <c r="A1304" t="s">
        <v>1402</v>
      </c>
      <c r="B1304" t="s">
        <v>26</v>
      </c>
      <c r="C1304">
        <v>1</v>
      </c>
      <c r="D1304">
        <f t="shared" si="60"/>
        <v>1</v>
      </c>
      <c r="E1304">
        <v>190.4</v>
      </c>
      <c r="F1304">
        <v>190.4</v>
      </c>
      <c r="G1304">
        <f t="shared" si="61"/>
        <v>190.4</v>
      </c>
      <c r="H1304" s="1">
        <v>45707</v>
      </c>
      <c r="I1304" s="1">
        <v>45712</v>
      </c>
      <c r="J1304" t="s">
        <v>23</v>
      </c>
      <c r="K1304" t="s">
        <v>35</v>
      </c>
      <c r="L1304">
        <v>2</v>
      </c>
      <c r="M1304" t="s">
        <v>19</v>
      </c>
      <c r="N1304" t="s">
        <v>55</v>
      </c>
      <c r="O1304">
        <f>orders[[#This Row],[Ship Date]]-orders[[#This Row],[Order Date]]</f>
        <v>5</v>
      </c>
      <c r="P1304">
        <f>WEEKNUM(orders[[#This Row],[Order Date]])</f>
        <v>8</v>
      </c>
      <c r="Q1304" t="str" cm="1">
        <f t="array" ref="Q1304">_xlfn.IFS(orders[[#This Row],[Customer Gender]]="M","Male", orders[[#This Row],[Customer Gender]]="F","Female", orders[[#This Row],[Customer Gender]]="O","Other", TRUE,"Unknown")</f>
        <v>Male</v>
      </c>
      <c r="R1304" s="31" t="str">
        <f t="shared" si="62"/>
        <v>February</v>
      </c>
    </row>
    <row r="1305" spans="1:18">
      <c r="A1305" t="s">
        <v>1403</v>
      </c>
      <c r="B1305" t="s">
        <v>26</v>
      </c>
      <c r="C1305">
        <v>1</v>
      </c>
      <c r="D1305">
        <f t="shared" si="60"/>
        <v>1</v>
      </c>
      <c r="E1305">
        <v>121.9</v>
      </c>
      <c r="F1305">
        <v>121.9</v>
      </c>
      <c r="G1305">
        <f t="shared" si="61"/>
        <v>121.9</v>
      </c>
      <c r="H1305" s="1">
        <v>45707</v>
      </c>
      <c r="I1305" s="1">
        <v>45709</v>
      </c>
      <c r="J1305" t="s">
        <v>27</v>
      </c>
      <c r="K1305" t="s">
        <v>35</v>
      </c>
      <c r="L1305">
        <v>5</v>
      </c>
      <c r="M1305" t="s">
        <v>19</v>
      </c>
      <c r="N1305" t="s">
        <v>55</v>
      </c>
      <c r="O1305">
        <f>orders[[#This Row],[Ship Date]]-orders[[#This Row],[Order Date]]</f>
        <v>2</v>
      </c>
      <c r="P1305">
        <f>WEEKNUM(orders[[#This Row],[Order Date]])</f>
        <v>8</v>
      </c>
      <c r="Q1305" t="str" cm="1">
        <f t="array" ref="Q1305">_xlfn.IFS(orders[[#This Row],[Customer Gender]]="M","Male", orders[[#This Row],[Customer Gender]]="F","Female", orders[[#This Row],[Customer Gender]]="O","Other", TRUE,"Unknown")</f>
        <v>Female</v>
      </c>
      <c r="R1305" s="31" t="str">
        <f t="shared" si="62"/>
        <v>February</v>
      </c>
    </row>
    <row r="1306" spans="1:18">
      <c r="A1306" t="s">
        <v>1404</v>
      </c>
      <c r="B1306" t="s">
        <v>26</v>
      </c>
      <c r="C1306">
        <v>6</v>
      </c>
      <c r="D1306">
        <f t="shared" si="60"/>
        <v>6</v>
      </c>
      <c r="E1306">
        <v>149.19999999999999</v>
      </c>
      <c r="F1306">
        <v>895.19999999999993</v>
      </c>
      <c r="G1306">
        <f t="shared" si="61"/>
        <v>895.19999999999993</v>
      </c>
      <c r="H1306" s="1">
        <v>45707</v>
      </c>
      <c r="I1306" s="1">
        <v>45708</v>
      </c>
      <c r="J1306" t="s">
        <v>27</v>
      </c>
      <c r="K1306" t="s">
        <v>40</v>
      </c>
      <c r="L1306">
        <v>5</v>
      </c>
      <c r="M1306" t="s">
        <v>19</v>
      </c>
      <c r="N1306" t="s">
        <v>59</v>
      </c>
      <c r="O1306">
        <f>orders[[#This Row],[Ship Date]]-orders[[#This Row],[Order Date]]</f>
        <v>1</v>
      </c>
      <c r="P1306">
        <f>WEEKNUM(orders[[#This Row],[Order Date]])</f>
        <v>8</v>
      </c>
      <c r="Q1306" t="str" cm="1">
        <f t="array" ref="Q1306">_xlfn.IFS(orders[[#This Row],[Customer Gender]]="M","Male", orders[[#This Row],[Customer Gender]]="F","Female", orders[[#This Row],[Customer Gender]]="O","Other", TRUE,"Unknown")</f>
        <v>Female</v>
      </c>
      <c r="R1306" s="31" t="str">
        <f t="shared" si="62"/>
        <v>February</v>
      </c>
    </row>
    <row r="1307" spans="1:18">
      <c r="A1307" t="s">
        <v>1405</v>
      </c>
      <c r="B1307" t="s">
        <v>26</v>
      </c>
      <c r="C1307">
        <v>1</v>
      </c>
      <c r="D1307">
        <f t="shared" si="60"/>
        <v>1</v>
      </c>
      <c r="E1307">
        <v>54.1</v>
      </c>
      <c r="F1307">
        <v>54.1</v>
      </c>
      <c r="G1307">
        <f t="shared" si="61"/>
        <v>54.1</v>
      </c>
      <c r="H1307" s="1">
        <v>45707</v>
      </c>
      <c r="I1307" s="1">
        <v>45716</v>
      </c>
      <c r="J1307" t="s">
        <v>27</v>
      </c>
      <c r="K1307" t="s">
        <v>40</v>
      </c>
      <c r="L1307">
        <v>5</v>
      </c>
      <c r="M1307" t="s">
        <v>19</v>
      </c>
      <c r="N1307" t="s">
        <v>59</v>
      </c>
      <c r="O1307">
        <f>orders[[#This Row],[Ship Date]]-orders[[#This Row],[Order Date]]</f>
        <v>9</v>
      </c>
      <c r="P1307">
        <f>WEEKNUM(orders[[#This Row],[Order Date]])</f>
        <v>8</v>
      </c>
      <c r="Q1307" t="str" cm="1">
        <f t="array" ref="Q1307">_xlfn.IFS(orders[[#This Row],[Customer Gender]]="M","Male", orders[[#This Row],[Customer Gender]]="F","Female", orders[[#This Row],[Customer Gender]]="O","Other", TRUE,"Unknown")</f>
        <v>Female</v>
      </c>
      <c r="R1307" s="31" t="str">
        <f t="shared" si="62"/>
        <v>February</v>
      </c>
    </row>
    <row r="1308" spans="1:18">
      <c r="A1308" t="s">
        <v>1406</v>
      </c>
      <c r="B1308" t="s">
        <v>37</v>
      </c>
      <c r="C1308">
        <v>2</v>
      </c>
      <c r="D1308">
        <f t="shared" si="60"/>
        <v>2</v>
      </c>
      <c r="E1308">
        <v>27.4</v>
      </c>
      <c r="F1308">
        <v>54.8</v>
      </c>
      <c r="G1308">
        <f t="shared" si="61"/>
        <v>54.8</v>
      </c>
      <c r="H1308" s="1">
        <v>45707</v>
      </c>
      <c r="I1308" s="1">
        <v>45709</v>
      </c>
      <c r="J1308" t="s">
        <v>23</v>
      </c>
      <c r="K1308" t="s">
        <v>35</v>
      </c>
      <c r="L1308">
        <v>4</v>
      </c>
      <c r="M1308" t="s">
        <v>19</v>
      </c>
      <c r="N1308" t="s">
        <v>62</v>
      </c>
      <c r="O1308">
        <f>orders[[#This Row],[Ship Date]]-orders[[#This Row],[Order Date]]</f>
        <v>2</v>
      </c>
      <c r="P1308">
        <f>WEEKNUM(orders[[#This Row],[Order Date]])</f>
        <v>8</v>
      </c>
      <c r="Q1308" t="str" cm="1">
        <f t="array" ref="Q1308">_xlfn.IFS(orders[[#This Row],[Customer Gender]]="M","Male", orders[[#This Row],[Customer Gender]]="F","Female", orders[[#This Row],[Customer Gender]]="O","Other", TRUE,"Unknown")</f>
        <v>Male</v>
      </c>
      <c r="R1308" s="31" t="str">
        <f t="shared" si="62"/>
        <v>February</v>
      </c>
    </row>
    <row r="1309" spans="1:18">
      <c r="A1309" t="s">
        <v>1407</v>
      </c>
      <c r="B1309" t="s">
        <v>16</v>
      </c>
      <c r="C1309">
        <v>13</v>
      </c>
      <c r="D1309">
        <f t="shared" si="60"/>
        <v>13</v>
      </c>
      <c r="E1309">
        <v>30.4</v>
      </c>
      <c r="F1309">
        <v>395.2</v>
      </c>
      <c r="G1309">
        <f t="shared" si="61"/>
        <v>395.2</v>
      </c>
      <c r="H1309" s="1">
        <v>45707</v>
      </c>
      <c r="I1309" s="1">
        <v>45708</v>
      </c>
      <c r="J1309" t="s">
        <v>27</v>
      </c>
      <c r="K1309" t="s">
        <v>18</v>
      </c>
      <c r="L1309">
        <v>5</v>
      </c>
      <c r="M1309" t="s">
        <v>19</v>
      </c>
      <c r="N1309" t="s">
        <v>62</v>
      </c>
      <c r="O1309">
        <f>orders[[#This Row],[Ship Date]]-orders[[#This Row],[Order Date]]</f>
        <v>1</v>
      </c>
      <c r="P1309">
        <f>WEEKNUM(orders[[#This Row],[Order Date]])</f>
        <v>8</v>
      </c>
      <c r="Q1309" t="str" cm="1">
        <f t="array" ref="Q1309">_xlfn.IFS(orders[[#This Row],[Customer Gender]]="M","Male", orders[[#This Row],[Customer Gender]]="F","Female", orders[[#This Row],[Customer Gender]]="O","Other", TRUE,"Unknown")</f>
        <v>Female</v>
      </c>
      <c r="R1309" s="31" t="str">
        <f t="shared" si="62"/>
        <v>February</v>
      </c>
    </row>
    <row r="1310" spans="1:18">
      <c r="A1310" t="s">
        <v>1408</v>
      </c>
      <c r="B1310" t="s">
        <v>69</v>
      </c>
      <c r="C1310">
        <v>3</v>
      </c>
      <c r="D1310">
        <f t="shared" si="60"/>
        <v>3</v>
      </c>
      <c r="E1310">
        <v>46.2</v>
      </c>
      <c r="F1310">
        <v>138.60000000000002</v>
      </c>
      <c r="G1310">
        <f t="shared" si="61"/>
        <v>138.60000000000002</v>
      </c>
      <c r="H1310" s="1">
        <v>45707</v>
      </c>
      <c r="I1310" s="1">
        <v>45709</v>
      </c>
      <c r="J1310" t="s">
        <v>23</v>
      </c>
      <c r="K1310" t="s">
        <v>40</v>
      </c>
      <c r="L1310">
        <v>3</v>
      </c>
      <c r="M1310" t="s">
        <v>19</v>
      </c>
      <c r="N1310" t="s">
        <v>103</v>
      </c>
      <c r="O1310">
        <f>orders[[#This Row],[Ship Date]]-orders[[#This Row],[Order Date]]</f>
        <v>2</v>
      </c>
      <c r="P1310">
        <f>WEEKNUM(orders[[#This Row],[Order Date]])</f>
        <v>8</v>
      </c>
      <c r="Q1310" t="str" cm="1">
        <f t="array" ref="Q1310">_xlfn.IFS(orders[[#This Row],[Customer Gender]]="M","Male", orders[[#This Row],[Customer Gender]]="F","Female", orders[[#This Row],[Customer Gender]]="O","Other", TRUE,"Unknown")</f>
        <v>Male</v>
      </c>
      <c r="R1310" s="31" t="str">
        <f t="shared" si="62"/>
        <v>February</v>
      </c>
    </row>
    <row r="1311" spans="1:18">
      <c r="A1311" t="s">
        <v>1409</v>
      </c>
      <c r="B1311" t="s">
        <v>42</v>
      </c>
      <c r="C1311">
        <v>8</v>
      </c>
      <c r="D1311">
        <f t="shared" si="60"/>
        <v>8</v>
      </c>
      <c r="E1311">
        <v>78.599999999999994</v>
      </c>
      <c r="F1311">
        <v>628.79999999999995</v>
      </c>
      <c r="G1311">
        <f t="shared" si="61"/>
        <v>628.79999999999995</v>
      </c>
      <c r="H1311" s="1">
        <v>45707</v>
      </c>
      <c r="I1311" s="1">
        <v>45711</v>
      </c>
      <c r="J1311" t="s">
        <v>23</v>
      </c>
      <c r="K1311" t="s">
        <v>51</v>
      </c>
      <c r="L1311">
        <v>4</v>
      </c>
      <c r="M1311" t="s">
        <v>19</v>
      </c>
      <c r="N1311" t="s">
        <v>103</v>
      </c>
      <c r="O1311">
        <f>orders[[#This Row],[Ship Date]]-orders[[#This Row],[Order Date]]</f>
        <v>4</v>
      </c>
      <c r="P1311">
        <f>WEEKNUM(orders[[#This Row],[Order Date]])</f>
        <v>8</v>
      </c>
      <c r="Q1311" t="str" cm="1">
        <f t="array" ref="Q1311">_xlfn.IFS(orders[[#This Row],[Customer Gender]]="M","Male", orders[[#This Row],[Customer Gender]]="F","Female", orders[[#This Row],[Customer Gender]]="O","Other", TRUE,"Unknown")</f>
        <v>Male</v>
      </c>
      <c r="R1311" s="31" t="str">
        <f t="shared" si="62"/>
        <v>February</v>
      </c>
    </row>
    <row r="1312" spans="1:18">
      <c r="A1312" t="s">
        <v>1410</v>
      </c>
      <c r="B1312" t="s">
        <v>135</v>
      </c>
      <c r="C1312">
        <v>10</v>
      </c>
      <c r="D1312">
        <f t="shared" si="60"/>
        <v>10</v>
      </c>
      <c r="E1312">
        <v>25.9</v>
      </c>
      <c r="F1312">
        <v>259</v>
      </c>
      <c r="G1312">
        <f t="shared" si="61"/>
        <v>259</v>
      </c>
      <c r="H1312" s="1">
        <v>45707</v>
      </c>
      <c r="I1312" s="1">
        <v>45713</v>
      </c>
      <c r="J1312" t="s">
        <v>23</v>
      </c>
      <c r="K1312" t="s">
        <v>70</v>
      </c>
      <c r="L1312">
        <v>4</v>
      </c>
      <c r="M1312" t="s">
        <v>19</v>
      </c>
      <c r="N1312" t="s">
        <v>72</v>
      </c>
      <c r="O1312">
        <f>orders[[#This Row],[Ship Date]]-orders[[#This Row],[Order Date]]</f>
        <v>6</v>
      </c>
      <c r="P1312">
        <f>WEEKNUM(orders[[#This Row],[Order Date]])</f>
        <v>8</v>
      </c>
      <c r="Q1312" t="str" cm="1">
        <f t="array" ref="Q1312">_xlfn.IFS(orders[[#This Row],[Customer Gender]]="M","Male", orders[[#This Row],[Customer Gender]]="F","Female", orders[[#This Row],[Customer Gender]]="O","Other", TRUE,"Unknown")</f>
        <v>Male</v>
      </c>
      <c r="R1312" s="31" t="str">
        <f t="shared" si="62"/>
        <v>February</v>
      </c>
    </row>
    <row r="1313" spans="1:18">
      <c r="A1313" t="s">
        <v>1411</v>
      </c>
      <c r="B1313" t="s">
        <v>39</v>
      </c>
      <c r="C1313">
        <v>1</v>
      </c>
      <c r="D1313">
        <f t="shared" si="60"/>
        <v>1</v>
      </c>
      <c r="E1313">
        <v>134.80000000000001</v>
      </c>
      <c r="F1313">
        <v>134.80000000000001</v>
      </c>
      <c r="G1313">
        <f t="shared" si="61"/>
        <v>134.80000000000001</v>
      </c>
      <c r="H1313" s="1">
        <v>45707</v>
      </c>
      <c r="I1313" s="1">
        <v>45709</v>
      </c>
      <c r="J1313" t="s">
        <v>23</v>
      </c>
      <c r="K1313" t="s">
        <v>40</v>
      </c>
      <c r="L1313">
        <v>5</v>
      </c>
      <c r="M1313" t="s">
        <v>19</v>
      </c>
      <c r="N1313" t="s">
        <v>72</v>
      </c>
      <c r="O1313">
        <f>orders[[#This Row],[Ship Date]]-orders[[#This Row],[Order Date]]</f>
        <v>2</v>
      </c>
      <c r="P1313">
        <f>WEEKNUM(orders[[#This Row],[Order Date]])</f>
        <v>8</v>
      </c>
      <c r="Q1313" t="str" cm="1">
        <f t="array" ref="Q1313">_xlfn.IFS(orders[[#This Row],[Customer Gender]]="M","Male", orders[[#This Row],[Customer Gender]]="F","Female", orders[[#This Row],[Customer Gender]]="O","Other", TRUE,"Unknown")</f>
        <v>Male</v>
      </c>
      <c r="R1313" s="31" t="str">
        <f t="shared" si="62"/>
        <v>February</v>
      </c>
    </row>
    <row r="1314" spans="1:18">
      <c r="A1314" t="s">
        <v>1412</v>
      </c>
      <c r="B1314" t="s">
        <v>123</v>
      </c>
      <c r="C1314">
        <v>5</v>
      </c>
      <c r="D1314">
        <f t="shared" si="60"/>
        <v>5</v>
      </c>
      <c r="E1314">
        <v>43.1</v>
      </c>
      <c r="F1314">
        <v>215.5</v>
      </c>
      <c r="G1314">
        <f t="shared" si="61"/>
        <v>215.5</v>
      </c>
      <c r="H1314" s="1">
        <v>45707</v>
      </c>
      <c r="I1314" s="1">
        <v>45709</v>
      </c>
      <c r="J1314" t="s">
        <v>27</v>
      </c>
      <c r="K1314" t="s">
        <v>18</v>
      </c>
      <c r="L1314">
        <v>4</v>
      </c>
      <c r="M1314" t="s">
        <v>19</v>
      </c>
      <c r="N1314" t="s">
        <v>77</v>
      </c>
      <c r="O1314">
        <f>orders[[#This Row],[Ship Date]]-orders[[#This Row],[Order Date]]</f>
        <v>2</v>
      </c>
      <c r="P1314">
        <f>WEEKNUM(orders[[#This Row],[Order Date]])</f>
        <v>8</v>
      </c>
      <c r="Q1314" t="str" cm="1">
        <f t="array" ref="Q1314">_xlfn.IFS(orders[[#This Row],[Customer Gender]]="M","Male", orders[[#This Row],[Customer Gender]]="F","Female", orders[[#This Row],[Customer Gender]]="O","Other", TRUE,"Unknown")</f>
        <v>Female</v>
      </c>
      <c r="R1314" s="31" t="str">
        <f t="shared" si="62"/>
        <v>February</v>
      </c>
    </row>
    <row r="1315" spans="1:18">
      <c r="A1315" t="s">
        <v>1413</v>
      </c>
      <c r="B1315" t="s">
        <v>26</v>
      </c>
      <c r="C1315">
        <v>2</v>
      </c>
      <c r="D1315">
        <f t="shared" si="60"/>
        <v>2</v>
      </c>
      <c r="E1315">
        <v>215.6</v>
      </c>
      <c r="F1315">
        <v>431.2</v>
      </c>
      <c r="G1315">
        <f t="shared" si="61"/>
        <v>431.2</v>
      </c>
      <c r="H1315" s="1">
        <v>45707</v>
      </c>
      <c r="I1315" s="1">
        <v>45708</v>
      </c>
      <c r="J1315" t="s">
        <v>27</v>
      </c>
      <c r="K1315" t="s">
        <v>40</v>
      </c>
      <c r="L1315">
        <v>4</v>
      </c>
      <c r="M1315" t="s">
        <v>19</v>
      </c>
      <c r="N1315" t="s">
        <v>108</v>
      </c>
      <c r="O1315">
        <f>orders[[#This Row],[Ship Date]]-orders[[#This Row],[Order Date]]</f>
        <v>1</v>
      </c>
      <c r="P1315">
        <f>WEEKNUM(orders[[#This Row],[Order Date]])</f>
        <v>8</v>
      </c>
      <c r="Q1315" t="str" cm="1">
        <f t="array" ref="Q1315">_xlfn.IFS(orders[[#This Row],[Customer Gender]]="M","Male", orders[[#This Row],[Customer Gender]]="F","Female", orders[[#This Row],[Customer Gender]]="O","Other", TRUE,"Unknown")</f>
        <v>Female</v>
      </c>
      <c r="R1315" s="31" t="str">
        <f t="shared" si="62"/>
        <v>February</v>
      </c>
    </row>
    <row r="1316" spans="1:18">
      <c r="A1316" t="s">
        <v>1414</v>
      </c>
      <c r="B1316" t="s">
        <v>39</v>
      </c>
      <c r="C1316">
        <v>2</v>
      </c>
      <c r="D1316">
        <f t="shared" si="60"/>
        <v>2</v>
      </c>
      <c r="E1316">
        <v>80.7</v>
      </c>
      <c r="F1316">
        <v>161.4</v>
      </c>
      <c r="G1316">
        <f t="shared" si="61"/>
        <v>161.4</v>
      </c>
      <c r="H1316" s="1">
        <v>45707</v>
      </c>
      <c r="I1316" s="1">
        <v>45710</v>
      </c>
      <c r="J1316" t="s">
        <v>27</v>
      </c>
      <c r="K1316" t="s">
        <v>51</v>
      </c>
      <c r="L1316">
        <v>4</v>
      </c>
      <c r="M1316" t="s">
        <v>19</v>
      </c>
      <c r="N1316" t="s">
        <v>108</v>
      </c>
      <c r="O1316">
        <f>orders[[#This Row],[Ship Date]]-orders[[#This Row],[Order Date]]</f>
        <v>3</v>
      </c>
      <c r="P1316">
        <f>WEEKNUM(orders[[#This Row],[Order Date]])</f>
        <v>8</v>
      </c>
      <c r="Q1316" t="str" cm="1">
        <f t="array" ref="Q1316">_xlfn.IFS(orders[[#This Row],[Customer Gender]]="M","Male", orders[[#This Row],[Customer Gender]]="F","Female", orders[[#This Row],[Customer Gender]]="O","Other", TRUE,"Unknown")</f>
        <v>Female</v>
      </c>
      <c r="R1316" s="31" t="str">
        <f t="shared" si="62"/>
        <v>February</v>
      </c>
    </row>
    <row r="1317" spans="1:18">
      <c r="A1317" t="s">
        <v>1415</v>
      </c>
      <c r="B1317" t="s">
        <v>54</v>
      </c>
      <c r="C1317">
        <v>7</v>
      </c>
      <c r="D1317">
        <f t="shared" si="60"/>
        <v>7</v>
      </c>
      <c r="E1317">
        <v>20.6</v>
      </c>
      <c r="F1317">
        <v>144.20000000000002</v>
      </c>
      <c r="G1317">
        <f t="shared" si="61"/>
        <v>144.20000000000002</v>
      </c>
      <c r="H1317" s="1">
        <v>45707</v>
      </c>
      <c r="I1317" s="1">
        <v>45712</v>
      </c>
      <c r="J1317" t="s">
        <v>17</v>
      </c>
      <c r="K1317" t="s">
        <v>40</v>
      </c>
      <c r="L1317">
        <v>3</v>
      </c>
      <c r="M1317" t="s">
        <v>19</v>
      </c>
      <c r="N1317" t="s">
        <v>110</v>
      </c>
      <c r="O1317">
        <f>orders[[#This Row],[Ship Date]]-orders[[#This Row],[Order Date]]</f>
        <v>5</v>
      </c>
      <c r="P1317">
        <f>WEEKNUM(orders[[#This Row],[Order Date]])</f>
        <v>8</v>
      </c>
      <c r="Q1317" t="str" cm="1">
        <f t="array" ref="Q1317">_xlfn.IFS(orders[[#This Row],[Customer Gender]]="M","Male", orders[[#This Row],[Customer Gender]]="F","Female", orders[[#This Row],[Customer Gender]]="O","Other", TRUE,"Unknown")</f>
        <v>Unknown</v>
      </c>
      <c r="R1317" s="31" t="str">
        <f t="shared" si="62"/>
        <v>February</v>
      </c>
    </row>
    <row r="1318" spans="1:18">
      <c r="A1318" t="s">
        <v>1416</v>
      </c>
      <c r="B1318" t="s">
        <v>69</v>
      </c>
      <c r="C1318">
        <v>3</v>
      </c>
      <c r="D1318">
        <f t="shared" si="60"/>
        <v>3</v>
      </c>
      <c r="E1318">
        <v>37.1</v>
      </c>
      <c r="F1318">
        <v>111.30000000000001</v>
      </c>
      <c r="G1318">
        <f t="shared" si="61"/>
        <v>111.30000000000001</v>
      </c>
      <c r="H1318" s="1">
        <v>45707</v>
      </c>
      <c r="I1318" s="1">
        <v>45708</v>
      </c>
      <c r="J1318" t="s">
        <v>27</v>
      </c>
      <c r="K1318" t="s">
        <v>18</v>
      </c>
      <c r="L1318">
        <v>4</v>
      </c>
      <c r="M1318" t="s">
        <v>19</v>
      </c>
      <c r="N1318" t="s">
        <v>997</v>
      </c>
      <c r="O1318">
        <f>orders[[#This Row],[Ship Date]]-orders[[#This Row],[Order Date]]</f>
        <v>1</v>
      </c>
      <c r="P1318">
        <f>WEEKNUM(orders[[#This Row],[Order Date]])</f>
        <v>8</v>
      </c>
      <c r="Q1318" t="str" cm="1">
        <f t="array" ref="Q1318">_xlfn.IFS(orders[[#This Row],[Customer Gender]]="M","Male", orders[[#This Row],[Customer Gender]]="F","Female", orders[[#This Row],[Customer Gender]]="O","Other", TRUE,"Unknown")</f>
        <v>Female</v>
      </c>
      <c r="R1318" s="31" t="str">
        <f t="shared" si="62"/>
        <v>February</v>
      </c>
    </row>
    <row r="1319" spans="1:18">
      <c r="A1319" t="s">
        <v>1417</v>
      </c>
      <c r="B1319" t="s">
        <v>69</v>
      </c>
      <c r="C1319">
        <v>1</v>
      </c>
      <c r="D1319">
        <f t="shared" si="60"/>
        <v>1</v>
      </c>
      <c r="E1319">
        <v>104.8</v>
      </c>
      <c r="F1319">
        <v>104.8</v>
      </c>
      <c r="G1319">
        <f t="shared" si="61"/>
        <v>104.8</v>
      </c>
      <c r="H1319" s="1">
        <v>45708</v>
      </c>
      <c r="I1319" s="1">
        <v>45710</v>
      </c>
      <c r="J1319" t="s">
        <v>27</v>
      </c>
      <c r="K1319" t="s">
        <v>18</v>
      </c>
      <c r="L1319">
        <v>4</v>
      </c>
      <c r="M1319" t="s">
        <v>19</v>
      </c>
      <c r="N1319" t="s">
        <v>82</v>
      </c>
      <c r="O1319">
        <f>orders[[#This Row],[Ship Date]]-orders[[#This Row],[Order Date]]</f>
        <v>2</v>
      </c>
      <c r="P1319">
        <f>WEEKNUM(orders[[#This Row],[Order Date]])</f>
        <v>8</v>
      </c>
      <c r="Q1319" t="str" cm="1">
        <f t="array" ref="Q1319">_xlfn.IFS(orders[[#This Row],[Customer Gender]]="M","Male", orders[[#This Row],[Customer Gender]]="F","Female", orders[[#This Row],[Customer Gender]]="O","Other", TRUE,"Unknown")</f>
        <v>Female</v>
      </c>
      <c r="R1319" s="31" t="str">
        <f t="shared" si="62"/>
        <v>February</v>
      </c>
    </row>
    <row r="1320" spans="1:18">
      <c r="A1320" t="s">
        <v>1418</v>
      </c>
      <c r="B1320" t="s">
        <v>44</v>
      </c>
      <c r="C1320">
        <v>2</v>
      </c>
      <c r="D1320">
        <f t="shared" si="60"/>
        <v>2</v>
      </c>
      <c r="E1320">
        <v>59</v>
      </c>
      <c r="F1320">
        <v>118</v>
      </c>
      <c r="G1320">
        <f t="shared" si="61"/>
        <v>118</v>
      </c>
      <c r="H1320" s="1">
        <v>45708</v>
      </c>
      <c r="I1320" s="1">
        <v>45709</v>
      </c>
      <c r="J1320" t="s">
        <v>23</v>
      </c>
      <c r="K1320" t="s">
        <v>35</v>
      </c>
      <c r="L1320">
        <v>4</v>
      </c>
      <c r="M1320" t="s">
        <v>19</v>
      </c>
      <c r="N1320" t="s">
        <v>115</v>
      </c>
      <c r="O1320">
        <f>orders[[#This Row],[Ship Date]]-orders[[#This Row],[Order Date]]</f>
        <v>1</v>
      </c>
      <c r="P1320">
        <f>WEEKNUM(orders[[#This Row],[Order Date]])</f>
        <v>8</v>
      </c>
      <c r="Q1320" t="str" cm="1">
        <f t="array" ref="Q1320">_xlfn.IFS(orders[[#This Row],[Customer Gender]]="M","Male", orders[[#This Row],[Customer Gender]]="F","Female", orders[[#This Row],[Customer Gender]]="O","Other", TRUE,"Unknown")</f>
        <v>Male</v>
      </c>
      <c r="R1320" s="31" t="str">
        <f t="shared" si="62"/>
        <v>February</v>
      </c>
    </row>
    <row r="1321" spans="1:18">
      <c r="A1321" t="s">
        <v>1419</v>
      </c>
      <c r="B1321" t="s">
        <v>44</v>
      </c>
      <c r="C1321">
        <v>2</v>
      </c>
      <c r="D1321">
        <f t="shared" si="60"/>
        <v>2</v>
      </c>
      <c r="E1321">
        <v>32.299999999999997</v>
      </c>
      <c r="F1321">
        <v>64.599999999999994</v>
      </c>
      <c r="G1321">
        <f t="shared" si="61"/>
        <v>64.599999999999994</v>
      </c>
      <c r="H1321" s="1">
        <v>45708</v>
      </c>
      <c r="I1321" s="1">
        <v>45709</v>
      </c>
      <c r="J1321" t="s">
        <v>23</v>
      </c>
      <c r="K1321" t="s">
        <v>18</v>
      </c>
      <c r="L1321">
        <v>5</v>
      </c>
      <c r="M1321" t="s">
        <v>19</v>
      </c>
      <c r="N1321" t="s">
        <v>115</v>
      </c>
      <c r="O1321">
        <f>orders[[#This Row],[Ship Date]]-orders[[#This Row],[Order Date]]</f>
        <v>1</v>
      </c>
      <c r="P1321">
        <f>WEEKNUM(orders[[#This Row],[Order Date]])</f>
        <v>8</v>
      </c>
      <c r="Q1321" t="str" cm="1">
        <f t="array" ref="Q1321">_xlfn.IFS(orders[[#This Row],[Customer Gender]]="M","Male", orders[[#This Row],[Customer Gender]]="F","Female", orders[[#This Row],[Customer Gender]]="O","Other", TRUE,"Unknown")</f>
        <v>Male</v>
      </c>
      <c r="R1321" s="31" t="str">
        <f t="shared" si="62"/>
        <v>February</v>
      </c>
    </row>
    <row r="1322" spans="1:18">
      <c r="A1322" t="s">
        <v>1420</v>
      </c>
      <c r="B1322" t="s">
        <v>44</v>
      </c>
      <c r="C1322">
        <v>4</v>
      </c>
      <c r="D1322">
        <f t="shared" si="60"/>
        <v>4</v>
      </c>
      <c r="E1322">
        <v>28.9</v>
      </c>
      <c r="F1322">
        <v>115.6</v>
      </c>
      <c r="G1322">
        <f t="shared" si="61"/>
        <v>115.6</v>
      </c>
      <c r="H1322" s="1">
        <v>45708</v>
      </c>
      <c r="I1322" s="1">
        <v>45715</v>
      </c>
      <c r="J1322" t="s">
        <v>23</v>
      </c>
      <c r="K1322" t="s">
        <v>18</v>
      </c>
      <c r="L1322">
        <v>4</v>
      </c>
      <c r="M1322" t="s">
        <v>19</v>
      </c>
      <c r="N1322" t="s">
        <v>24</v>
      </c>
      <c r="O1322">
        <f>orders[[#This Row],[Ship Date]]-orders[[#This Row],[Order Date]]</f>
        <v>7</v>
      </c>
      <c r="P1322">
        <f>WEEKNUM(orders[[#This Row],[Order Date]])</f>
        <v>8</v>
      </c>
      <c r="Q1322" t="str" cm="1">
        <f t="array" ref="Q1322">_xlfn.IFS(orders[[#This Row],[Customer Gender]]="M","Male", orders[[#This Row],[Customer Gender]]="F","Female", orders[[#This Row],[Customer Gender]]="O","Other", TRUE,"Unknown")</f>
        <v>Male</v>
      </c>
      <c r="R1322" s="31" t="str">
        <f t="shared" si="62"/>
        <v>February</v>
      </c>
    </row>
    <row r="1323" spans="1:18">
      <c r="A1323" t="s">
        <v>1421</v>
      </c>
      <c r="B1323" t="s">
        <v>16</v>
      </c>
      <c r="C1323">
        <v>2</v>
      </c>
      <c r="D1323">
        <f t="shared" si="60"/>
        <v>2</v>
      </c>
      <c r="E1323">
        <v>29.6</v>
      </c>
      <c r="F1323">
        <v>59.2</v>
      </c>
      <c r="G1323">
        <f t="shared" si="61"/>
        <v>59.2</v>
      </c>
      <c r="H1323" s="1">
        <v>45708</v>
      </c>
      <c r="I1323" s="1">
        <v>45710</v>
      </c>
      <c r="J1323" t="s">
        <v>23</v>
      </c>
      <c r="K1323" t="s">
        <v>18</v>
      </c>
      <c r="L1323">
        <v>4</v>
      </c>
      <c r="M1323" t="s">
        <v>19</v>
      </c>
      <c r="N1323" t="s">
        <v>24</v>
      </c>
      <c r="O1323">
        <f>orders[[#This Row],[Ship Date]]-orders[[#This Row],[Order Date]]</f>
        <v>2</v>
      </c>
      <c r="P1323">
        <f>WEEKNUM(orders[[#This Row],[Order Date]])</f>
        <v>8</v>
      </c>
      <c r="Q1323" t="str" cm="1">
        <f t="array" ref="Q1323">_xlfn.IFS(orders[[#This Row],[Customer Gender]]="M","Male", orders[[#This Row],[Customer Gender]]="F","Female", orders[[#This Row],[Customer Gender]]="O","Other", TRUE,"Unknown")</f>
        <v>Male</v>
      </c>
      <c r="R1323" s="31" t="str">
        <f t="shared" si="62"/>
        <v>February</v>
      </c>
    </row>
    <row r="1324" spans="1:18">
      <c r="A1324" t="s">
        <v>1422</v>
      </c>
      <c r="B1324" t="s">
        <v>16</v>
      </c>
      <c r="C1324">
        <v>5</v>
      </c>
      <c r="D1324">
        <f t="shared" si="60"/>
        <v>5</v>
      </c>
      <c r="E1324">
        <v>29.4</v>
      </c>
      <c r="F1324">
        <v>147</v>
      </c>
      <c r="G1324">
        <f t="shared" si="61"/>
        <v>147</v>
      </c>
      <c r="H1324" s="1">
        <v>45708</v>
      </c>
      <c r="I1324" s="1">
        <v>45711</v>
      </c>
      <c r="J1324" t="s">
        <v>27</v>
      </c>
      <c r="K1324" t="s">
        <v>18</v>
      </c>
      <c r="L1324">
        <v>4</v>
      </c>
      <c r="M1324" t="s">
        <v>19</v>
      </c>
      <c r="N1324" t="s">
        <v>24</v>
      </c>
      <c r="O1324">
        <f>orders[[#This Row],[Ship Date]]-orders[[#This Row],[Order Date]]</f>
        <v>3</v>
      </c>
      <c r="P1324">
        <f>WEEKNUM(orders[[#This Row],[Order Date]])</f>
        <v>8</v>
      </c>
      <c r="Q1324" t="str" cm="1">
        <f t="array" ref="Q1324">_xlfn.IFS(orders[[#This Row],[Customer Gender]]="M","Male", orders[[#This Row],[Customer Gender]]="F","Female", orders[[#This Row],[Customer Gender]]="O","Other", TRUE,"Unknown")</f>
        <v>Female</v>
      </c>
      <c r="R1324" s="31" t="str">
        <f t="shared" si="62"/>
        <v>February</v>
      </c>
    </row>
    <row r="1325" spans="1:18">
      <c r="A1325" t="s">
        <v>1423</v>
      </c>
      <c r="B1325" t="s">
        <v>22</v>
      </c>
      <c r="C1325">
        <v>2</v>
      </c>
      <c r="D1325">
        <f t="shared" si="60"/>
        <v>2</v>
      </c>
      <c r="E1325">
        <v>40.6</v>
      </c>
      <c r="F1325">
        <v>81.2</v>
      </c>
      <c r="G1325">
        <f t="shared" si="61"/>
        <v>81.2</v>
      </c>
      <c r="H1325" s="1">
        <v>45708</v>
      </c>
      <c r="I1325" s="1">
        <v>45709</v>
      </c>
      <c r="J1325" t="s">
        <v>23</v>
      </c>
      <c r="K1325" t="s">
        <v>18</v>
      </c>
      <c r="L1325">
        <v>2</v>
      </c>
      <c r="M1325" t="s">
        <v>19</v>
      </c>
      <c r="N1325" t="s">
        <v>28</v>
      </c>
      <c r="O1325">
        <f>orders[[#This Row],[Ship Date]]-orders[[#This Row],[Order Date]]</f>
        <v>1</v>
      </c>
      <c r="P1325">
        <f>WEEKNUM(orders[[#This Row],[Order Date]])</f>
        <v>8</v>
      </c>
      <c r="Q1325" t="str" cm="1">
        <f t="array" ref="Q1325">_xlfn.IFS(orders[[#This Row],[Customer Gender]]="M","Male", orders[[#This Row],[Customer Gender]]="F","Female", orders[[#This Row],[Customer Gender]]="O","Other", TRUE,"Unknown")</f>
        <v>Male</v>
      </c>
      <c r="R1325" s="31" t="str">
        <f t="shared" si="62"/>
        <v>February</v>
      </c>
    </row>
    <row r="1326" spans="1:18">
      <c r="A1326" t="s">
        <v>1424</v>
      </c>
      <c r="B1326" t="s">
        <v>16</v>
      </c>
      <c r="C1326">
        <v>3</v>
      </c>
      <c r="D1326">
        <f t="shared" si="60"/>
        <v>3</v>
      </c>
      <c r="E1326">
        <v>32.5</v>
      </c>
      <c r="F1326">
        <v>97.5</v>
      </c>
      <c r="G1326">
        <f t="shared" si="61"/>
        <v>97.5</v>
      </c>
      <c r="H1326" s="1">
        <v>45708</v>
      </c>
      <c r="I1326" s="1">
        <v>45709</v>
      </c>
      <c r="J1326" t="s">
        <v>23</v>
      </c>
      <c r="K1326" t="s">
        <v>51</v>
      </c>
      <c r="L1326">
        <v>5</v>
      </c>
      <c r="M1326" t="s">
        <v>19</v>
      </c>
      <c r="N1326" t="s">
        <v>147</v>
      </c>
      <c r="O1326">
        <f>orders[[#This Row],[Ship Date]]-orders[[#This Row],[Order Date]]</f>
        <v>1</v>
      </c>
      <c r="P1326">
        <f>WEEKNUM(orders[[#This Row],[Order Date]])</f>
        <v>8</v>
      </c>
      <c r="Q1326" t="str" cm="1">
        <f t="array" ref="Q1326">_xlfn.IFS(orders[[#This Row],[Customer Gender]]="M","Male", orders[[#This Row],[Customer Gender]]="F","Female", orders[[#This Row],[Customer Gender]]="O","Other", TRUE,"Unknown")</f>
        <v>Male</v>
      </c>
      <c r="R1326" s="31" t="str">
        <f t="shared" si="62"/>
        <v>February</v>
      </c>
    </row>
    <row r="1327" spans="1:18">
      <c r="A1327" t="s">
        <v>1425</v>
      </c>
      <c r="B1327" t="s">
        <v>123</v>
      </c>
      <c r="C1327">
        <v>1</v>
      </c>
      <c r="D1327">
        <f t="shared" si="60"/>
        <v>1</v>
      </c>
      <c r="E1327">
        <v>26.2</v>
      </c>
      <c r="F1327">
        <v>26.2</v>
      </c>
      <c r="G1327">
        <f t="shared" si="61"/>
        <v>26.2</v>
      </c>
      <c r="H1327" s="1">
        <v>45708</v>
      </c>
      <c r="I1327" s="1">
        <v>45710</v>
      </c>
      <c r="J1327" t="s">
        <v>23</v>
      </c>
      <c r="K1327" t="s">
        <v>40</v>
      </c>
      <c r="L1327">
        <v>4</v>
      </c>
      <c r="M1327" t="s">
        <v>19</v>
      </c>
      <c r="N1327" t="s">
        <v>1426</v>
      </c>
      <c r="O1327">
        <f>orders[[#This Row],[Ship Date]]-orders[[#This Row],[Order Date]]</f>
        <v>2</v>
      </c>
      <c r="P1327">
        <f>WEEKNUM(orders[[#This Row],[Order Date]])</f>
        <v>8</v>
      </c>
      <c r="Q1327" t="str" cm="1">
        <f t="array" ref="Q1327">_xlfn.IFS(orders[[#This Row],[Customer Gender]]="M","Male", orders[[#This Row],[Customer Gender]]="F","Female", orders[[#This Row],[Customer Gender]]="O","Other", TRUE,"Unknown")</f>
        <v>Male</v>
      </c>
      <c r="R1327" s="31" t="str">
        <f t="shared" si="62"/>
        <v>February</v>
      </c>
    </row>
    <row r="1328" spans="1:18">
      <c r="A1328" t="s">
        <v>1427</v>
      </c>
      <c r="B1328" t="s">
        <v>54</v>
      </c>
      <c r="C1328">
        <v>30</v>
      </c>
      <c r="D1328">
        <f t="shared" si="60"/>
        <v>30</v>
      </c>
      <c r="E1328">
        <v>44</v>
      </c>
      <c r="F1328">
        <v>1320</v>
      </c>
      <c r="G1328">
        <f t="shared" si="61"/>
        <v>1320</v>
      </c>
      <c r="H1328" s="1">
        <v>45708</v>
      </c>
      <c r="I1328" s="1">
        <v>45714</v>
      </c>
      <c r="J1328" t="s">
        <v>23</v>
      </c>
      <c r="K1328" t="s">
        <v>70</v>
      </c>
      <c r="L1328">
        <v>4</v>
      </c>
      <c r="M1328" t="s">
        <v>19</v>
      </c>
      <c r="N1328" t="s">
        <v>33</v>
      </c>
      <c r="O1328">
        <f>orders[[#This Row],[Ship Date]]-orders[[#This Row],[Order Date]]</f>
        <v>6</v>
      </c>
      <c r="P1328">
        <f>WEEKNUM(orders[[#This Row],[Order Date]])</f>
        <v>8</v>
      </c>
      <c r="Q1328" t="str" cm="1">
        <f t="array" ref="Q1328">_xlfn.IFS(orders[[#This Row],[Customer Gender]]="M","Male", orders[[#This Row],[Customer Gender]]="F","Female", orders[[#This Row],[Customer Gender]]="O","Other", TRUE,"Unknown")</f>
        <v>Male</v>
      </c>
      <c r="R1328" s="31" t="str">
        <f t="shared" si="62"/>
        <v>February</v>
      </c>
    </row>
    <row r="1329" spans="1:18">
      <c r="A1329" t="s">
        <v>1428</v>
      </c>
      <c r="B1329" t="s">
        <v>42</v>
      </c>
      <c r="C1329">
        <v>4</v>
      </c>
      <c r="D1329">
        <f t="shared" si="60"/>
        <v>4</v>
      </c>
      <c r="E1329">
        <v>65.599999999999994</v>
      </c>
      <c r="F1329">
        <v>262.39999999999998</v>
      </c>
      <c r="G1329">
        <f t="shared" si="61"/>
        <v>262.39999999999998</v>
      </c>
      <c r="H1329" s="1">
        <v>45708</v>
      </c>
      <c r="I1329" s="1">
        <v>45709</v>
      </c>
      <c r="J1329" t="s">
        <v>27</v>
      </c>
      <c r="K1329" t="s">
        <v>35</v>
      </c>
      <c r="L1329">
        <v>3</v>
      </c>
      <c r="M1329" t="s">
        <v>19</v>
      </c>
      <c r="N1329" t="s">
        <v>33</v>
      </c>
      <c r="O1329">
        <f>orders[[#This Row],[Ship Date]]-orders[[#This Row],[Order Date]]</f>
        <v>1</v>
      </c>
      <c r="P1329">
        <f>WEEKNUM(orders[[#This Row],[Order Date]])</f>
        <v>8</v>
      </c>
      <c r="Q1329" t="str" cm="1">
        <f t="array" ref="Q1329">_xlfn.IFS(orders[[#This Row],[Customer Gender]]="M","Male", orders[[#This Row],[Customer Gender]]="F","Female", orders[[#This Row],[Customer Gender]]="O","Other", TRUE,"Unknown")</f>
        <v>Female</v>
      </c>
      <c r="R1329" s="31" t="str">
        <f t="shared" si="62"/>
        <v>February</v>
      </c>
    </row>
    <row r="1330" spans="1:18">
      <c r="A1330" t="s">
        <v>1429</v>
      </c>
      <c r="B1330" t="s">
        <v>37</v>
      </c>
      <c r="C1330">
        <v>12</v>
      </c>
      <c r="D1330">
        <f t="shared" si="60"/>
        <v>12</v>
      </c>
      <c r="E1330">
        <v>32.6</v>
      </c>
      <c r="F1330">
        <v>391.20000000000005</v>
      </c>
      <c r="G1330">
        <f t="shared" si="61"/>
        <v>391.20000000000005</v>
      </c>
      <c r="H1330" s="1">
        <v>45708</v>
      </c>
      <c r="I1330" s="1">
        <v>45709</v>
      </c>
      <c r="J1330" t="s">
        <v>23</v>
      </c>
      <c r="K1330" t="s">
        <v>70</v>
      </c>
      <c r="L1330">
        <v>4</v>
      </c>
      <c r="M1330" t="s">
        <v>19</v>
      </c>
      <c r="N1330" t="s">
        <v>33</v>
      </c>
      <c r="O1330">
        <f>orders[[#This Row],[Ship Date]]-orders[[#This Row],[Order Date]]</f>
        <v>1</v>
      </c>
      <c r="P1330">
        <f>WEEKNUM(orders[[#This Row],[Order Date]])</f>
        <v>8</v>
      </c>
      <c r="Q1330" t="str" cm="1">
        <f t="array" ref="Q1330">_xlfn.IFS(orders[[#This Row],[Customer Gender]]="M","Male", orders[[#This Row],[Customer Gender]]="F","Female", orders[[#This Row],[Customer Gender]]="O","Other", TRUE,"Unknown")</f>
        <v>Male</v>
      </c>
      <c r="R1330" s="31" t="str">
        <f t="shared" si="62"/>
        <v>February</v>
      </c>
    </row>
    <row r="1331" spans="1:18">
      <c r="A1331" t="s">
        <v>1430</v>
      </c>
      <c r="B1331" t="s">
        <v>128</v>
      </c>
      <c r="C1331">
        <v>2</v>
      </c>
      <c r="D1331">
        <f t="shared" si="60"/>
        <v>2</v>
      </c>
      <c r="E1331">
        <v>88.7</v>
      </c>
      <c r="F1331">
        <v>177.4</v>
      </c>
      <c r="G1331">
        <f t="shared" si="61"/>
        <v>177.4</v>
      </c>
      <c r="H1331" s="1">
        <v>45708</v>
      </c>
      <c r="I1331" s="1">
        <v>45709</v>
      </c>
      <c r="J1331" t="s">
        <v>17</v>
      </c>
      <c r="K1331" t="s">
        <v>51</v>
      </c>
      <c r="L1331">
        <v>5</v>
      </c>
      <c r="M1331" t="s">
        <v>19</v>
      </c>
      <c r="N1331" t="s">
        <v>33</v>
      </c>
      <c r="O1331">
        <f>orders[[#This Row],[Ship Date]]-orders[[#This Row],[Order Date]]</f>
        <v>1</v>
      </c>
      <c r="P1331">
        <f>WEEKNUM(orders[[#This Row],[Order Date]])</f>
        <v>8</v>
      </c>
      <c r="Q1331" t="str" cm="1">
        <f t="array" ref="Q1331">_xlfn.IFS(orders[[#This Row],[Customer Gender]]="M","Male", orders[[#This Row],[Customer Gender]]="F","Female", orders[[#This Row],[Customer Gender]]="O","Other", TRUE,"Unknown")</f>
        <v>Unknown</v>
      </c>
      <c r="R1331" s="31" t="str">
        <f t="shared" si="62"/>
        <v>February</v>
      </c>
    </row>
    <row r="1332" spans="1:18">
      <c r="A1332" t="s">
        <v>1431</v>
      </c>
      <c r="B1332" t="s">
        <v>32</v>
      </c>
      <c r="C1332">
        <v>2</v>
      </c>
      <c r="D1332">
        <f t="shared" si="60"/>
        <v>2</v>
      </c>
      <c r="E1332">
        <v>21.3</v>
      </c>
      <c r="F1332">
        <v>42.6</v>
      </c>
      <c r="G1332">
        <f t="shared" si="61"/>
        <v>42.6</v>
      </c>
      <c r="H1332" s="1">
        <v>45708</v>
      </c>
      <c r="I1332" s="1">
        <v>45709</v>
      </c>
      <c r="J1332" t="s">
        <v>23</v>
      </c>
      <c r="K1332" t="s">
        <v>18</v>
      </c>
      <c r="L1332">
        <v>4</v>
      </c>
      <c r="M1332" t="s">
        <v>19</v>
      </c>
      <c r="N1332" t="s">
        <v>33</v>
      </c>
      <c r="O1332">
        <f>orders[[#This Row],[Ship Date]]-orders[[#This Row],[Order Date]]</f>
        <v>1</v>
      </c>
      <c r="P1332">
        <f>WEEKNUM(orders[[#This Row],[Order Date]])</f>
        <v>8</v>
      </c>
      <c r="Q1332" t="str" cm="1">
        <f t="array" ref="Q1332">_xlfn.IFS(orders[[#This Row],[Customer Gender]]="M","Male", orders[[#This Row],[Customer Gender]]="F","Female", orders[[#This Row],[Customer Gender]]="O","Other", TRUE,"Unknown")</f>
        <v>Male</v>
      </c>
      <c r="R1332" s="31" t="str">
        <f t="shared" si="62"/>
        <v>February</v>
      </c>
    </row>
    <row r="1333" spans="1:18">
      <c r="A1333" t="s">
        <v>1432</v>
      </c>
      <c r="B1333" t="s">
        <v>32</v>
      </c>
      <c r="C1333">
        <v>6</v>
      </c>
      <c r="D1333">
        <f t="shared" si="60"/>
        <v>6</v>
      </c>
      <c r="E1333">
        <v>50.6</v>
      </c>
      <c r="F1333">
        <v>303.60000000000002</v>
      </c>
      <c r="G1333">
        <f t="shared" si="61"/>
        <v>303.60000000000002</v>
      </c>
      <c r="H1333" s="1">
        <v>45708</v>
      </c>
      <c r="I1333" s="1">
        <v>45712</v>
      </c>
      <c r="J1333" t="s">
        <v>27</v>
      </c>
      <c r="K1333" t="s">
        <v>40</v>
      </c>
      <c r="L1333">
        <v>4</v>
      </c>
      <c r="M1333" t="s">
        <v>19</v>
      </c>
      <c r="N1333" t="s">
        <v>33</v>
      </c>
      <c r="O1333">
        <f>orders[[#This Row],[Ship Date]]-orders[[#This Row],[Order Date]]</f>
        <v>4</v>
      </c>
      <c r="P1333">
        <f>WEEKNUM(orders[[#This Row],[Order Date]])</f>
        <v>8</v>
      </c>
      <c r="Q1333" t="str" cm="1">
        <f t="array" ref="Q1333">_xlfn.IFS(orders[[#This Row],[Customer Gender]]="M","Male", orders[[#This Row],[Customer Gender]]="F","Female", orders[[#This Row],[Customer Gender]]="O","Other", TRUE,"Unknown")</f>
        <v>Female</v>
      </c>
      <c r="R1333" s="31" t="str">
        <f t="shared" si="62"/>
        <v>February</v>
      </c>
    </row>
    <row r="1334" spans="1:18">
      <c r="A1334" t="s">
        <v>1433</v>
      </c>
      <c r="B1334" t="s">
        <v>46</v>
      </c>
      <c r="C1334">
        <v>21</v>
      </c>
      <c r="D1334">
        <f t="shared" si="60"/>
        <v>21</v>
      </c>
      <c r="E1334">
        <v>86.9</v>
      </c>
      <c r="F1334">
        <v>1824.9</v>
      </c>
      <c r="G1334">
        <f t="shared" si="61"/>
        <v>1824.9</v>
      </c>
      <c r="H1334" s="1">
        <v>45708</v>
      </c>
      <c r="I1334" s="1">
        <v>45711</v>
      </c>
      <c r="J1334" t="s">
        <v>27</v>
      </c>
      <c r="K1334" t="s">
        <v>18</v>
      </c>
      <c r="L1334">
        <v>3</v>
      </c>
      <c r="M1334" t="s">
        <v>19</v>
      </c>
      <c r="N1334" t="s">
        <v>33</v>
      </c>
      <c r="O1334">
        <f>orders[[#This Row],[Ship Date]]-orders[[#This Row],[Order Date]]</f>
        <v>3</v>
      </c>
      <c r="P1334">
        <f>WEEKNUM(orders[[#This Row],[Order Date]])</f>
        <v>8</v>
      </c>
      <c r="Q1334" t="str" cm="1">
        <f t="array" ref="Q1334">_xlfn.IFS(orders[[#This Row],[Customer Gender]]="M","Male", orders[[#This Row],[Customer Gender]]="F","Female", orders[[#This Row],[Customer Gender]]="O","Other", TRUE,"Unknown")</f>
        <v>Female</v>
      </c>
      <c r="R1334" s="31" t="str">
        <f t="shared" si="62"/>
        <v>February</v>
      </c>
    </row>
    <row r="1335" spans="1:18">
      <c r="A1335" t="s">
        <v>1434</v>
      </c>
      <c r="B1335" t="s">
        <v>67</v>
      </c>
      <c r="C1335">
        <v>3</v>
      </c>
      <c r="D1335">
        <f t="shared" si="60"/>
        <v>3</v>
      </c>
      <c r="E1335">
        <v>31.8</v>
      </c>
      <c r="F1335">
        <v>95.4</v>
      </c>
      <c r="G1335">
        <f t="shared" si="61"/>
        <v>95.4</v>
      </c>
      <c r="H1335" s="1">
        <v>45708</v>
      </c>
      <c r="I1335" s="1">
        <v>45710</v>
      </c>
      <c r="J1335" t="s">
        <v>23</v>
      </c>
      <c r="K1335" t="s">
        <v>18</v>
      </c>
      <c r="L1335">
        <v>5</v>
      </c>
      <c r="M1335" t="s">
        <v>19</v>
      </c>
      <c r="N1335" t="s">
        <v>33</v>
      </c>
      <c r="O1335">
        <f>orders[[#This Row],[Ship Date]]-orders[[#This Row],[Order Date]]</f>
        <v>2</v>
      </c>
      <c r="P1335">
        <f>WEEKNUM(orders[[#This Row],[Order Date]])</f>
        <v>8</v>
      </c>
      <c r="Q1335" t="str" cm="1">
        <f t="array" ref="Q1335">_xlfn.IFS(orders[[#This Row],[Customer Gender]]="M","Male", orders[[#This Row],[Customer Gender]]="F","Female", orders[[#This Row],[Customer Gender]]="O","Other", TRUE,"Unknown")</f>
        <v>Male</v>
      </c>
      <c r="R1335" s="31" t="str">
        <f t="shared" si="62"/>
        <v>February</v>
      </c>
    </row>
    <row r="1336" spans="1:18">
      <c r="A1336" t="s">
        <v>1435</v>
      </c>
      <c r="B1336" t="s">
        <v>44</v>
      </c>
      <c r="C1336">
        <v>1</v>
      </c>
      <c r="D1336">
        <f t="shared" si="60"/>
        <v>1</v>
      </c>
      <c r="E1336">
        <v>19</v>
      </c>
      <c r="F1336">
        <v>19</v>
      </c>
      <c r="G1336">
        <f t="shared" si="61"/>
        <v>19</v>
      </c>
      <c r="H1336" s="1">
        <v>45708</v>
      </c>
      <c r="I1336" s="1">
        <v>45709</v>
      </c>
      <c r="J1336" t="s">
        <v>27</v>
      </c>
      <c r="K1336" t="s">
        <v>18</v>
      </c>
      <c r="L1336">
        <v>5</v>
      </c>
      <c r="M1336" t="s">
        <v>19</v>
      </c>
      <c r="N1336" t="s">
        <v>33</v>
      </c>
      <c r="O1336">
        <f>orders[[#This Row],[Ship Date]]-orders[[#This Row],[Order Date]]</f>
        <v>1</v>
      </c>
      <c r="P1336">
        <f>WEEKNUM(orders[[#This Row],[Order Date]])</f>
        <v>8</v>
      </c>
      <c r="Q1336" t="str" cm="1">
        <f t="array" ref="Q1336">_xlfn.IFS(orders[[#This Row],[Customer Gender]]="M","Male", orders[[#This Row],[Customer Gender]]="F","Female", orders[[#This Row],[Customer Gender]]="O","Other", TRUE,"Unknown")</f>
        <v>Female</v>
      </c>
      <c r="R1336" s="31" t="str">
        <f t="shared" si="62"/>
        <v>February</v>
      </c>
    </row>
    <row r="1337" spans="1:18">
      <c r="A1337" t="s">
        <v>1436</v>
      </c>
      <c r="B1337" t="s">
        <v>37</v>
      </c>
      <c r="C1337">
        <v>1</v>
      </c>
      <c r="D1337">
        <f t="shared" si="60"/>
        <v>1</v>
      </c>
      <c r="E1337">
        <v>54.5</v>
      </c>
      <c r="F1337">
        <v>54.5</v>
      </c>
      <c r="G1337">
        <f t="shared" si="61"/>
        <v>54.5</v>
      </c>
      <c r="H1337" s="1">
        <v>45708</v>
      </c>
      <c r="I1337" s="1">
        <v>45710</v>
      </c>
      <c r="J1337" t="s">
        <v>23</v>
      </c>
      <c r="K1337" t="s">
        <v>18</v>
      </c>
      <c r="L1337">
        <v>4</v>
      </c>
      <c r="M1337" t="s">
        <v>19</v>
      </c>
      <c r="N1337" t="s">
        <v>33</v>
      </c>
      <c r="O1337">
        <f>orders[[#This Row],[Ship Date]]-orders[[#This Row],[Order Date]]</f>
        <v>2</v>
      </c>
      <c r="P1337">
        <f>WEEKNUM(orders[[#This Row],[Order Date]])</f>
        <v>8</v>
      </c>
      <c r="Q1337" t="str" cm="1">
        <f t="array" ref="Q1337">_xlfn.IFS(orders[[#This Row],[Customer Gender]]="M","Male", orders[[#This Row],[Customer Gender]]="F","Female", orders[[#This Row],[Customer Gender]]="O","Other", TRUE,"Unknown")</f>
        <v>Male</v>
      </c>
      <c r="R1337" s="31" t="str">
        <f t="shared" si="62"/>
        <v>February</v>
      </c>
    </row>
    <row r="1338" spans="1:18">
      <c r="A1338" t="s">
        <v>1437</v>
      </c>
      <c r="B1338" t="s">
        <v>46</v>
      </c>
      <c r="C1338">
        <v>5</v>
      </c>
      <c r="D1338">
        <f t="shared" si="60"/>
        <v>5</v>
      </c>
      <c r="E1338">
        <v>68.900000000000006</v>
      </c>
      <c r="F1338">
        <v>344.5</v>
      </c>
      <c r="G1338">
        <f t="shared" si="61"/>
        <v>344.5</v>
      </c>
      <c r="H1338" s="1">
        <v>45708</v>
      </c>
      <c r="I1338" s="1">
        <v>45710</v>
      </c>
      <c r="J1338" t="s">
        <v>23</v>
      </c>
      <c r="K1338" t="s">
        <v>70</v>
      </c>
      <c r="L1338">
        <v>3</v>
      </c>
      <c r="M1338" t="s">
        <v>19</v>
      </c>
      <c r="N1338" t="s">
        <v>33</v>
      </c>
      <c r="O1338">
        <f>orders[[#This Row],[Ship Date]]-orders[[#This Row],[Order Date]]</f>
        <v>2</v>
      </c>
      <c r="P1338">
        <f>WEEKNUM(orders[[#This Row],[Order Date]])</f>
        <v>8</v>
      </c>
      <c r="Q1338" t="str" cm="1">
        <f t="array" ref="Q1338">_xlfn.IFS(orders[[#This Row],[Customer Gender]]="M","Male", orders[[#This Row],[Customer Gender]]="F","Female", orders[[#This Row],[Customer Gender]]="O","Other", TRUE,"Unknown")</f>
        <v>Male</v>
      </c>
      <c r="R1338" s="31" t="str">
        <f t="shared" si="62"/>
        <v>February</v>
      </c>
    </row>
    <row r="1339" spans="1:18">
      <c r="A1339" t="s">
        <v>1438</v>
      </c>
      <c r="B1339" t="s">
        <v>39</v>
      </c>
      <c r="C1339">
        <v>3</v>
      </c>
      <c r="D1339">
        <f t="shared" si="60"/>
        <v>3</v>
      </c>
      <c r="E1339">
        <v>84</v>
      </c>
      <c r="F1339">
        <v>252</v>
      </c>
      <c r="G1339">
        <f t="shared" si="61"/>
        <v>252</v>
      </c>
      <c r="H1339" s="1">
        <v>45708</v>
      </c>
      <c r="I1339" s="1">
        <v>45709</v>
      </c>
      <c r="J1339" t="s">
        <v>23</v>
      </c>
      <c r="K1339" t="s">
        <v>35</v>
      </c>
      <c r="L1339">
        <v>2</v>
      </c>
      <c r="M1339" t="s">
        <v>19</v>
      </c>
      <c r="N1339" t="s">
        <v>98</v>
      </c>
      <c r="O1339">
        <f>orders[[#This Row],[Ship Date]]-orders[[#This Row],[Order Date]]</f>
        <v>1</v>
      </c>
      <c r="P1339">
        <f>WEEKNUM(orders[[#This Row],[Order Date]])</f>
        <v>8</v>
      </c>
      <c r="Q1339" t="str" cm="1">
        <f t="array" ref="Q1339">_xlfn.IFS(orders[[#This Row],[Customer Gender]]="M","Male", orders[[#This Row],[Customer Gender]]="F","Female", orders[[#This Row],[Customer Gender]]="O","Other", TRUE,"Unknown")</f>
        <v>Male</v>
      </c>
      <c r="R1339" s="31" t="str">
        <f t="shared" si="62"/>
        <v>February</v>
      </c>
    </row>
    <row r="1340" spans="1:18">
      <c r="A1340" t="s">
        <v>1439</v>
      </c>
      <c r="B1340" t="s">
        <v>123</v>
      </c>
      <c r="C1340">
        <v>8</v>
      </c>
      <c r="D1340">
        <f t="shared" si="60"/>
        <v>8</v>
      </c>
      <c r="E1340">
        <v>23.1</v>
      </c>
      <c r="F1340">
        <v>184.8</v>
      </c>
      <c r="G1340">
        <f t="shared" si="61"/>
        <v>184.8</v>
      </c>
      <c r="H1340" s="1">
        <v>45708</v>
      </c>
      <c r="I1340" s="1">
        <v>45713</v>
      </c>
      <c r="J1340" t="s">
        <v>23</v>
      </c>
      <c r="K1340" t="s">
        <v>18</v>
      </c>
      <c r="L1340">
        <v>5</v>
      </c>
      <c r="M1340" t="s">
        <v>19</v>
      </c>
      <c r="N1340" t="s">
        <v>158</v>
      </c>
      <c r="O1340">
        <f>orders[[#This Row],[Ship Date]]-orders[[#This Row],[Order Date]]</f>
        <v>5</v>
      </c>
      <c r="P1340">
        <f>WEEKNUM(orders[[#This Row],[Order Date]])</f>
        <v>8</v>
      </c>
      <c r="Q1340" t="str" cm="1">
        <f t="array" ref="Q1340">_xlfn.IFS(orders[[#This Row],[Customer Gender]]="M","Male", orders[[#This Row],[Customer Gender]]="F","Female", orders[[#This Row],[Customer Gender]]="O","Other", TRUE,"Unknown")</f>
        <v>Male</v>
      </c>
      <c r="R1340" s="31" t="str">
        <f t="shared" si="62"/>
        <v>February</v>
      </c>
    </row>
    <row r="1341" spans="1:18">
      <c r="A1341" t="s">
        <v>1440</v>
      </c>
      <c r="B1341" t="s">
        <v>42</v>
      </c>
      <c r="C1341">
        <v>2</v>
      </c>
      <c r="D1341">
        <f t="shared" si="60"/>
        <v>2</v>
      </c>
      <c r="E1341">
        <v>62.4</v>
      </c>
      <c r="F1341">
        <v>124.8</v>
      </c>
      <c r="G1341">
        <f t="shared" si="61"/>
        <v>124.8</v>
      </c>
      <c r="H1341" s="1">
        <v>45708</v>
      </c>
      <c r="I1341" s="1">
        <v>45709</v>
      </c>
      <c r="J1341" t="s">
        <v>27</v>
      </c>
      <c r="K1341" t="s">
        <v>18</v>
      </c>
      <c r="L1341">
        <v>3</v>
      </c>
      <c r="M1341" t="s">
        <v>19</v>
      </c>
      <c r="N1341" t="s">
        <v>55</v>
      </c>
      <c r="O1341">
        <f>orders[[#This Row],[Ship Date]]-orders[[#This Row],[Order Date]]</f>
        <v>1</v>
      </c>
      <c r="P1341">
        <f>WEEKNUM(orders[[#This Row],[Order Date]])</f>
        <v>8</v>
      </c>
      <c r="Q1341" t="str" cm="1">
        <f t="array" ref="Q1341">_xlfn.IFS(orders[[#This Row],[Customer Gender]]="M","Male", orders[[#This Row],[Customer Gender]]="F","Female", orders[[#This Row],[Customer Gender]]="O","Other", TRUE,"Unknown")</f>
        <v>Female</v>
      </c>
      <c r="R1341" s="31" t="str">
        <f t="shared" si="62"/>
        <v>February</v>
      </c>
    </row>
    <row r="1342" spans="1:18">
      <c r="A1342" t="s">
        <v>1441</v>
      </c>
      <c r="B1342" t="s">
        <v>39</v>
      </c>
      <c r="C1342">
        <v>12</v>
      </c>
      <c r="D1342">
        <f t="shared" si="60"/>
        <v>12</v>
      </c>
      <c r="E1342">
        <v>40.700000000000003</v>
      </c>
      <c r="F1342">
        <v>488.40000000000003</v>
      </c>
      <c r="G1342">
        <f t="shared" si="61"/>
        <v>488.40000000000003</v>
      </c>
      <c r="H1342" s="1">
        <v>45708</v>
      </c>
      <c r="I1342" s="1">
        <v>45710</v>
      </c>
      <c r="J1342" t="s">
        <v>23</v>
      </c>
      <c r="K1342" t="s">
        <v>35</v>
      </c>
      <c r="L1342">
        <v>5</v>
      </c>
      <c r="M1342" t="s">
        <v>19</v>
      </c>
      <c r="N1342" t="s">
        <v>55</v>
      </c>
      <c r="O1342">
        <f>orders[[#This Row],[Ship Date]]-orders[[#This Row],[Order Date]]</f>
        <v>2</v>
      </c>
      <c r="P1342">
        <f>WEEKNUM(orders[[#This Row],[Order Date]])</f>
        <v>8</v>
      </c>
      <c r="Q1342" t="str" cm="1">
        <f t="array" ref="Q1342">_xlfn.IFS(orders[[#This Row],[Customer Gender]]="M","Male", orders[[#This Row],[Customer Gender]]="F","Female", orders[[#This Row],[Customer Gender]]="O","Other", TRUE,"Unknown")</f>
        <v>Male</v>
      </c>
      <c r="R1342" s="31" t="str">
        <f t="shared" si="62"/>
        <v>February</v>
      </c>
    </row>
    <row r="1343" spans="1:18">
      <c r="A1343" t="s">
        <v>1442</v>
      </c>
      <c r="B1343" t="s">
        <v>39</v>
      </c>
      <c r="C1343">
        <v>1</v>
      </c>
      <c r="D1343">
        <f t="shared" si="60"/>
        <v>1</v>
      </c>
      <c r="E1343">
        <v>49.6</v>
      </c>
      <c r="F1343">
        <v>49.6</v>
      </c>
      <c r="G1343">
        <f t="shared" si="61"/>
        <v>49.6</v>
      </c>
      <c r="H1343" s="1">
        <v>45708</v>
      </c>
      <c r="I1343" s="1">
        <v>45711</v>
      </c>
      <c r="J1343" t="s">
        <v>23</v>
      </c>
      <c r="K1343" t="s">
        <v>40</v>
      </c>
      <c r="L1343">
        <v>4</v>
      </c>
      <c r="M1343" t="s">
        <v>19</v>
      </c>
      <c r="N1343" t="s">
        <v>59</v>
      </c>
      <c r="O1343">
        <f>orders[[#This Row],[Ship Date]]-orders[[#This Row],[Order Date]]</f>
        <v>3</v>
      </c>
      <c r="P1343">
        <f>WEEKNUM(orders[[#This Row],[Order Date]])</f>
        <v>8</v>
      </c>
      <c r="Q1343" t="str" cm="1">
        <f t="array" ref="Q1343">_xlfn.IFS(orders[[#This Row],[Customer Gender]]="M","Male", orders[[#This Row],[Customer Gender]]="F","Female", orders[[#This Row],[Customer Gender]]="O","Other", TRUE,"Unknown")</f>
        <v>Male</v>
      </c>
      <c r="R1343" s="31" t="str">
        <f t="shared" si="62"/>
        <v>February</v>
      </c>
    </row>
    <row r="1344" spans="1:18">
      <c r="A1344" t="s">
        <v>1443</v>
      </c>
      <c r="B1344" t="s">
        <v>42</v>
      </c>
      <c r="C1344">
        <v>45</v>
      </c>
      <c r="D1344">
        <f t="shared" si="60"/>
        <v>45</v>
      </c>
      <c r="E1344">
        <v>66.599999999999994</v>
      </c>
      <c r="F1344">
        <v>2996.9999999999995</v>
      </c>
      <c r="G1344">
        <f t="shared" si="61"/>
        <v>2996.9999999999995</v>
      </c>
      <c r="H1344" s="1">
        <v>45708</v>
      </c>
      <c r="I1344" s="1">
        <v>45711</v>
      </c>
      <c r="J1344" t="s">
        <v>23</v>
      </c>
      <c r="K1344" t="s">
        <v>40</v>
      </c>
      <c r="L1344">
        <v>4</v>
      </c>
      <c r="M1344" t="s">
        <v>19</v>
      </c>
      <c r="N1344" t="s">
        <v>62</v>
      </c>
      <c r="O1344">
        <f>orders[[#This Row],[Ship Date]]-orders[[#This Row],[Order Date]]</f>
        <v>3</v>
      </c>
      <c r="P1344">
        <f>WEEKNUM(orders[[#This Row],[Order Date]])</f>
        <v>8</v>
      </c>
      <c r="Q1344" t="str" cm="1">
        <f t="array" ref="Q1344">_xlfn.IFS(orders[[#This Row],[Customer Gender]]="M","Male", orders[[#This Row],[Customer Gender]]="F","Female", orders[[#This Row],[Customer Gender]]="O","Other", TRUE,"Unknown")</f>
        <v>Male</v>
      </c>
      <c r="R1344" s="31" t="str">
        <f t="shared" si="62"/>
        <v>February</v>
      </c>
    </row>
    <row r="1345" spans="1:18">
      <c r="A1345" t="s">
        <v>1444</v>
      </c>
      <c r="B1345" t="s">
        <v>44</v>
      </c>
      <c r="C1345">
        <v>3</v>
      </c>
      <c r="D1345">
        <f t="shared" si="60"/>
        <v>3</v>
      </c>
      <c r="E1345">
        <v>26.4</v>
      </c>
      <c r="F1345">
        <v>79.199999999999989</v>
      </c>
      <c r="G1345">
        <f t="shared" si="61"/>
        <v>79.199999999999989</v>
      </c>
      <c r="H1345" s="1">
        <v>45708</v>
      </c>
      <c r="I1345" s="1">
        <v>45709</v>
      </c>
      <c r="J1345" t="s">
        <v>27</v>
      </c>
      <c r="K1345" t="s">
        <v>35</v>
      </c>
      <c r="L1345">
        <v>3</v>
      </c>
      <c r="M1345" t="s">
        <v>19</v>
      </c>
      <c r="N1345" t="s">
        <v>62</v>
      </c>
      <c r="O1345">
        <f>orders[[#This Row],[Ship Date]]-orders[[#This Row],[Order Date]]</f>
        <v>1</v>
      </c>
      <c r="P1345">
        <f>WEEKNUM(orders[[#This Row],[Order Date]])</f>
        <v>8</v>
      </c>
      <c r="Q1345" t="str" cm="1">
        <f t="array" ref="Q1345">_xlfn.IFS(orders[[#This Row],[Customer Gender]]="M","Male", orders[[#This Row],[Customer Gender]]="F","Female", orders[[#This Row],[Customer Gender]]="O","Other", TRUE,"Unknown")</f>
        <v>Female</v>
      </c>
      <c r="R1345" s="31" t="str">
        <f t="shared" si="62"/>
        <v>February</v>
      </c>
    </row>
    <row r="1346" spans="1:18">
      <c r="A1346" t="s">
        <v>1445</v>
      </c>
      <c r="B1346" t="s">
        <v>16</v>
      </c>
      <c r="C1346">
        <v>2</v>
      </c>
      <c r="D1346">
        <f t="shared" ref="D1346:D1409" si="63">IF(OR(C1346="",C1346=0),0.0001,C1346)</f>
        <v>2</v>
      </c>
      <c r="E1346">
        <v>17.2</v>
      </c>
      <c r="F1346">
        <v>34.4</v>
      </c>
      <c r="G1346">
        <f t="shared" ref="G1346:G1409" si="64">IF(OR(F1346="",F1346=0),0.0001,F1346)</f>
        <v>34.4</v>
      </c>
      <c r="H1346" s="1">
        <v>45708</v>
      </c>
      <c r="I1346" s="1">
        <v>45711</v>
      </c>
      <c r="J1346" t="s">
        <v>23</v>
      </c>
      <c r="K1346" t="s">
        <v>40</v>
      </c>
      <c r="L1346">
        <v>3</v>
      </c>
      <c r="M1346" t="s">
        <v>19</v>
      </c>
      <c r="N1346" t="s">
        <v>62</v>
      </c>
      <c r="O1346">
        <f>orders[[#This Row],[Ship Date]]-orders[[#This Row],[Order Date]]</f>
        <v>3</v>
      </c>
      <c r="P1346">
        <f>WEEKNUM(orders[[#This Row],[Order Date]])</f>
        <v>8</v>
      </c>
      <c r="Q1346" t="str" cm="1">
        <f t="array" ref="Q1346">_xlfn.IFS(orders[[#This Row],[Customer Gender]]="M","Male", orders[[#This Row],[Customer Gender]]="F","Female", orders[[#This Row],[Customer Gender]]="O","Other", TRUE,"Unknown")</f>
        <v>Male</v>
      </c>
      <c r="R1346" s="31" t="str">
        <f t="shared" ref="R1346:R1409" si="65">TEXT(H1346,"mmmm")</f>
        <v>February</v>
      </c>
    </row>
    <row r="1347" spans="1:18">
      <c r="A1347" t="s">
        <v>1446</v>
      </c>
      <c r="B1347" t="s">
        <v>37</v>
      </c>
      <c r="C1347">
        <v>8</v>
      </c>
      <c r="D1347">
        <f t="shared" si="63"/>
        <v>8</v>
      </c>
      <c r="E1347">
        <v>58.1</v>
      </c>
      <c r="F1347">
        <v>464.8</v>
      </c>
      <c r="G1347">
        <f t="shared" si="64"/>
        <v>464.8</v>
      </c>
      <c r="H1347" s="1">
        <v>45708</v>
      </c>
      <c r="I1347" s="1">
        <v>45711</v>
      </c>
      <c r="J1347" t="s">
        <v>27</v>
      </c>
      <c r="K1347" t="s">
        <v>70</v>
      </c>
      <c r="L1347">
        <v>4</v>
      </c>
      <c r="M1347" t="s">
        <v>19</v>
      </c>
      <c r="N1347" t="s">
        <v>62</v>
      </c>
      <c r="O1347">
        <f>orders[[#This Row],[Ship Date]]-orders[[#This Row],[Order Date]]</f>
        <v>3</v>
      </c>
      <c r="P1347">
        <f>WEEKNUM(orders[[#This Row],[Order Date]])</f>
        <v>8</v>
      </c>
      <c r="Q1347" t="str" cm="1">
        <f t="array" ref="Q1347">_xlfn.IFS(orders[[#This Row],[Customer Gender]]="M","Male", orders[[#This Row],[Customer Gender]]="F","Female", orders[[#This Row],[Customer Gender]]="O","Other", TRUE,"Unknown")</f>
        <v>Female</v>
      </c>
      <c r="R1347" s="31" t="str">
        <f t="shared" si="65"/>
        <v>February</v>
      </c>
    </row>
    <row r="1348" spans="1:18">
      <c r="A1348" t="s">
        <v>1447</v>
      </c>
      <c r="B1348" t="s">
        <v>123</v>
      </c>
      <c r="C1348">
        <v>4</v>
      </c>
      <c r="D1348">
        <f t="shared" si="63"/>
        <v>4</v>
      </c>
      <c r="E1348">
        <v>31.5</v>
      </c>
      <c r="F1348">
        <v>126</v>
      </c>
      <c r="G1348">
        <f t="shared" si="64"/>
        <v>126</v>
      </c>
      <c r="H1348" s="1">
        <v>45708</v>
      </c>
      <c r="I1348" s="1">
        <v>45711</v>
      </c>
      <c r="J1348" t="s">
        <v>27</v>
      </c>
      <c r="K1348" t="s">
        <v>70</v>
      </c>
      <c r="L1348">
        <v>2</v>
      </c>
      <c r="M1348" t="s">
        <v>19</v>
      </c>
      <c r="N1348" t="s">
        <v>62</v>
      </c>
      <c r="O1348">
        <f>orders[[#This Row],[Ship Date]]-orders[[#This Row],[Order Date]]</f>
        <v>3</v>
      </c>
      <c r="P1348">
        <f>WEEKNUM(orders[[#This Row],[Order Date]])</f>
        <v>8</v>
      </c>
      <c r="Q1348" t="str" cm="1">
        <f t="array" ref="Q1348">_xlfn.IFS(orders[[#This Row],[Customer Gender]]="M","Male", orders[[#This Row],[Customer Gender]]="F","Female", orders[[#This Row],[Customer Gender]]="O","Other", TRUE,"Unknown")</f>
        <v>Female</v>
      </c>
      <c r="R1348" s="31" t="str">
        <f t="shared" si="65"/>
        <v>February</v>
      </c>
    </row>
    <row r="1349" spans="1:18">
      <c r="A1349" t="s">
        <v>1448</v>
      </c>
      <c r="B1349" t="s">
        <v>16</v>
      </c>
      <c r="C1349">
        <v>1</v>
      </c>
      <c r="D1349">
        <f t="shared" si="63"/>
        <v>1</v>
      </c>
      <c r="E1349">
        <v>27.1</v>
      </c>
      <c r="F1349">
        <v>27.1</v>
      </c>
      <c r="G1349">
        <f t="shared" si="64"/>
        <v>27.1</v>
      </c>
      <c r="H1349" s="1">
        <v>45708</v>
      </c>
      <c r="I1349" s="1">
        <v>45710</v>
      </c>
      <c r="J1349" t="s">
        <v>27</v>
      </c>
      <c r="K1349" t="s">
        <v>18</v>
      </c>
      <c r="L1349">
        <v>3</v>
      </c>
      <c r="M1349" t="s">
        <v>19</v>
      </c>
      <c r="N1349" t="s">
        <v>103</v>
      </c>
      <c r="O1349">
        <f>orders[[#This Row],[Ship Date]]-orders[[#This Row],[Order Date]]</f>
        <v>2</v>
      </c>
      <c r="P1349">
        <f>WEEKNUM(orders[[#This Row],[Order Date]])</f>
        <v>8</v>
      </c>
      <c r="Q1349" t="str" cm="1">
        <f t="array" ref="Q1349">_xlfn.IFS(orders[[#This Row],[Customer Gender]]="M","Male", orders[[#This Row],[Customer Gender]]="F","Female", orders[[#This Row],[Customer Gender]]="O","Other", TRUE,"Unknown")</f>
        <v>Female</v>
      </c>
      <c r="R1349" s="31" t="str">
        <f t="shared" si="65"/>
        <v>February</v>
      </c>
    </row>
    <row r="1350" spans="1:18">
      <c r="A1350" t="s">
        <v>1449</v>
      </c>
      <c r="B1350" t="s">
        <v>146</v>
      </c>
      <c r="C1350">
        <v>4</v>
      </c>
      <c r="D1350">
        <f t="shared" si="63"/>
        <v>4</v>
      </c>
      <c r="E1350">
        <v>28.5</v>
      </c>
      <c r="F1350">
        <v>114</v>
      </c>
      <c r="G1350">
        <f t="shared" si="64"/>
        <v>114</v>
      </c>
      <c r="H1350" s="1">
        <v>45708</v>
      </c>
      <c r="I1350" s="1">
        <v>45710</v>
      </c>
      <c r="J1350" t="s">
        <v>23</v>
      </c>
      <c r="K1350" t="s">
        <v>35</v>
      </c>
      <c r="L1350">
        <v>5</v>
      </c>
      <c r="M1350" t="s">
        <v>19</v>
      </c>
      <c r="N1350" t="s">
        <v>72</v>
      </c>
      <c r="O1350">
        <f>orders[[#This Row],[Ship Date]]-orders[[#This Row],[Order Date]]</f>
        <v>2</v>
      </c>
      <c r="P1350">
        <f>WEEKNUM(orders[[#This Row],[Order Date]])</f>
        <v>8</v>
      </c>
      <c r="Q1350" t="str" cm="1">
        <f t="array" ref="Q1350">_xlfn.IFS(orders[[#This Row],[Customer Gender]]="M","Male", orders[[#This Row],[Customer Gender]]="F","Female", orders[[#This Row],[Customer Gender]]="O","Other", TRUE,"Unknown")</f>
        <v>Male</v>
      </c>
      <c r="R1350" s="31" t="str">
        <f t="shared" si="65"/>
        <v>February</v>
      </c>
    </row>
    <row r="1351" spans="1:18">
      <c r="A1351" t="s">
        <v>1450</v>
      </c>
      <c r="B1351" t="s">
        <v>54</v>
      </c>
      <c r="C1351">
        <v>1</v>
      </c>
      <c r="D1351">
        <f t="shared" si="63"/>
        <v>1</v>
      </c>
      <c r="E1351">
        <v>40.5</v>
      </c>
      <c r="F1351">
        <v>40.5</v>
      </c>
      <c r="G1351">
        <f t="shared" si="64"/>
        <v>40.5</v>
      </c>
      <c r="H1351" s="1">
        <v>45709</v>
      </c>
      <c r="I1351" s="1">
        <v>45711</v>
      </c>
      <c r="J1351" t="s">
        <v>89</v>
      </c>
      <c r="K1351" t="s">
        <v>40</v>
      </c>
      <c r="L1351">
        <v>4</v>
      </c>
      <c r="M1351" t="s">
        <v>19</v>
      </c>
      <c r="N1351" t="s">
        <v>72</v>
      </c>
      <c r="O1351">
        <f>orders[[#This Row],[Ship Date]]-orders[[#This Row],[Order Date]]</f>
        <v>2</v>
      </c>
      <c r="P1351">
        <f>WEEKNUM(orders[[#This Row],[Order Date]])</f>
        <v>8</v>
      </c>
      <c r="Q1351" t="str" cm="1">
        <f t="array" ref="Q1351">_xlfn.IFS(orders[[#This Row],[Customer Gender]]="M","Male", orders[[#This Row],[Customer Gender]]="F","Female", orders[[#This Row],[Customer Gender]]="O","Other", TRUE,"Unknown")</f>
        <v>Other</v>
      </c>
      <c r="R1351" s="31" t="str">
        <f t="shared" si="65"/>
        <v>February</v>
      </c>
    </row>
    <row r="1352" spans="1:18">
      <c r="A1352" t="s">
        <v>1451</v>
      </c>
      <c r="B1352" t="s">
        <v>26</v>
      </c>
      <c r="C1352">
        <v>3</v>
      </c>
      <c r="D1352">
        <f t="shared" si="63"/>
        <v>3</v>
      </c>
      <c r="E1352">
        <v>77.900000000000006</v>
      </c>
      <c r="F1352">
        <v>233.70000000000002</v>
      </c>
      <c r="G1352">
        <f t="shared" si="64"/>
        <v>233.70000000000002</v>
      </c>
      <c r="H1352" s="1">
        <v>45709</v>
      </c>
      <c r="I1352" s="1">
        <v>45713</v>
      </c>
      <c r="J1352" t="s">
        <v>27</v>
      </c>
      <c r="K1352" t="s">
        <v>35</v>
      </c>
      <c r="L1352">
        <v>5</v>
      </c>
      <c r="M1352" t="s">
        <v>19</v>
      </c>
      <c r="N1352" t="s">
        <v>110</v>
      </c>
      <c r="O1352">
        <f>orders[[#This Row],[Ship Date]]-orders[[#This Row],[Order Date]]</f>
        <v>4</v>
      </c>
      <c r="P1352">
        <f>WEEKNUM(orders[[#This Row],[Order Date]])</f>
        <v>8</v>
      </c>
      <c r="Q1352" t="str" cm="1">
        <f t="array" ref="Q1352">_xlfn.IFS(orders[[#This Row],[Customer Gender]]="M","Male", orders[[#This Row],[Customer Gender]]="F","Female", orders[[#This Row],[Customer Gender]]="O","Other", TRUE,"Unknown")</f>
        <v>Female</v>
      </c>
      <c r="R1352" s="31" t="str">
        <f t="shared" si="65"/>
        <v>February</v>
      </c>
    </row>
    <row r="1353" spans="1:18">
      <c r="A1353" t="s">
        <v>1452</v>
      </c>
      <c r="B1353" t="s">
        <v>146</v>
      </c>
      <c r="C1353">
        <v>4</v>
      </c>
      <c r="D1353">
        <f t="shared" si="63"/>
        <v>4</v>
      </c>
      <c r="E1353">
        <v>37.1</v>
      </c>
      <c r="F1353">
        <v>148.4</v>
      </c>
      <c r="G1353">
        <f t="shared" si="64"/>
        <v>148.4</v>
      </c>
      <c r="H1353" s="1">
        <v>45709</v>
      </c>
      <c r="I1353" s="1">
        <v>45711</v>
      </c>
      <c r="J1353" t="s">
        <v>23</v>
      </c>
      <c r="K1353" t="s">
        <v>70</v>
      </c>
      <c r="L1353">
        <v>5</v>
      </c>
      <c r="M1353" t="s">
        <v>19</v>
      </c>
      <c r="N1353" t="s">
        <v>110</v>
      </c>
      <c r="O1353">
        <f>orders[[#This Row],[Ship Date]]-orders[[#This Row],[Order Date]]</f>
        <v>2</v>
      </c>
      <c r="P1353">
        <f>WEEKNUM(orders[[#This Row],[Order Date]])</f>
        <v>8</v>
      </c>
      <c r="Q1353" t="str" cm="1">
        <f t="array" ref="Q1353">_xlfn.IFS(orders[[#This Row],[Customer Gender]]="M","Male", orders[[#This Row],[Customer Gender]]="F","Female", orders[[#This Row],[Customer Gender]]="O","Other", TRUE,"Unknown")</f>
        <v>Male</v>
      </c>
      <c r="R1353" s="31" t="str">
        <f t="shared" si="65"/>
        <v>February</v>
      </c>
    </row>
    <row r="1354" spans="1:18">
      <c r="A1354" t="s">
        <v>1453</v>
      </c>
      <c r="B1354" t="s">
        <v>128</v>
      </c>
      <c r="C1354">
        <v>3</v>
      </c>
      <c r="D1354">
        <f t="shared" si="63"/>
        <v>3</v>
      </c>
      <c r="E1354">
        <v>51.6</v>
      </c>
      <c r="F1354">
        <v>154.80000000000001</v>
      </c>
      <c r="G1354">
        <f t="shared" si="64"/>
        <v>154.80000000000001</v>
      </c>
      <c r="H1354" s="1">
        <v>45709</v>
      </c>
      <c r="I1354" s="1">
        <v>45717</v>
      </c>
      <c r="J1354" t="s">
        <v>27</v>
      </c>
      <c r="K1354" t="s">
        <v>18</v>
      </c>
      <c r="L1354">
        <v>2</v>
      </c>
      <c r="M1354" t="s">
        <v>19</v>
      </c>
      <c r="N1354" t="s">
        <v>110</v>
      </c>
      <c r="O1354">
        <f>orders[[#This Row],[Ship Date]]-orders[[#This Row],[Order Date]]</f>
        <v>8</v>
      </c>
      <c r="P1354">
        <f>WEEKNUM(orders[[#This Row],[Order Date]])</f>
        <v>8</v>
      </c>
      <c r="Q1354" t="str" cm="1">
        <f t="array" ref="Q1354">_xlfn.IFS(orders[[#This Row],[Customer Gender]]="M","Male", orders[[#This Row],[Customer Gender]]="F","Female", orders[[#This Row],[Customer Gender]]="O","Other", TRUE,"Unknown")</f>
        <v>Female</v>
      </c>
      <c r="R1354" s="31" t="str">
        <f t="shared" si="65"/>
        <v>February</v>
      </c>
    </row>
    <row r="1355" spans="1:18">
      <c r="A1355" t="s">
        <v>1454</v>
      </c>
      <c r="B1355" t="s">
        <v>42</v>
      </c>
      <c r="C1355">
        <v>3</v>
      </c>
      <c r="D1355">
        <f t="shared" si="63"/>
        <v>3</v>
      </c>
      <c r="E1355">
        <v>98</v>
      </c>
      <c r="F1355">
        <v>294</v>
      </c>
      <c r="G1355">
        <f t="shared" si="64"/>
        <v>294</v>
      </c>
      <c r="H1355" s="1">
        <v>45709</v>
      </c>
      <c r="I1355" s="1">
        <v>45710</v>
      </c>
      <c r="J1355" t="s">
        <v>23</v>
      </c>
      <c r="K1355" t="s">
        <v>35</v>
      </c>
      <c r="L1355">
        <v>3</v>
      </c>
      <c r="M1355" t="s">
        <v>19</v>
      </c>
      <c r="N1355" t="s">
        <v>110</v>
      </c>
      <c r="O1355">
        <f>orders[[#This Row],[Ship Date]]-orders[[#This Row],[Order Date]]</f>
        <v>1</v>
      </c>
      <c r="P1355">
        <f>WEEKNUM(orders[[#This Row],[Order Date]])</f>
        <v>8</v>
      </c>
      <c r="Q1355" t="str" cm="1">
        <f t="array" ref="Q1355">_xlfn.IFS(orders[[#This Row],[Customer Gender]]="M","Male", orders[[#This Row],[Customer Gender]]="F","Female", orders[[#This Row],[Customer Gender]]="O","Other", TRUE,"Unknown")</f>
        <v>Male</v>
      </c>
      <c r="R1355" s="31" t="str">
        <f t="shared" si="65"/>
        <v>February</v>
      </c>
    </row>
    <row r="1356" spans="1:18">
      <c r="A1356" t="s">
        <v>1455</v>
      </c>
      <c r="B1356" t="s">
        <v>39</v>
      </c>
      <c r="C1356">
        <v>7</v>
      </c>
      <c r="D1356">
        <f t="shared" si="63"/>
        <v>7</v>
      </c>
      <c r="E1356">
        <v>41.4</v>
      </c>
      <c r="F1356">
        <v>289.8</v>
      </c>
      <c r="G1356">
        <f t="shared" si="64"/>
        <v>289.8</v>
      </c>
      <c r="H1356" s="1">
        <v>45709</v>
      </c>
      <c r="I1356" s="1">
        <v>45710</v>
      </c>
      <c r="J1356" t="s">
        <v>23</v>
      </c>
      <c r="K1356" t="s">
        <v>35</v>
      </c>
      <c r="L1356">
        <v>4</v>
      </c>
      <c r="M1356" t="s">
        <v>19</v>
      </c>
      <c r="N1356" t="s">
        <v>113</v>
      </c>
      <c r="O1356">
        <f>orders[[#This Row],[Ship Date]]-orders[[#This Row],[Order Date]]</f>
        <v>1</v>
      </c>
      <c r="P1356">
        <f>WEEKNUM(orders[[#This Row],[Order Date]])</f>
        <v>8</v>
      </c>
      <c r="Q1356" t="str" cm="1">
        <f t="array" ref="Q1356">_xlfn.IFS(orders[[#This Row],[Customer Gender]]="M","Male", orders[[#This Row],[Customer Gender]]="F","Female", orders[[#This Row],[Customer Gender]]="O","Other", TRUE,"Unknown")</f>
        <v>Male</v>
      </c>
      <c r="R1356" s="31" t="str">
        <f t="shared" si="65"/>
        <v>February</v>
      </c>
    </row>
    <row r="1357" spans="1:18">
      <c r="A1357" t="s">
        <v>1456</v>
      </c>
      <c r="B1357" t="s">
        <v>67</v>
      </c>
      <c r="C1357">
        <v>8</v>
      </c>
      <c r="D1357">
        <f t="shared" si="63"/>
        <v>8</v>
      </c>
      <c r="E1357">
        <v>34</v>
      </c>
      <c r="F1357">
        <v>272</v>
      </c>
      <c r="G1357">
        <f t="shared" si="64"/>
        <v>272</v>
      </c>
      <c r="H1357" s="1">
        <v>45709</v>
      </c>
      <c r="I1357" s="1">
        <v>45714</v>
      </c>
      <c r="J1357" t="s">
        <v>27</v>
      </c>
      <c r="K1357" t="s">
        <v>18</v>
      </c>
      <c r="L1357">
        <v>5</v>
      </c>
      <c r="M1357" t="s">
        <v>19</v>
      </c>
      <c r="N1357" t="s">
        <v>997</v>
      </c>
      <c r="O1357">
        <f>orders[[#This Row],[Ship Date]]-orders[[#This Row],[Order Date]]</f>
        <v>5</v>
      </c>
      <c r="P1357">
        <f>WEEKNUM(orders[[#This Row],[Order Date]])</f>
        <v>8</v>
      </c>
      <c r="Q1357" t="str" cm="1">
        <f t="array" ref="Q1357">_xlfn.IFS(orders[[#This Row],[Customer Gender]]="M","Male", orders[[#This Row],[Customer Gender]]="F","Female", orders[[#This Row],[Customer Gender]]="O","Other", TRUE,"Unknown")</f>
        <v>Female</v>
      </c>
      <c r="R1357" s="31" t="str">
        <f t="shared" si="65"/>
        <v>February</v>
      </c>
    </row>
    <row r="1358" spans="1:18">
      <c r="A1358" t="s">
        <v>1457</v>
      </c>
      <c r="B1358" t="s">
        <v>39</v>
      </c>
      <c r="C1358">
        <v>1</v>
      </c>
      <c r="D1358">
        <f t="shared" si="63"/>
        <v>1</v>
      </c>
      <c r="E1358">
        <v>66.3</v>
      </c>
      <c r="F1358">
        <v>66.3</v>
      </c>
      <c r="G1358">
        <f t="shared" si="64"/>
        <v>66.3</v>
      </c>
      <c r="H1358" s="1">
        <v>45709</v>
      </c>
      <c r="I1358" s="1">
        <v>45710</v>
      </c>
      <c r="J1358" t="s">
        <v>27</v>
      </c>
      <c r="K1358" t="s">
        <v>35</v>
      </c>
      <c r="L1358">
        <v>4</v>
      </c>
      <c r="M1358" t="s">
        <v>19</v>
      </c>
      <c r="N1358" t="s">
        <v>82</v>
      </c>
      <c r="O1358">
        <f>orders[[#This Row],[Ship Date]]-orders[[#This Row],[Order Date]]</f>
        <v>1</v>
      </c>
      <c r="P1358">
        <f>WEEKNUM(orders[[#This Row],[Order Date]])</f>
        <v>8</v>
      </c>
      <c r="Q1358" t="str" cm="1">
        <f t="array" ref="Q1358">_xlfn.IFS(orders[[#This Row],[Customer Gender]]="M","Male", orders[[#This Row],[Customer Gender]]="F","Female", orders[[#This Row],[Customer Gender]]="O","Other", TRUE,"Unknown")</f>
        <v>Female</v>
      </c>
      <c r="R1358" s="31" t="str">
        <f t="shared" si="65"/>
        <v>February</v>
      </c>
    </row>
    <row r="1359" spans="1:18">
      <c r="A1359" t="s">
        <v>1458</v>
      </c>
      <c r="B1359" t="s">
        <v>42</v>
      </c>
      <c r="C1359">
        <v>1</v>
      </c>
      <c r="D1359">
        <f t="shared" si="63"/>
        <v>1</v>
      </c>
      <c r="E1359">
        <v>33.5</v>
      </c>
      <c r="F1359">
        <v>33.5</v>
      </c>
      <c r="G1359">
        <f t="shared" si="64"/>
        <v>33.5</v>
      </c>
      <c r="H1359" s="1">
        <v>45709</v>
      </c>
      <c r="I1359" s="1">
        <v>45713</v>
      </c>
      <c r="J1359" t="s">
        <v>23</v>
      </c>
      <c r="K1359" t="s">
        <v>40</v>
      </c>
      <c r="L1359">
        <v>4</v>
      </c>
      <c r="M1359" t="s">
        <v>19</v>
      </c>
      <c r="N1359" t="s">
        <v>82</v>
      </c>
      <c r="O1359">
        <f>orders[[#This Row],[Ship Date]]-orders[[#This Row],[Order Date]]</f>
        <v>4</v>
      </c>
      <c r="P1359">
        <f>WEEKNUM(orders[[#This Row],[Order Date]])</f>
        <v>8</v>
      </c>
      <c r="Q1359" t="str" cm="1">
        <f t="array" ref="Q1359">_xlfn.IFS(orders[[#This Row],[Customer Gender]]="M","Male", orders[[#This Row],[Customer Gender]]="F","Female", orders[[#This Row],[Customer Gender]]="O","Other", TRUE,"Unknown")</f>
        <v>Male</v>
      </c>
      <c r="R1359" s="31" t="str">
        <f t="shared" si="65"/>
        <v>February</v>
      </c>
    </row>
    <row r="1360" spans="1:18">
      <c r="A1360" t="s">
        <v>1459</v>
      </c>
      <c r="B1360" t="s">
        <v>69</v>
      </c>
      <c r="C1360">
        <v>2</v>
      </c>
      <c r="D1360">
        <f t="shared" si="63"/>
        <v>2</v>
      </c>
      <c r="E1360">
        <v>70.8</v>
      </c>
      <c r="F1360">
        <v>141.6</v>
      </c>
      <c r="G1360">
        <f t="shared" si="64"/>
        <v>141.6</v>
      </c>
      <c r="H1360" s="1">
        <v>45709</v>
      </c>
      <c r="I1360" s="1">
        <v>45710</v>
      </c>
      <c r="J1360" t="s">
        <v>17</v>
      </c>
      <c r="K1360" t="s">
        <v>18</v>
      </c>
      <c r="L1360">
        <v>4</v>
      </c>
      <c r="M1360" t="s">
        <v>19</v>
      </c>
      <c r="N1360" t="s">
        <v>243</v>
      </c>
      <c r="O1360">
        <f>orders[[#This Row],[Ship Date]]-orders[[#This Row],[Order Date]]</f>
        <v>1</v>
      </c>
      <c r="P1360">
        <f>WEEKNUM(orders[[#This Row],[Order Date]])</f>
        <v>8</v>
      </c>
      <c r="Q1360" t="str" cm="1">
        <f t="array" ref="Q1360">_xlfn.IFS(orders[[#This Row],[Customer Gender]]="M","Male", orders[[#This Row],[Customer Gender]]="F","Female", orders[[#This Row],[Customer Gender]]="O","Other", TRUE,"Unknown")</f>
        <v>Unknown</v>
      </c>
      <c r="R1360" s="31" t="str">
        <f t="shared" si="65"/>
        <v>February</v>
      </c>
    </row>
    <row r="1361" spans="1:18">
      <c r="A1361" t="s">
        <v>1460</v>
      </c>
      <c r="B1361" t="s">
        <v>39</v>
      </c>
      <c r="C1361">
        <v>2</v>
      </c>
      <c r="D1361">
        <f t="shared" si="63"/>
        <v>2</v>
      </c>
      <c r="E1361">
        <v>127.6</v>
      </c>
      <c r="F1361">
        <v>255.2</v>
      </c>
      <c r="G1361">
        <f t="shared" si="64"/>
        <v>255.2</v>
      </c>
      <c r="H1361" s="1">
        <v>45709</v>
      </c>
      <c r="I1361" s="1">
        <v>45710</v>
      </c>
      <c r="J1361" t="s">
        <v>23</v>
      </c>
      <c r="K1361" t="s">
        <v>18</v>
      </c>
      <c r="L1361">
        <v>4</v>
      </c>
      <c r="M1361" t="s">
        <v>19</v>
      </c>
      <c r="N1361" t="s">
        <v>115</v>
      </c>
      <c r="O1361">
        <f>orders[[#This Row],[Ship Date]]-orders[[#This Row],[Order Date]]</f>
        <v>1</v>
      </c>
      <c r="P1361">
        <f>WEEKNUM(orders[[#This Row],[Order Date]])</f>
        <v>8</v>
      </c>
      <c r="Q1361" t="str" cm="1">
        <f t="array" ref="Q1361">_xlfn.IFS(orders[[#This Row],[Customer Gender]]="M","Male", orders[[#This Row],[Customer Gender]]="F","Female", orders[[#This Row],[Customer Gender]]="O","Other", TRUE,"Unknown")</f>
        <v>Male</v>
      </c>
      <c r="R1361" s="31" t="str">
        <f t="shared" si="65"/>
        <v>February</v>
      </c>
    </row>
    <row r="1362" spans="1:18">
      <c r="A1362" t="s">
        <v>1461</v>
      </c>
      <c r="B1362" t="s">
        <v>39</v>
      </c>
      <c r="C1362">
        <v>3</v>
      </c>
      <c r="D1362">
        <f t="shared" si="63"/>
        <v>3</v>
      </c>
      <c r="E1362">
        <v>95.9</v>
      </c>
      <c r="F1362">
        <v>287.70000000000005</v>
      </c>
      <c r="G1362">
        <f t="shared" si="64"/>
        <v>287.70000000000005</v>
      </c>
      <c r="H1362" s="1">
        <v>45709</v>
      </c>
      <c r="I1362" s="1">
        <v>45710</v>
      </c>
      <c r="J1362" t="s">
        <v>27</v>
      </c>
      <c r="K1362" t="s">
        <v>35</v>
      </c>
      <c r="L1362">
        <v>3</v>
      </c>
      <c r="M1362" t="s">
        <v>19</v>
      </c>
      <c r="N1362" t="s">
        <v>115</v>
      </c>
      <c r="O1362">
        <f>orders[[#This Row],[Ship Date]]-orders[[#This Row],[Order Date]]</f>
        <v>1</v>
      </c>
      <c r="P1362">
        <f>WEEKNUM(orders[[#This Row],[Order Date]])</f>
        <v>8</v>
      </c>
      <c r="Q1362" t="str" cm="1">
        <f t="array" ref="Q1362">_xlfn.IFS(orders[[#This Row],[Customer Gender]]="M","Male", orders[[#This Row],[Customer Gender]]="F","Female", orders[[#This Row],[Customer Gender]]="O","Other", TRUE,"Unknown")</f>
        <v>Female</v>
      </c>
      <c r="R1362" s="31" t="str">
        <f t="shared" si="65"/>
        <v>February</v>
      </c>
    </row>
    <row r="1363" spans="1:18">
      <c r="A1363" t="s">
        <v>1462</v>
      </c>
      <c r="B1363" t="s">
        <v>26</v>
      </c>
      <c r="C1363">
        <v>2</v>
      </c>
      <c r="D1363">
        <f t="shared" si="63"/>
        <v>2</v>
      </c>
      <c r="E1363">
        <v>78.099999999999994</v>
      </c>
      <c r="F1363">
        <v>156.19999999999999</v>
      </c>
      <c r="G1363">
        <f t="shared" si="64"/>
        <v>156.19999999999999</v>
      </c>
      <c r="H1363" s="1">
        <v>45709</v>
      </c>
      <c r="I1363" s="1">
        <v>45710</v>
      </c>
      <c r="J1363" t="s">
        <v>23</v>
      </c>
      <c r="K1363" t="s">
        <v>18</v>
      </c>
      <c r="L1363">
        <v>4</v>
      </c>
      <c r="M1363" t="s">
        <v>19</v>
      </c>
      <c r="N1363" t="s">
        <v>24</v>
      </c>
      <c r="O1363">
        <f>orders[[#This Row],[Ship Date]]-orders[[#This Row],[Order Date]]</f>
        <v>1</v>
      </c>
      <c r="P1363">
        <f>WEEKNUM(orders[[#This Row],[Order Date]])</f>
        <v>8</v>
      </c>
      <c r="Q1363" t="str" cm="1">
        <f t="array" ref="Q1363">_xlfn.IFS(orders[[#This Row],[Customer Gender]]="M","Male", orders[[#This Row],[Customer Gender]]="F","Female", orders[[#This Row],[Customer Gender]]="O","Other", TRUE,"Unknown")</f>
        <v>Male</v>
      </c>
      <c r="R1363" s="31" t="str">
        <f t="shared" si="65"/>
        <v>February</v>
      </c>
    </row>
    <row r="1364" spans="1:18">
      <c r="A1364" t="s">
        <v>1463</v>
      </c>
      <c r="B1364" t="s">
        <v>76</v>
      </c>
      <c r="C1364">
        <v>2</v>
      </c>
      <c r="D1364">
        <f t="shared" si="63"/>
        <v>2</v>
      </c>
      <c r="E1364">
        <v>43.2</v>
      </c>
      <c r="F1364">
        <v>86.4</v>
      </c>
      <c r="G1364">
        <f t="shared" si="64"/>
        <v>86.4</v>
      </c>
      <c r="H1364" s="1">
        <v>45709</v>
      </c>
      <c r="I1364" s="1">
        <v>45710</v>
      </c>
      <c r="J1364" t="s">
        <v>17</v>
      </c>
      <c r="K1364" t="s">
        <v>35</v>
      </c>
      <c r="L1364">
        <v>3</v>
      </c>
      <c r="M1364" t="s">
        <v>19</v>
      </c>
      <c r="N1364" t="s">
        <v>24</v>
      </c>
      <c r="O1364">
        <f>orders[[#This Row],[Ship Date]]-orders[[#This Row],[Order Date]]</f>
        <v>1</v>
      </c>
      <c r="P1364">
        <f>WEEKNUM(orders[[#This Row],[Order Date]])</f>
        <v>8</v>
      </c>
      <c r="Q1364" t="str" cm="1">
        <f t="array" ref="Q1364">_xlfn.IFS(orders[[#This Row],[Customer Gender]]="M","Male", orders[[#This Row],[Customer Gender]]="F","Female", orders[[#This Row],[Customer Gender]]="O","Other", TRUE,"Unknown")</f>
        <v>Unknown</v>
      </c>
      <c r="R1364" s="31" t="str">
        <f t="shared" si="65"/>
        <v>February</v>
      </c>
    </row>
    <row r="1365" spans="1:18">
      <c r="A1365" t="s">
        <v>1464</v>
      </c>
      <c r="B1365" t="s">
        <v>44</v>
      </c>
      <c r="C1365">
        <v>4</v>
      </c>
      <c r="D1365">
        <f t="shared" si="63"/>
        <v>4</v>
      </c>
      <c r="E1365">
        <v>28.4</v>
      </c>
      <c r="F1365">
        <v>113.6</v>
      </c>
      <c r="G1365">
        <f t="shared" si="64"/>
        <v>113.6</v>
      </c>
      <c r="H1365" s="1">
        <v>45709</v>
      </c>
      <c r="I1365" s="1">
        <v>45715</v>
      </c>
      <c r="J1365" t="s">
        <v>23</v>
      </c>
      <c r="K1365" t="s">
        <v>40</v>
      </c>
      <c r="L1365">
        <v>4</v>
      </c>
      <c r="M1365" t="s">
        <v>19</v>
      </c>
      <c r="N1365" t="s">
        <v>33</v>
      </c>
      <c r="O1365">
        <f>orders[[#This Row],[Ship Date]]-orders[[#This Row],[Order Date]]</f>
        <v>6</v>
      </c>
      <c r="P1365">
        <f>WEEKNUM(orders[[#This Row],[Order Date]])</f>
        <v>8</v>
      </c>
      <c r="Q1365" t="str" cm="1">
        <f t="array" ref="Q1365">_xlfn.IFS(orders[[#This Row],[Customer Gender]]="M","Male", orders[[#This Row],[Customer Gender]]="F","Female", orders[[#This Row],[Customer Gender]]="O","Other", TRUE,"Unknown")</f>
        <v>Male</v>
      </c>
      <c r="R1365" s="31" t="str">
        <f t="shared" si="65"/>
        <v>February</v>
      </c>
    </row>
    <row r="1366" spans="1:18">
      <c r="A1366" t="s">
        <v>1465</v>
      </c>
      <c r="B1366" t="s">
        <v>26</v>
      </c>
      <c r="C1366">
        <v>2</v>
      </c>
      <c r="D1366">
        <f t="shared" si="63"/>
        <v>2</v>
      </c>
      <c r="E1366">
        <v>81.7</v>
      </c>
      <c r="F1366">
        <v>163.4</v>
      </c>
      <c r="G1366">
        <f t="shared" si="64"/>
        <v>163.4</v>
      </c>
      <c r="H1366" s="1">
        <v>45709</v>
      </c>
      <c r="I1366" s="1">
        <v>45709</v>
      </c>
      <c r="J1366" t="s">
        <v>23</v>
      </c>
      <c r="K1366" t="s">
        <v>18</v>
      </c>
      <c r="L1366">
        <v>4</v>
      </c>
      <c r="M1366" t="s">
        <v>19</v>
      </c>
      <c r="N1366" t="s">
        <v>33</v>
      </c>
      <c r="O1366">
        <f>orders[[#This Row],[Ship Date]]-orders[[#This Row],[Order Date]]</f>
        <v>0</v>
      </c>
      <c r="P1366">
        <f>WEEKNUM(orders[[#This Row],[Order Date]])</f>
        <v>8</v>
      </c>
      <c r="Q1366" t="str" cm="1">
        <f t="array" ref="Q1366">_xlfn.IFS(orders[[#This Row],[Customer Gender]]="M","Male", orders[[#This Row],[Customer Gender]]="F","Female", orders[[#This Row],[Customer Gender]]="O","Other", TRUE,"Unknown")</f>
        <v>Male</v>
      </c>
      <c r="R1366" s="31" t="str">
        <f t="shared" si="65"/>
        <v>February</v>
      </c>
    </row>
    <row r="1367" spans="1:18">
      <c r="A1367" t="s">
        <v>1466</v>
      </c>
      <c r="B1367" t="s">
        <v>146</v>
      </c>
      <c r="C1367">
        <v>2</v>
      </c>
      <c r="D1367">
        <f t="shared" si="63"/>
        <v>2</v>
      </c>
      <c r="E1367">
        <v>56.7</v>
      </c>
      <c r="F1367">
        <v>113.4</v>
      </c>
      <c r="G1367">
        <f t="shared" si="64"/>
        <v>113.4</v>
      </c>
      <c r="H1367" s="1">
        <v>45709</v>
      </c>
      <c r="I1367" s="1">
        <v>45711</v>
      </c>
      <c r="J1367" t="s">
        <v>17</v>
      </c>
      <c r="K1367" t="s">
        <v>18</v>
      </c>
      <c r="L1367">
        <v>5</v>
      </c>
      <c r="M1367" t="s">
        <v>19</v>
      </c>
      <c r="N1367" t="s">
        <v>33</v>
      </c>
      <c r="O1367">
        <f>orders[[#This Row],[Ship Date]]-orders[[#This Row],[Order Date]]</f>
        <v>2</v>
      </c>
      <c r="P1367">
        <f>WEEKNUM(orders[[#This Row],[Order Date]])</f>
        <v>8</v>
      </c>
      <c r="Q1367" t="str" cm="1">
        <f t="array" ref="Q1367">_xlfn.IFS(orders[[#This Row],[Customer Gender]]="M","Male", orders[[#This Row],[Customer Gender]]="F","Female", orders[[#This Row],[Customer Gender]]="O","Other", TRUE,"Unknown")</f>
        <v>Unknown</v>
      </c>
      <c r="R1367" s="31" t="str">
        <f t="shared" si="65"/>
        <v>February</v>
      </c>
    </row>
    <row r="1368" spans="1:18">
      <c r="A1368" t="s">
        <v>1467</v>
      </c>
      <c r="B1368" t="s">
        <v>30</v>
      </c>
      <c r="C1368">
        <v>4</v>
      </c>
      <c r="D1368">
        <f t="shared" si="63"/>
        <v>4</v>
      </c>
      <c r="E1368">
        <v>66.5</v>
      </c>
      <c r="F1368">
        <v>266</v>
      </c>
      <c r="G1368">
        <f t="shared" si="64"/>
        <v>266</v>
      </c>
      <c r="H1368" s="1">
        <v>45709</v>
      </c>
      <c r="I1368" s="1">
        <v>45709</v>
      </c>
      <c r="J1368" t="s">
        <v>27</v>
      </c>
      <c r="K1368" t="s">
        <v>18</v>
      </c>
      <c r="L1368">
        <v>5</v>
      </c>
      <c r="M1368" t="s">
        <v>19</v>
      </c>
      <c r="N1368" t="s">
        <v>33</v>
      </c>
      <c r="O1368">
        <f>orders[[#This Row],[Ship Date]]-orders[[#This Row],[Order Date]]</f>
        <v>0</v>
      </c>
      <c r="P1368">
        <f>WEEKNUM(orders[[#This Row],[Order Date]])</f>
        <v>8</v>
      </c>
      <c r="Q1368" t="str" cm="1">
        <f t="array" ref="Q1368">_xlfn.IFS(orders[[#This Row],[Customer Gender]]="M","Male", orders[[#This Row],[Customer Gender]]="F","Female", orders[[#This Row],[Customer Gender]]="O","Other", TRUE,"Unknown")</f>
        <v>Female</v>
      </c>
      <c r="R1368" s="31" t="str">
        <f t="shared" si="65"/>
        <v>February</v>
      </c>
    </row>
    <row r="1369" spans="1:18">
      <c r="A1369" t="s">
        <v>1468</v>
      </c>
      <c r="B1369" t="s">
        <v>22</v>
      </c>
      <c r="C1369">
        <v>2</v>
      </c>
      <c r="D1369">
        <f t="shared" si="63"/>
        <v>2</v>
      </c>
      <c r="E1369">
        <v>105.3</v>
      </c>
      <c r="F1369">
        <v>210.6</v>
      </c>
      <c r="G1369">
        <f t="shared" si="64"/>
        <v>210.6</v>
      </c>
      <c r="H1369" s="1">
        <v>45709</v>
      </c>
      <c r="I1369" s="1">
        <v>45713</v>
      </c>
      <c r="J1369" t="s">
        <v>23</v>
      </c>
      <c r="K1369" t="s">
        <v>18</v>
      </c>
      <c r="L1369">
        <v>3</v>
      </c>
      <c r="M1369" t="s">
        <v>19</v>
      </c>
      <c r="N1369" t="s">
        <v>33</v>
      </c>
      <c r="O1369">
        <f>orders[[#This Row],[Ship Date]]-orders[[#This Row],[Order Date]]</f>
        <v>4</v>
      </c>
      <c r="P1369">
        <f>WEEKNUM(orders[[#This Row],[Order Date]])</f>
        <v>8</v>
      </c>
      <c r="Q1369" t="str" cm="1">
        <f t="array" ref="Q1369">_xlfn.IFS(orders[[#This Row],[Customer Gender]]="M","Male", orders[[#This Row],[Customer Gender]]="F","Female", orders[[#This Row],[Customer Gender]]="O","Other", TRUE,"Unknown")</f>
        <v>Male</v>
      </c>
      <c r="R1369" s="31" t="str">
        <f t="shared" si="65"/>
        <v>February</v>
      </c>
    </row>
    <row r="1370" spans="1:18">
      <c r="A1370" t="s">
        <v>1469</v>
      </c>
      <c r="B1370" t="s">
        <v>54</v>
      </c>
      <c r="C1370">
        <v>5</v>
      </c>
      <c r="D1370">
        <f t="shared" si="63"/>
        <v>5</v>
      </c>
      <c r="E1370">
        <v>33.799999999999997</v>
      </c>
      <c r="F1370">
        <v>169</v>
      </c>
      <c r="G1370">
        <f t="shared" si="64"/>
        <v>169</v>
      </c>
      <c r="H1370" s="1">
        <v>45709</v>
      </c>
      <c r="I1370" s="1">
        <v>45714</v>
      </c>
      <c r="J1370" t="s">
        <v>23</v>
      </c>
      <c r="K1370" t="s">
        <v>18</v>
      </c>
      <c r="L1370">
        <v>4</v>
      </c>
      <c r="M1370" t="s">
        <v>19</v>
      </c>
      <c r="N1370" t="s">
        <v>33</v>
      </c>
      <c r="O1370">
        <f>orders[[#This Row],[Ship Date]]-orders[[#This Row],[Order Date]]</f>
        <v>5</v>
      </c>
      <c r="P1370">
        <f>WEEKNUM(orders[[#This Row],[Order Date]])</f>
        <v>8</v>
      </c>
      <c r="Q1370" t="str" cm="1">
        <f t="array" ref="Q1370">_xlfn.IFS(orders[[#This Row],[Customer Gender]]="M","Male", orders[[#This Row],[Customer Gender]]="F","Female", orders[[#This Row],[Customer Gender]]="O","Other", TRUE,"Unknown")</f>
        <v>Male</v>
      </c>
      <c r="R1370" s="31" t="str">
        <f t="shared" si="65"/>
        <v>February</v>
      </c>
    </row>
    <row r="1371" spans="1:18">
      <c r="A1371" t="s">
        <v>1470</v>
      </c>
      <c r="B1371" t="s">
        <v>39</v>
      </c>
      <c r="C1371">
        <v>3</v>
      </c>
      <c r="D1371">
        <f t="shared" si="63"/>
        <v>3</v>
      </c>
      <c r="E1371">
        <v>63.4</v>
      </c>
      <c r="F1371">
        <v>190.2</v>
      </c>
      <c r="G1371">
        <f t="shared" si="64"/>
        <v>190.2</v>
      </c>
      <c r="H1371" s="1">
        <v>45709</v>
      </c>
      <c r="I1371" s="1">
        <v>45714</v>
      </c>
      <c r="J1371" t="s">
        <v>23</v>
      </c>
      <c r="K1371" t="s">
        <v>51</v>
      </c>
      <c r="L1371">
        <v>3</v>
      </c>
      <c r="M1371" t="s">
        <v>19</v>
      </c>
      <c r="N1371" t="s">
        <v>186</v>
      </c>
      <c r="O1371">
        <f>orders[[#This Row],[Ship Date]]-orders[[#This Row],[Order Date]]</f>
        <v>5</v>
      </c>
      <c r="P1371">
        <f>WEEKNUM(orders[[#This Row],[Order Date]])</f>
        <v>8</v>
      </c>
      <c r="Q1371" t="str" cm="1">
        <f t="array" ref="Q1371">_xlfn.IFS(orders[[#This Row],[Customer Gender]]="M","Male", orders[[#This Row],[Customer Gender]]="F","Female", orders[[#This Row],[Customer Gender]]="O","Other", TRUE,"Unknown")</f>
        <v>Male</v>
      </c>
      <c r="R1371" s="31" t="str">
        <f t="shared" si="65"/>
        <v>February</v>
      </c>
    </row>
    <row r="1372" spans="1:18">
      <c r="A1372" t="s">
        <v>1471</v>
      </c>
      <c r="B1372" t="s">
        <v>39</v>
      </c>
      <c r="C1372">
        <v>3</v>
      </c>
      <c r="D1372">
        <f t="shared" si="63"/>
        <v>3</v>
      </c>
      <c r="E1372">
        <v>49</v>
      </c>
      <c r="F1372">
        <v>147</v>
      </c>
      <c r="G1372">
        <f t="shared" si="64"/>
        <v>147</v>
      </c>
      <c r="H1372" s="1">
        <v>45709</v>
      </c>
      <c r="I1372" s="1">
        <v>45713</v>
      </c>
      <c r="J1372" t="s">
        <v>23</v>
      </c>
      <c r="K1372" t="s">
        <v>51</v>
      </c>
      <c r="L1372">
        <v>4</v>
      </c>
      <c r="M1372" t="s">
        <v>19</v>
      </c>
      <c r="N1372" t="s">
        <v>802</v>
      </c>
      <c r="O1372">
        <f>orders[[#This Row],[Ship Date]]-orders[[#This Row],[Order Date]]</f>
        <v>4</v>
      </c>
      <c r="P1372">
        <f>WEEKNUM(orders[[#This Row],[Order Date]])</f>
        <v>8</v>
      </c>
      <c r="Q1372" t="str" cm="1">
        <f t="array" ref="Q1372">_xlfn.IFS(orders[[#This Row],[Customer Gender]]="M","Male", orders[[#This Row],[Customer Gender]]="F","Female", orders[[#This Row],[Customer Gender]]="O","Other", TRUE,"Unknown")</f>
        <v>Male</v>
      </c>
      <c r="R1372" s="31" t="str">
        <f t="shared" si="65"/>
        <v>February</v>
      </c>
    </row>
    <row r="1373" spans="1:18">
      <c r="A1373" t="s">
        <v>1472</v>
      </c>
      <c r="B1373" t="s">
        <v>22</v>
      </c>
      <c r="C1373">
        <v>2</v>
      </c>
      <c r="D1373">
        <f t="shared" si="63"/>
        <v>2</v>
      </c>
      <c r="E1373">
        <v>40</v>
      </c>
      <c r="F1373">
        <v>80</v>
      </c>
      <c r="G1373">
        <f t="shared" si="64"/>
        <v>80</v>
      </c>
      <c r="H1373" s="1">
        <v>45709</v>
      </c>
      <c r="I1373" s="1">
        <v>45710</v>
      </c>
      <c r="J1373" t="s">
        <v>27</v>
      </c>
      <c r="K1373" t="s">
        <v>70</v>
      </c>
      <c r="L1373">
        <v>3</v>
      </c>
      <c r="M1373" t="s">
        <v>19</v>
      </c>
      <c r="N1373" t="s">
        <v>158</v>
      </c>
      <c r="O1373">
        <f>orders[[#This Row],[Ship Date]]-orders[[#This Row],[Order Date]]</f>
        <v>1</v>
      </c>
      <c r="P1373">
        <f>WEEKNUM(orders[[#This Row],[Order Date]])</f>
        <v>8</v>
      </c>
      <c r="Q1373" t="str" cm="1">
        <f t="array" ref="Q1373">_xlfn.IFS(orders[[#This Row],[Customer Gender]]="M","Male", orders[[#This Row],[Customer Gender]]="F","Female", orders[[#This Row],[Customer Gender]]="O","Other", TRUE,"Unknown")</f>
        <v>Female</v>
      </c>
      <c r="R1373" s="31" t="str">
        <f t="shared" si="65"/>
        <v>February</v>
      </c>
    </row>
    <row r="1374" spans="1:18">
      <c r="A1374" t="s">
        <v>1473</v>
      </c>
      <c r="B1374" t="s">
        <v>39</v>
      </c>
      <c r="C1374">
        <v>4</v>
      </c>
      <c r="D1374">
        <f t="shared" si="63"/>
        <v>4</v>
      </c>
      <c r="E1374">
        <v>86.3</v>
      </c>
      <c r="F1374">
        <v>345.2</v>
      </c>
      <c r="G1374">
        <f t="shared" si="64"/>
        <v>345.2</v>
      </c>
      <c r="H1374" s="1">
        <v>45709</v>
      </c>
      <c r="I1374" s="1">
        <v>45710</v>
      </c>
      <c r="J1374" t="s">
        <v>89</v>
      </c>
      <c r="K1374" t="s">
        <v>18</v>
      </c>
      <c r="L1374">
        <v>4</v>
      </c>
      <c r="M1374" t="s">
        <v>19</v>
      </c>
      <c r="N1374" t="s">
        <v>55</v>
      </c>
      <c r="O1374">
        <f>orders[[#This Row],[Ship Date]]-orders[[#This Row],[Order Date]]</f>
        <v>1</v>
      </c>
      <c r="P1374">
        <f>WEEKNUM(orders[[#This Row],[Order Date]])</f>
        <v>8</v>
      </c>
      <c r="Q1374" t="str" cm="1">
        <f t="array" ref="Q1374">_xlfn.IFS(orders[[#This Row],[Customer Gender]]="M","Male", orders[[#This Row],[Customer Gender]]="F","Female", orders[[#This Row],[Customer Gender]]="O","Other", TRUE,"Unknown")</f>
        <v>Other</v>
      </c>
      <c r="R1374" s="31" t="str">
        <f t="shared" si="65"/>
        <v>February</v>
      </c>
    </row>
    <row r="1375" spans="1:18">
      <c r="A1375" t="s">
        <v>1474</v>
      </c>
      <c r="B1375" t="s">
        <v>39</v>
      </c>
      <c r="C1375">
        <v>1</v>
      </c>
      <c r="D1375">
        <f t="shared" si="63"/>
        <v>1</v>
      </c>
      <c r="E1375">
        <v>51.6</v>
      </c>
      <c r="F1375">
        <v>51.6</v>
      </c>
      <c r="G1375">
        <f t="shared" si="64"/>
        <v>51.6</v>
      </c>
      <c r="H1375" s="1">
        <v>45709</v>
      </c>
      <c r="I1375" s="1">
        <v>45711</v>
      </c>
      <c r="J1375" t="s">
        <v>27</v>
      </c>
      <c r="K1375" t="s">
        <v>40</v>
      </c>
      <c r="L1375">
        <v>5</v>
      </c>
      <c r="M1375" t="s">
        <v>19</v>
      </c>
      <c r="N1375" t="s">
        <v>55</v>
      </c>
      <c r="O1375">
        <f>orders[[#This Row],[Ship Date]]-orders[[#This Row],[Order Date]]</f>
        <v>2</v>
      </c>
      <c r="P1375">
        <f>WEEKNUM(orders[[#This Row],[Order Date]])</f>
        <v>8</v>
      </c>
      <c r="Q1375" t="str" cm="1">
        <f t="array" ref="Q1375">_xlfn.IFS(orders[[#This Row],[Customer Gender]]="M","Male", orders[[#This Row],[Customer Gender]]="F","Female", orders[[#This Row],[Customer Gender]]="O","Other", TRUE,"Unknown")</f>
        <v>Female</v>
      </c>
      <c r="R1375" s="31" t="str">
        <f t="shared" si="65"/>
        <v>February</v>
      </c>
    </row>
    <row r="1376" spans="1:18">
      <c r="A1376" t="s">
        <v>1475</v>
      </c>
      <c r="B1376" t="s">
        <v>54</v>
      </c>
      <c r="C1376">
        <v>3</v>
      </c>
      <c r="D1376">
        <f t="shared" si="63"/>
        <v>3</v>
      </c>
      <c r="E1376">
        <v>26.7</v>
      </c>
      <c r="F1376">
        <v>80.099999999999994</v>
      </c>
      <c r="G1376">
        <f t="shared" si="64"/>
        <v>80.099999999999994</v>
      </c>
      <c r="H1376" s="1">
        <v>45709</v>
      </c>
      <c r="I1376" s="1">
        <v>45714</v>
      </c>
      <c r="J1376" t="s">
        <v>27</v>
      </c>
      <c r="K1376" t="s">
        <v>40</v>
      </c>
      <c r="L1376">
        <v>3</v>
      </c>
      <c r="M1376" t="s">
        <v>19</v>
      </c>
      <c r="N1376" t="s">
        <v>55</v>
      </c>
      <c r="O1376">
        <f>orders[[#This Row],[Ship Date]]-orders[[#This Row],[Order Date]]</f>
        <v>5</v>
      </c>
      <c r="P1376">
        <f>WEEKNUM(orders[[#This Row],[Order Date]])</f>
        <v>8</v>
      </c>
      <c r="Q1376" t="str" cm="1">
        <f t="array" ref="Q1376">_xlfn.IFS(orders[[#This Row],[Customer Gender]]="M","Male", orders[[#This Row],[Customer Gender]]="F","Female", orders[[#This Row],[Customer Gender]]="O","Other", TRUE,"Unknown")</f>
        <v>Female</v>
      </c>
      <c r="R1376" s="31" t="str">
        <f t="shared" si="65"/>
        <v>February</v>
      </c>
    </row>
    <row r="1377" spans="1:18">
      <c r="A1377" t="s">
        <v>1476</v>
      </c>
      <c r="B1377" t="s">
        <v>146</v>
      </c>
      <c r="C1377">
        <v>2</v>
      </c>
      <c r="D1377">
        <f t="shared" si="63"/>
        <v>2</v>
      </c>
      <c r="E1377">
        <v>68.099999999999994</v>
      </c>
      <c r="F1377">
        <v>136.19999999999999</v>
      </c>
      <c r="G1377">
        <f t="shared" si="64"/>
        <v>136.19999999999999</v>
      </c>
      <c r="H1377" s="1">
        <v>45709</v>
      </c>
      <c r="I1377" s="1">
        <v>45710</v>
      </c>
      <c r="J1377" t="s">
        <v>23</v>
      </c>
      <c r="K1377" t="s">
        <v>18</v>
      </c>
      <c r="L1377">
        <v>3</v>
      </c>
      <c r="M1377" t="s">
        <v>19</v>
      </c>
      <c r="N1377" t="s">
        <v>55</v>
      </c>
      <c r="O1377">
        <f>orders[[#This Row],[Ship Date]]-orders[[#This Row],[Order Date]]</f>
        <v>1</v>
      </c>
      <c r="P1377">
        <f>WEEKNUM(orders[[#This Row],[Order Date]])</f>
        <v>8</v>
      </c>
      <c r="Q1377" t="str" cm="1">
        <f t="array" ref="Q1377">_xlfn.IFS(orders[[#This Row],[Customer Gender]]="M","Male", orders[[#This Row],[Customer Gender]]="F","Female", orders[[#This Row],[Customer Gender]]="O","Other", TRUE,"Unknown")</f>
        <v>Male</v>
      </c>
      <c r="R1377" s="31" t="str">
        <f t="shared" si="65"/>
        <v>February</v>
      </c>
    </row>
    <row r="1378" spans="1:18">
      <c r="A1378" t="s">
        <v>1477</v>
      </c>
      <c r="B1378" t="s">
        <v>22</v>
      </c>
      <c r="C1378">
        <v>1</v>
      </c>
      <c r="D1378">
        <f t="shared" si="63"/>
        <v>1</v>
      </c>
      <c r="E1378">
        <v>81.7</v>
      </c>
      <c r="F1378">
        <v>81.7</v>
      </c>
      <c r="G1378">
        <f t="shared" si="64"/>
        <v>81.7</v>
      </c>
      <c r="H1378" s="1">
        <v>45709</v>
      </c>
      <c r="I1378" s="1">
        <v>45710</v>
      </c>
      <c r="J1378" t="s">
        <v>23</v>
      </c>
      <c r="K1378" t="s">
        <v>18</v>
      </c>
      <c r="L1378">
        <v>4</v>
      </c>
      <c r="M1378" t="s">
        <v>19</v>
      </c>
      <c r="N1378" t="s">
        <v>59</v>
      </c>
      <c r="O1378">
        <f>orders[[#This Row],[Ship Date]]-orders[[#This Row],[Order Date]]</f>
        <v>1</v>
      </c>
      <c r="P1378">
        <f>WEEKNUM(orders[[#This Row],[Order Date]])</f>
        <v>8</v>
      </c>
      <c r="Q1378" t="str" cm="1">
        <f t="array" ref="Q1378">_xlfn.IFS(orders[[#This Row],[Customer Gender]]="M","Male", orders[[#This Row],[Customer Gender]]="F","Female", orders[[#This Row],[Customer Gender]]="O","Other", TRUE,"Unknown")</f>
        <v>Male</v>
      </c>
      <c r="R1378" s="31" t="str">
        <f t="shared" si="65"/>
        <v>February</v>
      </c>
    </row>
    <row r="1379" spans="1:18">
      <c r="A1379" t="s">
        <v>1478</v>
      </c>
      <c r="B1379" t="s">
        <v>146</v>
      </c>
      <c r="C1379">
        <v>10</v>
      </c>
      <c r="D1379">
        <f t="shared" si="63"/>
        <v>10</v>
      </c>
      <c r="E1379">
        <v>25.1</v>
      </c>
      <c r="F1379">
        <v>251</v>
      </c>
      <c r="G1379">
        <f t="shared" si="64"/>
        <v>251</v>
      </c>
      <c r="H1379" s="1">
        <v>45709</v>
      </c>
      <c r="I1379" s="1">
        <v>45712</v>
      </c>
      <c r="J1379" t="s">
        <v>23</v>
      </c>
      <c r="K1379" t="s">
        <v>51</v>
      </c>
      <c r="L1379">
        <v>3</v>
      </c>
      <c r="M1379" t="s">
        <v>19</v>
      </c>
      <c r="N1379" t="s">
        <v>62</v>
      </c>
      <c r="O1379">
        <f>orders[[#This Row],[Ship Date]]-orders[[#This Row],[Order Date]]</f>
        <v>3</v>
      </c>
      <c r="P1379">
        <f>WEEKNUM(orders[[#This Row],[Order Date]])</f>
        <v>8</v>
      </c>
      <c r="Q1379" t="str" cm="1">
        <f t="array" ref="Q1379">_xlfn.IFS(orders[[#This Row],[Customer Gender]]="M","Male", orders[[#This Row],[Customer Gender]]="F","Female", orders[[#This Row],[Customer Gender]]="O","Other", TRUE,"Unknown")</f>
        <v>Male</v>
      </c>
      <c r="R1379" s="31" t="str">
        <f t="shared" si="65"/>
        <v>February</v>
      </c>
    </row>
    <row r="1380" spans="1:18">
      <c r="A1380" t="s">
        <v>1479</v>
      </c>
      <c r="B1380" t="s">
        <v>44</v>
      </c>
      <c r="C1380">
        <v>1</v>
      </c>
      <c r="D1380">
        <f t="shared" si="63"/>
        <v>1</v>
      </c>
      <c r="E1380">
        <v>20.2</v>
      </c>
      <c r="F1380">
        <v>20.2</v>
      </c>
      <c r="G1380">
        <f t="shared" si="64"/>
        <v>20.2</v>
      </c>
      <c r="H1380" s="1">
        <v>45709</v>
      </c>
      <c r="I1380" s="1">
        <v>45713</v>
      </c>
      <c r="J1380" t="s">
        <v>27</v>
      </c>
      <c r="K1380" t="s">
        <v>18</v>
      </c>
      <c r="L1380">
        <v>4</v>
      </c>
      <c r="M1380" t="s">
        <v>19</v>
      </c>
      <c r="N1380" t="s">
        <v>62</v>
      </c>
      <c r="O1380">
        <f>orders[[#This Row],[Ship Date]]-orders[[#This Row],[Order Date]]</f>
        <v>4</v>
      </c>
      <c r="P1380">
        <f>WEEKNUM(orders[[#This Row],[Order Date]])</f>
        <v>8</v>
      </c>
      <c r="Q1380" t="str" cm="1">
        <f t="array" ref="Q1380">_xlfn.IFS(orders[[#This Row],[Customer Gender]]="M","Male", orders[[#This Row],[Customer Gender]]="F","Female", orders[[#This Row],[Customer Gender]]="O","Other", TRUE,"Unknown")</f>
        <v>Female</v>
      </c>
      <c r="R1380" s="31" t="str">
        <f t="shared" si="65"/>
        <v>February</v>
      </c>
    </row>
    <row r="1381" spans="1:18">
      <c r="A1381" t="s">
        <v>1480</v>
      </c>
      <c r="B1381" t="s">
        <v>44</v>
      </c>
      <c r="C1381">
        <v>3</v>
      </c>
      <c r="D1381">
        <f t="shared" si="63"/>
        <v>3</v>
      </c>
      <c r="E1381">
        <v>15.4</v>
      </c>
      <c r="F1381">
        <v>46.2</v>
      </c>
      <c r="G1381">
        <f t="shared" si="64"/>
        <v>46.2</v>
      </c>
      <c r="H1381" s="1">
        <v>45709</v>
      </c>
      <c r="I1381" s="1">
        <v>45710</v>
      </c>
      <c r="J1381" t="s">
        <v>23</v>
      </c>
      <c r="K1381" t="s">
        <v>35</v>
      </c>
      <c r="L1381">
        <v>5</v>
      </c>
      <c r="M1381" t="s">
        <v>19</v>
      </c>
      <c r="N1381" t="s">
        <v>62</v>
      </c>
      <c r="O1381">
        <f>orders[[#This Row],[Ship Date]]-orders[[#This Row],[Order Date]]</f>
        <v>1</v>
      </c>
      <c r="P1381">
        <f>WEEKNUM(orders[[#This Row],[Order Date]])</f>
        <v>8</v>
      </c>
      <c r="Q1381" t="str" cm="1">
        <f t="array" ref="Q1381">_xlfn.IFS(orders[[#This Row],[Customer Gender]]="M","Male", orders[[#This Row],[Customer Gender]]="F","Female", orders[[#This Row],[Customer Gender]]="O","Other", TRUE,"Unknown")</f>
        <v>Male</v>
      </c>
      <c r="R1381" s="31" t="str">
        <f t="shared" si="65"/>
        <v>February</v>
      </c>
    </row>
    <row r="1382" spans="1:18">
      <c r="A1382" t="s">
        <v>1481</v>
      </c>
      <c r="B1382" t="s">
        <v>54</v>
      </c>
      <c r="C1382">
        <v>1</v>
      </c>
      <c r="D1382">
        <f t="shared" si="63"/>
        <v>1</v>
      </c>
      <c r="E1382">
        <v>59.2</v>
      </c>
      <c r="F1382">
        <v>59.2</v>
      </c>
      <c r="G1382">
        <f t="shared" si="64"/>
        <v>59.2</v>
      </c>
      <c r="H1382" s="1">
        <v>45709</v>
      </c>
      <c r="I1382" s="1">
        <v>45710</v>
      </c>
      <c r="J1382" t="s">
        <v>23</v>
      </c>
      <c r="K1382" t="s">
        <v>40</v>
      </c>
      <c r="L1382">
        <v>5</v>
      </c>
      <c r="M1382" t="s">
        <v>19</v>
      </c>
      <c r="N1382" t="s">
        <v>103</v>
      </c>
      <c r="O1382">
        <f>orders[[#This Row],[Ship Date]]-orders[[#This Row],[Order Date]]</f>
        <v>1</v>
      </c>
      <c r="P1382">
        <f>WEEKNUM(orders[[#This Row],[Order Date]])</f>
        <v>8</v>
      </c>
      <c r="Q1382" t="str" cm="1">
        <f t="array" ref="Q1382">_xlfn.IFS(orders[[#This Row],[Customer Gender]]="M","Male", orders[[#This Row],[Customer Gender]]="F","Female", orders[[#This Row],[Customer Gender]]="O","Other", TRUE,"Unknown")</f>
        <v>Male</v>
      </c>
      <c r="R1382" s="31" t="str">
        <f t="shared" si="65"/>
        <v>February</v>
      </c>
    </row>
    <row r="1383" spans="1:18">
      <c r="A1383" t="s">
        <v>1482</v>
      </c>
      <c r="B1383" t="s">
        <v>16</v>
      </c>
      <c r="C1383">
        <v>1</v>
      </c>
      <c r="D1383">
        <f t="shared" si="63"/>
        <v>1</v>
      </c>
      <c r="E1383">
        <v>46.7</v>
      </c>
      <c r="F1383">
        <v>46.7</v>
      </c>
      <c r="G1383">
        <f t="shared" si="64"/>
        <v>46.7</v>
      </c>
      <c r="H1383" s="1">
        <v>45709</v>
      </c>
      <c r="I1383" s="1">
        <v>45714</v>
      </c>
      <c r="J1383" t="s">
        <v>23</v>
      </c>
      <c r="K1383" t="s">
        <v>18</v>
      </c>
      <c r="L1383">
        <v>4</v>
      </c>
      <c r="M1383" t="s">
        <v>19</v>
      </c>
      <c r="N1383" t="s">
        <v>103</v>
      </c>
      <c r="O1383">
        <f>orders[[#This Row],[Ship Date]]-orders[[#This Row],[Order Date]]</f>
        <v>5</v>
      </c>
      <c r="P1383">
        <f>WEEKNUM(orders[[#This Row],[Order Date]])</f>
        <v>8</v>
      </c>
      <c r="Q1383" t="str" cm="1">
        <f t="array" ref="Q1383">_xlfn.IFS(orders[[#This Row],[Customer Gender]]="M","Male", orders[[#This Row],[Customer Gender]]="F","Female", orders[[#This Row],[Customer Gender]]="O","Other", TRUE,"Unknown")</f>
        <v>Male</v>
      </c>
      <c r="R1383" s="31" t="str">
        <f t="shared" si="65"/>
        <v>February</v>
      </c>
    </row>
    <row r="1384" spans="1:18">
      <c r="A1384" t="s">
        <v>1483</v>
      </c>
      <c r="B1384" t="s">
        <v>39</v>
      </c>
      <c r="C1384">
        <v>15</v>
      </c>
      <c r="D1384">
        <f t="shared" si="63"/>
        <v>15</v>
      </c>
      <c r="E1384">
        <v>41.6</v>
      </c>
      <c r="F1384">
        <v>624</v>
      </c>
      <c r="G1384">
        <f t="shared" si="64"/>
        <v>624</v>
      </c>
      <c r="H1384" s="1">
        <v>45709</v>
      </c>
      <c r="I1384" s="1">
        <v>45711</v>
      </c>
      <c r="J1384" t="s">
        <v>23</v>
      </c>
      <c r="K1384" t="s">
        <v>35</v>
      </c>
      <c r="L1384">
        <v>4</v>
      </c>
      <c r="M1384" t="s">
        <v>19</v>
      </c>
      <c r="N1384" t="s">
        <v>201</v>
      </c>
      <c r="O1384">
        <f>orders[[#This Row],[Ship Date]]-orders[[#This Row],[Order Date]]</f>
        <v>2</v>
      </c>
      <c r="P1384">
        <f>WEEKNUM(orders[[#This Row],[Order Date]])</f>
        <v>8</v>
      </c>
      <c r="Q1384" t="str" cm="1">
        <f t="array" ref="Q1384">_xlfn.IFS(orders[[#This Row],[Customer Gender]]="M","Male", orders[[#This Row],[Customer Gender]]="F","Female", orders[[#This Row],[Customer Gender]]="O","Other", TRUE,"Unknown")</f>
        <v>Male</v>
      </c>
      <c r="R1384" s="31" t="str">
        <f t="shared" si="65"/>
        <v>February</v>
      </c>
    </row>
    <row r="1385" spans="1:18">
      <c r="A1385" t="s">
        <v>1484</v>
      </c>
      <c r="B1385" t="s">
        <v>44</v>
      </c>
      <c r="C1385">
        <v>2</v>
      </c>
      <c r="D1385">
        <f t="shared" si="63"/>
        <v>2</v>
      </c>
      <c r="E1385">
        <v>19.2</v>
      </c>
      <c r="F1385">
        <v>38.4</v>
      </c>
      <c r="G1385">
        <f t="shared" si="64"/>
        <v>38.4</v>
      </c>
      <c r="H1385" s="1">
        <v>45709</v>
      </c>
      <c r="I1385" s="1">
        <v>45712</v>
      </c>
      <c r="J1385" t="s">
        <v>23</v>
      </c>
      <c r="K1385" t="s">
        <v>70</v>
      </c>
      <c r="L1385">
        <v>5</v>
      </c>
      <c r="M1385" t="s">
        <v>19</v>
      </c>
      <c r="N1385" t="s">
        <v>72</v>
      </c>
      <c r="O1385">
        <f>orders[[#This Row],[Ship Date]]-orders[[#This Row],[Order Date]]</f>
        <v>3</v>
      </c>
      <c r="P1385">
        <f>WEEKNUM(orders[[#This Row],[Order Date]])</f>
        <v>8</v>
      </c>
      <c r="Q1385" t="str" cm="1">
        <f t="array" ref="Q1385">_xlfn.IFS(orders[[#This Row],[Customer Gender]]="M","Male", orders[[#This Row],[Customer Gender]]="F","Female", orders[[#This Row],[Customer Gender]]="O","Other", TRUE,"Unknown")</f>
        <v>Male</v>
      </c>
      <c r="R1385" s="31" t="str">
        <f t="shared" si="65"/>
        <v>February</v>
      </c>
    </row>
    <row r="1386" spans="1:18">
      <c r="A1386" t="s">
        <v>1485</v>
      </c>
      <c r="B1386" t="s">
        <v>135</v>
      </c>
      <c r="C1386">
        <v>7</v>
      </c>
      <c r="D1386">
        <f t="shared" si="63"/>
        <v>7</v>
      </c>
      <c r="E1386">
        <v>41.8</v>
      </c>
      <c r="F1386">
        <v>292.59999999999997</v>
      </c>
      <c r="G1386">
        <f t="shared" si="64"/>
        <v>292.59999999999997</v>
      </c>
      <c r="H1386" s="1">
        <v>45709</v>
      </c>
      <c r="I1386" s="1">
        <v>45711</v>
      </c>
      <c r="J1386" t="s">
        <v>27</v>
      </c>
      <c r="K1386" t="s">
        <v>40</v>
      </c>
      <c r="L1386">
        <v>4</v>
      </c>
      <c r="M1386" t="s">
        <v>19</v>
      </c>
      <c r="N1386" t="s">
        <v>77</v>
      </c>
      <c r="O1386">
        <f>orders[[#This Row],[Ship Date]]-orders[[#This Row],[Order Date]]</f>
        <v>2</v>
      </c>
      <c r="P1386">
        <f>WEEKNUM(orders[[#This Row],[Order Date]])</f>
        <v>8</v>
      </c>
      <c r="Q1386" t="str" cm="1">
        <f t="array" ref="Q1386">_xlfn.IFS(orders[[#This Row],[Customer Gender]]="M","Male", orders[[#This Row],[Customer Gender]]="F","Female", orders[[#This Row],[Customer Gender]]="O","Other", TRUE,"Unknown")</f>
        <v>Female</v>
      </c>
      <c r="R1386" s="31" t="str">
        <f t="shared" si="65"/>
        <v>February</v>
      </c>
    </row>
    <row r="1387" spans="1:18">
      <c r="A1387" t="s">
        <v>1486</v>
      </c>
      <c r="B1387" t="s">
        <v>44</v>
      </c>
      <c r="C1387">
        <v>6</v>
      </c>
      <c r="D1387">
        <f t="shared" si="63"/>
        <v>6</v>
      </c>
      <c r="E1387">
        <v>37.4</v>
      </c>
      <c r="F1387">
        <v>224.39999999999998</v>
      </c>
      <c r="G1387">
        <f t="shared" si="64"/>
        <v>224.39999999999998</v>
      </c>
      <c r="H1387" s="1">
        <v>45709</v>
      </c>
      <c r="I1387" s="1">
        <v>45711</v>
      </c>
      <c r="J1387" t="s">
        <v>23</v>
      </c>
      <c r="K1387" t="s">
        <v>18</v>
      </c>
      <c r="L1387">
        <v>5</v>
      </c>
      <c r="M1387" t="s">
        <v>19</v>
      </c>
      <c r="N1387" t="s">
        <v>77</v>
      </c>
      <c r="O1387">
        <f>orders[[#This Row],[Ship Date]]-orders[[#This Row],[Order Date]]</f>
        <v>2</v>
      </c>
      <c r="P1387">
        <f>WEEKNUM(orders[[#This Row],[Order Date]])</f>
        <v>8</v>
      </c>
      <c r="Q1387" t="str" cm="1">
        <f t="array" ref="Q1387">_xlfn.IFS(orders[[#This Row],[Customer Gender]]="M","Male", orders[[#This Row],[Customer Gender]]="F","Female", orders[[#This Row],[Customer Gender]]="O","Other", TRUE,"Unknown")</f>
        <v>Male</v>
      </c>
      <c r="R1387" s="31" t="str">
        <f t="shared" si="65"/>
        <v>February</v>
      </c>
    </row>
    <row r="1388" spans="1:18">
      <c r="A1388" t="s">
        <v>1487</v>
      </c>
      <c r="B1388" t="s">
        <v>54</v>
      </c>
      <c r="C1388">
        <v>3</v>
      </c>
      <c r="D1388">
        <f t="shared" si="63"/>
        <v>3</v>
      </c>
      <c r="E1388">
        <v>60.2</v>
      </c>
      <c r="F1388">
        <v>180.60000000000002</v>
      </c>
      <c r="G1388">
        <f t="shared" si="64"/>
        <v>180.60000000000002</v>
      </c>
      <c r="H1388" s="1">
        <v>45709</v>
      </c>
      <c r="I1388" s="1">
        <v>45712</v>
      </c>
      <c r="J1388" t="s">
        <v>23</v>
      </c>
      <c r="K1388" t="s">
        <v>70</v>
      </c>
      <c r="L1388">
        <v>3</v>
      </c>
      <c r="M1388" t="s">
        <v>19</v>
      </c>
      <c r="N1388" t="s">
        <v>377</v>
      </c>
      <c r="O1388">
        <f>orders[[#This Row],[Ship Date]]-orders[[#This Row],[Order Date]]</f>
        <v>3</v>
      </c>
      <c r="P1388">
        <f>WEEKNUM(orders[[#This Row],[Order Date]])</f>
        <v>8</v>
      </c>
      <c r="Q1388" t="str" cm="1">
        <f t="array" ref="Q1388">_xlfn.IFS(orders[[#This Row],[Customer Gender]]="M","Male", orders[[#This Row],[Customer Gender]]="F","Female", orders[[#This Row],[Customer Gender]]="O","Other", TRUE,"Unknown")</f>
        <v>Male</v>
      </c>
      <c r="R1388" s="31" t="str">
        <f t="shared" si="65"/>
        <v>February</v>
      </c>
    </row>
    <row r="1389" spans="1:18">
      <c r="A1389" t="s">
        <v>1488</v>
      </c>
      <c r="B1389" t="s">
        <v>46</v>
      </c>
      <c r="C1389">
        <v>2</v>
      </c>
      <c r="D1389">
        <f t="shared" si="63"/>
        <v>2</v>
      </c>
      <c r="E1389">
        <v>91.5</v>
      </c>
      <c r="F1389">
        <v>183</v>
      </c>
      <c r="G1389">
        <f t="shared" si="64"/>
        <v>183</v>
      </c>
      <c r="H1389" s="1">
        <v>45710</v>
      </c>
      <c r="I1389" s="1">
        <v>45711</v>
      </c>
      <c r="J1389" t="s">
        <v>23</v>
      </c>
      <c r="K1389" t="s">
        <v>18</v>
      </c>
      <c r="L1389">
        <v>4</v>
      </c>
      <c r="M1389" t="s">
        <v>19</v>
      </c>
      <c r="N1389" t="s">
        <v>82</v>
      </c>
      <c r="O1389">
        <f>orders[[#This Row],[Ship Date]]-orders[[#This Row],[Order Date]]</f>
        <v>1</v>
      </c>
      <c r="P1389">
        <f>WEEKNUM(orders[[#This Row],[Order Date]])</f>
        <v>8</v>
      </c>
      <c r="Q1389" t="str" cm="1">
        <f t="array" ref="Q1389">_xlfn.IFS(orders[[#This Row],[Customer Gender]]="M","Male", orders[[#This Row],[Customer Gender]]="F","Female", orders[[#This Row],[Customer Gender]]="O","Other", TRUE,"Unknown")</f>
        <v>Male</v>
      </c>
      <c r="R1389" s="31" t="str">
        <f t="shared" si="65"/>
        <v>February</v>
      </c>
    </row>
    <row r="1390" spans="1:18">
      <c r="A1390" t="s">
        <v>1489</v>
      </c>
      <c r="B1390" t="s">
        <v>30</v>
      </c>
      <c r="C1390">
        <v>5</v>
      </c>
      <c r="D1390">
        <f t="shared" si="63"/>
        <v>5</v>
      </c>
      <c r="E1390">
        <v>55.7</v>
      </c>
      <c r="F1390">
        <v>278.5</v>
      </c>
      <c r="G1390">
        <f t="shared" si="64"/>
        <v>278.5</v>
      </c>
      <c r="H1390" s="1">
        <v>45710</v>
      </c>
      <c r="I1390" s="1">
        <v>45712</v>
      </c>
      <c r="J1390" t="s">
        <v>17</v>
      </c>
      <c r="K1390" t="s">
        <v>35</v>
      </c>
      <c r="L1390">
        <v>5</v>
      </c>
      <c r="M1390" t="s">
        <v>19</v>
      </c>
      <c r="N1390" t="s">
        <v>115</v>
      </c>
      <c r="O1390">
        <f>orders[[#This Row],[Ship Date]]-orders[[#This Row],[Order Date]]</f>
        <v>2</v>
      </c>
      <c r="P1390">
        <f>WEEKNUM(orders[[#This Row],[Order Date]])</f>
        <v>8</v>
      </c>
      <c r="Q1390" t="str" cm="1">
        <f t="array" ref="Q1390">_xlfn.IFS(orders[[#This Row],[Customer Gender]]="M","Male", orders[[#This Row],[Customer Gender]]="F","Female", orders[[#This Row],[Customer Gender]]="O","Other", TRUE,"Unknown")</f>
        <v>Unknown</v>
      </c>
      <c r="R1390" s="31" t="str">
        <f t="shared" si="65"/>
        <v>February</v>
      </c>
    </row>
    <row r="1391" spans="1:18">
      <c r="A1391" t="s">
        <v>1490</v>
      </c>
      <c r="B1391" t="s">
        <v>42</v>
      </c>
      <c r="C1391">
        <v>2</v>
      </c>
      <c r="D1391">
        <f t="shared" si="63"/>
        <v>2</v>
      </c>
      <c r="E1391">
        <v>76.7</v>
      </c>
      <c r="F1391">
        <v>153.4</v>
      </c>
      <c r="G1391">
        <f t="shared" si="64"/>
        <v>153.4</v>
      </c>
      <c r="H1391" s="1">
        <v>45710</v>
      </c>
      <c r="I1391" s="1">
        <v>45712</v>
      </c>
      <c r="J1391" t="s">
        <v>23</v>
      </c>
      <c r="K1391" t="s">
        <v>18</v>
      </c>
      <c r="L1391">
        <v>3</v>
      </c>
      <c r="M1391" t="s">
        <v>19</v>
      </c>
      <c r="N1391" t="s">
        <v>115</v>
      </c>
      <c r="O1391">
        <f>orders[[#This Row],[Ship Date]]-orders[[#This Row],[Order Date]]</f>
        <v>2</v>
      </c>
      <c r="P1391">
        <f>WEEKNUM(orders[[#This Row],[Order Date]])</f>
        <v>8</v>
      </c>
      <c r="Q1391" t="str" cm="1">
        <f t="array" ref="Q1391">_xlfn.IFS(orders[[#This Row],[Customer Gender]]="M","Male", orders[[#This Row],[Customer Gender]]="F","Female", orders[[#This Row],[Customer Gender]]="O","Other", TRUE,"Unknown")</f>
        <v>Male</v>
      </c>
      <c r="R1391" s="31" t="str">
        <f t="shared" si="65"/>
        <v>February</v>
      </c>
    </row>
    <row r="1392" spans="1:18">
      <c r="A1392" t="s">
        <v>1491</v>
      </c>
      <c r="B1392" t="s">
        <v>44</v>
      </c>
      <c r="C1392">
        <v>21</v>
      </c>
      <c r="D1392">
        <f t="shared" si="63"/>
        <v>21</v>
      </c>
      <c r="E1392">
        <v>28.2</v>
      </c>
      <c r="F1392">
        <v>592.19999999999993</v>
      </c>
      <c r="G1392">
        <f t="shared" si="64"/>
        <v>592.19999999999993</v>
      </c>
      <c r="H1392" s="1">
        <v>45710</v>
      </c>
      <c r="I1392" s="1">
        <v>45715</v>
      </c>
      <c r="J1392" t="s">
        <v>23</v>
      </c>
      <c r="K1392" t="s">
        <v>40</v>
      </c>
      <c r="L1392">
        <v>4</v>
      </c>
      <c r="M1392" t="s">
        <v>19</v>
      </c>
      <c r="N1392" t="s">
        <v>24</v>
      </c>
      <c r="O1392">
        <f>orders[[#This Row],[Ship Date]]-orders[[#This Row],[Order Date]]</f>
        <v>5</v>
      </c>
      <c r="P1392">
        <f>WEEKNUM(orders[[#This Row],[Order Date]])</f>
        <v>8</v>
      </c>
      <c r="Q1392" t="str" cm="1">
        <f t="array" ref="Q1392">_xlfn.IFS(orders[[#This Row],[Customer Gender]]="M","Male", orders[[#This Row],[Customer Gender]]="F","Female", orders[[#This Row],[Customer Gender]]="O","Other", TRUE,"Unknown")</f>
        <v>Male</v>
      </c>
      <c r="R1392" s="31" t="str">
        <f t="shared" si="65"/>
        <v>February</v>
      </c>
    </row>
    <row r="1393" spans="1:18">
      <c r="A1393" t="s">
        <v>1492</v>
      </c>
      <c r="B1393" t="s">
        <v>42</v>
      </c>
      <c r="C1393">
        <v>5</v>
      </c>
      <c r="D1393">
        <f t="shared" si="63"/>
        <v>5</v>
      </c>
      <c r="E1393">
        <v>93.2</v>
      </c>
      <c r="F1393">
        <v>466</v>
      </c>
      <c r="G1393">
        <f t="shared" si="64"/>
        <v>466</v>
      </c>
      <c r="H1393" s="1">
        <v>45710</v>
      </c>
      <c r="I1393" s="1">
        <v>45712</v>
      </c>
      <c r="J1393" t="s">
        <v>27</v>
      </c>
      <c r="K1393" t="s">
        <v>70</v>
      </c>
      <c r="L1393">
        <v>5</v>
      </c>
      <c r="M1393" t="s">
        <v>19</v>
      </c>
      <c r="N1393" t="s">
        <v>24</v>
      </c>
      <c r="O1393">
        <f>orders[[#This Row],[Ship Date]]-orders[[#This Row],[Order Date]]</f>
        <v>2</v>
      </c>
      <c r="P1393">
        <f>WEEKNUM(orders[[#This Row],[Order Date]])</f>
        <v>8</v>
      </c>
      <c r="Q1393" t="str" cm="1">
        <f t="array" ref="Q1393">_xlfn.IFS(orders[[#This Row],[Customer Gender]]="M","Male", orders[[#This Row],[Customer Gender]]="F","Female", orders[[#This Row],[Customer Gender]]="O","Other", TRUE,"Unknown")</f>
        <v>Female</v>
      </c>
      <c r="R1393" s="31" t="str">
        <f t="shared" si="65"/>
        <v>February</v>
      </c>
    </row>
    <row r="1394" spans="1:18">
      <c r="A1394" t="s">
        <v>1493</v>
      </c>
      <c r="B1394" t="s">
        <v>135</v>
      </c>
      <c r="C1394">
        <v>1</v>
      </c>
      <c r="D1394">
        <f t="shared" si="63"/>
        <v>1</v>
      </c>
      <c r="E1394">
        <v>33.299999999999997</v>
      </c>
      <c r="F1394">
        <v>33.299999999999997</v>
      </c>
      <c r="G1394">
        <f t="shared" si="64"/>
        <v>33.299999999999997</v>
      </c>
      <c r="H1394" s="1">
        <v>45710</v>
      </c>
      <c r="I1394" s="1">
        <v>45711</v>
      </c>
      <c r="J1394" t="s">
        <v>23</v>
      </c>
      <c r="K1394" t="s">
        <v>70</v>
      </c>
      <c r="L1394">
        <v>4</v>
      </c>
      <c r="M1394" t="s">
        <v>19</v>
      </c>
      <c r="N1394" t="s">
        <v>28</v>
      </c>
      <c r="O1394">
        <f>orders[[#This Row],[Ship Date]]-orders[[#This Row],[Order Date]]</f>
        <v>1</v>
      </c>
      <c r="P1394">
        <f>WEEKNUM(orders[[#This Row],[Order Date]])</f>
        <v>8</v>
      </c>
      <c r="Q1394" t="str" cm="1">
        <f t="array" ref="Q1394">_xlfn.IFS(orders[[#This Row],[Customer Gender]]="M","Male", orders[[#This Row],[Customer Gender]]="F","Female", orders[[#This Row],[Customer Gender]]="O","Other", TRUE,"Unknown")</f>
        <v>Male</v>
      </c>
      <c r="R1394" s="31" t="str">
        <f t="shared" si="65"/>
        <v>February</v>
      </c>
    </row>
    <row r="1395" spans="1:18">
      <c r="A1395" t="s">
        <v>1494</v>
      </c>
      <c r="B1395" t="s">
        <v>54</v>
      </c>
      <c r="C1395">
        <v>2</v>
      </c>
      <c r="D1395">
        <f t="shared" si="63"/>
        <v>2</v>
      </c>
      <c r="E1395">
        <v>39.1</v>
      </c>
      <c r="F1395">
        <v>78.2</v>
      </c>
      <c r="G1395">
        <f t="shared" si="64"/>
        <v>78.2</v>
      </c>
      <c r="H1395" s="1">
        <v>45710</v>
      </c>
      <c r="I1395" s="1">
        <v>45713</v>
      </c>
      <c r="J1395" t="s">
        <v>23</v>
      </c>
      <c r="K1395" t="s">
        <v>18</v>
      </c>
      <c r="L1395">
        <v>4</v>
      </c>
      <c r="M1395" t="s">
        <v>19</v>
      </c>
      <c r="N1395" t="s">
        <v>587</v>
      </c>
      <c r="O1395">
        <f>orders[[#This Row],[Ship Date]]-orders[[#This Row],[Order Date]]</f>
        <v>3</v>
      </c>
      <c r="P1395">
        <f>WEEKNUM(orders[[#This Row],[Order Date]])</f>
        <v>8</v>
      </c>
      <c r="Q1395" t="str" cm="1">
        <f t="array" ref="Q1395">_xlfn.IFS(orders[[#This Row],[Customer Gender]]="M","Male", orders[[#This Row],[Customer Gender]]="F","Female", orders[[#This Row],[Customer Gender]]="O","Other", TRUE,"Unknown")</f>
        <v>Male</v>
      </c>
      <c r="R1395" s="31" t="str">
        <f t="shared" si="65"/>
        <v>February</v>
      </c>
    </row>
    <row r="1396" spans="1:18">
      <c r="A1396" t="s">
        <v>1495</v>
      </c>
      <c r="B1396" t="s">
        <v>42</v>
      </c>
      <c r="C1396">
        <v>12</v>
      </c>
      <c r="D1396">
        <f t="shared" si="63"/>
        <v>12</v>
      </c>
      <c r="E1396">
        <v>45.3</v>
      </c>
      <c r="F1396">
        <v>543.59999999999991</v>
      </c>
      <c r="G1396">
        <f t="shared" si="64"/>
        <v>543.59999999999991</v>
      </c>
      <c r="H1396" s="1">
        <v>45710</v>
      </c>
      <c r="I1396" s="1">
        <v>45711</v>
      </c>
      <c r="J1396" t="s">
        <v>23</v>
      </c>
      <c r="K1396" t="s">
        <v>40</v>
      </c>
      <c r="L1396">
        <v>4</v>
      </c>
      <c r="M1396" t="s">
        <v>19</v>
      </c>
      <c r="N1396" t="s">
        <v>331</v>
      </c>
      <c r="O1396">
        <f>orders[[#This Row],[Ship Date]]-orders[[#This Row],[Order Date]]</f>
        <v>1</v>
      </c>
      <c r="P1396">
        <f>WEEKNUM(orders[[#This Row],[Order Date]])</f>
        <v>8</v>
      </c>
      <c r="Q1396" t="str" cm="1">
        <f t="array" ref="Q1396">_xlfn.IFS(orders[[#This Row],[Customer Gender]]="M","Male", orders[[#This Row],[Customer Gender]]="F","Female", orders[[#This Row],[Customer Gender]]="O","Other", TRUE,"Unknown")</f>
        <v>Male</v>
      </c>
      <c r="R1396" s="31" t="str">
        <f t="shared" si="65"/>
        <v>February</v>
      </c>
    </row>
    <row r="1397" spans="1:18">
      <c r="A1397" t="s">
        <v>1496</v>
      </c>
      <c r="B1397" t="s">
        <v>46</v>
      </c>
      <c r="C1397">
        <v>7</v>
      </c>
      <c r="D1397">
        <f t="shared" si="63"/>
        <v>7</v>
      </c>
      <c r="E1397">
        <v>33.9</v>
      </c>
      <c r="F1397">
        <v>237.29999999999998</v>
      </c>
      <c r="G1397">
        <f t="shared" si="64"/>
        <v>237.29999999999998</v>
      </c>
      <c r="H1397" s="1">
        <v>45710</v>
      </c>
      <c r="I1397" s="1">
        <v>45711</v>
      </c>
      <c r="J1397" t="s">
        <v>23</v>
      </c>
      <c r="K1397" t="s">
        <v>70</v>
      </c>
      <c r="L1397">
        <v>4</v>
      </c>
      <c r="M1397" t="s">
        <v>19</v>
      </c>
      <c r="N1397" t="s">
        <v>331</v>
      </c>
      <c r="O1397">
        <f>orders[[#This Row],[Ship Date]]-orders[[#This Row],[Order Date]]</f>
        <v>1</v>
      </c>
      <c r="P1397">
        <f>WEEKNUM(orders[[#This Row],[Order Date]])</f>
        <v>8</v>
      </c>
      <c r="Q1397" t="str" cm="1">
        <f t="array" ref="Q1397">_xlfn.IFS(orders[[#This Row],[Customer Gender]]="M","Male", orders[[#This Row],[Customer Gender]]="F","Female", orders[[#This Row],[Customer Gender]]="O","Other", TRUE,"Unknown")</f>
        <v>Male</v>
      </c>
      <c r="R1397" s="31" t="str">
        <f t="shared" si="65"/>
        <v>February</v>
      </c>
    </row>
    <row r="1398" spans="1:18">
      <c r="A1398" t="s">
        <v>1497</v>
      </c>
      <c r="B1398" t="s">
        <v>44</v>
      </c>
      <c r="C1398">
        <v>3</v>
      </c>
      <c r="D1398">
        <f t="shared" si="63"/>
        <v>3</v>
      </c>
      <c r="E1398">
        <v>19</v>
      </c>
      <c r="F1398">
        <v>57</v>
      </c>
      <c r="G1398">
        <f t="shared" si="64"/>
        <v>57</v>
      </c>
      <c r="H1398" s="1">
        <v>45710</v>
      </c>
      <c r="I1398" s="1">
        <v>45711</v>
      </c>
      <c r="J1398" t="s">
        <v>23</v>
      </c>
      <c r="K1398" t="s">
        <v>18</v>
      </c>
      <c r="L1398">
        <v>5</v>
      </c>
      <c r="M1398" t="s">
        <v>19</v>
      </c>
      <c r="N1398" t="s">
        <v>86</v>
      </c>
      <c r="O1398">
        <f>orders[[#This Row],[Ship Date]]-orders[[#This Row],[Order Date]]</f>
        <v>1</v>
      </c>
      <c r="P1398">
        <f>WEEKNUM(orders[[#This Row],[Order Date]])</f>
        <v>8</v>
      </c>
      <c r="Q1398" t="str" cm="1">
        <f t="array" ref="Q1398">_xlfn.IFS(orders[[#This Row],[Customer Gender]]="M","Male", orders[[#This Row],[Customer Gender]]="F","Female", orders[[#This Row],[Customer Gender]]="O","Other", TRUE,"Unknown")</f>
        <v>Male</v>
      </c>
      <c r="R1398" s="31" t="str">
        <f t="shared" si="65"/>
        <v>February</v>
      </c>
    </row>
    <row r="1399" spans="1:18">
      <c r="A1399" t="s">
        <v>1498</v>
      </c>
      <c r="B1399" t="s">
        <v>32</v>
      </c>
      <c r="C1399">
        <v>1</v>
      </c>
      <c r="D1399">
        <f t="shared" si="63"/>
        <v>1</v>
      </c>
      <c r="E1399">
        <v>41.9</v>
      </c>
      <c r="F1399">
        <v>41.9</v>
      </c>
      <c r="G1399">
        <f t="shared" si="64"/>
        <v>41.9</v>
      </c>
      <c r="H1399" s="1">
        <v>45710</v>
      </c>
      <c r="I1399" s="1">
        <v>45713</v>
      </c>
      <c r="J1399" t="s">
        <v>27</v>
      </c>
      <c r="K1399" t="s">
        <v>40</v>
      </c>
      <c r="L1399">
        <v>4</v>
      </c>
      <c r="M1399" t="s">
        <v>19</v>
      </c>
      <c r="N1399" t="s">
        <v>147</v>
      </c>
      <c r="O1399">
        <f>orders[[#This Row],[Ship Date]]-orders[[#This Row],[Order Date]]</f>
        <v>3</v>
      </c>
      <c r="P1399">
        <f>WEEKNUM(orders[[#This Row],[Order Date]])</f>
        <v>8</v>
      </c>
      <c r="Q1399" t="str" cm="1">
        <f t="array" ref="Q1399">_xlfn.IFS(orders[[#This Row],[Customer Gender]]="M","Male", orders[[#This Row],[Customer Gender]]="F","Female", orders[[#This Row],[Customer Gender]]="O","Other", TRUE,"Unknown")</f>
        <v>Female</v>
      </c>
      <c r="R1399" s="31" t="str">
        <f t="shared" si="65"/>
        <v>February</v>
      </c>
    </row>
    <row r="1400" spans="1:18">
      <c r="A1400" t="s">
        <v>1499</v>
      </c>
      <c r="B1400" t="s">
        <v>22</v>
      </c>
      <c r="C1400">
        <v>4</v>
      </c>
      <c r="D1400">
        <f t="shared" si="63"/>
        <v>4</v>
      </c>
      <c r="E1400">
        <v>37.5</v>
      </c>
      <c r="F1400">
        <v>150</v>
      </c>
      <c r="G1400">
        <f t="shared" si="64"/>
        <v>150</v>
      </c>
      <c r="H1400" s="1">
        <v>45710</v>
      </c>
      <c r="I1400" s="1">
        <v>45710</v>
      </c>
      <c r="J1400" t="s">
        <v>27</v>
      </c>
      <c r="K1400" t="s">
        <v>18</v>
      </c>
      <c r="L1400">
        <v>4</v>
      </c>
      <c r="M1400" t="s">
        <v>19</v>
      </c>
      <c r="N1400" t="s">
        <v>33</v>
      </c>
      <c r="O1400">
        <f>orders[[#This Row],[Ship Date]]-orders[[#This Row],[Order Date]]</f>
        <v>0</v>
      </c>
      <c r="P1400">
        <f>WEEKNUM(orders[[#This Row],[Order Date]])</f>
        <v>8</v>
      </c>
      <c r="Q1400" t="str" cm="1">
        <f t="array" ref="Q1400">_xlfn.IFS(orders[[#This Row],[Customer Gender]]="M","Male", orders[[#This Row],[Customer Gender]]="F","Female", orders[[#This Row],[Customer Gender]]="O","Other", TRUE,"Unknown")</f>
        <v>Female</v>
      </c>
      <c r="R1400" s="31" t="str">
        <f t="shared" si="65"/>
        <v>February</v>
      </c>
    </row>
    <row r="1401" spans="1:18">
      <c r="A1401" t="s">
        <v>1500</v>
      </c>
      <c r="B1401" t="s">
        <v>16</v>
      </c>
      <c r="C1401">
        <v>2</v>
      </c>
      <c r="D1401">
        <f t="shared" si="63"/>
        <v>2</v>
      </c>
      <c r="E1401">
        <v>40.799999999999997</v>
      </c>
      <c r="F1401">
        <v>81.599999999999994</v>
      </c>
      <c r="G1401">
        <f t="shared" si="64"/>
        <v>81.599999999999994</v>
      </c>
      <c r="H1401" s="1">
        <v>45710</v>
      </c>
      <c r="I1401" s="1">
        <v>45713</v>
      </c>
      <c r="J1401" t="s">
        <v>23</v>
      </c>
      <c r="K1401" t="s">
        <v>18</v>
      </c>
      <c r="L1401">
        <v>4</v>
      </c>
      <c r="M1401" t="s">
        <v>19</v>
      </c>
      <c r="N1401" t="s">
        <v>33</v>
      </c>
      <c r="O1401">
        <f>orders[[#This Row],[Ship Date]]-orders[[#This Row],[Order Date]]</f>
        <v>3</v>
      </c>
      <c r="P1401">
        <f>WEEKNUM(orders[[#This Row],[Order Date]])</f>
        <v>8</v>
      </c>
      <c r="Q1401" t="str" cm="1">
        <f t="array" ref="Q1401">_xlfn.IFS(orders[[#This Row],[Customer Gender]]="M","Male", orders[[#This Row],[Customer Gender]]="F","Female", orders[[#This Row],[Customer Gender]]="O","Other", TRUE,"Unknown")</f>
        <v>Male</v>
      </c>
      <c r="R1401" s="31" t="str">
        <f t="shared" si="65"/>
        <v>February</v>
      </c>
    </row>
    <row r="1402" spans="1:18">
      <c r="A1402" t="s">
        <v>1501</v>
      </c>
      <c r="B1402" t="s">
        <v>16</v>
      </c>
      <c r="C1402">
        <v>4</v>
      </c>
      <c r="D1402">
        <f t="shared" si="63"/>
        <v>4</v>
      </c>
      <c r="E1402">
        <v>23.1</v>
      </c>
      <c r="F1402">
        <v>92.4</v>
      </c>
      <c r="G1402">
        <f t="shared" si="64"/>
        <v>92.4</v>
      </c>
      <c r="H1402" s="1">
        <v>45710</v>
      </c>
      <c r="I1402" s="1">
        <v>45711</v>
      </c>
      <c r="J1402" t="s">
        <v>27</v>
      </c>
      <c r="K1402" t="s">
        <v>70</v>
      </c>
      <c r="L1402">
        <v>4</v>
      </c>
      <c r="M1402" t="s">
        <v>19</v>
      </c>
      <c r="N1402" t="s">
        <v>33</v>
      </c>
      <c r="O1402">
        <f>orders[[#This Row],[Ship Date]]-orders[[#This Row],[Order Date]]</f>
        <v>1</v>
      </c>
      <c r="P1402">
        <f>WEEKNUM(orders[[#This Row],[Order Date]])</f>
        <v>8</v>
      </c>
      <c r="Q1402" t="str" cm="1">
        <f t="array" ref="Q1402">_xlfn.IFS(orders[[#This Row],[Customer Gender]]="M","Male", orders[[#This Row],[Customer Gender]]="F","Female", orders[[#This Row],[Customer Gender]]="O","Other", TRUE,"Unknown")</f>
        <v>Female</v>
      </c>
      <c r="R1402" s="31" t="str">
        <f t="shared" si="65"/>
        <v>February</v>
      </c>
    </row>
    <row r="1403" spans="1:18">
      <c r="A1403" t="s">
        <v>1502</v>
      </c>
      <c r="B1403" t="s">
        <v>44</v>
      </c>
      <c r="C1403">
        <v>5</v>
      </c>
      <c r="D1403">
        <f t="shared" si="63"/>
        <v>5</v>
      </c>
      <c r="E1403">
        <v>39.299999999999997</v>
      </c>
      <c r="F1403">
        <v>196.5</v>
      </c>
      <c r="G1403">
        <f t="shared" si="64"/>
        <v>196.5</v>
      </c>
      <c r="H1403" s="1">
        <v>45710</v>
      </c>
      <c r="I1403" s="1">
        <v>45711</v>
      </c>
      <c r="J1403" t="s">
        <v>27</v>
      </c>
      <c r="K1403" t="s">
        <v>18</v>
      </c>
      <c r="L1403">
        <v>4</v>
      </c>
      <c r="M1403" t="s">
        <v>19</v>
      </c>
      <c r="N1403" t="s">
        <v>33</v>
      </c>
      <c r="O1403">
        <f>orders[[#This Row],[Ship Date]]-orders[[#This Row],[Order Date]]</f>
        <v>1</v>
      </c>
      <c r="P1403">
        <f>WEEKNUM(orders[[#This Row],[Order Date]])</f>
        <v>8</v>
      </c>
      <c r="Q1403" t="str" cm="1">
        <f t="array" ref="Q1403">_xlfn.IFS(orders[[#This Row],[Customer Gender]]="M","Male", orders[[#This Row],[Customer Gender]]="F","Female", orders[[#This Row],[Customer Gender]]="O","Other", TRUE,"Unknown")</f>
        <v>Female</v>
      </c>
      <c r="R1403" s="31" t="str">
        <f t="shared" si="65"/>
        <v>February</v>
      </c>
    </row>
    <row r="1404" spans="1:18">
      <c r="A1404" t="s">
        <v>1503</v>
      </c>
      <c r="B1404" t="s">
        <v>26</v>
      </c>
      <c r="C1404">
        <v>4</v>
      </c>
      <c r="D1404">
        <f t="shared" si="63"/>
        <v>4</v>
      </c>
      <c r="E1404">
        <v>85.2</v>
      </c>
      <c r="F1404">
        <v>340.8</v>
      </c>
      <c r="G1404">
        <f t="shared" si="64"/>
        <v>340.8</v>
      </c>
      <c r="H1404" s="1">
        <v>45710</v>
      </c>
      <c r="I1404" s="1">
        <v>45715</v>
      </c>
      <c r="J1404" t="s">
        <v>23</v>
      </c>
      <c r="K1404" t="s">
        <v>40</v>
      </c>
      <c r="L1404">
        <v>4</v>
      </c>
      <c r="M1404" t="s">
        <v>19</v>
      </c>
      <c r="N1404" t="s">
        <v>33</v>
      </c>
      <c r="O1404">
        <f>orders[[#This Row],[Ship Date]]-orders[[#This Row],[Order Date]]</f>
        <v>5</v>
      </c>
      <c r="P1404">
        <f>WEEKNUM(orders[[#This Row],[Order Date]])</f>
        <v>8</v>
      </c>
      <c r="Q1404" t="str" cm="1">
        <f t="array" ref="Q1404">_xlfn.IFS(orders[[#This Row],[Customer Gender]]="M","Male", orders[[#This Row],[Customer Gender]]="F","Female", orders[[#This Row],[Customer Gender]]="O","Other", TRUE,"Unknown")</f>
        <v>Male</v>
      </c>
      <c r="R1404" s="31" t="str">
        <f t="shared" si="65"/>
        <v>February</v>
      </c>
    </row>
    <row r="1405" spans="1:18">
      <c r="A1405" t="s">
        <v>1504</v>
      </c>
      <c r="B1405" t="s">
        <v>44</v>
      </c>
      <c r="C1405">
        <v>6</v>
      </c>
      <c r="D1405">
        <f t="shared" si="63"/>
        <v>6</v>
      </c>
      <c r="E1405">
        <v>16</v>
      </c>
      <c r="F1405">
        <v>96</v>
      </c>
      <c r="G1405">
        <f t="shared" si="64"/>
        <v>96</v>
      </c>
      <c r="H1405" s="1">
        <v>45710</v>
      </c>
      <c r="I1405" s="1">
        <v>45713</v>
      </c>
      <c r="J1405" t="s">
        <v>23</v>
      </c>
      <c r="K1405" t="s">
        <v>35</v>
      </c>
      <c r="L1405">
        <v>4</v>
      </c>
      <c r="M1405" t="s">
        <v>19</v>
      </c>
      <c r="N1405" t="s">
        <v>33</v>
      </c>
      <c r="O1405">
        <f>orders[[#This Row],[Ship Date]]-orders[[#This Row],[Order Date]]</f>
        <v>3</v>
      </c>
      <c r="P1405">
        <f>WEEKNUM(orders[[#This Row],[Order Date]])</f>
        <v>8</v>
      </c>
      <c r="Q1405" t="str" cm="1">
        <f t="array" ref="Q1405">_xlfn.IFS(orders[[#This Row],[Customer Gender]]="M","Male", orders[[#This Row],[Customer Gender]]="F","Female", orders[[#This Row],[Customer Gender]]="O","Other", TRUE,"Unknown")</f>
        <v>Male</v>
      </c>
      <c r="R1405" s="31" t="str">
        <f t="shared" si="65"/>
        <v>February</v>
      </c>
    </row>
    <row r="1406" spans="1:18">
      <c r="A1406" t="s">
        <v>1505</v>
      </c>
      <c r="B1406" t="s">
        <v>22</v>
      </c>
      <c r="C1406">
        <v>2</v>
      </c>
      <c r="D1406">
        <f t="shared" si="63"/>
        <v>2</v>
      </c>
      <c r="E1406">
        <v>33.799999999999997</v>
      </c>
      <c r="F1406">
        <v>67.599999999999994</v>
      </c>
      <c r="G1406">
        <f t="shared" si="64"/>
        <v>67.599999999999994</v>
      </c>
      <c r="H1406" s="1">
        <v>45710</v>
      </c>
      <c r="I1406" s="1">
        <v>45714</v>
      </c>
      <c r="J1406" t="s">
        <v>27</v>
      </c>
      <c r="K1406" t="s">
        <v>35</v>
      </c>
      <c r="L1406">
        <v>4</v>
      </c>
      <c r="M1406" t="s">
        <v>19</v>
      </c>
      <c r="N1406" t="s">
        <v>33</v>
      </c>
      <c r="O1406">
        <f>orders[[#This Row],[Ship Date]]-orders[[#This Row],[Order Date]]</f>
        <v>4</v>
      </c>
      <c r="P1406">
        <f>WEEKNUM(orders[[#This Row],[Order Date]])</f>
        <v>8</v>
      </c>
      <c r="Q1406" t="str" cm="1">
        <f t="array" ref="Q1406">_xlfn.IFS(orders[[#This Row],[Customer Gender]]="M","Male", orders[[#This Row],[Customer Gender]]="F","Female", orders[[#This Row],[Customer Gender]]="O","Other", TRUE,"Unknown")</f>
        <v>Female</v>
      </c>
      <c r="R1406" s="31" t="str">
        <f t="shared" si="65"/>
        <v>February</v>
      </c>
    </row>
    <row r="1407" spans="1:18">
      <c r="A1407" t="s">
        <v>1506</v>
      </c>
      <c r="B1407" t="s">
        <v>30</v>
      </c>
      <c r="C1407">
        <v>1</v>
      </c>
      <c r="D1407">
        <f t="shared" si="63"/>
        <v>1</v>
      </c>
      <c r="E1407">
        <v>70</v>
      </c>
      <c r="F1407">
        <v>70</v>
      </c>
      <c r="G1407">
        <f t="shared" si="64"/>
        <v>70</v>
      </c>
      <c r="H1407" s="1">
        <v>45710</v>
      </c>
      <c r="I1407" s="1">
        <v>45711</v>
      </c>
      <c r="J1407" t="s">
        <v>27</v>
      </c>
      <c r="K1407" t="s">
        <v>18</v>
      </c>
      <c r="L1407">
        <v>4</v>
      </c>
      <c r="M1407" t="s">
        <v>19</v>
      </c>
      <c r="N1407" t="s">
        <v>33</v>
      </c>
      <c r="O1407">
        <f>orders[[#This Row],[Ship Date]]-orders[[#This Row],[Order Date]]</f>
        <v>1</v>
      </c>
      <c r="P1407">
        <f>WEEKNUM(orders[[#This Row],[Order Date]])</f>
        <v>8</v>
      </c>
      <c r="Q1407" t="str" cm="1">
        <f t="array" ref="Q1407">_xlfn.IFS(orders[[#This Row],[Customer Gender]]="M","Male", orders[[#This Row],[Customer Gender]]="F","Female", orders[[#This Row],[Customer Gender]]="O","Other", TRUE,"Unknown")</f>
        <v>Female</v>
      </c>
      <c r="R1407" s="31" t="str">
        <f t="shared" si="65"/>
        <v>February</v>
      </c>
    </row>
    <row r="1408" spans="1:18">
      <c r="A1408" t="s">
        <v>1507</v>
      </c>
      <c r="B1408" t="s">
        <v>46</v>
      </c>
      <c r="C1408">
        <v>1</v>
      </c>
      <c r="D1408">
        <f t="shared" si="63"/>
        <v>1</v>
      </c>
      <c r="E1408">
        <v>88</v>
      </c>
      <c r="F1408">
        <v>88</v>
      </c>
      <c r="G1408">
        <f t="shared" si="64"/>
        <v>88</v>
      </c>
      <c r="H1408" s="1">
        <v>45710</v>
      </c>
      <c r="I1408" s="1">
        <v>45715</v>
      </c>
      <c r="J1408" t="s">
        <v>27</v>
      </c>
      <c r="K1408" t="s">
        <v>51</v>
      </c>
      <c r="L1408">
        <v>4</v>
      </c>
      <c r="M1408" t="s">
        <v>19</v>
      </c>
      <c r="N1408" t="s">
        <v>33</v>
      </c>
      <c r="O1408">
        <f>orders[[#This Row],[Ship Date]]-orders[[#This Row],[Order Date]]</f>
        <v>5</v>
      </c>
      <c r="P1408">
        <f>WEEKNUM(orders[[#This Row],[Order Date]])</f>
        <v>8</v>
      </c>
      <c r="Q1408" t="str" cm="1">
        <f t="array" ref="Q1408">_xlfn.IFS(orders[[#This Row],[Customer Gender]]="M","Male", orders[[#This Row],[Customer Gender]]="F","Female", orders[[#This Row],[Customer Gender]]="O","Other", TRUE,"Unknown")</f>
        <v>Female</v>
      </c>
      <c r="R1408" s="31" t="str">
        <f t="shared" si="65"/>
        <v>February</v>
      </c>
    </row>
    <row r="1409" spans="1:18">
      <c r="A1409" t="s">
        <v>1508</v>
      </c>
      <c r="B1409" t="s">
        <v>26</v>
      </c>
      <c r="C1409">
        <v>3</v>
      </c>
      <c r="D1409">
        <f t="shared" si="63"/>
        <v>3</v>
      </c>
      <c r="E1409">
        <v>74.099999999999994</v>
      </c>
      <c r="F1409">
        <v>222.29999999999998</v>
      </c>
      <c r="G1409">
        <f t="shared" si="64"/>
        <v>222.29999999999998</v>
      </c>
      <c r="H1409" s="1">
        <v>45710</v>
      </c>
      <c r="I1409" s="1">
        <v>45710</v>
      </c>
      <c r="J1409" t="s">
        <v>23</v>
      </c>
      <c r="K1409" t="s">
        <v>70</v>
      </c>
      <c r="L1409">
        <v>3</v>
      </c>
      <c r="M1409" t="s">
        <v>19</v>
      </c>
      <c r="N1409" t="s">
        <v>33</v>
      </c>
      <c r="O1409">
        <f>orders[[#This Row],[Ship Date]]-orders[[#This Row],[Order Date]]</f>
        <v>0</v>
      </c>
      <c r="P1409">
        <f>WEEKNUM(orders[[#This Row],[Order Date]])</f>
        <v>8</v>
      </c>
      <c r="Q1409" t="str" cm="1">
        <f t="array" ref="Q1409">_xlfn.IFS(orders[[#This Row],[Customer Gender]]="M","Male", orders[[#This Row],[Customer Gender]]="F","Female", orders[[#This Row],[Customer Gender]]="O","Other", TRUE,"Unknown")</f>
        <v>Male</v>
      </c>
      <c r="R1409" s="31" t="str">
        <f t="shared" si="65"/>
        <v>February</v>
      </c>
    </row>
    <row r="1410" spans="1:18">
      <c r="A1410" t="s">
        <v>1509</v>
      </c>
      <c r="B1410" t="s">
        <v>26</v>
      </c>
      <c r="C1410">
        <v>1</v>
      </c>
      <c r="D1410">
        <f t="shared" ref="D1410:D1473" si="66">IF(OR(C1410="",C1410=0),0.0001,C1410)</f>
        <v>1</v>
      </c>
      <c r="E1410">
        <v>161.9</v>
      </c>
      <c r="F1410">
        <v>161.9</v>
      </c>
      <c r="G1410">
        <f t="shared" ref="G1410:G1473" si="67">IF(OR(F1410="",F1410=0),0.0001,F1410)</f>
        <v>161.9</v>
      </c>
      <c r="H1410" s="1">
        <v>45710</v>
      </c>
      <c r="I1410" s="1">
        <v>45712</v>
      </c>
      <c r="J1410" t="s">
        <v>23</v>
      </c>
      <c r="K1410" t="s">
        <v>40</v>
      </c>
      <c r="L1410">
        <v>4</v>
      </c>
      <c r="M1410" t="s">
        <v>19</v>
      </c>
      <c r="N1410" t="s">
        <v>33</v>
      </c>
      <c r="O1410">
        <f>orders[[#This Row],[Ship Date]]-orders[[#This Row],[Order Date]]</f>
        <v>2</v>
      </c>
      <c r="P1410">
        <f>WEEKNUM(orders[[#This Row],[Order Date]])</f>
        <v>8</v>
      </c>
      <c r="Q1410" t="str" cm="1">
        <f t="array" ref="Q1410">_xlfn.IFS(orders[[#This Row],[Customer Gender]]="M","Male", orders[[#This Row],[Customer Gender]]="F","Female", orders[[#This Row],[Customer Gender]]="O","Other", TRUE,"Unknown")</f>
        <v>Male</v>
      </c>
      <c r="R1410" s="31" t="str">
        <f t="shared" ref="R1410:R1473" si="68">TEXT(H1410,"mmmm")</f>
        <v>February</v>
      </c>
    </row>
    <row r="1411" spans="1:18">
      <c r="A1411" t="s">
        <v>1510</v>
      </c>
      <c r="B1411" t="s">
        <v>32</v>
      </c>
      <c r="C1411">
        <v>2</v>
      </c>
      <c r="D1411">
        <f t="shared" si="66"/>
        <v>2</v>
      </c>
      <c r="E1411">
        <v>44</v>
      </c>
      <c r="F1411">
        <v>88</v>
      </c>
      <c r="G1411">
        <f t="shared" si="67"/>
        <v>88</v>
      </c>
      <c r="H1411" s="1">
        <v>45710</v>
      </c>
      <c r="I1411" s="1">
        <v>45711</v>
      </c>
      <c r="J1411" t="s">
        <v>89</v>
      </c>
      <c r="K1411" t="s">
        <v>70</v>
      </c>
      <c r="L1411">
        <v>3</v>
      </c>
      <c r="M1411" t="s">
        <v>19</v>
      </c>
      <c r="N1411" t="s">
        <v>33</v>
      </c>
      <c r="O1411">
        <f>orders[[#This Row],[Ship Date]]-orders[[#This Row],[Order Date]]</f>
        <v>1</v>
      </c>
      <c r="P1411">
        <f>WEEKNUM(orders[[#This Row],[Order Date]])</f>
        <v>8</v>
      </c>
      <c r="Q1411" t="str" cm="1">
        <f t="array" ref="Q1411">_xlfn.IFS(orders[[#This Row],[Customer Gender]]="M","Male", orders[[#This Row],[Customer Gender]]="F","Female", orders[[#This Row],[Customer Gender]]="O","Other", TRUE,"Unknown")</f>
        <v>Other</v>
      </c>
      <c r="R1411" s="31" t="str">
        <f t="shared" si="68"/>
        <v>February</v>
      </c>
    </row>
    <row r="1412" spans="1:18">
      <c r="A1412" t="s">
        <v>1511</v>
      </c>
      <c r="B1412" t="s">
        <v>67</v>
      </c>
      <c r="C1412">
        <v>1</v>
      </c>
      <c r="D1412">
        <f t="shared" si="66"/>
        <v>1</v>
      </c>
      <c r="E1412">
        <v>32.1</v>
      </c>
      <c r="F1412">
        <v>32.1</v>
      </c>
      <c r="G1412">
        <f t="shared" si="67"/>
        <v>32.1</v>
      </c>
      <c r="H1412" s="1">
        <v>45710</v>
      </c>
      <c r="I1412" s="1">
        <v>45710</v>
      </c>
      <c r="J1412" t="s">
        <v>27</v>
      </c>
      <c r="K1412" t="s">
        <v>51</v>
      </c>
      <c r="L1412">
        <v>1</v>
      </c>
      <c r="M1412" t="s">
        <v>19</v>
      </c>
      <c r="N1412" t="s">
        <v>33</v>
      </c>
      <c r="O1412">
        <f>orders[[#This Row],[Ship Date]]-orders[[#This Row],[Order Date]]</f>
        <v>0</v>
      </c>
      <c r="P1412">
        <f>WEEKNUM(orders[[#This Row],[Order Date]])</f>
        <v>8</v>
      </c>
      <c r="Q1412" t="str" cm="1">
        <f t="array" ref="Q1412">_xlfn.IFS(orders[[#This Row],[Customer Gender]]="M","Male", orders[[#This Row],[Customer Gender]]="F","Female", orders[[#This Row],[Customer Gender]]="O","Other", TRUE,"Unknown")</f>
        <v>Female</v>
      </c>
      <c r="R1412" s="31" t="str">
        <f t="shared" si="68"/>
        <v>February</v>
      </c>
    </row>
    <row r="1413" spans="1:18">
      <c r="A1413" t="s">
        <v>1512</v>
      </c>
      <c r="B1413" t="s">
        <v>26</v>
      </c>
      <c r="C1413">
        <v>4</v>
      </c>
      <c r="D1413">
        <f t="shared" si="66"/>
        <v>4</v>
      </c>
      <c r="E1413">
        <v>104.8</v>
      </c>
      <c r="F1413">
        <v>419.2</v>
      </c>
      <c r="G1413">
        <f t="shared" si="67"/>
        <v>419.2</v>
      </c>
      <c r="H1413" s="1">
        <v>45711</v>
      </c>
      <c r="I1413" s="1">
        <v>45713</v>
      </c>
      <c r="J1413" t="s">
        <v>89</v>
      </c>
      <c r="K1413" t="s">
        <v>18</v>
      </c>
      <c r="L1413">
        <v>4</v>
      </c>
      <c r="M1413" t="s">
        <v>19</v>
      </c>
      <c r="N1413" t="s">
        <v>33</v>
      </c>
      <c r="O1413">
        <f>orders[[#This Row],[Ship Date]]-orders[[#This Row],[Order Date]]</f>
        <v>2</v>
      </c>
      <c r="P1413">
        <f>WEEKNUM(orders[[#This Row],[Order Date]])</f>
        <v>9</v>
      </c>
      <c r="Q1413" t="str" cm="1">
        <f t="array" ref="Q1413">_xlfn.IFS(orders[[#This Row],[Customer Gender]]="M","Male", orders[[#This Row],[Customer Gender]]="F","Female", orders[[#This Row],[Customer Gender]]="O","Other", TRUE,"Unknown")</f>
        <v>Other</v>
      </c>
      <c r="R1413" s="31" t="str">
        <f t="shared" si="68"/>
        <v>February</v>
      </c>
    </row>
    <row r="1414" spans="1:18">
      <c r="A1414" t="s">
        <v>1513</v>
      </c>
      <c r="B1414" t="s">
        <v>46</v>
      </c>
      <c r="C1414">
        <v>6</v>
      </c>
      <c r="D1414">
        <f t="shared" si="66"/>
        <v>6</v>
      </c>
      <c r="E1414">
        <v>67.400000000000006</v>
      </c>
      <c r="F1414">
        <v>404.40000000000003</v>
      </c>
      <c r="G1414">
        <f t="shared" si="67"/>
        <v>404.40000000000003</v>
      </c>
      <c r="H1414" s="1">
        <v>45711</v>
      </c>
      <c r="I1414" s="1">
        <v>45712</v>
      </c>
      <c r="J1414" t="s">
        <v>27</v>
      </c>
      <c r="K1414" t="s">
        <v>51</v>
      </c>
      <c r="L1414">
        <v>4</v>
      </c>
      <c r="M1414" t="s">
        <v>19</v>
      </c>
      <c r="N1414" t="s">
        <v>33</v>
      </c>
      <c r="O1414">
        <f>orders[[#This Row],[Ship Date]]-orders[[#This Row],[Order Date]]</f>
        <v>1</v>
      </c>
      <c r="P1414">
        <f>WEEKNUM(orders[[#This Row],[Order Date]])</f>
        <v>9</v>
      </c>
      <c r="Q1414" t="str" cm="1">
        <f t="array" ref="Q1414">_xlfn.IFS(orders[[#This Row],[Customer Gender]]="M","Male", orders[[#This Row],[Customer Gender]]="F","Female", orders[[#This Row],[Customer Gender]]="O","Other", TRUE,"Unknown")</f>
        <v>Female</v>
      </c>
      <c r="R1414" s="31" t="str">
        <f t="shared" si="68"/>
        <v>February</v>
      </c>
    </row>
    <row r="1415" spans="1:18">
      <c r="A1415" t="s">
        <v>1514</v>
      </c>
      <c r="B1415" t="s">
        <v>39</v>
      </c>
      <c r="C1415">
        <v>2</v>
      </c>
      <c r="D1415">
        <f t="shared" si="66"/>
        <v>2</v>
      </c>
      <c r="E1415">
        <v>115.2</v>
      </c>
      <c r="F1415">
        <v>230.4</v>
      </c>
      <c r="G1415">
        <f t="shared" si="67"/>
        <v>230.4</v>
      </c>
      <c r="H1415" s="1">
        <v>45711</v>
      </c>
      <c r="I1415" s="1">
        <v>45712</v>
      </c>
      <c r="J1415" t="s">
        <v>27</v>
      </c>
      <c r="K1415" t="s">
        <v>35</v>
      </c>
      <c r="L1415">
        <v>4</v>
      </c>
      <c r="M1415" t="s">
        <v>19</v>
      </c>
      <c r="N1415" t="s">
        <v>49</v>
      </c>
      <c r="O1415">
        <f>orders[[#This Row],[Ship Date]]-orders[[#This Row],[Order Date]]</f>
        <v>1</v>
      </c>
      <c r="P1415">
        <f>WEEKNUM(orders[[#This Row],[Order Date]])</f>
        <v>9</v>
      </c>
      <c r="Q1415" t="str" cm="1">
        <f t="array" ref="Q1415">_xlfn.IFS(orders[[#This Row],[Customer Gender]]="M","Male", orders[[#This Row],[Customer Gender]]="F","Female", orders[[#This Row],[Customer Gender]]="O","Other", TRUE,"Unknown")</f>
        <v>Female</v>
      </c>
      <c r="R1415" s="31" t="str">
        <f t="shared" si="68"/>
        <v>February</v>
      </c>
    </row>
    <row r="1416" spans="1:18">
      <c r="A1416" t="s">
        <v>1515</v>
      </c>
      <c r="B1416" t="s">
        <v>44</v>
      </c>
      <c r="C1416">
        <v>29</v>
      </c>
      <c r="D1416">
        <f t="shared" si="66"/>
        <v>29</v>
      </c>
      <c r="E1416">
        <v>15.5</v>
      </c>
      <c r="F1416">
        <v>449.5</v>
      </c>
      <c r="G1416">
        <f t="shared" si="67"/>
        <v>449.5</v>
      </c>
      <c r="H1416" s="1">
        <v>45711</v>
      </c>
      <c r="I1416" s="1">
        <v>45713</v>
      </c>
      <c r="J1416" t="s">
        <v>27</v>
      </c>
      <c r="K1416" t="s">
        <v>18</v>
      </c>
      <c r="L1416">
        <v>3</v>
      </c>
      <c r="M1416" t="s">
        <v>19</v>
      </c>
      <c r="N1416" t="s">
        <v>158</v>
      </c>
      <c r="O1416">
        <f>orders[[#This Row],[Ship Date]]-orders[[#This Row],[Order Date]]</f>
        <v>2</v>
      </c>
      <c r="P1416">
        <f>WEEKNUM(orders[[#This Row],[Order Date]])</f>
        <v>9</v>
      </c>
      <c r="Q1416" t="str" cm="1">
        <f t="array" ref="Q1416">_xlfn.IFS(orders[[#This Row],[Customer Gender]]="M","Male", orders[[#This Row],[Customer Gender]]="F","Female", orders[[#This Row],[Customer Gender]]="O","Other", TRUE,"Unknown")</f>
        <v>Female</v>
      </c>
      <c r="R1416" s="31" t="str">
        <f t="shared" si="68"/>
        <v>February</v>
      </c>
    </row>
    <row r="1417" spans="1:18">
      <c r="A1417" t="s">
        <v>1516</v>
      </c>
      <c r="B1417" t="s">
        <v>39</v>
      </c>
      <c r="C1417">
        <v>11</v>
      </c>
      <c r="D1417">
        <f t="shared" si="66"/>
        <v>11</v>
      </c>
      <c r="E1417">
        <v>66.400000000000006</v>
      </c>
      <c r="F1417">
        <v>730.40000000000009</v>
      </c>
      <c r="G1417">
        <f t="shared" si="67"/>
        <v>730.40000000000009</v>
      </c>
      <c r="H1417" s="1">
        <v>45711</v>
      </c>
      <c r="I1417" s="1">
        <v>45713</v>
      </c>
      <c r="J1417" t="s">
        <v>27</v>
      </c>
      <c r="K1417" t="s">
        <v>18</v>
      </c>
      <c r="L1417">
        <v>4</v>
      </c>
      <c r="M1417" t="s">
        <v>19</v>
      </c>
      <c r="N1417" t="s">
        <v>55</v>
      </c>
      <c r="O1417">
        <f>orders[[#This Row],[Ship Date]]-orders[[#This Row],[Order Date]]</f>
        <v>2</v>
      </c>
      <c r="P1417">
        <f>WEEKNUM(orders[[#This Row],[Order Date]])</f>
        <v>9</v>
      </c>
      <c r="Q1417" t="str" cm="1">
        <f t="array" ref="Q1417">_xlfn.IFS(orders[[#This Row],[Customer Gender]]="M","Male", orders[[#This Row],[Customer Gender]]="F","Female", orders[[#This Row],[Customer Gender]]="O","Other", TRUE,"Unknown")</f>
        <v>Female</v>
      </c>
      <c r="R1417" s="31" t="str">
        <f t="shared" si="68"/>
        <v>February</v>
      </c>
    </row>
    <row r="1418" spans="1:18">
      <c r="A1418" t="s">
        <v>1517</v>
      </c>
      <c r="B1418" t="s">
        <v>46</v>
      </c>
      <c r="C1418">
        <v>12</v>
      </c>
      <c r="D1418">
        <f t="shared" si="66"/>
        <v>12</v>
      </c>
      <c r="E1418">
        <v>68.099999999999994</v>
      </c>
      <c r="F1418">
        <v>817.19999999999993</v>
      </c>
      <c r="G1418">
        <f t="shared" si="67"/>
        <v>817.19999999999993</v>
      </c>
      <c r="H1418" s="1">
        <v>45711</v>
      </c>
      <c r="I1418" s="1">
        <v>45712</v>
      </c>
      <c r="J1418" t="s">
        <v>27</v>
      </c>
      <c r="K1418" t="s">
        <v>40</v>
      </c>
      <c r="L1418">
        <v>4</v>
      </c>
      <c r="M1418" t="s">
        <v>19</v>
      </c>
      <c r="N1418" t="s">
        <v>62</v>
      </c>
      <c r="O1418">
        <f>orders[[#This Row],[Ship Date]]-orders[[#This Row],[Order Date]]</f>
        <v>1</v>
      </c>
      <c r="P1418">
        <f>WEEKNUM(orders[[#This Row],[Order Date]])</f>
        <v>9</v>
      </c>
      <c r="Q1418" t="str" cm="1">
        <f t="array" ref="Q1418">_xlfn.IFS(orders[[#This Row],[Customer Gender]]="M","Male", orders[[#This Row],[Customer Gender]]="F","Female", orders[[#This Row],[Customer Gender]]="O","Other", TRUE,"Unknown")</f>
        <v>Female</v>
      </c>
      <c r="R1418" s="31" t="str">
        <f t="shared" si="68"/>
        <v>February</v>
      </c>
    </row>
    <row r="1419" spans="1:18">
      <c r="A1419" t="s">
        <v>1518</v>
      </c>
      <c r="B1419" t="s">
        <v>44</v>
      </c>
      <c r="C1419">
        <v>5</v>
      </c>
      <c r="D1419">
        <f t="shared" si="66"/>
        <v>5</v>
      </c>
      <c r="E1419">
        <v>32.5</v>
      </c>
      <c r="F1419">
        <v>162.5</v>
      </c>
      <c r="G1419">
        <f t="shared" si="67"/>
        <v>162.5</v>
      </c>
      <c r="H1419" s="1">
        <v>45711</v>
      </c>
      <c r="I1419" s="1">
        <v>45715</v>
      </c>
      <c r="J1419" t="s">
        <v>23</v>
      </c>
      <c r="K1419" t="s">
        <v>40</v>
      </c>
      <c r="L1419">
        <v>3</v>
      </c>
      <c r="M1419" t="s">
        <v>19</v>
      </c>
      <c r="N1419" t="s">
        <v>62</v>
      </c>
      <c r="O1419">
        <f>orders[[#This Row],[Ship Date]]-orders[[#This Row],[Order Date]]</f>
        <v>4</v>
      </c>
      <c r="P1419">
        <f>WEEKNUM(orders[[#This Row],[Order Date]])</f>
        <v>9</v>
      </c>
      <c r="Q1419" t="str" cm="1">
        <f t="array" ref="Q1419">_xlfn.IFS(orders[[#This Row],[Customer Gender]]="M","Male", orders[[#This Row],[Customer Gender]]="F","Female", orders[[#This Row],[Customer Gender]]="O","Other", TRUE,"Unknown")</f>
        <v>Male</v>
      </c>
      <c r="R1419" s="31" t="str">
        <f t="shared" si="68"/>
        <v>February</v>
      </c>
    </row>
    <row r="1420" spans="1:18">
      <c r="A1420" t="s">
        <v>1519</v>
      </c>
      <c r="B1420" t="s">
        <v>123</v>
      </c>
      <c r="C1420">
        <v>3</v>
      </c>
      <c r="D1420">
        <f t="shared" si="66"/>
        <v>3</v>
      </c>
      <c r="E1420">
        <v>61.2</v>
      </c>
      <c r="F1420">
        <v>183.60000000000002</v>
      </c>
      <c r="G1420">
        <f t="shared" si="67"/>
        <v>183.60000000000002</v>
      </c>
      <c r="H1420" s="1">
        <v>45711</v>
      </c>
      <c r="I1420" s="1">
        <v>45713</v>
      </c>
      <c r="J1420" t="s">
        <v>27</v>
      </c>
      <c r="K1420" t="s">
        <v>35</v>
      </c>
      <c r="L1420">
        <v>3</v>
      </c>
      <c r="M1420" t="s">
        <v>19</v>
      </c>
      <c r="N1420" t="s">
        <v>62</v>
      </c>
      <c r="O1420">
        <f>orders[[#This Row],[Ship Date]]-orders[[#This Row],[Order Date]]</f>
        <v>2</v>
      </c>
      <c r="P1420">
        <f>WEEKNUM(orders[[#This Row],[Order Date]])</f>
        <v>9</v>
      </c>
      <c r="Q1420" t="str" cm="1">
        <f t="array" ref="Q1420">_xlfn.IFS(orders[[#This Row],[Customer Gender]]="M","Male", orders[[#This Row],[Customer Gender]]="F","Female", orders[[#This Row],[Customer Gender]]="O","Other", TRUE,"Unknown")</f>
        <v>Female</v>
      </c>
      <c r="R1420" s="31" t="str">
        <f t="shared" si="68"/>
        <v>February</v>
      </c>
    </row>
    <row r="1421" spans="1:18">
      <c r="A1421" t="s">
        <v>1520</v>
      </c>
      <c r="B1421" t="s">
        <v>46</v>
      </c>
      <c r="C1421">
        <v>2</v>
      </c>
      <c r="D1421">
        <f t="shared" si="66"/>
        <v>2</v>
      </c>
      <c r="E1421">
        <v>54.2</v>
      </c>
      <c r="F1421">
        <v>108.4</v>
      </c>
      <c r="G1421">
        <f t="shared" si="67"/>
        <v>108.4</v>
      </c>
      <c r="H1421" s="1">
        <v>45711</v>
      </c>
      <c r="I1421" s="1">
        <v>45712</v>
      </c>
      <c r="J1421" t="s">
        <v>27</v>
      </c>
      <c r="K1421" t="s">
        <v>35</v>
      </c>
      <c r="L1421">
        <v>4</v>
      </c>
      <c r="M1421" t="s">
        <v>19</v>
      </c>
      <c r="N1421" t="s">
        <v>62</v>
      </c>
      <c r="O1421">
        <f>orders[[#This Row],[Ship Date]]-orders[[#This Row],[Order Date]]</f>
        <v>1</v>
      </c>
      <c r="P1421">
        <f>WEEKNUM(orders[[#This Row],[Order Date]])</f>
        <v>9</v>
      </c>
      <c r="Q1421" t="str" cm="1">
        <f t="array" ref="Q1421">_xlfn.IFS(orders[[#This Row],[Customer Gender]]="M","Male", orders[[#This Row],[Customer Gender]]="F","Female", orders[[#This Row],[Customer Gender]]="O","Other", TRUE,"Unknown")</f>
        <v>Female</v>
      </c>
      <c r="R1421" s="31" t="str">
        <f t="shared" si="68"/>
        <v>February</v>
      </c>
    </row>
    <row r="1422" spans="1:18">
      <c r="A1422" t="s">
        <v>1521</v>
      </c>
      <c r="B1422" t="s">
        <v>67</v>
      </c>
      <c r="C1422">
        <v>8</v>
      </c>
      <c r="D1422">
        <f t="shared" si="66"/>
        <v>8</v>
      </c>
      <c r="E1422">
        <v>28.7</v>
      </c>
      <c r="F1422">
        <v>229.6</v>
      </c>
      <c r="G1422">
        <f t="shared" si="67"/>
        <v>229.6</v>
      </c>
      <c r="H1422" s="1">
        <v>45711</v>
      </c>
      <c r="I1422" s="1">
        <v>45713</v>
      </c>
      <c r="J1422" t="s">
        <v>23</v>
      </c>
      <c r="K1422" t="s">
        <v>35</v>
      </c>
      <c r="L1422">
        <v>4</v>
      </c>
      <c r="M1422" t="s">
        <v>19</v>
      </c>
      <c r="N1422" t="s">
        <v>72</v>
      </c>
      <c r="O1422">
        <f>orders[[#This Row],[Ship Date]]-orders[[#This Row],[Order Date]]</f>
        <v>2</v>
      </c>
      <c r="P1422">
        <f>WEEKNUM(orders[[#This Row],[Order Date]])</f>
        <v>9</v>
      </c>
      <c r="Q1422" t="str" cm="1">
        <f t="array" ref="Q1422">_xlfn.IFS(orders[[#This Row],[Customer Gender]]="M","Male", orders[[#This Row],[Customer Gender]]="F","Female", orders[[#This Row],[Customer Gender]]="O","Other", TRUE,"Unknown")</f>
        <v>Male</v>
      </c>
      <c r="R1422" s="31" t="str">
        <f t="shared" si="68"/>
        <v>February</v>
      </c>
    </row>
    <row r="1423" spans="1:18">
      <c r="A1423" t="s">
        <v>1522</v>
      </c>
      <c r="B1423" t="s">
        <v>69</v>
      </c>
      <c r="C1423">
        <v>6</v>
      </c>
      <c r="D1423">
        <f t="shared" si="66"/>
        <v>6</v>
      </c>
      <c r="E1423">
        <v>38.200000000000003</v>
      </c>
      <c r="F1423">
        <v>229.20000000000002</v>
      </c>
      <c r="G1423">
        <f t="shared" si="67"/>
        <v>229.20000000000002</v>
      </c>
      <c r="H1423" s="1">
        <v>45711</v>
      </c>
      <c r="I1423" s="1">
        <v>45715</v>
      </c>
      <c r="J1423" t="s">
        <v>27</v>
      </c>
      <c r="K1423" t="s">
        <v>18</v>
      </c>
      <c r="L1423">
        <v>3</v>
      </c>
      <c r="M1423" t="s">
        <v>19</v>
      </c>
      <c r="N1423" t="s">
        <v>72</v>
      </c>
      <c r="O1423">
        <f>orders[[#This Row],[Ship Date]]-orders[[#This Row],[Order Date]]</f>
        <v>4</v>
      </c>
      <c r="P1423">
        <f>WEEKNUM(orders[[#This Row],[Order Date]])</f>
        <v>9</v>
      </c>
      <c r="Q1423" t="str" cm="1">
        <f t="array" ref="Q1423">_xlfn.IFS(orders[[#This Row],[Customer Gender]]="M","Male", orders[[#This Row],[Customer Gender]]="F","Female", orders[[#This Row],[Customer Gender]]="O","Other", TRUE,"Unknown")</f>
        <v>Female</v>
      </c>
      <c r="R1423" s="31" t="str">
        <f t="shared" si="68"/>
        <v>February</v>
      </c>
    </row>
    <row r="1424" spans="1:18">
      <c r="A1424" t="s">
        <v>1523</v>
      </c>
      <c r="B1424" t="s">
        <v>44</v>
      </c>
      <c r="C1424">
        <v>12</v>
      </c>
      <c r="D1424">
        <f t="shared" si="66"/>
        <v>12</v>
      </c>
      <c r="E1424">
        <v>17.600000000000001</v>
      </c>
      <c r="F1424">
        <v>211.20000000000002</v>
      </c>
      <c r="G1424">
        <f t="shared" si="67"/>
        <v>211.20000000000002</v>
      </c>
      <c r="H1424" s="1">
        <v>45711</v>
      </c>
      <c r="I1424" s="1">
        <v>45712</v>
      </c>
      <c r="J1424" t="s">
        <v>27</v>
      </c>
      <c r="K1424" t="s">
        <v>40</v>
      </c>
      <c r="L1424">
        <v>3</v>
      </c>
      <c r="M1424" t="s">
        <v>19</v>
      </c>
      <c r="N1424" t="s">
        <v>72</v>
      </c>
      <c r="O1424">
        <f>orders[[#This Row],[Ship Date]]-orders[[#This Row],[Order Date]]</f>
        <v>1</v>
      </c>
      <c r="P1424">
        <f>WEEKNUM(orders[[#This Row],[Order Date]])</f>
        <v>9</v>
      </c>
      <c r="Q1424" t="str" cm="1">
        <f t="array" ref="Q1424">_xlfn.IFS(orders[[#This Row],[Customer Gender]]="M","Male", orders[[#This Row],[Customer Gender]]="F","Female", orders[[#This Row],[Customer Gender]]="O","Other", TRUE,"Unknown")</f>
        <v>Female</v>
      </c>
      <c r="R1424" s="31" t="str">
        <f t="shared" si="68"/>
        <v>February</v>
      </c>
    </row>
    <row r="1425" spans="1:18">
      <c r="A1425" t="s">
        <v>1524</v>
      </c>
      <c r="B1425" t="s">
        <v>54</v>
      </c>
      <c r="C1425">
        <v>3</v>
      </c>
      <c r="D1425">
        <f t="shared" si="66"/>
        <v>3</v>
      </c>
      <c r="E1425">
        <v>74.599999999999994</v>
      </c>
      <c r="F1425">
        <v>223.79999999999998</v>
      </c>
      <c r="G1425">
        <f t="shared" si="67"/>
        <v>223.79999999999998</v>
      </c>
      <c r="H1425" s="1">
        <v>45711</v>
      </c>
      <c r="I1425" s="1">
        <v>45711</v>
      </c>
      <c r="J1425" t="s">
        <v>27</v>
      </c>
      <c r="K1425" t="s">
        <v>40</v>
      </c>
      <c r="L1425">
        <v>4</v>
      </c>
      <c r="M1425" t="s">
        <v>19</v>
      </c>
      <c r="N1425" t="s">
        <v>77</v>
      </c>
      <c r="O1425">
        <f>orders[[#This Row],[Ship Date]]-orders[[#This Row],[Order Date]]</f>
        <v>0</v>
      </c>
      <c r="P1425">
        <f>WEEKNUM(orders[[#This Row],[Order Date]])</f>
        <v>9</v>
      </c>
      <c r="Q1425" t="str" cm="1">
        <f t="array" ref="Q1425">_xlfn.IFS(orders[[#This Row],[Customer Gender]]="M","Male", orders[[#This Row],[Customer Gender]]="F","Female", orders[[#This Row],[Customer Gender]]="O","Other", TRUE,"Unknown")</f>
        <v>Female</v>
      </c>
      <c r="R1425" s="31" t="str">
        <f t="shared" si="68"/>
        <v>February</v>
      </c>
    </row>
    <row r="1426" spans="1:18">
      <c r="A1426" t="s">
        <v>1525</v>
      </c>
      <c r="B1426" t="s">
        <v>128</v>
      </c>
      <c r="C1426">
        <v>15</v>
      </c>
      <c r="D1426">
        <f t="shared" si="66"/>
        <v>15</v>
      </c>
      <c r="E1426">
        <v>72.599999999999994</v>
      </c>
      <c r="F1426">
        <v>1089</v>
      </c>
      <c r="G1426">
        <f t="shared" si="67"/>
        <v>1089</v>
      </c>
      <c r="H1426" s="1">
        <v>45711</v>
      </c>
      <c r="I1426" s="1">
        <v>45711</v>
      </c>
      <c r="J1426" t="s">
        <v>17</v>
      </c>
      <c r="K1426" t="s">
        <v>35</v>
      </c>
      <c r="L1426">
        <v>3</v>
      </c>
      <c r="M1426" t="s">
        <v>19</v>
      </c>
      <c r="N1426" t="s">
        <v>77</v>
      </c>
      <c r="O1426">
        <f>orders[[#This Row],[Ship Date]]-orders[[#This Row],[Order Date]]</f>
        <v>0</v>
      </c>
      <c r="P1426">
        <f>WEEKNUM(orders[[#This Row],[Order Date]])</f>
        <v>9</v>
      </c>
      <c r="Q1426" t="str" cm="1">
        <f t="array" ref="Q1426">_xlfn.IFS(orders[[#This Row],[Customer Gender]]="M","Male", orders[[#This Row],[Customer Gender]]="F","Female", orders[[#This Row],[Customer Gender]]="O","Other", TRUE,"Unknown")</f>
        <v>Unknown</v>
      </c>
      <c r="R1426" s="31" t="str">
        <f t="shared" si="68"/>
        <v>February</v>
      </c>
    </row>
    <row r="1427" spans="1:18">
      <c r="A1427" t="s">
        <v>1526</v>
      </c>
      <c r="B1427" t="s">
        <v>42</v>
      </c>
      <c r="C1427">
        <v>1</v>
      </c>
      <c r="D1427">
        <f t="shared" si="66"/>
        <v>1</v>
      </c>
      <c r="E1427">
        <v>62.3</v>
      </c>
      <c r="F1427">
        <v>62.3</v>
      </c>
      <c r="G1427">
        <f t="shared" si="67"/>
        <v>62.3</v>
      </c>
      <c r="H1427" s="1">
        <v>45711</v>
      </c>
      <c r="I1427" s="1">
        <v>45712</v>
      </c>
      <c r="J1427" t="s">
        <v>27</v>
      </c>
      <c r="K1427" t="s">
        <v>35</v>
      </c>
      <c r="L1427">
        <v>4</v>
      </c>
      <c r="M1427" t="s">
        <v>19</v>
      </c>
      <c r="N1427" t="s">
        <v>77</v>
      </c>
      <c r="O1427">
        <f>orders[[#This Row],[Ship Date]]-orders[[#This Row],[Order Date]]</f>
        <v>1</v>
      </c>
      <c r="P1427">
        <f>WEEKNUM(orders[[#This Row],[Order Date]])</f>
        <v>9</v>
      </c>
      <c r="Q1427" t="str" cm="1">
        <f t="array" ref="Q1427">_xlfn.IFS(orders[[#This Row],[Customer Gender]]="M","Male", orders[[#This Row],[Customer Gender]]="F","Female", orders[[#This Row],[Customer Gender]]="O","Other", TRUE,"Unknown")</f>
        <v>Female</v>
      </c>
      <c r="R1427" s="31" t="str">
        <f t="shared" si="68"/>
        <v>February</v>
      </c>
    </row>
    <row r="1428" spans="1:18">
      <c r="A1428" t="s">
        <v>1527</v>
      </c>
      <c r="B1428" t="s">
        <v>30</v>
      </c>
      <c r="C1428">
        <v>3</v>
      </c>
      <c r="D1428">
        <f t="shared" si="66"/>
        <v>3</v>
      </c>
      <c r="E1428">
        <v>33.799999999999997</v>
      </c>
      <c r="F1428">
        <v>101.39999999999999</v>
      </c>
      <c r="G1428">
        <f t="shared" si="67"/>
        <v>101.39999999999999</v>
      </c>
      <c r="H1428" s="1">
        <v>45711</v>
      </c>
      <c r="I1428" s="1">
        <v>45713</v>
      </c>
      <c r="J1428" t="s">
        <v>23</v>
      </c>
      <c r="K1428" t="s">
        <v>18</v>
      </c>
      <c r="L1428">
        <v>5</v>
      </c>
      <c r="M1428" t="s">
        <v>19</v>
      </c>
      <c r="N1428" t="s">
        <v>113</v>
      </c>
      <c r="O1428">
        <f>orders[[#This Row],[Ship Date]]-orders[[#This Row],[Order Date]]</f>
        <v>2</v>
      </c>
      <c r="P1428">
        <f>WEEKNUM(orders[[#This Row],[Order Date]])</f>
        <v>9</v>
      </c>
      <c r="Q1428" t="str" cm="1">
        <f t="array" ref="Q1428">_xlfn.IFS(orders[[#This Row],[Customer Gender]]="M","Male", orders[[#This Row],[Customer Gender]]="F","Female", orders[[#This Row],[Customer Gender]]="O","Other", TRUE,"Unknown")</f>
        <v>Male</v>
      </c>
      <c r="R1428" s="31" t="str">
        <f t="shared" si="68"/>
        <v>February</v>
      </c>
    </row>
    <row r="1429" spans="1:18">
      <c r="A1429" t="s">
        <v>1528</v>
      </c>
      <c r="B1429" t="s">
        <v>46</v>
      </c>
      <c r="C1429">
        <v>1</v>
      </c>
      <c r="D1429">
        <f t="shared" si="66"/>
        <v>1</v>
      </c>
      <c r="E1429">
        <v>85.7</v>
      </c>
      <c r="F1429">
        <v>85.7</v>
      </c>
      <c r="G1429">
        <f t="shared" si="67"/>
        <v>85.7</v>
      </c>
      <c r="H1429" s="1">
        <v>45711</v>
      </c>
      <c r="I1429" s="1">
        <v>45714</v>
      </c>
      <c r="J1429" t="s">
        <v>23</v>
      </c>
      <c r="K1429" t="s">
        <v>51</v>
      </c>
      <c r="L1429">
        <v>3</v>
      </c>
      <c r="M1429" t="s">
        <v>19</v>
      </c>
      <c r="N1429" t="s">
        <v>115</v>
      </c>
      <c r="O1429">
        <f>orders[[#This Row],[Ship Date]]-orders[[#This Row],[Order Date]]</f>
        <v>3</v>
      </c>
      <c r="P1429">
        <f>WEEKNUM(orders[[#This Row],[Order Date]])</f>
        <v>9</v>
      </c>
      <c r="Q1429" t="str" cm="1">
        <f t="array" ref="Q1429">_xlfn.IFS(orders[[#This Row],[Customer Gender]]="M","Male", orders[[#This Row],[Customer Gender]]="F","Female", orders[[#This Row],[Customer Gender]]="O","Other", TRUE,"Unknown")</f>
        <v>Male</v>
      </c>
      <c r="R1429" s="31" t="str">
        <f t="shared" si="68"/>
        <v>February</v>
      </c>
    </row>
    <row r="1430" spans="1:18">
      <c r="A1430" t="s">
        <v>1529</v>
      </c>
      <c r="B1430" t="s">
        <v>39</v>
      </c>
      <c r="C1430">
        <v>2</v>
      </c>
      <c r="D1430">
        <f t="shared" si="66"/>
        <v>2</v>
      </c>
      <c r="E1430">
        <v>92.1</v>
      </c>
      <c r="F1430">
        <v>184.2</v>
      </c>
      <c r="G1430">
        <f t="shared" si="67"/>
        <v>184.2</v>
      </c>
      <c r="H1430" s="1">
        <v>45711</v>
      </c>
      <c r="I1430" s="1">
        <v>45713</v>
      </c>
      <c r="J1430" t="s">
        <v>23</v>
      </c>
      <c r="K1430" t="s">
        <v>35</v>
      </c>
      <c r="L1430">
        <v>4</v>
      </c>
      <c r="M1430" t="s">
        <v>19</v>
      </c>
      <c r="N1430" t="s">
        <v>115</v>
      </c>
      <c r="O1430">
        <f>orders[[#This Row],[Ship Date]]-orders[[#This Row],[Order Date]]</f>
        <v>2</v>
      </c>
      <c r="P1430">
        <f>WEEKNUM(orders[[#This Row],[Order Date]])</f>
        <v>9</v>
      </c>
      <c r="Q1430" t="str" cm="1">
        <f t="array" ref="Q1430">_xlfn.IFS(orders[[#This Row],[Customer Gender]]="M","Male", orders[[#This Row],[Customer Gender]]="F","Female", orders[[#This Row],[Customer Gender]]="O","Other", TRUE,"Unknown")</f>
        <v>Male</v>
      </c>
      <c r="R1430" s="31" t="str">
        <f t="shared" si="68"/>
        <v>February</v>
      </c>
    </row>
    <row r="1431" spans="1:18">
      <c r="A1431" t="s">
        <v>1530</v>
      </c>
      <c r="B1431" t="s">
        <v>128</v>
      </c>
      <c r="C1431">
        <v>3</v>
      </c>
      <c r="D1431">
        <f t="shared" si="66"/>
        <v>3</v>
      </c>
      <c r="E1431">
        <v>65.099999999999994</v>
      </c>
      <c r="F1431">
        <v>195.29999999999998</v>
      </c>
      <c r="G1431">
        <f t="shared" si="67"/>
        <v>195.29999999999998</v>
      </c>
      <c r="H1431" s="1">
        <v>45711</v>
      </c>
      <c r="I1431" s="1">
        <v>45714</v>
      </c>
      <c r="J1431" t="s">
        <v>23</v>
      </c>
      <c r="K1431" t="s">
        <v>18</v>
      </c>
      <c r="L1431">
        <v>4</v>
      </c>
      <c r="M1431" t="s">
        <v>19</v>
      </c>
      <c r="N1431" t="s">
        <v>24</v>
      </c>
      <c r="O1431">
        <f>orders[[#This Row],[Ship Date]]-orders[[#This Row],[Order Date]]</f>
        <v>3</v>
      </c>
      <c r="P1431">
        <f>WEEKNUM(orders[[#This Row],[Order Date]])</f>
        <v>9</v>
      </c>
      <c r="Q1431" t="str" cm="1">
        <f t="array" ref="Q1431">_xlfn.IFS(orders[[#This Row],[Customer Gender]]="M","Male", orders[[#This Row],[Customer Gender]]="F","Female", orders[[#This Row],[Customer Gender]]="O","Other", TRUE,"Unknown")</f>
        <v>Male</v>
      </c>
      <c r="R1431" s="31" t="str">
        <f t="shared" si="68"/>
        <v>February</v>
      </c>
    </row>
    <row r="1432" spans="1:18">
      <c r="A1432" t="s">
        <v>1531</v>
      </c>
      <c r="B1432" t="s">
        <v>46</v>
      </c>
      <c r="C1432">
        <v>7</v>
      </c>
      <c r="D1432">
        <f t="shared" si="66"/>
        <v>7</v>
      </c>
      <c r="E1432">
        <v>20.3</v>
      </c>
      <c r="F1432">
        <v>142.1</v>
      </c>
      <c r="G1432">
        <f t="shared" si="67"/>
        <v>142.1</v>
      </c>
      <c r="H1432" s="1">
        <v>45711</v>
      </c>
      <c r="I1432" s="1">
        <v>45712</v>
      </c>
      <c r="J1432" t="s">
        <v>27</v>
      </c>
      <c r="K1432" t="s">
        <v>40</v>
      </c>
      <c r="L1432">
        <v>5</v>
      </c>
      <c r="M1432" t="s">
        <v>19</v>
      </c>
      <c r="N1432" t="s">
        <v>28</v>
      </c>
      <c r="O1432">
        <f>orders[[#This Row],[Ship Date]]-orders[[#This Row],[Order Date]]</f>
        <v>1</v>
      </c>
      <c r="P1432">
        <f>WEEKNUM(orders[[#This Row],[Order Date]])</f>
        <v>9</v>
      </c>
      <c r="Q1432" t="str" cm="1">
        <f t="array" ref="Q1432">_xlfn.IFS(orders[[#This Row],[Customer Gender]]="M","Male", orders[[#This Row],[Customer Gender]]="F","Female", orders[[#This Row],[Customer Gender]]="O","Other", TRUE,"Unknown")</f>
        <v>Female</v>
      </c>
      <c r="R1432" s="31" t="str">
        <f t="shared" si="68"/>
        <v>February</v>
      </c>
    </row>
    <row r="1433" spans="1:18">
      <c r="A1433" t="s">
        <v>1532</v>
      </c>
      <c r="B1433" t="s">
        <v>171</v>
      </c>
      <c r="C1433">
        <v>2</v>
      </c>
      <c r="D1433">
        <f t="shared" si="66"/>
        <v>2</v>
      </c>
      <c r="E1433">
        <v>29.8</v>
      </c>
      <c r="F1433">
        <v>59.6</v>
      </c>
      <c r="G1433">
        <f t="shared" si="67"/>
        <v>59.6</v>
      </c>
      <c r="H1433" s="1">
        <v>45711</v>
      </c>
      <c r="I1433" s="1">
        <v>45713</v>
      </c>
      <c r="J1433" t="s">
        <v>27</v>
      </c>
      <c r="K1433" t="s">
        <v>35</v>
      </c>
      <c r="L1433">
        <v>5</v>
      </c>
      <c r="M1433" t="s">
        <v>19</v>
      </c>
      <c r="N1433" t="s">
        <v>334</v>
      </c>
      <c r="O1433">
        <f>orders[[#This Row],[Ship Date]]-orders[[#This Row],[Order Date]]</f>
        <v>2</v>
      </c>
      <c r="P1433">
        <f>WEEKNUM(orders[[#This Row],[Order Date]])</f>
        <v>9</v>
      </c>
      <c r="Q1433" t="str" cm="1">
        <f t="array" ref="Q1433">_xlfn.IFS(orders[[#This Row],[Customer Gender]]="M","Male", orders[[#This Row],[Customer Gender]]="F","Female", orders[[#This Row],[Customer Gender]]="O","Other", TRUE,"Unknown")</f>
        <v>Female</v>
      </c>
      <c r="R1433" s="31" t="str">
        <f t="shared" si="68"/>
        <v>February</v>
      </c>
    </row>
    <row r="1434" spans="1:18">
      <c r="A1434" t="s">
        <v>1533</v>
      </c>
      <c r="B1434" t="s">
        <v>16</v>
      </c>
      <c r="C1434">
        <v>2</v>
      </c>
      <c r="D1434">
        <f t="shared" si="66"/>
        <v>2</v>
      </c>
      <c r="E1434">
        <v>24.2</v>
      </c>
      <c r="F1434">
        <v>48.4</v>
      </c>
      <c r="G1434">
        <f t="shared" si="67"/>
        <v>48.4</v>
      </c>
      <c r="H1434" s="1">
        <v>45711</v>
      </c>
      <c r="I1434" s="1">
        <v>45713</v>
      </c>
      <c r="J1434" t="s">
        <v>27</v>
      </c>
      <c r="K1434" t="s">
        <v>51</v>
      </c>
      <c r="L1434">
        <v>5</v>
      </c>
      <c r="M1434" t="s">
        <v>19</v>
      </c>
      <c r="N1434" t="s">
        <v>33</v>
      </c>
      <c r="O1434">
        <f>orders[[#This Row],[Ship Date]]-orders[[#This Row],[Order Date]]</f>
        <v>2</v>
      </c>
      <c r="P1434">
        <f>WEEKNUM(orders[[#This Row],[Order Date]])</f>
        <v>9</v>
      </c>
      <c r="Q1434" t="str" cm="1">
        <f t="array" ref="Q1434">_xlfn.IFS(orders[[#This Row],[Customer Gender]]="M","Male", orders[[#This Row],[Customer Gender]]="F","Female", orders[[#This Row],[Customer Gender]]="O","Other", TRUE,"Unknown")</f>
        <v>Female</v>
      </c>
      <c r="R1434" s="31" t="str">
        <f t="shared" si="68"/>
        <v>February</v>
      </c>
    </row>
    <row r="1435" spans="1:18">
      <c r="A1435" t="s">
        <v>1534</v>
      </c>
      <c r="B1435" t="s">
        <v>30</v>
      </c>
      <c r="C1435">
        <v>1</v>
      </c>
      <c r="D1435">
        <f t="shared" si="66"/>
        <v>1</v>
      </c>
      <c r="E1435">
        <v>57.3</v>
      </c>
      <c r="F1435">
        <v>57.3</v>
      </c>
      <c r="G1435">
        <f t="shared" si="67"/>
        <v>57.3</v>
      </c>
      <c r="H1435" s="1">
        <v>45711</v>
      </c>
      <c r="I1435" s="1">
        <v>45713</v>
      </c>
      <c r="J1435" t="s">
        <v>23</v>
      </c>
      <c r="K1435" t="s">
        <v>18</v>
      </c>
      <c r="L1435">
        <v>4</v>
      </c>
      <c r="M1435" t="s">
        <v>19</v>
      </c>
      <c r="N1435" t="s">
        <v>33</v>
      </c>
      <c r="O1435">
        <f>orders[[#This Row],[Ship Date]]-orders[[#This Row],[Order Date]]</f>
        <v>2</v>
      </c>
      <c r="P1435">
        <f>WEEKNUM(orders[[#This Row],[Order Date]])</f>
        <v>9</v>
      </c>
      <c r="Q1435" t="str" cm="1">
        <f t="array" ref="Q1435">_xlfn.IFS(orders[[#This Row],[Customer Gender]]="M","Male", orders[[#This Row],[Customer Gender]]="F","Female", orders[[#This Row],[Customer Gender]]="O","Other", TRUE,"Unknown")</f>
        <v>Male</v>
      </c>
      <c r="R1435" s="31" t="str">
        <f t="shared" si="68"/>
        <v>February</v>
      </c>
    </row>
    <row r="1436" spans="1:18">
      <c r="A1436" t="s">
        <v>1535</v>
      </c>
      <c r="B1436" t="s">
        <v>26</v>
      </c>
      <c r="C1436">
        <v>1</v>
      </c>
      <c r="D1436">
        <f t="shared" si="66"/>
        <v>1</v>
      </c>
      <c r="E1436">
        <v>108.9</v>
      </c>
      <c r="F1436">
        <v>108.9</v>
      </c>
      <c r="G1436">
        <f t="shared" si="67"/>
        <v>108.9</v>
      </c>
      <c r="H1436" s="1">
        <v>45711</v>
      </c>
      <c r="I1436" s="1">
        <v>45713</v>
      </c>
      <c r="J1436" t="s">
        <v>27</v>
      </c>
      <c r="K1436" t="s">
        <v>35</v>
      </c>
      <c r="L1436">
        <v>4</v>
      </c>
      <c r="M1436" t="s">
        <v>19</v>
      </c>
      <c r="N1436" t="s">
        <v>33</v>
      </c>
      <c r="O1436">
        <f>orders[[#This Row],[Ship Date]]-orders[[#This Row],[Order Date]]</f>
        <v>2</v>
      </c>
      <c r="P1436">
        <f>WEEKNUM(orders[[#This Row],[Order Date]])</f>
        <v>9</v>
      </c>
      <c r="Q1436" t="str" cm="1">
        <f t="array" ref="Q1436">_xlfn.IFS(orders[[#This Row],[Customer Gender]]="M","Male", orders[[#This Row],[Customer Gender]]="F","Female", orders[[#This Row],[Customer Gender]]="O","Other", TRUE,"Unknown")</f>
        <v>Female</v>
      </c>
      <c r="R1436" s="31" t="str">
        <f t="shared" si="68"/>
        <v>February</v>
      </c>
    </row>
    <row r="1437" spans="1:18">
      <c r="A1437" t="s">
        <v>1536</v>
      </c>
      <c r="B1437" t="s">
        <v>42</v>
      </c>
      <c r="C1437">
        <v>5</v>
      </c>
      <c r="D1437">
        <f t="shared" si="66"/>
        <v>5</v>
      </c>
      <c r="E1437">
        <v>50.7</v>
      </c>
      <c r="F1437">
        <v>253.5</v>
      </c>
      <c r="G1437">
        <f t="shared" si="67"/>
        <v>253.5</v>
      </c>
      <c r="H1437" s="1">
        <v>45711</v>
      </c>
      <c r="I1437" s="1">
        <v>45712</v>
      </c>
      <c r="J1437" t="s">
        <v>27</v>
      </c>
      <c r="K1437" t="s">
        <v>18</v>
      </c>
      <c r="L1437">
        <v>4</v>
      </c>
      <c r="M1437" t="s">
        <v>19</v>
      </c>
      <c r="N1437" t="s">
        <v>33</v>
      </c>
      <c r="O1437">
        <f>orders[[#This Row],[Ship Date]]-orders[[#This Row],[Order Date]]</f>
        <v>1</v>
      </c>
      <c r="P1437">
        <f>WEEKNUM(orders[[#This Row],[Order Date]])</f>
        <v>9</v>
      </c>
      <c r="Q1437" t="str" cm="1">
        <f t="array" ref="Q1437">_xlfn.IFS(orders[[#This Row],[Customer Gender]]="M","Male", orders[[#This Row],[Customer Gender]]="F","Female", orders[[#This Row],[Customer Gender]]="O","Other", TRUE,"Unknown")</f>
        <v>Female</v>
      </c>
      <c r="R1437" s="31" t="str">
        <f t="shared" si="68"/>
        <v>February</v>
      </c>
    </row>
    <row r="1438" spans="1:18">
      <c r="A1438" t="s">
        <v>1537</v>
      </c>
      <c r="B1438" t="s">
        <v>42</v>
      </c>
      <c r="C1438">
        <v>9</v>
      </c>
      <c r="D1438">
        <f t="shared" si="66"/>
        <v>9</v>
      </c>
      <c r="E1438">
        <v>66.099999999999994</v>
      </c>
      <c r="F1438">
        <v>594.9</v>
      </c>
      <c r="G1438">
        <f t="shared" si="67"/>
        <v>594.9</v>
      </c>
      <c r="H1438" s="1">
        <v>45711</v>
      </c>
      <c r="I1438" s="1">
        <v>45725</v>
      </c>
      <c r="J1438" t="s">
        <v>27</v>
      </c>
      <c r="K1438" t="s">
        <v>35</v>
      </c>
      <c r="L1438">
        <v>4</v>
      </c>
      <c r="M1438" t="s">
        <v>19</v>
      </c>
      <c r="N1438" t="s">
        <v>33</v>
      </c>
      <c r="O1438">
        <f>orders[[#This Row],[Ship Date]]-orders[[#This Row],[Order Date]]</f>
        <v>14</v>
      </c>
      <c r="P1438">
        <f>WEEKNUM(orders[[#This Row],[Order Date]])</f>
        <v>9</v>
      </c>
      <c r="Q1438" t="str" cm="1">
        <f t="array" ref="Q1438">_xlfn.IFS(orders[[#This Row],[Customer Gender]]="M","Male", orders[[#This Row],[Customer Gender]]="F","Female", orders[[#This Row],[Customer Gender]]="O","Other", TRUE,"Unknown")</f>
        <v>Female</v>
      </c>
      <c r="R1438" s="31" t="str">
        <f t="shared" si="68"/>
        <v>February</v>
      </c>
    </row>
    <row r="1439" spans="1:18">
      <c r="A1439" t="s">
        <v>1538</v>
      </c>
      <c r="B1439" t="s">
        <v>69</v>
      </c>
      <c r="C1439">
        <v>5</v>
      </c>
      <c r="D1439">
        <f t="shared" si="66"/>
        <v>5</v>
      </c>
      <c r="E1439">
        <v>36.700000000000003</v>
      </c>
      <c r="F1439">
        <v>183.5</v>
      </c>
      <c r="G1439">
        <f t="shared" si="67"/>
        <v>183.5</v>
      </c>
      <c r="H1439" s="1">
        <v>45711</v>
      </c>
      <c r="I1439" s="1">
        <v>45715</v>
      </c>
      <c r="J1439" t="s">
        <v>27</v>
      </c>
      <c r="K1439" t="s">
        <v>70</v>
      </c>
      <c r="L1439">
        <v>4</v>
      </c>
      <c r="M1439" t="s">
        <v>19</v>
      </c>
      <c r="N1439" t="s">
        <v>33</v>
      </c>
      <c r="O1439">
        <f>orders[[#This Row],[Ship Date]]-orders[[#This Row],[Order Date]]</f>
        <v>4</v>
      </c>
      <c r="P1439">
        <f>WEEKNUM(orders[[#This Row],[Order Date]])</f>
        <v>9</v>
      </c>
      <c r="Q1439" t="str" cm="1">
        <f t="array" ref="Q1439">_xlfn.IFS(orders[[#This Row],[Customer Gender]]="M","Male", orders[[#This Row],[Customer Gender]]="F","Female", orders[[#This Row],[Customer Gender]]="O","Other", TRUE,"Unknown")</f>
        <v>Female</v>
      </c>
      <c r="R1439" s="31" t="str">
        <f t="shared" si="68"/>
        <v>February</v>
      </c>
    </row>
    <row r="1440" spans="1:18">
      <c r="A1440" t="s">
        <v>1539</v>
      </c>
      <c r="B1440" t="s">
        <v>44</v>
      </c>
      <c r="C1440">
        <v>17</v>
      </c>
      <c r="D1440">
        <f t="shared" si="66"/>
        <v>17</v>
      </c>
      <c r="E1440">
        <v>19.3</v>
      </c>
      <c r="F1440">
        <v>328.1</v>
      </c>
      <c r="G1440">
        <f t="shared" si="67"/>
        <v>328.1</v>
      </c>
      <c r="H1440" s="1">
        <v>45711</v>
      </c>
      <c r="I1440" s="1">
        <v>45713</v>
      </c>
      <c r="J1440" t="s">
        <v>23</v>
      </c>
      <c r="K1440" t="s">
        <v>18</v>
      </c>
      <c r="L1440">
        <v>4</v>
      </c>
      <c r="M1440" t="s">
        <v>19</v>
      </c>
      <c r="N1440" t="s">
        <v>545</v>
      </c>
      <c r="O1440">
        <f>orders[[#This Row],[Ship Date]]-orders[[#This Row],[Order Date]]</f>
        <v>2</v>
      </c>
      <c r="P1440">
        <f>WEEKNUM(orders[[#This Row],[Order Date]])</f>
        <v>9</v>
      </c>
      <c r="Q1440" t="str" cm="1">
        <f t="array" ref="Q1440">_xlfn.IFS(orders[[#This Row],[Customer Gender]]="M","Male", orders[[#This Row],[Customer Gender]]="F","Female", orders[[#This Row],[Customer Gender]]="O","Other", TRUE,"Unknown")</f>
        <v>Male</v>
      </c>
      <c r="R1440" s="31" t="str">
        <f t="shared" si="68"/>
        <v>February</v>
      </c>
    </row>
    <row r="1441" spans="1:18">
      <c r="A1441" t="s">
        <v>1540</v>
      </c>
      <c r="B1441" t="s">
        <v>44</v>
      </c>
      <c r="C1441">
        <v>4</v>
      </c>
      <c r="D1441">
        <f t="shared" si="66"/>
        <v>4</v>
      </c>
      <c r="E1441">
        <v>20.7</v>
      </c>
      <c r="F1441">
        <v>82.8</v>
      </c>
      <c r="G1441">
        <f t="shared" si="67"/>
        <v>82.8</v>
      </c>
      <c r="H1441" s="1">
        <v>45711</v>
      </c>
      <c r="I1441" s="1">
        <v>45712</v>
      </c>
      <c r="J1441" t="s">
        <v>23</v>
      </c>
      <c r="K1441" t="s">
        <v>35</v>
      </c>
      <c r="L1441">
        <v>5</v>
      </c>
      <c r="M1441" t="s">
        <v>19</v>
      </c>
      <c r="N1441" t="s">
        <v>55</v>
      </c>
      <c r="O1441">
        <f>orders[[#This Row],[Ship Date]]-orders[[#This Row],[Order Date]]</f>
        <v>1</v>
      </c>
      <c r="P1441">
        <f>WEEKNUM(orders[[#This Row],[Order Date]])</f>
        <v>9</v>
      </c>
      <c r="Q1441" t="str" cm="1">
        <f t="array" ref="Q1441">_xlfn.IFS(orders[[#This Row],[Customer Gender]]="M","Male", orders[[#This Row],[Customer Gender]]="F","Female", orders[[#This Row],[Customer Gender]]="O","Other", TRUE,"Unknown")</f>
        <v>Male</v>
      </c>
      <c r="R1441" s="31" t="str">
        <f t="shared" si="68"/>
        <v>February</v>
      </c>
    </row>
    <row r="1442" spans="1:18">
      <c r="A1442" t="s">
        <v>1541</v>
      </c>
      <c r="B1442" t="s">
        <v>37</v>
      </c>
      <c r="C1442">
        <v>3</v>
      </c>
      <c r="D1442">
        <f t="shared" si="66"/>
        <v>3</v>
      </c>
      <c r="E1442">
        <v>54.7</v>
      </c>
      <c r="F1442">
        <v>164.10000000000002</v>
      </c>
      <c r="G1442">
        <f t="shared" si="67"/>
        <v>164.10000000000002</v>
      </c>
      <c r="H1442" s="1">
        <v>45711</v>
      </c>
      <c r="I1442" s="1">
        <v>45711</v>
      </c>
      <c r="J1442" t="s">
        <v>89</v>
      </c>
      <c r="K1442" t="s">
        <v>35</v>
      </c>
      <c r="L1442">
        <v>2</v>
      </c>
      <c r="M1442" t="s">
        <v>19</v>
      </c>
      <c r="N1442" t="s">
        <v>55</v>
      </c>
      <c r="O1442">
        <f>orders[[#This Row],[Ship Date]]-orders[[#This Row],[Order Date]]</f>
        <v>0</v>
      </c>
      <c r="P1442">
        <f>WEEKNUM(orders[[#This Row],[Order Date]])</f>
        <v>9</v>
      </c>
      <c r="Q1442" t="str" cm="1">
        <f t="array" ref="Q1442">_xlfn.IFS(orders[[#This Row],[Customer Gender]]="M","Male", orders[[#This Row],[Customer Gender]]="F","Female", orders[[#This Row],[Customer Gender]]="O","Other", TRUE,"Unknown")</f>
        <v>Other</v>
      </c>
      <c r="R1442" s="31" t="str">
        <f t="shared" si="68"/>
        <v>February</v>
      </c>
    </row>
    <row r="1443" spans="1:18">
      <c r="A1443" t="s">
        <v>1542</v>
      </c>
      <c r="B1443" t="s">
        <v>32</v>
      </c>
      <c r="C1443">
        <v>2</v>
      </c>
      <c r="D1443">
        <f t="shared" si="66"/>
        <v>2</v>
      </c>
      <c r="E1443">
        <v>19.8</v>
      </c>
      <c r="F1443">
        <v>39.6</v>
      </c>
      <c r="G1443">
        <f t="shared" si="67"/>
        <v>39.6</v>
      </c>
      <c r="H1443" s="1">
        <v>45711</v>
      </c>
      <c r="I1443" s="1">
        <v>45715</v>
      </c>
      <c r="J1443" t="s">
        <v>27</v>
      </c>
      <c r="K1443" t="s">
        <v>70</v>
      </c>
      <c r="L1443">
        <v>3</v>
      </c>
      <c r="M1443" t="s">
        <v>19</v>
      </c>
      <c r="N1443" t="s">
        <v>62</v>
      </c>
      <c r="O1443">
        <f>orders[[#This Row],[Ship Date]]-orders[[#This Row],[Order Date]]</f>
        <v>4</v>
      </c>
      <c r="P1443">
        <f>WEEKNUM(orders[[#This Row],[Order Date]])</f>
        <v>9</v>
      </c>
      <c r="Q1443" t="str" cm="1">
        <f t="array" ref="Q1443">_xlfn.IFS(orders[[#This Row],[Customer Gender]]="M","Male", orders[[#This Row],[Customer Gender]]="F","Female", orders[[#This Row],[Customer Gender]]="O","Other", TRUE,"Unknown")</f>
        <v>Female</v>
      </c>
      <c r="R1443" s="31" t="str">
        <f t="shared" si="68"/>
        <v>February</v>
      </c>
    </row>
    <row r="1444" spans="1:18">
      <c r="A1444" t="s">
        <v>1543</v>
      </c>
      <c r="B1444" t="s">
        <v>42</v>
      </c>
      <c r="C1444">
        <v>1</v>
      </c>
      <c r="D1444">
        <f t="shared" si="66"/>
        <v>1</v>
      </c>
      <c r="E1444">
        <v>41.1</v>
      </c>
      <c r="F1444">
        <v>41.1</v>
      </c>
      <c r="G1444">
        <f t="shared" si="67"/>
        <v>41.1</v>
      </c>
      <c r="H1444" s="1">
        <v>45711</v>
      </c>
      <c r="I1444" s="1">
        <v>45713</v>
      </c>
      <c r="J1444" t="s">
        <v>27</v>
      </c>
      <c r="K1444" t="s">
        <v>18</v>
      </c>
      <c r="L1444">
        <v>5</v>
      </c>
      <c r="M1444" t="s">
        <v>19</v>
      </c>
      <c r="N1444" t="s">
        <v>62</v>
      </c>
      <c r="O1444">
        <f>orders[[#This Row],[Ship Date]]-orders[[#This Row],[Order Date]]</f>
        <v>2</v>
      </c>
      <c r="P1444">
        <f>WEEKNUM(orders[[#This Row],[Order Date]])</f>
        <v>9</v>
      </c>
      <c r="Q1444" t="str" cm="1">
        <f t="array" ref="Q1444">_xlfn.IFS(orders[[#This Row],[Customer Gender]]="M","Male", orders[[#This Row],[Customer Gender]]="F","Female", orders[[#This Row],[Customer Gender]]="O","Other", TRUE,"Unknown")</f>
        <v>Female</v>
      </c>
      <c r="R1444" s="31" t="str">
        <f t="shared" si="68"/>
        <v>February</v>
      </c>
    </row>
    <row r="1445" spans="1:18">
      <c r="A1445" t="s">
        <v>1544</v>
      </c>
      <c r="B1445" t="s">
        <v>67</v>
      </c>
      <c r="C1445">
        <v>8</v>
      </c>
      <c r="D1445">
        <f t="shared" si="66"/>
        <v>8</v>
      </c>
      <c r="E1445">
        <v>43.5</v>
      </c>
      <c r="F1445">
        <v>348</v>
      </c>
      <c r="G1445">
        <f t="shared" si="67"/>
        <v>348</v>
      </c>
      <c r="H1445" s="1">
        <v>45711</v>
      </c>
      <c r="I1445" s="1">
        <v>45715</v>
      </c>
      <c r="J1445" t="s">
        <v>27</v>
      </c>
      <c r="K1445" t="s">
        <v>51</v>
      </c>
      <c r="L1445">
        <v>4</v>
      </c>
      <c r="M1445" t="s">
        <v>19</v>
      </c>
      <c r="N1445" t="s">
        <v>62</v>
      </c>
      <c r="O1445">
        <f>orders[[#This Row],[Ship Date]]-orders[[#This Row],[Order Date]]</f>
        <v>4</v>
      </c>
      <c r="P1445">
        <f>WEEKNUM(orders[[#This Row],[Order Date]])</f>
        <v>9</v>
      </c>
      <c r="Q1445" t="str" cm="1">
        <f t="array" ref="Q1445">_xlfn.IFS(orders[[#This Row],[Customer Gender]]="M","Male", orders[[#This Row],[Customer Gender]]="F","Female", orders[[#This Row],[Customer Gender]]="O","Other", TRUE,"Unknown")</f>
        <v>Female</v>
      </c>
      <c r="R1445" s="31" t="str">
        <f t="shared" si="68"/>
        <v>February</v>
      </c>
    </row>
    <row r="1446" spans="1:18">
      <c r="A1446" t="s">
        <v>1545</v>
      </c>
      <c r="B1446" t="s">
        <v>44</v>
      </c>
      <c r="C1446">
        <v>14</v>
      </c>
      <c r="D1446">
        <f t="shared" si="66"/>
        <v>14</v>
      </c>
      <c r="E1446">
        <v>19</v>
      </c>
      <c r="F1446">
        <v>266</v>
      </c>
      <c r="G1446">
        <f t="shared" si="67"/>
        <v>266</v>
      </c>
      <c r="H1446" s="1">
        <v>45711</v>
      </c>
      <c r="I1446" s="1">
        <v>45712</v>
      </c>
      <c r="J1446" t="s">
        <v>23</v>
      </c>
      <c r="K1446" t="s">
        <v>18</v>
      </c>
      <c r="L1446">
        <v>4</v>
      </c>
      <c r="M1446" t="s">
        <v>19</v>
      </c>
      <c r="N1446" t="s">
        <v>201</v>
      </c>
      <c r="O1446">
        <f>orders[[#This Row],[Ship Date]]-orders[[#This Row],[Order Date]]</f>
        <v>1</v>
      </c>
      <c r="P1446">
        <f>WEEKNUM(orders[[#This Row],[Order Date]])</f>
        <v>9</v>
      </c>
      <c r="Q1446" t="str" cm="1">
        <f t="array" ref="Q1446">_xlfn.IFS(orders[[#This Row],[Customer Gender]]="M","Male", orders[[#This Row],[Customer Gender]]="F","Female", orders[[#This Row],[Customer Gender]]="O","Other", TRUE,"Unknown")</f>
        <v>Male</v>
      </c>
      <c r="R1446" s="31" t="str">
        <f t="shared" si="68"/>
        <v>February</v>
      </c>
    </row>
    <row r="1447" spans="1:18">
      <c r="A1447" t="s">
        <v>1546</v>
      </c>
      <c r="B1447" t="s">
        <v>26</v>
      </c>
      <c r="C1447">
        <v>4</v>
      </c>
      <c r="D1447">
        <f t="shared" si="66"/>
        <v>4</v>
      </c>
      <c r="E1447">
        <v>51.4</v>
      </c>
      <c r="F1447">
        <v>205.6</v>
      </c>
      <c r="G1447">
        <f t="shared" si="67"/>
        <v>205.6</v>
      </c>
      <c r="H1447" s="1">
        <v>45711</v>
      </c>
      <c r="I1447" s="1">
        <v>45711</v>
      </c>
      <c r="J1447" t="s">
        <v>27</v>
      </c>
      <c r="K1447" t="s">
        <v>18</v>
      </c>
      <c r="L1447">
        <v>4</v>
      </c>
      <c r="M1447" t="s">
        <v>19</v>
      </c>
      <c r="N1447" t="s">
        <v>201</v>
      </c>
      <c r="O1447">
        <f>orders[[#This Row],[Ship Date]]-orders[[#This Row],[Order Date]]</f>
        <v>0</v>
      </c>
      <c r="P1447">
        <f>WEEKNUM(orders[[#This Row],[Order Date]])</f>
        <v>9</v>
      </c>
      <c r="Q1447" t="str" cm="1">
        <f t="array" ref="Q1447">_xlfn.IFS(orders[[#This Row],[Customer Gender]]="M","Male", orders[[#This Row],[Customer Gender]]="F","Female", orders[[#This Row],[Customer Gender]]="O","Other", TRUE,"Unknown")</f>
        <v>Female</v>
      </c>
      <c r="R1447" s="31" t="str">
        <f t="shared" si="68"/>
        <v>February</v>
      </c>
    </row>
    <row r="1448" spans="1:18">
      <c r="A1448" t="s">
        <v>1547</v>
      </c>
      <c r="B1448" t="s">
        <v>54</v>
      </c>
      <c r="C1448">
        <v>2</v>
      </c>
      <c r="D1448">
        <f t="shared" si="66"/>
        <v>2</v>
      </c>
      <c r="E1448">
        <v>39.799999999999997</v>
      </c>
      <c r="F1448">
        <v>79.599999999999994</v>
      </c>
      <c r="G1448">
        <f t="shared" si="67"/>
        <v>79.599999999999994</v>
      </c>
      <c r="H1448" s="1">
        <v>45711</v>
      </c>
      <c r="I1448" s="1">
        <v>45714</v>
      </c>
      <c r="J1448" t="s">
        <v>23</v>
      </c>
      <c r="K1448" t="s">
        <v>51</v>
      </c>
      <c r="L1448">
        <v>3</v>
      </c>
      <c r="M1448" t="s">
        <v>19</v>
      </c>
      <c r="N1448" t="s">
        <v>82</v>
      </c>
      <c r="O1448">
        <f>orders[[#This Row],[Ship Date]]-orders[[#This Row],[Order Date]]</f>
        <v>3</v>
      </c>
      <c r="P1448">
        <f>WEEKNUM(orders[[#This Row],[Order Date]])</f>
        <v>9</v>
      </c>
      <c r="Q1448" t="str" cm="1">
        <f t="array" ref="Q1448">_xlfn.IFS(orders[[#This Row],[Customer Gender]]="M","Male", orders[[#This Row],[Customer Gender]]="F","Female", orders[[#This Row],[Customer Gender]]="O","Other", TRUE,"Unknown")</f>
        <v>Male</v>
      </c>
      <c r="R1448" s="31" t="str">
        <f t="shared" si="68"/>
        <v>February</v>
      </c>
    </row>
    <row r="1449" spans="1:18">
      <c r="A1449" t="s">
        <v>1548</v>
      </c>
      <c r="B1449" t="s">
        <v>39</v>
      </c>
      <c r="C1449">
        <v>5</v>
      </c>
      <c r="D1449">
        <f t="shared" si="66"/>
        <v>5</v>
      </c>
      <c r="E1449">
        <v>61</v>
      </c>
      <c r="F1449">
        <v>305</v>
      </c>
      <c r="G1449">
        <f t="shared" si="67"/>
        <v>305</v>
      </c>
      <c r="H1449" s="1">
        <v>45711</v>
      </c>
      <c r="I1449" s="1">
        <v>45712</v>
      </c>
      <c r="J1449" t="s">
        <v>17</v>
      </c>
      <c r="K1449" t="s">
        <v>18</v>
      </c>
      <c r="L1449">
        <v>5</v>
      </c>
      <c r="M1449" t="s">
        <v>19</v>
      </c>
      <c r="N1449" t="s">
        <v>115</v>
      </c>
      <c r="O1449">
        <f>orders[[#This Row],[Ship Date]]-orders[[#This Row],[Order Date]]</f>
        <v>1</v>
      </c>
      <c r="P1449">
        <f>WEEKNUM(orders[[#This Row],[Order Date]])</f>
        <v>9</v>
      </c>
      <c r="Q1449" t="str" cm="1">
        <f t="array" ref="Q1449">_xlfn.IFS(orders[[#This Row],[Customer Gender]]="M","Male", orders[[#This Row],[Customer Gender]]="F","Female", orders[[#This Row],[Customer Gender]]="O","Other", TRUE,"Unknown")</f>
        <v>Unknown</v>
      </c>
      <c r="R1449" s="31" t="str">
        <f t="shared" si="68"/>
        <v>February</v>
      </c>
    </row>
    <row r="1450" spans="1:18">
      <c r="A1450" t="s">
        <v>1549</v>
      </c>
      <c r="B1450" t="s">
        <v>44</v>
      </c>
      <c r="C1450">
        <v>11</v>
      </c>
      <c r="D1450">
        <f t="shared" si="66"/>
        <v>11</v>
      </c>
      <c r="E1450">
        <v>15.1</v>
      </c>
      <c r="F1450">
        <v>166.1</v>
      </c>
      <c r="G1450">
        <f t="shared" si="67"/>
        <v>166.1</v>
      </c>
      <c r="H1450" s="1">
        <v>45712</v>
      </c>
      <c r="I1450" s="1">
        <v>45717</v>
      </c>
      <c r="J1450" t="s">
        <v>23</v>
      </c>
      <c r="K1450" t="s">
        <v>51</v>
      </c>
      <c r="L1450">
        <v>5</v>
      </c>
      <c r="M1450" t="s">
        <v>19</v>
      </c>
      <c r="N1450" t="s">
        <v>28</v>
      </c>
      <c r="O1450">
        <f>orders[[#This Row],[Ship Date]]-orders[[#This Row],[Order Date]]</f>
        <v>5</v>
      </c>
      <c r="P1450">
        <f>WEEKNUM(orders[[#This Row],[Order Date]])</f>
        <v>9</v>
      </c>
      <c r="Q1450" t="str" cm="1">
        <f t="array" ref="Q1450">_xlfn.IFS(orders[[#This Row],[Customer Gender]]="M","Male", orders[[#This Row],[Customer Gender]]="F","Female", orders[[#This Row],[Customer Gender]]="O","Other", TRUE,"Unknown")</f>
        <v>Male</v>
      </c>
      <c r="R1450" s="31" t="str">
        <f t="shared" si="68"/>
        <v>February</v>
      </c>
    </row>
    <row r="1451" spans="1:18">
      <c r="A1451" t="s">
        <v>1550</v>
      </c>
      <c r="B1451" t="s">
        <v>22</v>
      </c>
      <c r="C1451">
        <v>7</v>
      </c>
      <c r="D1451">
        <f t="shared" si="66"/>
        <v>7</v>
      </c>
      <c r="E1451">
        <v>71.3</v>
      </c>
      <c r="F1451">
        <v>499.09999999999997</v>
      </c>
      <c r="G1451">
        <f t="shared" si="67"/>
        <v>499.09999999999997</v>
      </c>
      <c r="H1451" s="1">
        <v>45712</v>
      </c>
      <c r="I1451" s="1">
        <v>45713</v>
      </c>
      <c r="J1451" t="s">
        <v>23</v>
      </c>
      <c r="K1451" t="s">
        <v>70</v>
      </c>
      <c r="L1451">
        <v>4</v>
      </c>
      <c r="M1451" t="s">
        <v>19</v>
      </c>
      <c r="N1451" t="s">
        <v>33</v>
      </c>
      <c r="O1451">
        <f>orders[[#This Row],[Ship Date]]-orders[[#This Row],[Order Date]]</f>
        <v>1</v>
      </c>
      <c r="P1451">
        <f>WEEKNUM(orders[[#This Row],[Order Date]])</f>
        <v>9</v>
      </c>
      <c r="Q1451" t="str" cm="1">
        <f t="array" ref="Q1451">_xlfn.IFS(orders[[#This Row],[Customer Gender]]="M","Male", orders[[#This Row],[Customer Gender]]="F","Female", orders[[#This Row],[Customer Gender]]="O","Other", TRUE,"Unknown")</f>
        <v>Male</v>
      </c>
      <c r="R1451" s="31" t="str">
        <f t="shared" si="68"/>
        <v>February</v>
      </c>
    </row>
    <row r="1452" spans="1:18">
      <c r="A1452" t="s">
        <v>1551</v>
      </c>
      <c r="B1452" t="s">
        <v>54</v>
      </c>
      <c r="C1452">
        <v>1</v>
      </c>
      <c r="D1452">
        <f t="shared" si="66"/>
        <v>1</v>
      </c>
      <c r="E1452">
        <v>25.8</v>
      </c>
      <c r="F1452">
        <v>25.8</v>
      </c>
      <c r="G1452">
        <f t="shared" si="67"/>
        <v>25.8</v>
      </c>
      <c r="H1452" s="1">
        <v>45712</v>
      </c>
      <c r="I1452" s="1">
        <v>45714</v>
      </c>
      <c r="J1452" t="s">
        <v>27</v>
      </c>
      <c r="K1452" t="s">
        <v>18</v>
      </c>
      <c r="L1452">
        <v>5</v>
      </c>
      <c r="M1452" t="s">
        <v>19</v>
      </c>
      <c r="N1452" t="s">
        <v>33</v>
      </c>
      <c r="O1452">
        <f>orders[[#This Row],[Ship Date]]-orders[[#This Row],[Order Date]]</f>
        <v>2</v>
      </c>
      <c r="P1452">
        <f>WEEKNUM(orders[[#This Row],[Order Date]])</f>
        <v>9</v>
      </c>
      <c r="Q1452" t="str" cm="1">
        <f t="array" ref="Q1452">_xlfn.IFS(orders[[#This Row],[Customer Gender]]="M","Male", orders[[#This Row],[Customer Gender]]="F","Female", orders[[#This Row],[Customer Gender]]="O","Other", TRUE,"Unknown")</f>
        <v>Female</v>
      </c>
      <c r="R1452" s="31" t="str">
        <f t="shared" si="68"/>
        <v>February</v>
      </c>
    </row>
    <row r="1453" spans="1:18">
      <c r="A1453" t="s">
        <v>1552</v>
      </c>
      <c r="B1453" t="s">
        <v>44</v>
      </c>
      <c r="C1453">
        <v>5</v>
      </c>
      <c r="D1453">
        <f t="shared" si="66"/>
        <v>5</v>
      </c>
      <c r="E1453">
        <v>39.6</v>
      </c>
      <c r="F1453">
        <v>198</v>
      </c>
      <c r="G1453">
        <f t="shared" si="67"/>
        <v>198</v>
      </c>
      <c r="H1453" s="1">
        <v>45712</v>
      </c>
      <c r="I1453" s="1">
        <v>45714</v>
      </c>
      <c r="J1453" t="s">
        <v>23</v>
      </c>
      <c r="K1453" t="s">
        <v>35</v>
      </c>
      <c r="L1453">
        <v>5</v>
      </c>
      <c r="M1453" t="s">
        <v>19</v>
      </c>
      <c r="N1453" t="s">
        <v>33</v>
      </c>
      <c r="O1453">
        <f>orders[[#This Row],[Ship Date]]-orders[[#This Row],[Order Date]]</f>
        <v>2</v>
      </c>
      <c r="P1453">
        <f>WEEKNUM(orders[[#This Row],[Order Date]])</f>
        <v>9</v>
      </c>
      <c r="Q1453" t="str" cm="1">
        <f t="array" ref="Q1453">_xlfn.IFS(orders[[#This Row],[Customer Gender]]="M","Male", orders[[#This Row],[Customer Gender]]="F","Female", orders[[#This Row],[Customer Gender]]="O","Other", TRUE,"Unknown")</f>
        <v>Male</v>
      </c>
      <c r="R1453" s="31" t="str">
        <f t="shared" si="68"/>
        <v>February</v>
      </c>
    </row>
    <row r="1454" spans="1:18">
      <c r="A1454" t="s">
        <v>1553</v>
      </c>
      <c r="B1454" t="s">
        <v>37</v>
      </c>
      <c r="C1454">
        <v>2</v>
      </c>
      <c r="D1454">
        <f t="shared" si="66"/>
        <v>2</v>
      </c>
      <c r="E1454">
        <v>64</v>
      </c>
      <c r="F1454">
        <v>128</v>
      </c>
      <c r="G1454">
        <f t="shared" si="67"/>
        <v>128</v>
      </c>
      <c r="H1454" s="1">
        <v>45712</v>
      </c>
      <c r="I1454" s="1">
        <v>45712</v>
      </c>
      <c r="J1454" t="s">
        <v>23</v>
      </c>
      <c r="K1454" t="s">
        <v>35</v>
      </c>
      <c r="L1454">
        <v>3</v>
      </c>
      <c r="M1454" t="s">
        <v>19</v>
      </c>
      <c r="N1454" t="s">
        <v>33</v>
      </c>
      <c r="O1454">
        <f>orders[[#This Row],[Ship Date]]-orders[[#This Row],[Order Date]]</f>
        <v>0</v>
      </c>
      <c r="P1454">
        <f>WEEKNUM(orders[[#This Row],[Order Date]])</f>
        <v>9</v>
      </c>
      <c r="Q1454" t="str" cm="1">
        <f t="array" ref="Q1454">_xlfn.IFS(orders[[#This Row],[Customer Gender]]="M","Male", orders[[#This Row],[Customer Gender]]="F","Female", orders[[#This Row],[Customer Gender]]="O","Other", TRUE,"Unknown")</f>
        <v>Male</v>
      </c>
      <c r="R1454" s="31" t="str">
        <f t="shared" si="68"/>
        <v>February</v>
      </c>
    </row>
    <row r="1455" spans="1:18">
      <c r="A1455" t="s">
        <v>1554</v>
      </c>
      <c r="B1455" t="s">
        <v>44</v>
      </c>
      <c r="C1455">
        <v>2</v>
      </c>
      <c r="D1455">
        <f t="shared" si="66"/>
        <v>2</v>
      </c>
      <c r="E1455">
        <v>30.6</v>
      </c>
      <c r="F1455">
        <v>61.2</v>
      </c>
      <c r="G1455">
        <f t="shared" si="67"/>
        <v>61.2</v>
      </c>
      <c r="H1455" s="1">
        <v>45712</v>
      </c>
      <c r="I1455" s="1">
        <v>45715</v>
      </c>
      <c r="J1455" t="s">
        <v>23</v>
      </c>
      <c r="K1455" t="s">
        <v>18</v>
      </c>
      <c r="L1455">
        <v>5</v>
      </c>
      <c r="M1455" t="s">
        <v>19</v>
      </c>
      <c r="N1455" t="s">
        <v>33</v>
      </c>
      <c r="O1455">
        <f>orders[[#This Row],[Ship Date]]-orders[[#This Row],[Order Date]]</f>
        <v>3</v>
      </c>
      <c r="P1455">
        <f>WEEKNUM(orders[[#This Row],[Order Date]])</f>
        <v>9</v>
      </c>
      <c r="Q1455" t="str" cm="1">
        <f t="array" ref="Q1455">_xlfn.IFS(orders[[#This Row],[Customer Gender]]="M","Male", orders[[#This Row],[Customer Gender]]="F","Female", orders[[#This Row],[Customer Gender]]="O","Other", TRUE,"Unknown")</f>
        <v>Male</v>
      </c>
      <c r="R1455" s="31" t="str">
        <f t="shared" si="68"/>
        <v>February</v>
      </c>
    </row>
    <row r="1456" spans="1:18">
      <c r="A1456" t="s">
        <v>1555</v>
      </c>
      <c r="B1456" t="s">
        <v>44</v>
      </c>
      <c r="C1456">
        <v>2</v>
      </c>
      <c r="D1456">
        <f t="shared" si="66"/>
        <v>2</v>
      </c>
      <c r="E1456">
        <v>21.3</v>
      </c>
      <c r="F1456">
        <v>42.6</v>
      </c>
      <c r="G1456">
        <f t="shared" si="67"/>
        <v>42.6</v>
      </c>
      <c r="H1456" s="1">
        <v>45712</v>
      </c>
      <c r="I1456" s="1">
        <v>45713</v>
      </c>
      <c r="J1456" t="s">
        <v>23</v>
      </c>
      <c r="K1456" t="s">
        <v>18</v>
      </c>
      <c r="L1456">
        <v>3</v>
      </c>
      <c r="M1456" t="s">
        <v>19</v>
      </c>
      <c r="N1456" t="s">
        <v>33</v>
      </c>
      <c r="O1456">
        <f>orders[[#This Row],[Ship Date]]-orders[[#This Row],[Order Date]]</f>
        <v>1</v>
      </c>
      <c r="P1456">
        <f>WEEKNUM(orders[[#This Row],[Order Date]])</f>
        <v>9</v>
      </c>
      <c r="Q1456" t="str" cm="1">
        <f t="array" ref="Q1456">_xlfn.IFS(orders[[#This Row],[Customer Gender]]="M","Male", orders[[#This Row],[Customer Gender]]="F","Female", orders[[#This Row],[Customer Gender]]="O","Other", TRUE,"Unknown")</f>
        <v>Male</v>
      </c>
      <c r="R1456" s="31" t="str">
        <f t="shared" si="68"/>
        <v>February</v>
      </c>
    </row>
    <row r="1457" spans="1:18">
      <c r="A1457" t="s">
        <v>1556</v>
      </c>
      <c r="B1457" t="s">
        <v>42</v>
      </c>
      <c r="C1457">
        <v>1</v>
      </c>
      <c r="D1457">
        <f t="shared" si="66"/>
        <v>1</v>
      </c>
      <c r="E1457">
        <v>40.799999999999997</v>
      </c>
      <c r="F1457">
        <v>40.799999999999997</v>
      </c>
      <c r="G1457">
        <f t="shared" si="67"/>
        <v>40.799999999999997</v>
      </c>
      <c r="H1457" s="1">
        <v>45712</v>
      </c>
      <c r="I1457" s="1">
        <v>45714</v>
      </c>
      <c r="J1457" t="s">
        <v>27</v>
      </c>
      <c r="K1457" t="s">
        <v>70</v>
      </c>
      <c r="L1457">
        <v>4</v>
      </c>
      <c r="M1457" t="s">
        <v>19</v>
      </c>
      <c r="N1457" t="s">
        <v>33</v>
      </c>
      <c r="O1457">
        <f>orders[[#This Row],[Ship Date]]-orders[[#This Row],[Order Date]]</f>
        <v>2</v>
      </c>
      <c r="P1457">
        <f>WEEKNUM(orders[[#This Row],[Order Date]])</f>
        <v>9</v>
      </c>
      <c r="Q1457" t="str" cm="1">
        <f t="array" ref="Q1457">_xlfn.IFS(orders[[#This Row],[Customer Gender]]="M","Male", orders[[#This Row],[Customer Gender]]="F","Female", orders[[#This Row],[Customer Gender]]="O","Other", TRUE,"Unknown")</f>
        <v>Female</v>
      </c>
      <c r="R1457" s="31" t="str">
        <f t="shared" si="68"/>
        <v>February</v>
      </c>
    </row>
    <row r="1458" spans="1:18">
      <c r="A1458" t="s">
        <v>1557</v>
      </c>
      <c r="B1458" t="s">
        <v>46</v>
      </c>
      <c r="C1458">
        <v>4</v>
      </c>
      <c r="D1458">
        <f t="shared" si="66"/>
        <v>4</v>
      </c>
      <c r="E1458">
        <v>27.7</v>
      </c>
      <c r="F1458">
        <v>110.8</v>
      </c>
      <c r="G1458">
        <f t="shared" si="67"/>
        <v>110.8</v>
      </c>
      <c r="H1458" s="1">
        <v>45712</v>
      </c>
      <c r="I1458" s="1">
        <v>45713</v>
      </c>
      <c r="J1458" t="s">
        <v>27</v>
      </c>
      <c r="K1458" t="s">
        <v>18</v>
      </c>
      <c r="L1458">
        <v>3</v>
      </c>
      <c r="M1458" t="s">
        <v>19</v>
      </c>
      <c r="N1458" t="s">
        <v>33</v>
      </c>
      <c r="O1458">
        <f>orders[[#This Row],[Ship Date]]-orders[[#This Row],[Order Date]]</f>
        <v>1</v>
      </c>
      <c r="P1458">
        <f>WEEKNUM(orders[[#This Row],[Order Date]])</f>
        <v>9</v>
      </c>
      <c r="Q1458" t="str" cm="1">
        <f t="array" ref="Q1458">_xlfn.IFS(orders[[#This Row],[Customer Gender]]="M","Male", orders[[#This Row],[Customer Gender]]="F","Female", orders[[#This Row],[Customer Gender]]="O","Other", TRUE,"Unknown")</f>
        <v>Female</v>
      </c>
      <c r="R1458" s="31" t="str">
        <f t="shared" si="68"/>
        <v>February</v>
      </c>
    </row>
    <row r="1459" spans="1:18">
      <c r="A1459" t="s">
        <v>1558</v>
      </c>
      <c r="B1459" t="s">
        <v>39</v>
      </c>
      <c r="C1459">
        <v>2</v>
      </c>
      <c r="D1459">
        <f t="shared" si="66"/>
        <v>2</v>
      </c>
      <c r="E1459">
        <v>64.599999999999994</v>
      </c>
      <c r="F1459">
        <v>129.19999999999999</v>
      </c>
      <c r="G1459">
        <f t="shared" si="67"/>
        <v>129.19999999999999</v>
      </c>
      <c r="H1459" s="1">
        <v>45712</v>
      </c>
      <c r="I1459" s="1">
        <v>45713</v>
      </c>
      <c r="J1459" t="s">
        <v>23</v>
      </c>
      <c r="K1459" t="s">
        <v>18</v>
      </c>
      <c r="L1459">
        <v>3</v>
      </c>
      <c r="M1459" t="s">
        <v>19</v>
      </c>
      <c r="N1459" t="s">
        <v>33</v>
      </c>
      <c r="O1459">
        <f>orders[[#This Row],[Ship Date]]-orders[[#This Row],[Order Date]]</f>
        <v>1</v>
      </c>
      <c r="P1459">
        <f>WEEKNUM(orders[[#This Row],[Order Date]])</f>
        <v>9</v>
      </c>
      <c r="Q1459" t="str" cm="1">
        <f t="array" ref="Q1459">_xlfn.IFS(orders[[#This Row],[Customer Gender]]="M","Male", orders[[#This Row],[Customer Gender]]="F","Female", orders[[#This Row],[Customer Gender]]="O","Other", TRUE,"Unknown")</f>
        <v>Male</v>
      </c>
      <c r="R1459" s="31" t="str">
        <f t="shared" si="68"/>
        <v>February</v>
      </c>
    </row>
    <row r="1460" spans="1:18">
      <c r="A1460" t="s">
        <v>1559</v>
      </c>
      <c r="B1460" t="s">
        <v>39</v>
      </c>
      <c r="C1460">
        <v>16</v>
      </c>
      <c r="D1460">
        <f t="shared" si="66"/>
        <v>16</v>
      </c>
      <c r="E1460">
        <v>91.1</v>
      </c>
      <c r="F1460">
        <v>1457.6</v>
      </c>
      <c r="G1460">
        <f t="shared" si="67"/>
        <v>1457.6</v>
      </c>
      <c r="H1460" s="1">
        <v>45712</v>
      </c>
      <c r="I1460" s="1">
        <v>45713</v>
      </c>
      <c r="J1460" t="s">
        <v>27</v>
      </c>
      <c r="K1460" t="s">
        <v>35</v>
      </c>
      <c r="L1460">
        <v>5</v>
      </c>
      <c r="M1460" t="s">
        <v>19</v>
      </c>
      <c r="N1460" t="s">
        <v>33</v>
      </c>
      <c r="O1460">
        <f>orders[[#This Row],[Ship Date]]-orders[[#This Row],[Order Date]]</f>
        <v>1</v>
      </c>
      <c r="P1460">
        <f>WEEKNUM(orders[[#This Row],[Order Date]])</f>
        <v>9</v>
      </c>
      <c r="Q1460" t="str" cm="1">
        <f t="array" ref="Q1460">_xlfn.IFS(orders[[#This Row],[Customer Gender]]="M","Male", orders[[#This Row],[Customer Gender]]="F","Female", orders[[#This Row],[Customer Gender]]="O","Other", TRUE,"Unknown")</f>
        <v>Female</v>
      </c>
      <c r="R1460" s="31" t="str">
        <f t="shared" si="68"/>
        <v>February</v>
      </c>
    </row>
    <row r="1461" spans="1:18">
      <c r="A1461" t="s">
        <v>1560</v>
      </c>
      <c r="B1461" t="s">
        <v>22</v>
      </c>
      <c r="C1461">
        <v>1</v>
      </c>
      <c r="D1461">
        <f t="shared" si="66"/>
        <v>1</v>
      </c>
      <c r="E1461">
        <v>39.5</v>
      </c>
      <c r="F1461">
        <v>39.5</v>
      </c>
      <c r="G1461">
        <f t="shared" si="67"/>
        <v>39.5</v>
      </c>
      <c r="H1461" s="1">
        <v>45712</v>
      </c>
      <c r="I1461" s="1">
        <v>45720</v>
      </c>
      <c r="J1461" t="s">
        <v>27</v>
      </c>
      <c r="K1461" t="s">
        <v>18</v>
      </c>
      <c r="L1461">
        <v>4</v>
      </c>
      <c r="M1461" t="s">
        <v>19</v>
      </c>
      <c r="N1461" t="s">
        <v>33</v>
      </c>
      <c r="O1461">
        <f>orders[[#This Row],[Ship Date]]-orders[[#This Row],[Order Date]]</f>
        <v>8</v>
      </c>
      <c r="P1461">
        <f>WEEKNUM(orders[[#This Row],[Order Date]])</f>
        <v>9</v>
      </c>
      <c r="Q1461" t="str" cm="1">
        <f t="array" ref="Q1461">_xlfn.IFS(orders[[#This Row],[Customer Gender]]="M","Male", orders[[#This Row],[Customer Gender]]="F","Female", orders[[#This Row],[Customer Gender]]="O","Other", TRUE,"Unknown")</f>
        <v>Female</v>
      </c>
      <c r="R1461" s="31" t="str">
        <f t="shared" si="68"/>
        <v>February</v>
      </c>
    </row>
    <row r="1462" spans="1:18">
      <c r="A1462" t="s">
        <v>1561</v>
      </c>
      <c r="B1462" t="s">
        <v>46</v>
      </c>
      <c r="C1462">
        <v>2</v>
      </c>
      <c r="D1462">
        <f t="shared" si="66"/>
        <v>2</v>
      </c>
      <c r="E1462">
        <v>21.8</v>
      </c>
      <c r="F1462">
        <v>43.6</v>
      </c>
      <c r="G1462">
        <f t="shared" si="67"/>
        <v>43.6</v>
      </c>
      <c r="H1462" s="1">
        <v>45712</v>
      </c>
      <c r="I1462" s="1">
        <v>45716</v>
      </c>
      <c r="J1462" t="s">
        <v>23</v>
      </c>
      <c r="K1462" t="s">
        <v>70</v>
      </c>
      <c r="L1462">
        <v>5</v>
      </c>
      <c r="M1462" t="s">
        <v>19</v>
      </c>
      <c r="N1462" t="s">
        <v>33</v>
      </c>
      <c r="O1462">
        <f>orders[[#This Row],[Ship Date]]-orders[[#This Row],[Order Date]]</f>
        <v>4</v>
      </c>
      <c r="P1462">
        <f>WEEKNUM(orders[[#This Row],[Order Date]])</f>
        <v>9</v>
      </c>
      <c r="Q1462" t="str" cm="1">
        <f t="array" ref="Q1462">_xlfn.IFS(orders[[#This Row],[Customer Gender]]="M","Male", orders[[#This Row],[Customer Gender]]="F","Female", orders[[#This Row],[Customer Gender]]="O","Other", TRUE,"Unknown")</f>
        <v>Male</v>
      </c>
      <c r="R1462" s="31" t="str">
        <f t="shared" si="68"/>
        <v>February</v>
      </c>
    </row>
    <row r="1463" spans="1:18">
      <c r="A1463" t="s">
        <v>1562</v>
      </c>
      <c r="B1463" t="s">
        <v>44</v>
      </c>
      <c r="C1463">
        <v>2</v>
      </c>
      <c r="D1463">
        <f t="shared" si="66"/>
        <v>2</v>
      </c>
      <c r="E1463">
        <v>51</v>
      </c>
      <c r="F1463">
        <v>102</v>
      </c>
      <c r="G1463">
        <f t="shared" si="67"/>
        <v>102</v>
      </c>
      <c r="H1463" s="1">
        <v>45712</v>
      </c>
      <c r="I1463" s="1">
        <v>45715</v>
      </c>
      <c r="J1463" t="s">
        <v>23</v>
      </c>
      <c r="K1463" t="s">
        <v>51</v>
      </c>
      <c r="L1463">
        <v>5</v>
      </c>
      <c r="M1463" t="s">
        <v>19</v>
      </c>
      <c r="N1463" t="s">
        <v>33</v>
      </c>
      <c r="O1463">
        <f>orders[[#This Row],[Ship Date]]-orders[[#This Row],[Order Date]]</f>
        <v>3</v>
      </c>
      <c r="P1463">
        <f>WEEKNUM(orders[[#This Row],[Order Date]])</f>
        <v>9</v>
      </c>
      <c r="Q1463" t="str" cm="1">
        <f t="array" ref="Q1463">_xlfn.IFS(orders[[#This Row],[Customer Gender]]="M","Male", orders[[#This Row],[Customer Gender]]="F","Female", orders[[#This Row],[Customer Gender]]="O","Other", TRUE,"Unknown")</f>
        <v>Male</v>
      </c>
      <c r="R1463" s="31" t="str">
        <f t="shared" si="68"/>
        <v>February</v>
      </c>
    </row>
    <row r="1464" spans="1:18">
      <c r="A1464" t="s">
        <v>1563</v>
      </c>
      <c r="B1464" t="s">
        <v>26</v>
      </c>
      <c r="C1464">
        <v>1</v>
      </c>
      <c r="D1464">
        <f t="shared" si="66"/>
        <v>1</v>
      </c>
      <c r="E1464">
        <v>92.6</v>
      </c>
      <c r="F1464">
        <v>92.6</v>
      </c>
      <c r="G1464">
        <f t="shared" si="67"/>
        <v>92.6</v>
      </c>
      <c r="H1464" s="1">
        <v>45712</v>
      </c>
      <c r="I1464" s="1">
        <v>45715</v>
      </c>
      <c r="J1464" t="s">
        <v>27</v>
      </c>
      <c r="K1464" t="s">
        <v>18</v>
      </c>
      <c r="L1464">
        <v>5</v>
      </c>
      <c r="M1464" t="s">
        <v>19</v>
      </c>
      <c r="N1464" t="s">
        <v>338</v>
      </c>
      <c r="O1464">
        <f>orders[[#This Row],[Ship Date]]-orders[[#This Row],[Order Date]]</f>
        <v>3</v>
      </c>
      <c r="P1464">
        <f>WEEKNUM(orders[[#This Row],[Order Date]])</f>
        <v>9</v>
      </c>
      <c r="Q1464" t="str" cm="1">
        <f t="array" ref="Q1464">_xlfn.IFS(orders[[#This Row],[Customer Gender]]="M","Male", orders[[#This Row],[Customer Gender]]="F","Female", orders[[#This Row],[Customer Gender]]="O","Other", TRUE,"Unknown")</f>
        <v>Female</v>
      </c>
      <c r="R1464" s="31" t="str">
        <f t="shared" si="68"/>
        <v>February</v>
      </c>
    </row>
    <row r="1465" spans="1:18">
      <c r="A1465" t="s">
        <v>1564</v>
      </c>
      <c r="B1465" t="s">
        <v>46</v>
      </c>
      <c r="C1465">
        <v>2</v>
      </c>
      <c r="D1465">
        <f t="shared" si="66"/>
        <v>2</v>
      </c>
      <c r="E1465">
        <v>31.1</v>
      </c>
      <c r="F1465">
        <v>62.2</v>
      </c>
      <c r="G1465">
        <f t="shared" si="67"/>
        <v>62.2</v>
      </c>
      <c r="H1465" s="1">
        <v>45712</v>
      </c>
      <c r="I1465" s="1">
        <v>45717</v>
      </c>
      <c r="J1465" t="s">
        <v>17</v>
      </c>
      <c r="K1465" t="s">
        <v>35</v>
      </c>
      <c r="L1465">
        <v>1</v>
      </c>
      <c r="M1465" t="s">
        <v>19</v>
      </c>
      <c r="N1465" t="s">
        <v>158</v>
      </c>
      <c r="O1465">
        <f>orders[[#This Row],[Ship Date]]-orders[[#This Row],[Order Date]]</f>
        <v>5</v>
      </c>
      <c r="P1465">
        <f>WEEKNUM(orders[[#This Row],[Order Date]])</f>
        <v>9</v>
      </c>
      <c r="Q1465" t="str" cm="1">
        <f t="array" ref="Q1465">_xlfn.IFS(orders[[#This Row],[Customer Gender]]="M","Male", orders[[#This Row],[Customer Gender]]="F","Female", orders[[#This Row],[Customer Gender]]="O","Other", TRUE,"Unknown")</f>
        <v>Unknown</v>
      </c>
      <c r="R1465" s="31" t="str">
        <f t="shared" si="68"/>
        <v>February</v>
      </c>
    </row>
    <row r="1466" spans="1:18">
      <c r="A1466" t="s">
        <v>1565</v>
      </c>
      <c r="B1466" t="s">
        <v>37</v>
      </c>
      <c r="C1466">
        <v>3</v>
      </c>
      <c r="D1466">
        <f t="shared" si="66"/>
        <v>3</v>
      </c>
      <c r="E1466">
        <v>56.4</v>
      </c>
      <c r="F1466">
        <v>169.2</v>
      </c>
      <c r="G1466">
        <f t="shared" si="67"/>
        <v>169.2</v>
      </c>
      <c r="H1466" s="1">
        <v>45712</v>
      </c>
      <c r="I1466" s="1">
        <v>45713</v>
      </c>
      <c r="J1466" t="s">
        <v>17</v>
      </c>
      <c r="K1466" t="s">
        <v>35</v>
      </c>
      <c r="L1466">
        <v>4</v>
      </c>
      <c r="M1466" t="s">
        <v>19</v>
      </c>
      <c r="N1466" t="s">
        <v>55</v>
      </c>
      <c r="O1466">
        <f>orders[[#This Row],[Ship Date]]-orders[[#This Row],[Order Date]]</f>
        <v>1</v>
      </c>
      <c r="P1466">
        <f>WEEKNUM(orders[[#This Row],[Order Date]])</f>
        <v>9</v>
      </c>
      <c r="Q1466" t="str" cm="1">
        <f t="array" ref="Q1466">_xlfn.IFS(orders[[#This Row],[Customer Gender]]="M","Male", orders[[#This Row],[Customer Gender]]="F","Female", orders[[#This Row],[Customer Gender]]="O","Other", TRUE,"Unknown")</f>
        <v>Unknown</v>
      </c>
      <c r="R1466" s="31" t="str">
        <f t="shared" si="68"/>
        <v>February</v>
      </c>
    </row>
    <row r="1467" spans="1:18">
      <c r="A1467" t="s">
        <v>1566</v>
      </c>
      <c r="B1467" t="s">
        <v>46</v>
      </c>
      <c r="C1467">
        <v>1</v>
      </c>
      <c r="D1467">
        <f t="shared" si="66"/>
        <v>1</v>
      </c>
      <c r="E1467">
        <v>41.9</v>
      </c>
      <c r="F1467">
        <v>41.9</v>
      </c>
      <c r="G1467">
        <f t="shared" si="67"/>
        <v>41.9</v>
      </c>
      <c r="H1467" s="1">
        <v>45712</v>
      </c>
      <c r="I1467" s="1">
        <v>45712</v>
      </c>
      <c r="J1467" t="s">
        <v>23</v>
      </c>
      <c r="K1467" t="s">
        <v>35</v>
      </c>
      <c r="L1467">
        <v>4</v>
      </c>
      <c r="M1467" t="s">
        <v>19</v>
      </c>
      <c r="N1467" t="s">
        <v>55</v>
      </c>
      <c r="O1467">
        <f>orders[[#This Row],[Ship Date]]-orders[[#This Row],[Order Date]]</f>
        <v>0</v>
      </c>
      <c r="P1467">
        <f>WEEKNUM(orders[[#This Row],[Order Date]])</f>
        <v>9</v>
      </c>
      <c r="Q1467" t="str" cm="1">
        <f t="array" ref="Q1467">_xlfn.IFS(orders[[#This Row],[Customer Gender]]="M","Male", orders[[#This Row],[Customer Gender]]="F","Female", orders[[#This Row],[Customer Gender]]="O","Other", TRUE,"Unknown")</f>
        <v>Male</v>
      </c>
      <c r="R1467" s="31" t="str">
        <f t="shared" si="68"/>
        <v>February</v>
      </c>
    </row>
    <row r="1468" spans="1:18">
      <c r="A1468" t="s">
        <v>1567</v>
      </c>
      <c r="B1468" t="s">
        <v>54</v>
      </c>
      <c r="C1468">
        <v>7</v>
      </c>
      <c r="D1468">
        <f t="shared" si="66"/>
        <v>7</v>
      </c>
      <c r="E1468">
        <v>45.9</v>
      </c>
      <c r="F1468">
        <v>321.3</v>
      </c>
      <c r="G1468">
        <f t="shared" si="67"/>
        <v>321.3</v>
      </c>
      <c r="H1468" s="1">
        <v>45712</v>
      </c>
      <c r="I1468" s="1">
        <v>45713</v>
      </c>
      <c r="J1468" t="s">
        <v>23</v>
      </c>
      <c r="K1468" t="s">
        <v>51</v>
      </c>
      <c r="L1468">
        <v>5</v>
      </c>
      <c r="M1468" t="s">
        <v>19</v>
      </c>
      <c r="N1468" t="s">
        <v>62</v>
      </c>
      <c r="O1468">
        <f>orders[[#This Row],[Ship Date]]-orders[[#This Row],[Order Date]]</f>
        <v>1</v>
      </c>
      <c r="P1468">
        <f>WEEKNUM(orders[[#This Row],[Order Date]])</f>
        <v>9</v>
      </c>
      <c r="Q1468" t="str" cm="1">
        <f t="array" ref="Q1468">_xlfn.IFS(orders[[#This Row],[Customer Gender]]="M","Male", orders[[#This Row],[Customer Gender]]="F","Female", orders[[#This Row],[Customer Gender]]="O","Other", TRUE,"Unknown")</f>
        <v>Male</v>
      </c>
      <c r="R1468" s="31" t="str">
        <f t="shared" si="68"/>
        <v>February</v>
      </c>
    </row>
    <row r="1469" spans="1:18">
      <c r="A1469" t="s">
        <v>1568</v>
      </c>
      <c r="B1469" t="s">
        <v>81</v>
      </c>
      <c r="C1469">
        <v>9</v>
      </c>
      <c r="D1469">
        <f t="shared" si="66"/>
        <v>9</v>
      </c>
      <c r="E1469">
        <v>24.4</v>
      </c>
      <c r="F1469">
        <v>219.6</v>
      </c>
      <c r="G1469">
        <f t="shared" si="67"/>
        <v>219.6</v>
      </c>
      <c r="H1469" s="1">
        <v>45712</v>
      </c>
      <c r="I1469" s="1">
        <v>45716</v>
      </c>
      <c r="J1469" t="s">
        <v>23</v>
      </c>
      <c r="K1469" t="s">
        <v>51</v>
      </c>
      <c r="L1469">
        <v>5</v>
      </c>
      <c r="M1469" t="s">
        <v>19</v>
      </c>
      <c r="N1469" t="s">
        <v>62</v>
      </c>
      <c r="O1469">
        <f>orders[[#This Row],[Ship Date]]-orders[[#This Row],[Order Date]]</f>
        <v>4</v>
      </c>
      <c r="P1469">
        <f>WEEKNUM(orders[[#This Row],[Order Date]])</f>
        <v>9</v>
      </c>
      <c r="Q1469" t="str" cm="1">
        <f t="array" ref="Q1469">_xlfn.IFS(orders[[#This Row],[Customer Gender]]="M","Male", orders[[#This Row],[Customer Gender]]="F","Female", orders[[#This Row],[Customer Gender]]="O","Other", TRUE,"Unknown")</f>
        <v>Male</v>
      </c>
      <c r="R1469" s="31" t="str">
        <f t="shared" si="68"/>
        <v>February</v>
      </c>
    </row>
    <row r="1470" spans="1:18">
      <c r="A1470" t="s">
        <v>1569</v>
      </c>
      <c r="B1470" t="s">
        <v>44</v>
      </c>
      <c r="C1470">
        <v>1</v>
      </c>
      <c r="D1470">
        <f t="shared" si="66"/>
        <v>1</v>
      </c>
      <c r="E1470">
        <v>18.2</v>
      </c>
      <c r="F1470">
        <v>18.2</v>
      </c>
      <c r="G1470">
        <f t="shared" si="67"/>
        <v>18.2</v>
      </c>
      <c r="H1470" s="1">
        <v>45712</v>
      </c>
      <c r="I1470" s="1">
        <v>45713</v>
      </c>
      <c r="J1470" t="s">
        <v>27</v>
      </c>
      <c r="K1470" t="s">
        <v>40</v>
      </c>
      <c r="L1470">
        <v>5</v>
      </c>
      <c r="M1470" t="s">
        <v>19</v>
      </c>
      <c r="N1470" t="s">
        <v>62</v>
      </c>
      <c r="O1470">
        <f>orders[[#This Row],[Ship Date]]-orders[[#This Row],[Order Date]]</f>
        <v>1</v>
      </c>
      <c r="P1470">
        <f>WEEKNUM(orders[[#This Row],[Order Date]])</f>
        <v>9</v>
      </c>
      <c r="Q1470" t="str" cm="1">
        <f t="array" ref="Q1470">_xlfn.IFS(orders[[#This Row],[Customer Gender]]="M","Male", orders[[#This Row],[Customer Gender]]="F","Female", orders[[#This Row],[Customer Gender]]="O","Other", TRUE,"Unknown")</f>
        <v>Female</v>
      </c>
      <c r="R1470" s="31" t="str">
        <f t="shared" si="68"/>
        <v>February</v>
      </c>
    </row>
    <row r="1471" spans="1:18">
      <c r="A1471" t="s">
        <v>1570</v>
      </c>
      <c r="B1471" t="s">
        <v>44</v>
      </c>
      <c r="C1471">
        <v>4</v>
      </c>
      <c r="D1471">
        <f t="shared" si="66"/>
        <v>4</v>
      </c>
      <c r="E1471">
        <v>51.2</v>
      </c>
      <c r="F1471">
        <v>204.8</v>
      </c>
      <c r="G1471">
        <f t="shared" si="67"/>
        <v>204.8</v>
      </c>
      <c r="H1471" s="1">
        <v>45712</v>
      </c>
      <c r="I1471" s="1">
        <v>45713</v>
      </c>
      <c r="J1471" t="s">
        <v>27</v>
      </c>
      <c r="K1471" t="s">
        <v>18</v>
      </c>
      <c r="L1471">
        <v>4</v>
      </c>
      <c r="M1471" t="s">
        <v>19</v>
      </c>
      <c r="N1471" t="s">
        <v>62</v>
      </c>
      <c r="O1471">
        <f>orders[[#This Row],[Ship Date]]-orders[[#This Row],[Order Date]]</f>
        <v>1</v>
      </c>
      <c r="P1471">
        <f>WEEKNUM(orders[[#This Row],[Order Date]])</f>
        <v>9</v>
      </c>
      <c r="Q1471" t="str" cm="1">
        <f t="array" ref="Q1471">_xlfn.IFS(orders[[#This Row],[Customer Gender]]="M","Male", orders[[#This Row],[Customer Gender]]="F","Female", orders[[#This Row],[Customer Gender]]="O","Other", TRUE,"Unknown")</f>
        <v>Female</v>
      </c>
      <c r="R1471" s="31" t="str">
        <f t="shared" si="68"/>
        <v>February</v>
      </c>
    </row>
    <row r="1472" spans="1:18">
      <c r="A1472" t="s">
        <v>1571</v>
      </c>
      <c r="B1472" t="s">
        <v>39</v>
      </c>
      <c r="C1472">
        <v>1</v>
      </c>
      <c r="D1472">
        <f t="shared" si="66"/>
        <v>1</v>
      </c>
      <c r="E1472">
        <v>59.7</v>
      </c>
      <c r="F1472">
        <v>59.7</v>
      </c>
      <c r="G1472">
        <f t="shared" si="67"/>
        <v>59.7</v>
      </c>
      <c r="H1472" s="1">
        <v>45712</v>
      </c>
      <c r="I1472" s="1">
        <v>45715</v>
      </c>
      <c r="J1472" t="s">
        <v>23</v>
      </c>
      <c r="K1472" t="s">
        <v>18</v>
      </c>
      <c r="L1472">
        <v>5</v>
      </c>
      <c r="M1472" t="s">
        <v>19</v>
      </c>
      <c r="N1472" t="s">
        <v>62</v>
      </c>
      <c r="O1472">
        <f>orders[[#This Row],[Ship Date]]-orders[[#This Row],[Order Date]]</f>
        <v>3</v>
      </c>
      <c r="P1472">
        <f>WEEKNUM(orders[[#This Row],[Order Date]])</f>
        <v>9</v>
      </c>
      <c r="Q1472" t="str" cm="1">
        <f t="array" ref="Q1472">_xlfn.IFS(orders[[#This Row],[Customer Gender]]="M","Male", orders[[#This Row],[Customer Gender]]="F","Female", orders[[#This Row],[Customer Gender]]="O","Other", TRUE,"Unknown")</f>
        <v>Male</v>
      </c>
      <c r="R1472" s="31" t="str">
        <f t="shared" si="68"/>
        <v>February</v>
      </c>
    </row>
    <row r="1473" spans="1:18">
      <c r="A1473" t="s">
        <v>1572</v>
      </c>
      <c r="B1473" t="s">
        <v>32</v>
      </c>
      <c r="C1473">
        <v>2</v>
      </c>
      <c r="D1473">
        <f t="shared" si="66"/>
        <v>2</v>
      </c>
      <c r="E1473">
        <v>33.6</v>
      </c>
      <c r="F1473">
        <v>67.2</v>
      </c>
      <c r="G1473">
        <f t="shared" si="67"/>
        <v>67.2</v>
      </c>
      <c r="H1473" s="1">
        <v>45712</v>
      </c>
      <c r="I1473" s="1">
        <v>45714</v>
      </c>
      <c r="J1473" t="s">
        <v>27</v>
      </c>
      <c r="K1473" t="s">
        <v>18</v>
      </c>
      <c r="L1473">
        <v>4</v>
      </c>
      <c r="M1473" t="s">
        <v>19</v>
      </c>
      <c r="N1473" t="s">
        <v>103</v>
      </c>
      <c r="O1473">
        <f>orders[[#This Row],[Ship Date]]-orders[[#This Row],[Order Date]]</f>
        <v>2</v>
      </c>
      <c r="P1473">
        <f>WEEKNUM(orders[[#This Row],[Order Date]])</f>
        <v>9</v>
      </c>
      <c r="Q1473" t="str" cm="1">
        <f t="array" ref="Q1473">_xlfn.IFS(orders[[#This Row],[Customer Gender]]="M","Male", orders[[#This Row],[Customer Gender]]="F","Female", orders[[#This Row],[Customer Gender]]="O","Other", TRUE,"Unknown")</f>
        <v>Female</v>
      </c>
      <c r="R1473" s="31" t="str">
        <f t="shared" si="68"/>
        <v>February</v>
      </c>
    </row>
    <row r="1474" spans="1:18">
      <c r="A1474" t="s">
        <v>1573</v>
      </c>
      <c r="B1474" t="s">
        <v>69</v>
      </c>
      <c r="C1474">
        <v>1</v>
      </c>
      <c r="D1474">
        <f t="shared" ref="D1474:D1537" si="69">IF(OR(C1474="",C1474=0),0.0001,C1474)</f>
        <v>1</v>
      </c>
      <c r="E1474">
        <v>90.4</v>
      </c>
      <c r="F1474">
        <v>90.4</v>
      </c>
      <c r="G1474">
        <f t="shared" ref="G1474:G1537" si="70">IF(OR(F1474="",F1474=0),0.0001,F1474)</f>
        <v>90.4</v>
      </c>
      <c r="H1474" s="1">
        <v>45712</v>
      </c>
      <c r="I1474" s="1">
        <v>45716</v>
      </c>
      <c r="J1474" t="s">
        <v>23</v>
      </c>
      <c r="K1474" t="s">
        <v>35</v>
      </c>
      <c r="L1474">
        <v>5</v>
      </c>
      <c r="M1474" t="s">
        <v>19</v>
      </c>
      <c r="N1474" t="s">
        <v>74</v>
      </c>
      <c r="O1474">
        <f>orders[[#This Row],[Ship Date]]-orders[[#This Row],[Order Date]]</f>
        <v>4</v>
      </c>
      <c r="P1474">
        <f>WEEKNUM(orders[[#This Row],[Order Date]])</f>
        <v>9</v>
      </c>
      <c r="Q1474" t="str" cm="1">
        <f t="array" ref="Q1474">_xlfn.IFS(orders[[#This Row],[Customer Gender]]="M","Male", orders[[#This Row],[Customer Gender]]="F","Female", orders[[#This Row],[Customer Gender]]="O","Other", TRUE,"Unknown")</f>
        <v>Male</v>
      </c>
      <c r="R1474" s="31" t="str">
        <f t="shared" ref="R1474:R1537" si="71">TEXT(H1474,"mmmm")</f>
        <v>February</v>
      </c>
    </row>
    <row r="1475" spans="1:18">
      <c r="A1475" t="s">
        <v>1574</v>
      </c>
      <c r="B1475" t="s">
        <v>67</v>
      </c>
      <c r="C1475">
        <v>3</v>
      </c>
      <c r="D1475">
        <f t="shared" si="69"/>
        <v>3</v>
      </c>
      <c r="E1475">
        <v>70.3</v>
      </c>
      <c r="F1475">
        <v>210.89999999999998</v>
      </c>
      <c r="G1475">
        <f t="shared" si="70"/>
        <v>210.89999999999998</v>
      </c>
      <c r="H1475" s="1">
        <v>45712</v>
      </c>
      <c r="I1475" s="1">
        <v>45712</v>
      </c>
      <c r="J1475" t="s">
        <v>23</v>
      </c>
      <c r="K1475" t="s">
        <v>35</v>
      </c>
      <c r="L1475">
        <v>5</v>
      </c>
      <c r="M1475" t="s">
        <v>19</v>
      </c>
      <c r="N1475" t="s">
        <v>77</v>
      </c>
      <c r="O1475">
        <f>orders[[#This Row],[Ship Date]]-orders[[#This Row],[Order Date]]</f>
        <v>0</v>
      </c>
      <c r="P1475">
        <f>WEEKNUM(orders[[#This Row],[Order Date]])</f>
        <v>9</v>
      </c>
      <c r="Q1475" t="str" cm="1">
        <f t="array" ref="Q1475">_xlfn.IFS(orders[[#This Row],[Customer Gender]]="M","Male", orders[[#This Row],[Customer Gender]]="F","Female", orders[[#This Row],[Customer Gender]]="O","Other", TRUE,"Unknown")</f>
        <v>Male</v>
      </c>
      <c r="R1475" s="31" t="str">
        <f t="shared" si="71"/>
        <v>February</v>
      </c>
    </row>
    <row r="1476" spans="1:18">
      <c r="A1476" t="s">
        <v>1575</v>
      </c>
      <c r="B1476" t="s">
        <v>32</v>
      </c>
      <c r="C1476">
        <v>2</v>
      </c>
      <c r="D1476">
        <f t="shared" si="69"/>
        <v>2</v>
      </c>
      <c r="E1476">
        <v>20.5</v>
      </c>
      <c r="F1476">
        <v>41</v>
      </c>
      <c r="G1476">
        <f t="shared" si="70"/>
        <v>41</v>
      </c>
      <c r="H1476" s="1">
        <v>45712</v>
      </c>
      <c r="I1476" s="1">
        <v>45715</v>
      </c>
      <c r="J1476" t="s">
        <v>27</v>
      </c>
      <c r="K1476" t="s">
        <v>18</v>
      </c>
      <c r="L1476">
        <v>3</v>
      </c>
      <c r="M1476" t="s">
        <v>19</v>
      </c>
      <c r="N1476" t="s">
        <v>77</v>
      </c>
      <c r="O1476">
        <f>orders[[#This Row],[Ship Date]]-orders[[#This Row],[Order Date]]</f>
        <v>3</v>
      </c>
      <c r="P1476">
        <f>WEEKNUM(orders[[#This Row],[Order Date]])</f>
        <v>9</v>
      </c>
      <c r="Q1476" t="str" cm="1">
        <f t="array" ref="Q1476">_xlfn.IFS(orders[[#This Row],[Customer Gender]]="M","Male", orders[[#This Row],[Customer Gender]]="F","Female", orders[[#This Row],[Customer Gender]]="O","Other", TRUE,"Unknown")</f>
        <v>Female</v>
      </c>
      <c r="R1476" s="31" t="str">
        <f t="shared" si="71"/>
        <v>February</v>
      </c>
    </row>
    <row r="1477" spans="1:18">
      <c r="A1477" t="s">
        <v>1576</v>
      </c>
      <c r="B1477" t="s">
        <v>37</v>
      </c>
      <c r="C1477">
        <v>11</v>
      </c>
      <c r="D1477">
        <f t="shared" si="69"/>
        <v>11</v>
      </c>
      <c r="E1477">
        <v>37.6</v>
      </c>
      <c r="F1477">
        <v>413.6</v>
      </c>
      <c r="G1477">
        <f t="shared" si="70"/>
        <v>413.6</v>
      </c>
      <c r="H1477" s="1">
        <v>45712</v>
      </c>
      <c r="I1477" s="1">
        <v>45713</v>
      </c>
      <c r="J1477" t="s">
        <v>23</v>
      </c>
      <c r="K1477" t="s">
        <v>18</v>
      </c>
      <c r="L1477">
        <v>4</v>
      </c>
      <c r="M1477" t="s">
        <v>19</v>
      </c>
      <c r="N1477" t="s">
        <v>377</v>
      </c>
      <c r="O1477">
        <f>orders[[#This Row],[Ship Date]]-orders[[#This Row],[Order Date]]</f>
        <v>1</v>
      </c>
      <c r="P1477">
        <f>WEEKNUM(orders[[#This Row],[Order Date]])</f>
        <v>9</v>
      </c>
      <c r="Q1477" t="str" cm="1">
        <f t="array" ref="Q1477">_xlfn.IFS(orders[[#This Row],[Customer Gender]]="M","Male", orders[[#This Row],[Customer Gender]]="F","Female", orders[[#This Row],[Customer Gender]]="O","Other", TRUE,"Unknown")</f>
        <v>Male</v>
      </c>
      <c r="R1477" s="31" t="str">
        <f t="shared" si="71"/>
        <v>February</v>
      </c>
    </row>
    <row r="1478" spans="1:18">
      <c r="A1478" t="s">
        <v>1577</v>
      </c>
      <c r="B1478" t="s">
        <v>37</v>
      </c>
      <c r="C1478">
        <v>4</v>
      </c>
      <c r="D1478">
        <f t="shared" si="69"/>
        <v>4</v>
      </c>
      <c r="E1478">
        <v>61.5</v>
      </c>
      <c r="F1478">
        <v>246</v>
      </c>
      <c r="G1478">
        <f t="shared" si="70"/>
        <v>246</v>
      </c>
      <c r="H1478" s="1">
        <v>45712</v>
      </c>
      <c r="I1478" s="1">
        <v>45719</v>
      </c>
      <c r="J1478" t="s">
        <v>27</v>
      </c>
      <c r="K1478" t="s">
        <v>35</v>
      </c>
      <c r="L1478">
        <v>2</v>
      </c>
      <c r="M1478" t="s">
        <v>19</v>
      </c>
      <c r="N1478" t="s">
        <v>82</v>
      </c>
      <c r="O1478">
        <f>orders[[#This Row],[Ship Date]]-orders[[#This Row],[Order Date]]</f>
        <v>7</v>
      </c>
      <c r="P1478">
        <f>WEEKNUM(orders[[#This Row],[Order Date]])</f>
        <v>9</v>
      </c>
      <c r="Q1478" t="str" cm="1">
        <f t="array" ref="Q1478">_xlfn.IFS(orders[[#This Row],[Customer Gender]]="M","Male", orders[[#This Row],[Customer Gender]]="F","Female", orders[[#This Row],[Customer Gender]]="O","Other", TRUE,"Unknown")</f>
        <v>Female</v>
      </c>
      <c r="R1478" s="31" t="str">
        <f t="shared" si="71"/>
        <v>February</v>
      </c>
    </row>
    <row r="1479" spans="1:18">
      <c r="A1479" t="s">
        <v>1578</v>
      </c>
      <c r="B1479" t="s">
        <v>46</v>
      </c>
      <c r="C1479">
        <v>1</v>
      </c>
      <c r="D1479">
        <f t="shared" si="69"/>
        <v>1</v>
      </c>
      <c r="E1479">
        <v>33.5</v>
      </c>
      <c r="F1479">
        <v>33.5</v>
      </c>
      <c r="G1479">
        <f t="shared" si="70"/>
        <v>33.5</v>
      </c>
      <c r="H1479" s="1">
        <v>45713</v>
      </c>
      <c r="I1479" s="1">
        <v>45717</v>
      </c>
      <c r="J1479" t="s">
        <v>23</v>
      </c>
      <c r="K1479" t="s">
        <v>70</v>
      </c>
      <c r="L1479">
        <v>3</v>
      </c>
      <c r="M1479" t="s">
        <v>19</v>
      </c>
      <c r="N1479" t="s">
        <v>115</v>
      </c>
      <c r="O1479">
        <f>orders[[#This Row],[Ship Date]]-orders[[#This Row],[Order Date]]</f>
        <v>4</v>
      </c>
      <c r="P1479">
        <f>WEEKNUM(orders[[#This Row],[Order Date]])</f>
        <v>9</v>
      </c>
      <c r="Q1479" t="str" cm="1">
        <f t="array" ref="Q1479">_xlfn.IFS(orders[[#This Row],[Customer Gender]]="M","Male", orders[[#This Row],[Customer Gender]]="F","Female", orders[[#This Row],[Customer Gender]]="O","Other", TRUE,"Unknown")</f>
        <v>Male</v>
      </c>
      <c r="R1479" s="31" t="str">
        <f t="shared" si="71"/>
        <v>February</v>
      </c>
    </row>
    <row r="1480" spans="1:18">
      <c r="A1480" t="s">
        <v>1579</v>
      </c>
      <c r="B1480" t="s">
        <v>32</v>
      </c>
      <c r="C1480">
        <v>3</v>
      </c>
      <c r="D1480">
        <f t="shared" si="69"/>
        <v>3</v>
      </c>
      <c r="E1480">
        <v>29.3</v>
      </c>
      <c r="F1480">
        <v>87.9</v>
      </c>
      <c r="G1480">
        <f t="shared" si="70"/>
        <v>87.9</v>
      </c>
      <c r="H1480" s="1">
        <v>45713</v>
      </c>
      <c r="I1480" s="1">
        <v>45715</v>
      </c>
      <c r="J1480" t="s">
        <v>27</v>
      </c>
      <c r="K1480" t="s">
        <v>35</v>
      </c>
      <c r="L1480">
        <v>5</v>
      </c>
      <c r="M1480" t="s">
        <v>19</v>
      </c>
      <c r="N1480" t="s">
        <v>24</v>
      </c>
      <c r="O1480">
        <f>orders[[#This Row],[Ship Date]]-orders[[#This Row],[Order Date]]</f>
        <v>2</v>
      </c>
      <c r="P1480">
        <f>WEEKNUM(orders[[#This Row],[Order Date]])</f>
        <v>9</v>
      </c>
      <c r="Q1480" t="str" cm="1">
        <f t="array" ref="Q1480">_xlfn.IFS(orders[[#This Row],[Customer Gender]]="M","Male", orders[[#This Row],[Customer Gender]]="F","Female", orders[[#This Row],[Customer Gender]]="O","Other", TRUE,"Unknown")</f>
        <v>Female</v>
      </c>
      <c r="R1480" s="31" t="str">
        <f t="shared" si="71"/>
        <v>February</v>
      </c>
    </row>
    <row r="1481" spans="1:18">
      <c r="A1481" t="s">
        <v>1580</v>
      </c>
      <c r="B1481" t="s">
        <v>26</v>
      </c>
      <c r="C1481">
        <v>2</v>
      </c>
      <c r="D1481">
        <f t="shared" si="69"/>
        <v>2</v>
      </c>
      <c r="E1481">
        <v>125.9</v>
      </c>
      <c r="F1481">
        <v>251.8</v>
      </c>
      <c r="G1481">
        <f t="shared" si="70"/>
        <v>251.8</v>
      </c>
      <c r="H1481" s="1">
        <v>45713</v>
      </c>
      <c r="I1481" s="1">
        <v>45718</v>
      </c>
      <c r="J1481" t="s">
        <v>27</v>
      </c>
      <c r="K1481" t="s">
        <v>70</v>
      </c>
      <c r="L1481">
        <v>3</v>
      </c>
      <c r="M1481" t="s">
        <v>19</v>
      </c>
      <c r="N1481" t="s">
        <v>24</v>
      </c>
      <c r="O1481">
        <f>orders[[#This Row],[Ship Date]]-orders[[#This Row],[Order Date]]</f>
        <v>5</v>
      </c>
      <c r="P1481">
        <f>WEEKNUM(orders[[#This Row],[Order Date]])</f>
        <v>9</v>
      </c>
      <c r="Q1481" t="str" cm="1">
        <f t="array" ref="Q1481">_xlfn.IFS(orders[[#This Row],[Customer Gender]]="M","Male", orders[[#This Row],[Customer Gender]]="F","Female", orders[[#This Row],[Customer Gender]]="O","Other", TRUE,"Unknown")</f>
        <v>Female</v>
      </c>
      <c r="R1481" s="31" t="str">
        <f t="shared" si="71"/>
        <v>February</v>
      </c>
    </row>
    <row r="1482" spans="1:18">
      <c r="A1482" t="s">
        <v>1581</v>
      </c>
      <c r="B1482" t="s">
        <v>37</v>
      </c>
      <c r="C1482">
        <v>5</v>
      </c>
      <c r="D1482">
        <f t="shared" si="69"/>
        <v>5</v>
      </c>
      <c r="E1482">
        <v>29.3</v>
      </c>
      <c r="F1482">
        <v>146.5</v>
      </c>
      <c r="G1482">
        <f t="shared" si="70"/>
        <v>146.5</v>
      </c>
      <c r="H1482" s="1">
        <v>45713</v>
      </c>
      <c r="I1482" s="1">
        <v>45713</v>
      </c>
      <c r="J1482" t="s">
        <v>23</v>
      </c>
      <c r="K1482" t="s">
        <v>40</v>
      </c>
      <c r="L1482">
        <v>4</v>
      </c>
      <c r="M1482" t="s">
        <v>19</v>
      </c>
      <c r="N1482" t="s">
        <v>587</v>
      </c>
      <c r="O1482">
        <f>orders[[#This Row],[Ship Date]]-orders[[#This Row],[Order Date]]</f>
        <v>0</v>
      </c>
      <c r="P1482">
        <f>WEEKNUM(orders[[#This Row],[Order Date]])</f>
        <v>9</v>
      </c>
      <c r="Q1482" t="str" cm="1">
        <f t="array" ref="Q1482">_xlfn.IFS(orders[[#This Row],[Customer Gender]]="M","Male", orders[[#This Row],[Customer Gender]]="F","Female", orders[[#This Row],[Customer Gender]]="O","Other", TRUE,"Unknown")</f>
        <v>Male</v>
      </c>
      <c r="R1482" s="31" t="str">
        <f t="shared" si="71"/>
        <v>February</v>
      </c>
    </row>
    <row r="1483" spans="1:18">
      <c r="A1483" t="s">
        <v>1582</v>
      </c>
      <c r="B1483" t="s">
        <v>46</v>
      </c>
      <c r="C1483">
        <v>1</v>
      </c>
      <c r="D1483">
        <f t="shared" si="69"/>
        <v>1</v>
      </c>
      <c r="E1483">
        <v>37.799999999999997</v>
      </c>
      <c r="F1483">
        <v>37.799999999999997</v>
      </c>
      <c r="G1483">
        <f t="shared" si="70"/>
        <v>37.799999999999997</v>
      </c>
      <c r="H1483" s="1">
        <v>45713</v>
      </c>
      <c r="I1483" s="1">
        <v>45716</v>
      </c>
      <c r="J1483" t="s">
        <v>27</v>
      </c>
      <c r="K1483" t="s">
        <v>18</v>
      </c>
      <c r="L1483">
        <v>5</v>
      </c>
      <c r="M1483" t="s">
        <v>19</v>
      </c>
      <c r="N1483" t="s">
        <v>33</v>
      </c>
      <c r="O1483">
        <f>orders[[#This Row],[Ship Date]]-orders[[#This Row],[Order Date]]</f>
        <v>3</v>
      </c>
      <c r="P1483">
        <f>WEEKNUM(orders[[#This Row],[Order Date]])</f>
        <v>9</v>
      </c>
      <c r="Q1483" t="str" cm="1">
        <f t="array" ref="Q1483">_xlfn.IFS(orders[[#This Row],[Customer Gender]]="M","Male", orders[[#This Row],[Customer Gender]]="F","Female", orders[[#This Row],[Customer Gender]]="O","Other", TRUE,"Unknown")</f>
        <v>Female</v>
      </c>
      <c r="R1483" s="31" t="str">
        <f t="shared" si="71"/>
        <v>February</v>
      </c>
    </row>
    <row r="1484" spans="1:18">
      <c r="A1484" t="s">
        <v>1583</v>
      </c>
      <c r="B1484" t="s">
        <v>16</v>
      </c>
      <c r="C1484">
        <v>4</v>
      </c>
      <c r="D1484">
        <f t="shared" si="69"/>
        <v>4</v>
      </c>
      <c r="E1484">
        <v>31.7</v>
      </c>
      <c r="F1484">
        <v>126.8</v>
      </c>
      <c r="G1484">
        <f t="shared" si="70"/>
        <v>126.8</v>
      </c>
      <c r="H1484" s="1">
        <v>45713</v>
      </c>
      <c r="I1484" s="1">
        <v>45714</v>
      </c>
      <c r="J1484" t="s">
        <v>23</v>
      </c>
      <c r="K1484" t="s">
        <v>40</v>
      </c>
      <c r="L1484">
        <v>5</v>
      </c>
      <c r="M1484" t="s">
        <v>19</v>
      </c>
      <c r="N1484" t="s">
        <v>33</v>
      </c>
      <c r="O1484">
        <f>orders[[#This Row],[Ship Date]]-orders[[#This Row],[Order Date]]</f>
        <v>1</v>
      </c>
      <c r="P1484">
        <f>WEEKNUM(orders[[#This Row],[Order Date]])</f>
        <v>9</v>
      </c>
      <c r="Q1484" t="str" cm="1">
        <f t="array" ref="Q1484">_xlfn.IFS(orders[[#This Row],[Customer Gender]]="M","Male", orders[[#This Row],[Customer Gender]]="F","Female", orders[[#This Row],[Customer Gender]]="O","Other", TRUE,"Unknown")</f>
        <v>Male</v>
      </c>
      <c r="R1484" s="31" t="str">
        <f t="shared" si="71"/>
        <v>February</v>
      </c>
    </row>
    <row r="1485" spans="1:18">
      <c r="A1485" t="s">
        <v>1584</v>
      </c>
      <c r="B1485" t="s">
        <v>44</v>
      </c>
      <c r="C1485">
        <v>5</v>
      </c>
      <c r="D1485">
        <f t="shared" si="69"/>
        <v>5</v>
      </c>
      <c r="E1485">
        <v>26.3</v>
      </c>
      <c r="F1485">
        <v>131.5</v>
      </c>
      <c r="G1485">
        <f t="shared" si="70"/>
        <v>131.5</v>
      </c>
      <c r="H1485" s="1">
        <v>45713</v>
      </c>
      <c r="I1485" s="1">
        <v>45714</v>
      </c>
      <c r="J1485" t="s">
        <v>27</v>
      </c>
      <c r="K1485" t="s">
        <v>51</v>
      </c>
      <c r="L1485">
        <v>5</v>
      </c>
      <c r="M1485" t="s">
        <v>19</v>
      </c>
      <c r="N1485" t="s">
        <v>33</v>
      </c>
      <c r="O1485">
        <f>orders[[#This Row],[Ship Date]]-orders[[#This Row],[Order Date]]</f>
        <v>1</v>
      </c>
      <c r="P1485">
        <f>WEEKNUM(orders[[#This Row],[Order Date]])</f>
        <v>9</v>
      </c>
      <c r="Q1485" t="str" cm="1">
        <f t="array" ref="Q1485">_xlfn.IFS(orders[[#This Row],[Customer Gender]]="M","Male", orders[[#This Row],[Customer Gender]]="F","Female", orders[[#This Row],[Customer Gender]]="O","Other", TRUE,"Unknown")</f>
        <v>Female</v>
      </c>
      <c r="R1485" s="31" t="str">
        <f t="shared" si="71"/>
        <v>February</v>
      </c>
    </row>
    <row r="1486" spans="1:18">
      <c r="A1486" t="s">
        <v>1585</v>
      </c>
      <c r="B1486" t="s">
        <v>44</v>
      </c>
      <c r="C1486">
        <v>3</v>
      </c>
      <c r="D1486">
        <f t="shared" si="69"/>
        <v>3</v>
      </c>
      <c r="E1486">
        <v>23.1</v>
      </c>
      <c r="F1486">
        <v>69.300000000000011</v>
      </c>
      <c r="G1486">
        <f t="shared" si="70"/>
        <v>69.300000000000011</v>
      </c>
      <c r="H1486" s="1">
        <v>45713</v>
      </c>
      <c r="I1486" s="1">
        <v>45714</v>
      </c>
      <c r="J1486" t="s">
        <v>89</v>
      </c>
      <c r="K1486" t="s">
        <v>40</v>
      </c>
      <c r="L1486">
        <v>3</v>
      </c>
      <c r="M1486" t="s">
        <v>19</v>
      </c>
      <c r="N1486" t="s">
        <v>33</v>
      </c>
      <c r="O1486">
        <f>orders[[#This Row],[Ship Date]]-orders[[#This Row],[Order Date]]</f>
        <v>1</v>
      </c>
      <c r="P1486">
        <f>WEEKNUM(orders[[#This Row],[Order Date]])</f>
        <v>9</v>
      </c>
      <c r="Q1486" t="str" cm="1">
        <f t="array" ref="Q1486">_xlfn.IFS(orders[[#This Row],[Customer Gender]]="M","Male", orders[[#This Row],[Customer Gender]]="F","Female", orders[[#This Row],[Customer Gender]]="O","Other", TRUE,"Unknown")</f>
        <v>Other</v>
      </c>
      <c r="R1486" s="31" t="str">
        <f t="shared" si="71"/>
        <v>February</v>
      </c>
    </row>
    <row r="1487" spans="1:18">
      <c r="A1487" t="s">
        <v>1586</v>
      </c>
      <c r="B1487" t="s">
        <v>32</v>
      </c>
      <c r="C1487">
        <v>1</v>
      </c>
      <c r="D1487">
        <f t="shared" si="69"/>
        <v>1</v>
      </c>
      <c r="E1487">
        <v>22.3</v>
      </c>
      <c r="F1487">
        <v>22.3</v>
      </c>
      <c r="G1487">
        <f t="shared" si="70"/>
        <v>22.3</v>
      </c>
      <c r="H1487" s="1">
        <v>45713</v>
      </c>
      <c r="I1487" s="1">
        <v>45715</v>
      </c>
      <c r="J1487" t="s">
        <v>27</v>
      </c>
      <c r="K1487" t="s">
        <v>40</v>
      </c>
      <c r="L1487">
        <v>4</v>
      </c>
      <c r="M1487" t="s">
        <v>19</v>
      </c>
      <c r="N1487" t="s">
        <v>33</v>
      </c>
      <c r="O1487">
        <f>orders[[#This Row],[Ship Date]]-orders[[#This Row],[Order Date]]</f>
        <v>2</v>
      </c>
      <c r="P1487">
        <f>WEEKNUM(orders[[#This Row],[Order Date]])</f>
        <v>9</v>
      </c>
      <c r="Q1487" t="str" cm="1">
        <f t="array" ref="Q1487">_xlfn.IFS(orders[[#This Row],[Customer Gender]]="M","Male", orders[[#This Row],[Customer Gender]]="F","Female", orders[[#This Row],[Customer Gender]]="O","Other", TRUE,"Unknown")</f>
        <v>Female</v>
      </c>
      <c r="R1487" s="31" t="str">
        <f t="shared" si="71"/>
        <v>February</v>
      </c>
    </row>
    <row r="1488" spans="1:18">
      <c r="A1488" t="s">
        <v>1587</v>
      </c>
      <c r="B1488" t="s">
        <v>69</v>
      </c>
      <c r="C1488">
        <v>2</v>
      </c>
      <c r="D1488">
        <f t="shared" si="69"/>
        <v>2</v>
      </c>
      <c r="E1488">
        <v>99.5</v>
      </c>
      <c r="F1488">
        <v>199</v>
      </c>
      <c r="G1488">
        <f t="shared" si="70"/>
        <v>199</v>
      </c>
      <c r="H1488" s="1">
        <v>45713</v>
      </c>
      <c r="I1488" s="1">
        <v>45715</v>
      </c>
      <c r="J1488" t="s">
        <v>27</v>
      </c>
      <c r="K1488" t="s">
        <v>40</v>
      </c>
      <c r="L1488">
        <v>4</v>
      </c>
      <c r="M1488" t="s">
        <v>19</v>
      </c>
      <c r="N1488" t="s">
        <v>33</v>
      </c>
      <c r="O1488">
        <f>orders[[#This Row],[Ship Date]]-orders[[#This Row],[Order Date]]</f>
        <v>2</v>
      </c>
      <c r="P1488">
        <f>WEEKNUM(orders[[#This Row],[Order Date]])</f>
        <v>9</v>
      </c>
      <c r="Q1488" t="str" cm="1">
        <f t="array" ref="Q1488">_xlfn.IFS(orders[[#This Row],[Customer Gender]]="M","Male", orders[[#This Row],[Customer Gender]]="F","Female", orders[[#This Row],[Customer Gender]]="O","Other", TRUE,"Unknown")</f>
        <v>Female</v>
      </c>
      <c r="R1488" s="31" t="str">
        <f t="shared" si="71"/>
        <v>February</v>
      </c>
    </row>
    <row r="1489" spans="1:18">
      <c r="A1489" t="s">
        <v>1588</v>
      </c>
      <c r="B1489" t="s">
        <v>69</v>
      </c>
      <c r="C1489">
        <v>4</v>
      </c>
      <c r="D1489">
        <f t="shared" si="69"/>
        <v>4</v>
      </c>
      <c r="E1489">
        <v>47.4</v>
      </c>
      <c r="F1489">
        <v>189.6</v>
      </c>
      <c r="G1489">
        <f t="shared" si="70"/>
        <v>189.6</v>
      </c>
      <c r="H1489" s="1">
        <v>45713</v>
      </c>
      <c r="I1489" s="1">
        <v>45716</v>
      </c>
      <c r="J1489" t="s">
        <v>27</v>
      </c>
      <c r="K1489" t="s">
        <v>35</v>
      </c>
      <c r="L1489">
        <v>4</v>
      </c>
      <c r="M1489" t="s">
        <v>19</v>
      </c>
      <c r="N1489" t="s">
        <v>33</v>
      </c>
      <c r="O1489">
        <f>orders[[#This Row],[Ship Date]]-orders[[#This Row],[Order Date]]</f>
        <v>3</v>
      </c>
      <c r="P1489">
        <f>WEEKNUM(orders[[#This Row],[Order Date]])</f>
        <v>9</v>
      </c>
      <c r="Q1489" t="str" cm="1">
        <f t="array" ref="Q1489">_xlfn.IFS(orders[[#This Row],[Customer Gender]]="M","Male", orders[[#This Row],[Customer Gender]]="F","Female", orders[[#This Row],[Customer Gender]]="O","Other", TRUE,"Unknown")</f>
        <v>Female</v>
      </c>
      <c r="R1489" s="31" t="str">
        <f t="shared" si="71"/>
        <v>February</v>
      </c>
    </row>
    <row r="1490" spans="1:18">
      <c r="A1490" t="s">
        <v>1589</v>
      </c>
      <c r="B1490" t="s">
        <v>16</v>
      </c>
      <c r="C1490">
        <v>11</v>
      </c>
      <c r="D1490">
        <f t="shared" si="69"/>
        <v>11</v>
      </c>
      <c r="E1490">
        <v>37.5</v>
      </c>
      <c r="F1490">
        <v>412.5</v>
      </c>
      <c r="G1490">
        <f t="shared" si="70"/>
        <v>412.5</v>
      </c>
      <c r="H1490" s="1">
        <v>45713</v>
      </c>
      <c r="I1490" s="1">
        <v>45715</v>
      </c>
      <c r="J1490" t="s">
        <v>27</v>
      </c>
      <c r="K1490" t="s">
        <v>18</v>
      </c>
      <c r="L1490">
        <v>1</v>
      </c>
      <c r="M1490" t="s">
        <v>19</v>
      </c>
      <c r="N1490" t="s">
        <v>33</v>
      </c>
      <c r="O1490">
        <f>orders[[#This Row],[Ship Date]]-orders[[#This Row],[Order Date]]</f>
        <v>2</v>
      </c>
      <c r="P1490">
        <f>WEEKNUM(orders[[#This Row],[Order Date]])</f>
        <v>9</v>
      </c>
      <c r="Q1490" t="str" cm="1">
        <f t="array" ref="Q1490">_xlfn.IFS(orders[[#This Row],[Customer Gender]]="M","Male", orders[[#This Row],[Customer Gender]]="F","Female", orders[[#This Row],[Customer Gender]]="O","Other", TRUE,"Unknown")</f>
        <v>Female</v>
      </c>
      <c r="R1490" s="31" t="str">
        <f t="shared" si="71"/>
        <v>February</v>
      </c>
    </row>
    <row r="1491" spans="1:18">
      <c r="A1491" t="s">
        <v>1590</v>
      </c>
      <c r="B1491" t="s">
        <v>54</v>
      </c>
      <c r="C1491">
        <v>1</v>
      </c>
      <c r="D1491">
        <f t="shared" si="69"/>
        <v>1</v>
      </c>
      <c r="E1491">
        <v>45.1</v>
      </c>
      <c r="F1491">
        <v>45.1</v>
      </c>
      <c r="G1491">
        <f t="shared" si="70"/>
        <v>45.1</v>
      </c>
      <c r="H1491" s="1">
        <v>45713</v>
      </c>
      <c r="I1491" s="1">
        <v>45718</v>
      </c>
      <c r="J1491" t="s">
        <v>23</v>
      </c>
      <c r="K1491" t="s">
        <v>51</v>
      </c>
      <c r="L1491">
        <v>5</v>
      </c>
      <c r="M1491" t="s">
        <v>19</v>
      </c>
      <c r="N1491" t="s">
        <v>186</v>
      </c>
      <c r="O1491">
        <f>orders[[#This Row],[Ship Date]]-orders[[#This Row],[Order Date]]</f>
        <v>5</v>
      </c>
      <c r="P1491">
        <f>WEEKNUM(orders[[#This Row],[Order Date]])</f>
        <v>9</v>
      </c>
      <c r="Q1491" t="str" cm="1">
        <f t="array" ref="Q1491">_xlfn.IFS(orders[[#This Row],[Customer Gender]]="M","Male", orders[[#This Row],[Customer Gender]]="F","Female", orders[[#This Row],[Customer Gender]]="O","Other", TRUE,"Unknown")</f>
        <v>Male</v>
      </c>
      <c r="R1491" s="31" t="str">
        <f t="shared" si="71"/>
        <v>February</v>
      </c>
    </row>
    <row r="1492" spans="1:18">
      <c r="A1492" t="s">
        <v>1591</v>
      </c>
      <c r="B1492" t="s">
        <v>37</v>
      </c>
      <c r="C1492">
        <v>10</v>
      </c>
      <c r="D1492">
        <f t="shared" si="69"/>
        <v>10</v>
      </c>
      <c r="E1492">
        <v>34.4</v>
      </c>
      <c r="F1492">
        <v>344</v>
      </c>
      <c r="G1492">
        <f t="shared" si="70"/>
        <v>344</v>
      </c>
      <c r="H1492" s="1">
        <v>45713</v>
      </c>
      <c r="I1492" s="1">
        <v>45716</v>
      </c>
      <c r="J1492" t="s">
        <v>23</v>
      </c>
      <c r="K1492" t="s">
        <v>40</v>
      </c>
      <c r="L1492">
        <v>4</v>
      </c>
      <c r="M1492" t="s">
        <v>19</v>
      </c>
      <c r="N1492" t="s">
        <v>98</v>
      </c>
      <c r="O1492">
        <f>orders[[#This Row],[Ship Date]]-orders[[#This Row],[Order Date]]</f>
        <v>3</v>
      </c>
      <c r="P1492">
        <f>WEEKNUM(orders[[#This Row],[Order Date]])</f>
        <v>9</v>
      </c>
      <c r="Q1492" t="str" cm="1">
        <f t="array" ref="Q1492">_xlfn.IFS(orders[[#This Row],[Customer Gender]]="M","Male", orders[[#This Row],[Customer Gender]]="F","Female", orders[[#This Row],[Customer Gender]]="O","Other", TRUE,"Unknown")</f>
        <v>Male</v>
      </c>
      <c r="R1492" s="31" t="str">
        <f t="shared" si="71"/>
        <v>February</v>
      </c>
    </row>
    <row r="1493" spans="1:18">
      <c r="A1493" t="s">
        <v>1592</v>
      </c>
      <c r="B1493" t="s">
        <v>32</v>
      </c>
      <c r="C1493">
        <v>2</v>
      </c>
      <c r="D1493">
        <f t="shared" si="69"/>
        <v>2</v>
      </c>
      <c r="E1493">
        <v>38</v>
      </c>
      <c r="F1493">
        <v>76</v>
      </c>
      <c r="G1493">
        <f t="shared" si="70"/>
        <v>76</v>
      </c>
      <c r="H1493" s="1">
        <v>45713</v>
      </c>
      <c r="I1493" s="1">
        <v>45715</v>
      </c>
      <c r="J1493" t="s">
        <v>27</v>
      </c>
      <c r="K1493" t="s">
        <v>35</v>
      </c>
      <c r="L1493">
        <v>4</v>
      </c>
      <c r="M1493" t="s">
        <v>19</v>
      </c>
      <c r="N1493" t="s">
        <v>52</v>
      </c>
      <c r="O1493">
        <f>orders[[#This Row],[Ship Date]]-orders[[#This Row],[Order Date]]</f>
        <v>2</v>
      </c>
      <c r="P1493">
        <f>WEEKNUM(orders[[#This Row],[Order Date]])</f>
        <v>9</v>
      </c>
      <c r="Q1493" t="str" cm="1">
        <f t="array" ref="Q1493">_xlfn.IFS(orders[[#This Row],[Customer Gender]]="M","Male", orders[[#This Row],[Customer Gender]]="F","Female", orders[[#This Row],[Customer Gender]]="O","Other", TRUE,"Unknown")</f>
        <v>Female</v>
      </c>
      <c r="R1493" s="31" t="str">
        <f t="shared" si="71"/>
        <v>February</v>
      </c>
    </row>
    <row r="1494" spans="1:18">
      <c r="A1494" t="s">
        <v>1593</v>
      </c>
      <c r="B1494" t="s">
        <v>30</v>
      </c>
      <c r="C1494">
        <v>14</v>
      </c>
      <c r="D1494">
        <f t="shared" si="69"/>
        <v>14</v>
      </c>
      <c r="E1494">
        <v>32.4</v>
      </c>
      <c r="F1494">
        <v>453.59999999999997</v>
      </c>
      <c r="G1494">
        <f t="shared" si="70"/>
        <v>453.59999999999997</v>
      </c>
      <c r="H1494" s="1">
        <v>45713</v>
      </c>
      <c r="I1494" s="1">
        <v>45716</v>
      </c>
      <c r="J1494" t="s">
        <v>23</v>
      </c>
      <c r="K1494" t="s">
        <v>70</v>
      </c>
      <c r="L1494">
        <v>4</v>
      </c>
      <c r="M1494" t="s">
        <v>19</v>
      </c>
      <c r="N1494" t="s">
        <v>55</v>
      </c>
      <c r="O1494">
        <f>orders[[#This Row],[Ship Date]]-orders[[#This Row],[Order Date]]</f>
        <v>3</v>
      </c>
      <c r="P1494">
        <f>WEEKNUM(orders[[#This Row],[Order Date]])</f>
        <v>9</v>
      </c>
      <c r="Q1494" t="str" cm="1">
        <f t="array" ref="Q1494">_xlfn.IFS(orders[[#This Row],[Customer Gender]]="M","Male", orders[[#This Row],[Customer Gender]]="F","Female", orders[[#This Row],[Customer Gender]]="O","Other", TRUE,"Unknown")</f>
        <v>Male</v>
      </c>
      <c r="R1494" s="31" t="str">
        <f t="shared" si="71"/>
        <v>February</v>
      </c>
    </row>
    <row r="1495" spans="1:18">
      <c r="A1495" t="s">
        <v>1594</v>
      </c>
      <c r="B1495" t="s">
        <v>39</v>
      </c>
      <c r="C1495">
        <v>3</v>
      </c>
      <c r="D1495">
        <f t="shared" si="69"/>
        <v>3</v>
      </c>
      <c r="E1495">
        <v>40.9</v>
      </c>
      <c r="F1495">
        <v>122.69999999999999</v>
      </c>
      <c r="G1495">
        <f t="shared" si="70"/>
        <v>122.69999999999999</v>
      </c>
      <c r="H1495" s="1">
        <v>45713</v>
      </c>
      <c r="I1495" s="1">
        <v>45713</v>
      </c>
      <c r="J1495" t="s">
        <v>17</v>
      </c>
      <c r="K1495" t="s">
        <v>35</v>
      </c>
      <c r="L1495">
        <v>4</v>
      </c>
      <c r="M1495" t="s">
        <v>19</v>
      </c>
      <c r="N1495" t="s">
        <v>62</v>
      </c>
      <c r="O1495">
        <f>orders[[#This Row],[Ship Date]]-orders[[#This Row],[Order Date]]</f>
        <v>0</v>
      </c>
      <c r="P1495">
        <f>WEEKNUM(orders[[#This Row],[Order Date]])</f>
        <v>9</v>
      </c>
      <c r="Q1495" t="str" cm="1">
        <f t="array" ref="Q1495">_xlfn.IFS(orders[[#This Row],[Customer Gender]]="M","Male", orders[[#This Row],[Customer Gender]]="F","Female", orders[[#This Row],[Customer Gender]]="O","Other", TRUE,"Unknown")</f>
        <v>Unknown</v>
      </c>
      <c r="R1495" s="31" t="str">
        <f t="shared" si="71"/>
        <v>February</v>
      </c>
    </row>
    <row r="1496" spans="1:18">
      <c r="A1496" t="s">
        <v>1595</v>
      </c>
      <c r="B1496" t="s">
        <v>42</v>
      </c>
      <c r="C1496">
        <v>7</v>
      </c>
      <c r="D1496">
        <f t="shared" si="69"/>
        <v>7</v>
      </c>
      <c r="E1496">
        <v>76.2</v>
      </c>
      <c r="F1496">
        <v>533.4</v>
      </c>
      <c r="G1496">
        <f t="shared" si="70"/>
        <v>533.4</v>
      </c>
      <c r="H1496" s="1">
        <v>45713</v>
      </c>
      <c r="I1496" s="1">
        <v>45715</v>
      </c>
      <c r="J1496" t="s">
        <v>27</v>
      </c>
      <c r="K1496" t="s">
        <v>40</v>
      </c>
      <c r="L1496">
        <v>3</v>
      </c>
      <c r="M1496" t="s">
        <v>19</v>
      </c>
      <c r="N1496" t="s">
        <v>62</v>
      </c>
      <c r="O1496">
        <f>orders[[#This Row],[Ship Date]]-orders[[#This Row],[Order Date]]</f>
        <v>2</v>
      </c>
      <c r="P1496">
        <f>WEEKNUM(orders[[#This Row],[Order Date]])</f>
        <v>9</v>
      </c>
      <c r="Q1496" t="str" cm="1">
        <f t="array" ref="Q1496">_xlfn.IFS(orders[[#This Row],[Customer Gender]]="M","Male", orders[[#This Row],[Customer Gender]]="F","Female", orders[[#This Row],[Customer Gender]]="O","Other", TRUE,"Unknown")</f>
        <v>Female</v>
      </c>
      <c r="R1496" s="31" t="str">
        <f t="shared" si="71"/>
        <v>February</v>
      </c>
    </row>
    <row r="1497" spans="1:18">
      <c r="A1497" t="s">
        <v>1596</v>
      </c>
      <c r="B1497" t="s">
        <v>26</v>
      </c>
      <c r="C1497">
        <v>1</v>
      </c>
      <c r="D1497">
        <f t="shared" si="69"/>
        <v>1</v>
      </c>
      <c r="E1497">
        <v>85.6</v>
      </c>
      <c r="F1497">
        <v>85.6</v>
      </c>
      <c r="G1497">
        <f t="shared" si="70"/>
        <v>85.6</v>
      </c>
      <c r="H1497" s="1">
        <v>45713</v>
      </c>
      <c r="I1497" s="1">
        <v>45715</v>
      </c>
      <c r="J1497" t="s">
        <v>23</v>
      </c>
      <c r="K1497" t="s">
        <v>40</v>
      </c>
      <c r="L1497">
        <v>4</v>
      </c>
      <c r="M1497" t="s">
        <v>19</v>
      </c>
      <c r="N1497" t="s">
        <v>62</v>
      </c>
      <c r="O1497">
        <f>orders[[#This Row],[Ship Date]]-orders[[#This Row],[Order Date]]</f>
        <v>2</v>
      </c>
      <c r="P1497">
        <f>WEEKNUM(orders[[#This Row],[Order Date]])</f>
        <v>9</v>
      </c>
      <c r="Q1497" t="str" cm="1">
        <f t="array" ref="Q1497">_xlfn.IFS(orders[[#This Row],[Customer Gender]]="M","Male", orders[[#This Row],[Customer Gender]]="F","Female", orders[[#This Row],[Customer Gender]]="O","Other", TRUE,"Unknown")</f>
        <v>Male</v>
      </c>
      <c r="R1497" s="31" t="str">
        <f t="shared" si="71"/>
        <v>February</v>
      </c>
    </row>
    <row r="1498" spans="1:18">
      <c r="A1498" t="s">
        <v>1597</v>
      </c>
      <c r="B1498" t="s">
        <v>32</v>
      </c>
      <c r="C1498">
        <v>4</v>
      </c>
      <c r="D1498">
        <f t="shared" si="69"/>
        <v>4</v>
      </c>
      <c r="E1498">
        <v>25</v>
      </c>
      <c r="F1498">
        <v>100</v>
      </c>
      <c r="G1498">
        <f t="shared" si="70"/>
        <v>100</v>
      </c>
      <c r="H1498" s="1">
        <v>45713</v>
      </c>
      <c r="I1498" s="1">
        <v>45715</v>
      </c>
      <c r="J1498" t="s">
        <v>27</v>
      </c>
      <c r="K1498" t="s">
        <v>40</v>
      </c>
      <c r="L1498">
        <v>5</v>
      </c>
      <c r="M1498" t="s">
        <v>19</v>
      </c>
      <c r="N1498" t="s">
        <v>62</v>
      </c>
      <c r="O1498">
        <f>orders[[#This Row],[Ship Date]]-orders[[#This Row],[Order Date]]</f>
        <v>2</v>
      </c>
      <c r="P1498">
        <f>WEEKNUM(orders[[#This Row],[Order Date]])</f>
        <v>9</v>
      </c>
      <c r="Q1498" t="str" cm="1">
        <f t="array" ref="Q1498">_xlfn.IFS(orders[[#This Row],[Customer Gender]]="M","Male", orders[[#This Row],[Customer Gender]]="F","Female", orders[[#This Row],[Customer Gender]]="O","Other", TRUE,"Unknown")</f>
        <v>Female</v>
      </c>
      <c r="R1498" s="31" t="str">
        <f t="shared" si="71"/>
        <v>February</v>
      </c>
    </row>
    <row r="1499" spans="1:18">
      <c r="A1499" t="s">
        <v>1598</v>
      </c>
      <c r="B1499" t="s">
        <v>26</v>
      </c>
      <c r="C1499">
        <v>5</v>
      </c>
      <c r="D1499">
        <f t="shared" si="69"/>
        <v>5</v>
      </c>
      <c r="E1499">
        <v>150.69999999999999</v>
      </c>
      <c r="F1499">
        <v>753.5</v>
      </c>
      <c r="G1499">
        <f t="shared" si="70"/>
        <v>753.5</v>
      </c>
      <c r="H1499" s="1">
        <v>45713</v>
      </c>
      <c r="I1499" s="1">
        <v>45714</v>
      </c>
      <c r="J1499" t="s">
        <v>17</v>
      </c>
      <c r="K1499" t="s">
        <v>18</v>
      </c>
      <c r="L1499">
        <v>5</v>
      </c>
      <c r="M1499" t="s">
        <v>19</v>
      </c>
      <c r="N1499" t="s">
        <v>62</v>
      </c>
      <c r="O1499">
        <f>orders[[#This Row],[Ship Date]]-orders[[#This Row],[Order Date]]</f>
        <v>1</v>
      </c>
      <c r="P1499">
        <f>WEEKNUM(orders[[#This Row],[Order Date]])</f>
        <v>9</v>
      </c>
      <c r="Q1499" t="str" cm="1">
        <f t="array" ref="Q1499">_xlfn.IFS(orders[[#This Row],[Customer Gender]]="M","Male", orders[[#This Row],[Customer Gender]]="F","Female", orders[[#This Row],[Customer Gender]]="O","Other", TRUE,"Unknown")</f>
        <v>Unknown</v>
      </c>
      <c r="R1499" s="31" t="str">
        <f t="shared" si="71"/>
        <v>February</v>
      </c>
    </row>
    <row r="1500" spans="1:18">
      <c r="A1500" t="s">
        <v>1599</v>
      </c>
      <c r="B1500" t="s">
        <v>44</v>
      </c>
      <c r="C1500">
        <v>1</v>
      </c>
      <c r="D1500">
        <f t="shared" si="69"/>
        <v>1</v>
      </c>
      <c r="E1500">
        <v>19.600000000000001</v>
      </c>
      <c r="F1500">
        <v>19.600000000000001</v>
      </c>
      <c r="G1500">
        <f t="shared" si="70"/>
        <v>19.600000000000001</v>
      </c>
      <c r="H1500" s="1">
        <v>45713</v>
      </c>
      <c r="I1500" s="1">
        <v>45714</v>
      </c>
      <c r="J1500" t="s">
        <v>23</v>
      </c>
      <c r="K1500" t="s">
        <v>35</v>
      </c>
      <c r="L1500">
        <v>2</v>
      </c>
      <c r="M1500" t="s">
        <v>19</v>
      </c>
      <c r="N1500" t="s">
        <v>62</v>
      </c>
      <c r="O1500">
        <f>orders[[#This Row],[Ship Date]]-orders[[#This Row],[Order Date]]</f>
        <v>1</v>
      </c>
      <c r="P1500">
        <f>WEEKNUM(orders[[#This Row],[Order Date]])</f>
        <v>9</v>
      </c>
      <c r="Q1500" t="str" cm="1">
        <f t="array" ref="Q1500">_xlfn.IFS(orders[[#This Row],[Customer Gender]]="M","Male", orders[[#This Row],[Customer Gender]]="F","Female", orders[[#This Row],[Customer Gender]]="O","Other", TRUE,"Unknown")</f>
        <v>Male</v>
      </c>
      <c r="R1500" s="31" t="str">
        <f t="shared" si="71"/>
        <v>February</v>
      </c>
    </row>
    <row r="1501" spans="1:18">
      <c r="A1501" t="s">
        <v>1600</v>
      </c>
      <c r="B1501" t="s">
        <v>76</v>
      </c>
      <c r="C1501">
        <v>2</v>
      </c>
      <c r="D1501">
        <f t="shared" si="69"/>
        <v>2</v>
      </c>
      <c r="E1501">
        <v>37.5</v>
      </c>
      <c r="F1501">
        <v>75</v>
      </c>
      <c r="G1501">
        <f t="shared" si="70"/>
        <v>75</v>
      </c>
      <c r="H1501" s="1">
        <v>45713</v>
      </c>
      <c r="I1501" s="1">
        <v>45716</v>
      </c>
      <c r="J1501" t="s">
        <v>27</v>
      </c>
      <c r="K1501" t="s">
        <v>35</v>
      </c>
      <c r="L1501">
        <v>5</v>
      </c>
      <c r="M1501" t="s">
        <v>19</v>
      </c>
      <c r="N1501" t="s">
        <v>103</v>
      </c>
      <c r="O1501">
        <f>orders[[#This Row],[Ship Date]]-orders[[#This Row],[Order Date]]</f>
        <v>3</v>
      </c>
      <c r="P1501">
        <f>WEEKNUM(orders[[#This Row],[Order Date]])</f>
        <v>9</v>
      </c>
      <c r="Q1501" t="str" cm="1">
        <f t="array" ref="Q1501">_xlfn.IFS(orders[[#This Row],[Customer Gender]]="M","Male", orders[[#This Row],[Customer Gender]]="F","Female", orders[[#This Row],[Customer Gender]]="O","Other", TRUE,"Unknown")</f>
        <v>Female</v>
      </c>
      <c r="R1501" s="31" t="str">
        <f t="shared" si="71"/>
        <v>February</v>
      </c>
    </row>
    <row r="1502" spans="1:18">
      <c r="A1502" t="s">
        <v>1601</v>
      </c>
      <c r="B1502" t="s">
        <v>46</v>
      </c>
      <c r="C1502">
        <v>3</v>
      </c>
      <c r="D1502">
        <f t="shared" si="69"/>
        <v>3</v>
      </c>
      <c r="E1502">
        <v>51.9</v>
      </c>
      <c r="F1502">
        <v>155.69999999999999</v>
      </c>
      <c r="G1502">
        <f t="shared" si="70"/>
        <v>155.69999999999999</v>
      </c>
      <c r="H1502" s="1">
        <v>45713</v>
      </c>
      <c r="I1502" s="1">
        <v>45719</v>
      </c>
      <c r="J1502" t="s">
        <v>27</v>
      </c>
      <c r="K1502" t="s">
        <v>18</v>
      </c>
      <c r="L1502">
        <v>2</v>
      </c>
      <c r="M1502" t="s">
        <v>19</v>
      </c>
      <c r="N1502" t="s">
        <v>77</v>
      </c>
      <c r="O1502">
        <f>orders[[#This Row],[Ship Date]]-orders[[#This Row],[Order Date]]</f>
        <v>6</v>
      </c>
      <c r="P1502">
        <f>WEEKNUM(orders[[#This Row],[Order Date]])</f>
        <v>9</v>
      </c>
      <c r="Q1502" t="str" cm="1">
        <f t="array" ref="Q1502">_xlfn.IFS(orders[[#This Row],[Customer Gender]]="M","Male", orders[[#This Row],[Customer Gender]]="F","Female", orders[[#This Row],[Customer Gender]]="O","Other", TRUE,"Unknown")</f>
        <v>Female</v>
      </c>
      <c r="R1502" s="31" t="str">
        <f t="shared" si="71"/>
        <v>February</v>
      </c>
    </row>
    <row r="1503" spans="1:18">
      <c r="A1503" t="s">
        <v>1602</v>
      </c>
      <c r="B1503" t="s">
        <v>22</v>
      </c>
      <c r="C1503">
        <v>2</v>
      </c>
      <c r="D1503">
        <f t="shared" si="69"/>
        <v>2</v>
      </c>
      <c r="E1503">
        <v>30.9</v>
      </c>
      <c r="F1503">
        <v>61.8</v>
      </c>
      <c r="G1503">
        <f t="shared" si="70"/>
        <v>61.8</v>
      </c>
      <c r="H1503" s="1">
        <v>45713</v>
      </c>
      <c r="I1503" s="1">
        <v>45715</v>
      </c>
      <c r="J1503" t="s">
        <v>27</v>
      </c>
      <c r="K1503" t="s">
        <v>35</v>
      </c>
      <c r="L1503">
        <v>4</v>
      </c>
      <c r="M1503" t="s">
        <v>19</v>
      </c>
      <c r="N1503" t="s">
        <v>108</v>
      </c>
      <c r="O1503">
        <f>orders[[#This Row],[Ship Date]]-orders[[#This Row],[Order Date]]</f>
        <v>2</v>
      </c>
      <c r="P1503">
        <f>WEEKNUM(orders[[#This Row],[Order Date]])</f>
        <v>9</v>
      </c>
      <c r="Q1503" t="str" cm="1">
        <f t="array" ref="Q1503">_xlfn.IFS(orders[[#This Row],[Customer Gender]]="M","Male", orders[[#This Row],[Customer Gender]]="F","Female", orders[[#This Row],[Customer Gender]]="O","Other", TRUE,"Unknown")</f>
        <v>Female</v>
      </c>
      <c r="R1503" s="31" t="str">
        <f t="shared" si="71"/>
        <v>February</v>
      </c>
    </row>
    <row r="1504" spans="1:18">
      <c r="A1504" t="s">
        <v>1603</v>
      </c>
      <c r="B1504" t="s">
        <v>32</v>
      </c>
      <c r="C1504">
        <v>3</v>
      </c>
      <c r="D1504">
        <f t="shared" si="69"/>
        <v>3</v>
      </c>
      <c r="E1504">
        <v>21.2</v>
      </c>
      <c r="F1504">
        <v>63.599999999999994</v>
      </c>
      <c r="G1504">
        <f t="shared" si="70"/>
        <v>63.599999999999994</v>
      </c>
      <c r="H1504" s="1">
        <v>45713</v>
      </c>
      <c r="I1504" s="1">
        <v>45716</v>
      </c>
      <c r="J1504" t="s">
        <v>27</v>
      </c>
      <c r="K1504" t="s">
        <v>35</v>
      </c>
      <c r="L1504">
        <v>4</v>
      </c>
      <c r="M1504" t="s">
        <v>19</v>
      </c>
      <c r="N1504" t="s">
        <v>110</v>
      </c>
      <c r="O1504">
        <f>orders[[#This Row],[Ship Date]]-orders[[#This Row],[Order Date]]</f>
        <v>3</v>
      </c>
      <c r="P1504">
        <f>WEEKNUM(orders[[#This Row],[Order Date]])</f>
        <v>9</v>
      </c>
      <c r="Q1504" t="str" cm="1">
        <f t="array" ref="Q1504">_xlfn.IFS(orders[[#This Row],[Customer Gender]]="M","Male", orders[[#This Row],[Customer Gender]]="F","Female", orders[[#This Row],[Customer Gender]]="O","Other", TRUE,"Unknown")</f>
        <v>Female</v>
      </c>
      <c r="R1504" s="31" t="str">
        <f t="shared" si="71"/>
        <v>February</v>
      </c>
    </row>
    <row r="1505" spans="1:18">
      <c r="A1505" t="s">
        <v>1604</v>
      </c>
      <c r="B1505" t="s">
        <v>76</v>
      </c>
      <c r="C1505">
        <v>17</v>
      </c>
      <c r="D1505">
        <f t="shared" si="69"/>
        <v>17</v>
      </c>
      <c r="E1505">
        <v>17.5</v>
      </c>
      <c r="F1505">
        <v>297.5</v>
      </c>
      <c r="G1505">
        <f t="shared" si="70"/>
        <v>297.5</v>
      </c>
      <c r="H1505" s="1">
        <v>45713</v>
      </c>
      <c r="I1505" s="1">
        <v>45714</v>
      </c>
      <c r="J1505" t="s">
        <v>23</v>
      </c>
      <c r="K1505" t="s">
        <v>35</v>
      </c>
      <c r="L1505">
        <v>3</v>
      </c>
      <c r="M1505" t="s">
        <v>19</v>
      </c>
      <c r="N1505" t="s">
        <v>82</v>
      </c>
      <c r="O1505">
        <f>orders[[#This Row],[Ship Date]]-orders[[#This Row],[Order Date]]</f>
        <v>1</v>
      </c>
      <c r="P1505">
        <f>WEEKNUM(orders[[#This Row],[Order Date]])</f>
        <v>9</v>
      </c>
      <c r="Q1505" t="str" cm="1">
        <f t="array" ref="Q1505">_xlfn.IFS(orders[[#This Row],[Customer Gender]]="M","Male", orders[[#This Row],[Customer Gender]]="F","Female", orders[[#This Row],[Customer Gender]]="O","Other", TRUE,"Unknown")</f>
        <v>Male</v>
      </c>
      <c r="R1505" s="31" t="str">
        <f t="shared" si="71"/>
        <v>February</v>
      </c>
    </row>
    <row r="1506" spans="1:18">
      <c r="A1506" t="s">
        <v>1605</v>
      </c>
      <c r="B1506" t="s">
        <v>69</v>
      </c>
      <c r="C1506">
        <v>2</v>
      </c>
      <c r="D1506">
        <f t="shared" si="69"/>
        <v>2</v>
      </c>
      <c r="E1506">
        <v>53.8</v>
      </c>
      <c r="F1506">
        <v>107.6</v>
      </c>
      <c r="G1506">
        <f t="shared" si="70"/>
        <v>107.6</v>
      </c>
      <c r="H1506" s="1">
        <v>45713</v>
      </c>
      <c r="I1506" s="1">
        <v>45718</v>
      </c>
      <c r="J1506" t="s">
        <v>27</v>
      </c>
      <c r="K1506" t="s">
        <v>18</v>
      </c>
      <c r="L1506">
        <v>5</v>
      </c>
      <c r="M1506" t="s">
        <v>19</v>
      </c>
      <c r="N1506" t="s">
        <v>115</v>
      </c>
      <c r="O1506">
        <f>orders[[#This Row],[Ship Date]]-orders[[#This Row],[Order Date]]</f>
        <v>5</v>
      </c>
      <c r="P1506">
        <f>WEEKNUM(orders[[#This Row],[Order Date]])</f>
        <v>9</v>
      </c>
      <c r="Q1506" t="str" cm="1">
        <f t="array" ref="Q1506">_xlfn.IFS(orders[[#This Row],[Customer Gender]]="M","Male", orders[[#This Row],[Customer Gender]]="F","Female", orders[[#This Row],[Customer Gender]]="O","Other", TRUE,"Unknown")</f>
        <v>Female</v>
      </c>
      <c r="R1506" s="31" t="str">
        <f t="shared" si="71"/>
        <v>February</v>
      </c>
    </row>
    <row r="1507" spans="1:18">
      <c r="A1507" t="s">
        <v>1606</v>
      </c>
      <c r="B1507" t="s">
        <v>171</v>
      </c>
      <c r="C1507">
        <v>2</v>
      </c>
      <c r="D1507">
        <f t="shared" si="69"/>
        <v>2</v>
      </c>
      <c r="E1507">
        <v>17</v>
      </c>
      <c r="F1507">
        <v>34</v>
      </c>
      <c r="G1507">
        <f t="shared" si="70"/>
        <v>34</v>
      </c>
      <c r="H1507" s="1">
        <v>45713</v>
      </c>
      <c r="I1507" s="1">
        <v>45714</v>
      </c>
      <c r="J1507" t="s">
        <v>23</v>
      </c>
      <c r="K1507" t="s">
        <v>51</v>
      </c>
      <c r="L1507">
        <v>4</v>
      </c>
      <c r="M1507" t="s">
        <v>19</v>
      </c>
      <c r="N1507" t="s">
        <v>115</v>
      </c>
      <c r="O1507">
        <f>orders[[#This Row],[Ship Date]]-orders[[#This Row],[Order Date]]</f>
        <v>1</v>
      </c>
      <c r="P1507">
        <f>WEEKNUM(orders[[#This Row],[Order Date]])</f>
        <v>9</v>
      </c>
      <c r="Q1507" t="str" cm="1">
        <f t="array" ref="Q1507">_xlfn.IFS(orders[[#This Row],[Customer Gender]]="M","Male", orders[[#This Row],[Customer Gender]]="F","Female", orders[[#This Row],[Customer Gender]]="O","Other", TRUE,"Unknown")</f>
        <v>Male</v>
      </c>
      <c r="R1507" s="31" t="str">
        <f t="shared" si="71"/>
        <v>February</v>
      </c>
    </row>
    <row r="1508" spans="1:18">
      <c r="A1508" t="s">
        <v>1607</v>
      </c>
      <c r="B1508" t="s">
        <v>39</v>
      </c>
      <c r="C1508">
        <v>1</v>
      </c>
      <c r="D1508">
        <f t="shared" si="69"/>
        <v>1</v>
      </c>
      <c r="E1508">
        <v>103.2</v>
      </c>
      <c r="F1508">
        <v>103.2</v>
      </c>
      <c r="G1508">
        <f t="shared" si="70"/>
        <v>103.2</v>
      </c>
      <c r="H1508" s="1">
        <v>45713</v>
      </c>
      <c r="I1508" s="1">
        <v>45721</v>
      </c>
      <c r="J1508" t="s">
        <v>23</v>
      </c>
      <c r="K1508" t="s">
        <v>40</v>
      </c>
      <c r="L1508">
        <v>3</v>
      </c>
      <c r="M1508" t="s">
        <v>19</v>
      </c>
      <c r="N1508" t="s">
        <v>24</v>
      </c>
      <c r="O1508">
        <f>orders[[#This Row],[Ship Date]]-orders[[#This Row],[Order Date]]</f>
        <v>8</v>
      </c>
      <c r="P1508">
        <f>WEEKNUM(orders[[#This Row],[Order Date]])</f>
        <v>9</v>
      </c>
      <c r="Q1508" t="str" cm="1">
        <f t="array" ref="Q1508">_xlfn.IFS(orders[[#This Row],[Customer Gender]]="M","Male", orders[[#This Row],[Customer Gender]]="F","Female", orders[[#This Row],[Customer Gender]]="O","Other", TRUE,"Unknown")</f>
        <v>Male</v>
      </c>
      <c r="R1508" s="31" t="str">
        <f t="shared" si="71"/>
        <v>February</v>
      </c>
    </row>
    <row r="1509" spans="1:18">
      <c r="A1509" t="s">
        <v>1608</v>
      </c>
      <c r="B1509" t="s">
        <v>39</v>
      </c>
      <c r="C1509">
        <v>4</v>
      </c>
      <c r="D1509">
        <f t="shared" si="69"/>
        <v>4</v>
      </c>
      <c r="E1509">
        <v>70.3</v>
      </c>
      <c r="F1509">
        <v>281.2</v>
      </c>
      <c r="G1509">
        <f t="shared" si="70"/>
        <v>281.2</v>
      </c>
      <c r="H1509" s="1">
        <v>45713</v>
      </c>
      <c r="I1509" s="1">
        <v>45714</v>
      </c>
      <c r="J1509" t="s">
        <v>23</v>
      </c>
      <c r="K1509" t="s">
        <v>18</v>
      </c>
      <c r="L1509">
        <v>4</v>
      </c>
      <c r="M1509" t="s">
        <v>19</v>
      </c>
      <c r="N1509" t="s">
        <v>33</v>
      </c>
      <c r="O1509">
        <f>orders[[#This Row],[Ship Date]]-orders[[#This Row],[Order Date]]</f>
        <v>1</v>
      </c>
      <c r="P1509">
        <f>WEEKNUM(orders[[#This Row],[Order Date]])</f>
        <v>9</v>
      </c>
      <c r="Q1509" t="str" cm="1">
        <f t="array" ref="Q1509">_xlfn.IFS(orders[[#This Row],[Customer Gender]]="M","Male", orders[[#This Row],[Customer Gender]]="F","Female", orders[[#This Row],[Customer Gender]]="O","Other", TRUE,"Unknown")</f>
        <v>Male</v>
      </c>
      <c r="R1509" s="31" t="str">
        <f t="shared" si="71"/>
        <v>February</v>
      </c>
    </row>
    <row r="1510" spans="1:18">
      <c r="A1510" t="s">
        <v>1609</v>
      </c>
      <c r="B1510" t="s">
        <v>26</v>
      </c>
      <c r="C1510">
        <v>2</v>
      </c>
      <c r="D1510">
        <f t="shared" si="69"/>
        <v>2</v>
      </c>
      <c r="E1510">
        <v>73.8</v>
      </c>
      <c r="F1510">
        <v>147.6</v>
      </c>
      <c r="G1510">
        <f t="shared" si="70"/>
        <v>147.6</v>
      </c>
      <c r="H1510" s="1">
        <v>45713</v>
      </c>
      <c r="I1510" s="1">
        <v>45713</v>
      </c>
      <c r="J1510" t="s">
        <v>23</v>
      </c>
      <c r="K1510" t="s">
        <v>51</v>
      </c>
      <c r="L1510">
        <v>5</v>
      </c>
      <c r="M1510" t="s">
        <v>19</v>
      </c>
      <c r="N1510" t="s">
        <v>33</v>
      </c>
      <c r="O1510">
        <f>orders[[#This Row],[Ship Date]]-orders[[#This Row],[Order Date]]</f>
        <v>0</v>
      </c>
      <c r="P1510">
        <f>WEEKNUM(orders[[#This Row],[Order Date]])</f>
        <v>9</v>
      </c>
      <c r="Q1510" t="str" cm="1">
        <f t="array" ref="Q1510">_xlfn.IFS(orders[[#This Row],[Customer Gender]]="M","Male", orders[[#This Row],[Customer Gender]]="F","Female", orders[[#This Row],[Customer Gender]]="O","Other", TRUE,"Unknown")</f>
        <v>Male</v>
      </c>
      <c r="R1510" s="31" t="str">
        <f t="shared" si="71"/>
        <v>February</v>
      </c>
    </row>
    <row r="1511" spans="1:18">
      <c r="A1511" t="s">
        <v>1610</v>
      </c>
      <c r="B1511" t="s">
        <v>22</v>
      </c>
      <c r="C1511">
        <v>12</v>
      </c>
      <c r="D1511">
        <f t="shared" si="69"/>
        <v>12</v>
      </c>
      <c r="E1511">
        <v>67.7</v>
      </c>
      <c r="F1511">
        <v>812.40000000000009</v>
      </c>
      <c r="G1511">
        <f t="shared" si="70"/>
        <v>812.40000000000009</v>
      </c>
      <c r="H1511" s="1">
        <v>45713</v>
      </c>
      <c r="I1511" s="1">
        <v>45717</v>
      </c>
      <c r="J1511" t="s">
        <v>23</v>
      </c>
      <c r="K1511" t="s">
        <v>35</v>
      </c>
      <c r="L1511">
        <v>3</v>
      </c>
      <c r="M1511" t="s">
        <v>19</v>
      </c>
      <c r="N1511" t="s">
        <v>33</v>
      </c>
      <c r="O1511">
        <f>orders[[#This Row],[Ship Date]]-orders[[#This Row],[Order Date]]</f>
        <v>4</v>
      </c>
      <c r="P1511">
        <f>WEEKNUM(orders[[#This Row],[Order Date]])</f>
        <v>9</v>
      </c>
      <c r="Q1511" t="str" cm="1">
        <f t="array" ref="Q1511">_xlfn.IFS(orders[[#This Row],[Customer Gender]]="M","Male", orders[[#This Row],[Customer Gender]]="F","Female", orders[[#This Row],[Customer Gender]]="O","Other", TRUE,"Unknown")</f>
        <v>Male</v>
      </c>
      <c r="R1511" s="31" t="str">
        <f t="shared" si="71"/>
        <v>February</v>
      </c>
    </row>
    <row r="1512" spans="1:18">
      <c r="A1512" t="s">
        <v>1611</v>
      </c>
      <c r="B1512" t="s">
        <v>76</v>
      </c>
      <c r="C1512">
        <v>7</v>
      </c>
      <c r="D1512">
        <f t="shared" si="69"/>
        <v>7</v>
      </c>
      <c r="E1512">
        <v>43.8</v>
      </c>
      <c r="F1512">
        <v>306.59999999999997</v>
      </c>
      <c r="G1512">
        <f t="shared" si="70"/>
        <v>306.59999999999997</v>
      </c>
      <c r="H1512" s="1">
        <v>45713</v>
      </c>
      <c r="I1512" s="1">
        <v>45715</v>
      </c>
      <c r="J1512" t="s">
        <v>23</v>
      </c>
      <c r="K1512" t="s">
        <v>35</v>
      </c>
      <c r="L1512">
        <v>4</v>
      </c>
      <c r="M1512" t="s">
        <v>19</v>
      </c>
      <c r="N1512" t="s">
        <v>33</v>
      </c>
      <c r="O1512">
        <f>orders[[#This Row],[Ship Date]]-orders[[#This Row],[Order Date]]</f>
        <v>2</v>
      </c>
      <c r="P1512">
        <f>WEEKNUM(orders[[#This Row],[Order Date]])</f>
        <v>9</v>
      </c>
      <c r="Q1512" t="str" cm="1">
        <f t="array" ref="Q1512">_xlfn.IFS(orders[[#This Row],[Customer Gender]]="M","Male", orders[[#This Row],[Customer Gender]]="F","Female", orders[[#This Row],[Customer Gender]]="O","Other", TRUE,"Unknown")</f>
        <v>Male</v>
      </c>
      <c r="R1512" s="31" t="str">
        <f t="shared" si="71"/>
        <v>February</v>
      </c>
    </row>
    <row r="1513" spans="1:18">
      <c r="A1513" t="s">
        <v>1612</v>
      </c>
      <c r="B1513" t="s">
        <v>135</v>
      </c>
      <c r="C1513">
        <v>6</v>
      </c>
      <c r="D1513">
        <f t="shared" si="69"/>
        <v>6</v>
      </c>
      <c r="E1513">
        <v>71.900000000000006</v>
      </c>
      <c r="F1513">
        <v>431.40000000000003</v>
      </c>
      <c r="G1513">
        <f t="shared" si="70"/>
        <v>431.40000000000003</v>
      </c>
      <c r="H1513" s="1">
        <v>45713</v>
      </c>
      <c r="I1513" s="1">
        <v>45714</v>
      </c>
      <c r="J1513" t="s">
        <v>27</v>
      </c>
      <c r="K1513" t="s">
        <v>40</v>
      </c>
      <c r="L1513">
        <v>4</v>
      </c>
      <c r="M1513" t="s">
        <v>19</v>
      </c>
      <c r="N1513" t="s">
        <v>33</v>
      </c>
      <c r="O1513">
        <f>orders[[#This Row],[Ship Date]]-orders[[#This Row],[Order Date]]</f>
        <v>1</v>
      </c>
      <c r="P1513">
        <f>WEEKNUM(orders[[#This Row],[Order Date]])</f>
        <v>9</v>
      </c>
      <c r="Q1513" t="str" cm="1">
        <f t="array" ref="Q1513">_xlfn.IFS(orders[[#This Row],[Customer Gender]]="M","Male", orders[[#This Row],[Customer Gender]]="F","Female", orders[[#This Row],[Customer Gender]]="O","Other", TRUE,"Unknown")</f>
        <v>Female</v>
      </c>
      <c r="R1513" s="31" t="str">
        <f t="shared" si="71"/>
        <v>February</v>
      </c>
    </row>
    <row r="1514" spans="1:18">
      <c r="A1514" t="s">
        <v>1613</v>
      </c>
      <c r="B1514" t="s">
        <v>44</v>
      </c>
      <c r="C1514">
        <v>2</v>
      </c>
      <c r="D1514">
        <f t="shared" si="69"/>
        <v>2</v>
      </c>
      <c r="E1514">
        <v>26.3</v>
      </c>
      <c r="F1514">
        <v>52.6</v>
      </c>
      <c r="G1514">
        <f t="shared" si="70"/>
        <v>52.6</v>
      </c>
      <c r="H1514" s="1">
        <v>45714</v>
      </c>
      <c r="I1514" s="1">
        <v>45716</v>
      </c>
      <c r="J1514" t="s">
        <v>27</v>
      </c>
      <c r="K1514" t="s">
        <v>18</v>
      </c>
      <c r="L1514">
        <v>3</v>
      </c>
      <c r="M1514" t="s">
        <v>19</v>
      </c>
      <c r="N1514" t="s">
        <v>33</v>
      </c>
      <c r="O1514">
        <f>orders[[#This Row],[Ship Date]]-orders[[#This Row],[Order Date]]</f>
        <v>2</v>
      </c>
      <c r="P1514">
        <f>WEEKNUM(orders[[#This Row],[Order Date]])</f>
        <v>9</v>
      </c>
      <c r="Q1514" t="str" cm="1">
        <f t="array" ref="Q1514">_xlfn.IFS(orders[[#This Row],[Customer Gender]]="M","Male", orders[[#This Row],[Customer Gender]]="F","Female", orders[[#This Row],[Customer Gender]]="O","Other", TRUE,"Unknown")</f>
        <v>Female</v>
      </c>
      <c r="R1514" s="31" t="str">
        <f t="shared" si="71"/>
        <v>February</v>
      </c>
    </row>
    <row r="1515" spans="1:18">
      <c r="A1515" t="s">
        <v>1614</v>
      </c>
      <c r="B1515" t="s">
        <v>39</v>
      </c>
      <c r="C1515">
        <v>4</v>
      </c>
      <c r="D1515">
        <f t="shared" si="69"/>
        <v>4</v>
      </c>
      <c r="E1515">
        <v>52.6</v>
      </c>
      <c r="F1515">
        <v>210.4</v>
      </c>
      <c r="G1515">
        <f t="shared" si="70"/>
        <v>210.4</v>
      </c>
      <c r="H1515" s="1">
        <v>45714</v>
      </c>
      <c r="I1515" s="1">
        <v>45716</v>
      </c>
      <c r="J1515" t="s">
        <v>27</v>
      </c>
      <c r="K1515" t="s">
        <v>40</v>
      </c>
      <c r="L1515">
        <v>3</v>
      </c>
      <c r="M1515" t="s">
        <v>19</v>
      </c>
      <c r="N1515" t="s">
        <v>33</v>
      </c>
      <c r="O1515">
        <f>orders[[#This Row],[Ship Date]]-orders[[#This Row],[Order Date]]</f>
        <v>2</v>
      </c>
      <c r="P1515">
        <f>WEEKNUM(orders[[#This Row],[Order Date]])</f>
        <v>9</v>
      </c>
      <c r="Q1515" t="str" cm="1">
        <f t="array" ref="Q1515">_xlfn.IFS(orders[[#This Row],[Customer Gender]]="M","Male", orders[[#This Row],[Customer Gender]]="F","Female", orders[[#This Row],[Customer Gender]]="O","Other", TRUE,"Unknown")</f>
        <v>Female</v>
      </c>
      <c r="R1515" s="31" t="str">
        <f t="shared" si="71"/>
        <v>February</v>
      </c>
    </row>
    <row r="1516" spans="1:18">
      <c r="A1516" t="s">
        <v>1615</v>
      </c>
      <c r="B1516" t="s">
        <v>54</v>
      </c>
      <c r="C1516">
        <v>1</v>
      </c>
      <c r="D1516">
        <f t="shared" si="69"/>
        <v>1</v>
      </c>
      <c r="E1516">
        <v>32.700000000000003</v>
      </c>
      <c r="F1516">
        <v>32.700000000000003</v>
      </c>
      <c r="G1516">
        <f t="shared" si="70"/>
        <v>32.700000000000003</v>
      </c>
      <c r="H1516" s="1">
        <v>45714</v>
      </c>
      <c r="I1516" s="1">
        <v>45721</v>
      </c>
      <c r="J1516" t="s">
        <v>27</v>
      </c>
      <c r="K1516" t="s">
        <v>18</v>
      </c>
      <c r="L1516">
        <v>5</v>
      </c>
      <c r="M1516" t="s">
        <v>19</v>
      </c>
      <c r="N1516" t="s">
        <v>33</v>
      </c>
      <c r="O1516">
        <f>orders[[#This Row],[Ship Date]]-orders[[#This Row],[Order Date]]</f>
        <v>7</v>
      </c>
      <c r="P1516">
        <f>WEEKNUM(orders[[#This Row],[Order Date]])</f>
        <v>9</v>
      </c>
      <c r="Q1516" t="str" cm="1">
        <f t="array" ref="Q1516">_xlfn.IFS(orders[[#This Row],[Customer Gender]]="M","Male", orders[[#This Row],[Customer Gender]]="F","Female", orders[[#This Row],[Customer Gender]]="O","Other", TRUE,"Unknown")</f>
        <v>Female</v>
      </c>
      <c r="R1516" s="31" t="str">
        <f t="shared" si="71"/>
        <v>February</v>
      </c>
    </row>
    <row r="1517" spans="1:18">
      <c r="A1517" t="s">
        <v>1616</v>
      </c>
      <c r="B1517" t="s">
        <v>37</v>
      </c>
      <c r="C1517">
        <v>4</v>
      </c>
      <c r="D1517">
        <f t="shared" si="69"/>
        <v>4</v>
      </c>
      <c r="E1517">
        <v>38.9</v>
      </c>
      <c r="F1517">
        <v>155.6</v>
      </c>
      <c r="G1517">
        <f t="shared" si="70"/>
        <v>155.6</v>
      </c>
      <c r="H1517" s="1">
        <v>45714</v>
      </c>
      <c r="I1517" s="1">
        <v>45715</v>
      </c>
      <c r="J1517" t="s">
        <v>27</v>
      </c>
      <c r="K1517" t="s">
        <v>18</v>
      </c>
      <c r="L1517">
        <v>4</v>
      </c>
      <c r="M1517" t="s">
        <v>19</v>
      </c>
      <c r="N1517" t="s">
        <v>33</v>
      </c>
      <c r="O1517">
        <f>orders[[#This Row],[Ship Date]]-orders[[#This Row],[Order Date]]</f>
        <v>1</v>
      </c>
      <c r="P1517">
        <f>WEEKNUM(orders[[#This Row],[Order Date]])</f>
        <v>9</v>
      </c>
      <c r="Q1517" t="str" cm="1">
        <f t="array" ref="Q1517">_xlfn.IFS(orders[[#This Row],[Customer Gender]]="M","Male", orders[[#This Row],[Customer Gender]]="F","Female", orders[[#This Row],[Customer Gender]]="O","Other", TRUE,"Unknown")</f>
        <v>Female</v>
      </c>
      <c r="R1517" s="31" t="str">
        <f t="shared" si="71"/>
        <v>February</v>
      </c>
    </row>
    <row r="1518" spans="1:18">
      <c r="A1518" t="s">
        <v>1617</v>
      </c>
      <c r="B1518" t="s">
        <v>46</v>
      </c>
      <c r="C1518">
        <v>5</v>
      </c>
      <c r="D1518">
        <f t="shared" si="69"/>
        <v>5</v>
      </c>
      <c r="E1518">
        <v>35</v>
      </c>
      <c r="F1518">
        <v>175</v>
      </c>
      <c r="G1518">
        <f t="shared" si="70"/>
        <v>175</v>
      </c>
      <c r="H1518" s="1">
        <v>45714</v>
      </c>
      <c r="I1518" s="1">
        <v>45716</v>
      </c>
      <c r="J1518" t="s">
        <v>23</v>
      </c>
      <c r="K1518" t="s">
        <v>18</v>
      </c>
      <c r="L1518">
        <v>4</v>
      </c>
      <c r="M1518" t="s">
        <v>19</v>
      </c>
      <c r="N1518" t="s">
        <v>33</v>
      </c>
      <c r="O1518">
        <f>orders[[#This Row],[Ship Date]]-orders[[#This Row],[Order Date]]</f>
        <v>2</v>
      </c>
      <c r="P1518">
        <f>WEEKNUM(orders[[#This Row],[Order Date]])</f>
        <v>9</v>
      </c>
      <c r="Q1518" t="str" cm="1">
        <f t="array" ref="Q1518">_xlfn.IFS(orders[[#This Row],[Customer Gender]]="M","Male", orders[[#This Row],[Customer Gender]]="F","Female", orders[[#This Row],[Customer Gender]]="O","Other", TRUE,"Unknown")</f>
        <v>Male</v>
      </c>
      <c r="R1518" s="31" t="str">
        <f t="shared" si="71"/>
        <v>February</v>
      </c>
    </row>
    <row r="1519" spans="1:18">
      <c r="A1519" t="s">
        <v>1618</v>
      </c>
      <c r="B1519" t="s">
        <v>26</v>
      </c>
      <c r="C1519">
        <v>2</v>
      </c>
      <c r="D1519">
        <f t="shared" si="69"/>
        <v>2</v>
      </c>
      <c r="E1519">
        <v>121</v>
      </c>
      <c r="F1519">
        <v>242</v>
      </c>
      <c r="G1519">
        <f t="shared" si="70"/>
        <v>242</v>
      </c>
      <c r="H1519" s="1">
        <v>45714</v>
      </c>
      <c r="I1519" s="1">
        <v>45715</v>
      </c>
      <c r="J1519" t="s">
        <v>27</v>
      </c>
      <c r="K1519" t="s">
        <v>35</v>
      </c>
      <c r="L1519">
        <v>3</v>
      </c>
      <c r="M1519" t="s">
        <v>19</v>
      </c>
      <c r="N1519" t="s">
        <v>33</v>
      </c>
      <c r="O1519">
        <f>orders[[#This Row],[Ship Date]]-orders[[#This Row],[Order Date]]</f>
        <v>1</v>
      </c>
      <c r="P1519">
        <f>WEEKNUM(orders[[#This Row],[Order Date]])</f>
        <v>9</v>
      </c>
      <c r="Q1519" t="str" cm="1">
        <f t="array" ref="Q1519">_xlfn.IFS(orders[[#This Row],[Customer Gender]]="M","Male", orders[[#This Row],[Customer Gender]]="F","Female", orders[[#This Row],[Customer Gender]]="O","Other", TRUE,"Unknown")</f>
        <v>Female</v>
      </c>
      <c r="R1519" s="31" t="str">
        <f t="shared" si="71"/>
        <v>February</v>
      </c>
    </row>
    <row r="1520" spans="1:18">
      <c r="A1520" t="s">
        <v>1619</v>
      </c>
      <c r="B1520" t="s">
        <v>39</v>
      </c>
      <c r="C1520">
        <v>3</v>
      </c>
      <c r="D1520">
        <f t="shared" si="69"/>
        <v>3</v>
      </c>
      <c r="E1520">
        <v>65.099999999999994</v>
      </c>
      <c r="F1520">
        <v>195.29999999999998</v>
      </c>
      <c r="G1520">
        <f t="shared" si="70"/>
        <v>195.29999999999998</v>
      </c>
      <c r="H1520" s="1">
        <v>45714</v>
      </c>
      <c r="I1520" s="1">
        <v>45718</v>
      </c>
      <c r="J1520" t="s">
        <v>23</v>
      </c>
      <c r="K1520" t="s">
        <v>40</v>
      </c>
      <c r="L1520">
        <v>4</v>
      </c>
      <c r="M1520" t="s">
        <v>19</v>
      </c>
      <c r="N1520" t="s">
        <v>342</v>
      </c>
      <c r="O1520">
        <f>orders[[#This Row],[Ship Date]]-orders[[#This Row],[Order Date]]</f>
        <v>4</v>
      </c>
      <c r="P1520">
        <f>WEEKNUM(orders[[#This Row],[Order Date]])</f>
        <v>9</v>
      </c>
      <c r="Q1520" t="str" cm="1">
        <f t="array" ref="Q1520">_xlfn.IFS(orders[[#This Row],[Customer Gender]]="M","Male", orders[[#This Row],[Customer Gender]]="F","Female", orders[[#This Row],[Customer Gender]]="O","Other", TRUE,"Unknown")</f>
        <v>Male</v>
      </c>
      <c r="R1520" s="31" t="str">
        <f t="shared" si="71"/>
        <v>February</v>
      </c>
    </row>
    <row r="1521" spans="1:18">
      <c r="A1521" t="s">
        <v>1620</v>
      </c>
      <c r="B1521" t="s">
        <v>22</v>
      </c>
      <c r="C1521">
        <v>21</v>
      </c>
      <c r="D1521">
        <f t="shared" si="69"/>
        <v>21</v>
      </c>
      <c r="E1521">
        <v>63.8</v>
      </c>
      <c r="F1521">
        <v>1339.8</v>
      </c>
      <c r="G1521">
        <f t="shared" si="70"/>
        <v>1339.8</v>
      </c>
      <c r="H1521" s="1">
        <v>45714</v>
      </c>
      <c r="I1521" s="1">
        <v>45716</v>
      </c>
      <c r="J1521" t="s">
        <v>27</v>
      </c>
      <c r="K1521" t="s">
        <v>18</v>
      </c>
      <c r="L1521">
        <v>4</v>
      </c>
      <c r="M1521" t="s">
        <v>19</v>
      </c>
      <c r="N1521" t="s">
        <v>62</v>
      </c>
      <c r="O1521">
        <f>orders[[#This Row],[Ship Date]]-orders[[#This Row],[Order Date]]</f>
        <v>2</v>
      </c>
      <c r="P1521">
        <f>WEEKNUM(orders[[#This Row],[Order Date]])</f>
        <v>9</v>
      </c>
      <c r="Q1521" t="str" cm="1">
        <f t="array" ref="Q1521">_xlfn.IFS(orders[[#This Row],[Customer Gender]]="M","Male", orders[[#This Row],[Customer Gender]]="F","Female", orders[[#This Row],[Customer Gender]]="O","Other", TRUE,"Unknown")</f>
        <v>Female</v>
      </c>
      <c r="R1521" s="31" t="str">
        <f t="shared" si="71"/>
        <v>February</v>
      </c>
    </row>
    <row r="1522" spans="1:18">
      <c r="A1522" t="s">
        <v>1621</v>
      </c>
      <c r="B1522" t="s">
        <v>42</v>
      </c>
      <c r="C1522">
        <v>1</v>
      </c>
      <c r="D1522">
        <f t="shared" si="69"/>
        <v>1</v>
      </c>
      <c r="E1522">
        <v>77.7</v>
      </c>
      <c r="F1522">
        <v>77.7</v>
      </c>
      <c r="G1522">
        <f t="shared" si="70"/>
        <v>77.7</v>
      </c>
      <c r="H1522" s="1">
        <v>45714</v>
      </c>
      <c r="I1522" s="1">
        <v>45716</v>
      </c>
      <c r="J1522" t="s">
        <v>23</v>
      </c>
      <c r="K1522" t="s">
        <v>18</v>
      </c>
      <c r="L1522">
        <v>4</v>
      </c>
      <c r="M1522" t="s">
        <v>19</v>
      </c>
      <c r="N1522" t="s">
        <v>62</v>
      </c>
      <c r="O1522">
        <f>orders[[#This Row],[Ship Date]]-orders[[#This Row],[Order Date]]</f>
        <v>2</v>
      </c>
      <c r="P1522">
        <f>WEEKNUM(orders[[#This Row],[Order Date]])</f>
        <v>9</v>
      </c>
      <c r="Q1522" t="str" cm="1">
        <f t="array" ref="Q1522">_xlfn.IFS(orders[[#This Row],[Customer Gender]]="M","Male", orders[[#This Row],[Customer Gender]]="F","Female", orders[[#This Row],[Customer Gender]]="O","Other", TRUE,"Unknown")</f>
        <v>Male</v>
      </c>
      <c r="R1522" s="31" t="str">
        <f t="shared" si="71"/>
        <v>February</v>
      </c>
    </row>
    <row r="1523" spans="1:18">
      <c r="A1523" t="s">
        <v>1622</v>
      </c>
      <c r="B1523" t="s">
        <v>37</v>
      </c>
      <c r="C1523">
        <v>4</v>
      </c>
      <c r="D1523">
        <f t="shared" si="69"/>
        <v>4</v>
      </c>
      <c r="E1523">
        <v>60.3</v>
      </c>
      <c r="F1523">
        <v>241.2</v>
      </c>
      <c r="G1523">
        <f t="shared" si="70"/>
        <v>241.2</v>
      </c>
      <c r="H1523" s="1">
        <v>45714</v>
      </c>
      <c r="I1523" s="1">
        <v>45714</v>
      </c>
      <c r="J1523" t="s">
        <v>23</v>
      </c>
      <c r="K1523" t="s">
        <v>18</v>
      </c>
      <c r="L1523">
        <v>5</v>
      </c>
      <c r="M1523" t="s">
        <v>19</v>
      </c>
      <c r="N1523" t="s">
        <v>62</v>
      </c>
      <c r="O1523">
        <f>orders[[#This Row],[Ship Date]]-orders[[#This Row],[Order Date]]</f>
        <v>0</v>
      </c>
      <c r="P1523">
        <f>WEEKNUM(orders[[#This Row],[Order Date]])</f>
        <v>9</v>
      </c>
      <c r="Q1523" t="str" cm="1">
        <f t="array" ref="Q1523">_xlfn.IFS(orders[[#This Row],[Customer Gender]]="M","Male", orders[[#This Row],[Customer Gender]]="F","Female", orders[[#This Row],[Customer Gender]]="O","Other", TRUE,"Unknown")</f>
        <v>Male</v>
      </c>
      <c r="R1523" s="31" t="str">
        <f t="shared" si="71"/>
        <v>February</v>
      </c>
    </row>
    <row r="1524" spans="1:18">
      <c r="A1524" t="s">
        <v>1623</v>
      </c>
      <c r="B1524" t="s">
        <v>37</v>
      </c>
      <c r="C1524">
        <v>2</v>
      </c>
      <c r="D1524">
        <f t="shared" si="69"/>
        <v>2</v>
      </c>
      <c r="E1524">
        <v>124.1</v>
      </c>
      <c r="F1524">
        <v>248.2</v>
      </c>
      <c r="G1524">
        <f t="shared" si="70"/>
        <v>248.2</v>
      </c>
      <c r="H1524" s="1">
        <v>45714</v>
      </c>
      <c r="I1524" s="1">
        <v>45717</v>
      </c>
      <c r="J1524" t="s">
        <v>27</v>
      </c>
      <c r="K1524" t="s">
        <v>18</v>
      </c>
      <c r="L1524">
        <v>5</v>
      </c>
      <c r="M1524" t="s">
        <v>19</v>
      </c>
      <c r="N1524" t="s">
        <v>62</v>
      </c>
      <c r="O1524">
        <f>orders[[#This Row],[Ship Date]]-orders[[#This Row],[Order Date]]</f>
        <v>3</v>
      </c>
      <c r="P1524">
        <f>WEEKNUM(orders[[#This Row],[Order Date]])</f>
        <v>9</v>
      </c>
      <c r="Q1524" t="str" cm="1">
        <f t="array" ref="Q1524">_xlfn.IFS(orders[[#This Row],[Customer Gender]]="M","Male", orders[[#This Row],[Customer Gender]]="F","Female", orders[[#This Row],[Customer Gender]]="O","Other", TRUE,"Unknown")</f>
        <v>Female</v>
      </c>
      <c r="R1524" s="31" t="str">
        <f t="shared" si="71"/>
        <v>February</v>
      </c>
    </row>
    <row r="1525" spans="1:18">
      <c r="A1525" t="s">
        <v>1624</v>
      </c>
      <c r="B1525" t="s">
        <v>128</v>
      </c>
      <c r="C1525">
        <v>7</v>
      </c>
      <c r="D1525">
        <f t="shared" si="69"/>
        <v>7</v>
      </c>
      <c r="E1525">
        <v>66</v>
      </c>
      <c r="F1525">
        <v>462</v>
      </c>
      <c r="G1525">
        <f t="shared" si="70"/>
        <v>462</v>
      </c>
      <c r="H1525" s="1">
        <v>45714</v>
      </c>
      <c r="I1525" s="1">
        <v>45714</v>
      </c>
      <c r="J1525" t="s">
        <v>17</v>
      </c>
      <c r="K1525" t="s">
        <v>51</v>
      </c>
      <c r="L1525">
        <v>4</v>
      </c>
      <c r="M1525" t="s">
        <v>19</v>
      </c>
      <c r="N1525" t="s">
        <v>103</v>
      </c>
      <c r="O1525">
        <f>orders[[#This Row],[Ship Date]]-orders[[#This Row],[Order Date]]</f>
        <v>0</v>
      </c>
      <c r="P1525">
        <f>WEEKNUM(orders[[#This Row],[Order Date]])</f>
        <v>9</v>
      </c>
      <c r="Q1525" t="str" cm="1">
        <f t="array" ref="Q1525">_xlfn.IFS(orders[[#This Row],[Customer Gender]]="M","Male", orders[[#This Row],[Customer Gender]]="F","Female", orders[[#This Row],[Customer Gender]]="O","Other", TRUE,"Unknown")</f>
        <v>Unknown</v>
      </c>
      <c r="R1525" s="31" t="str">
        <f t="shared" si="71"/>
        <v>February</v>
      </c>
    </row>
    <row r="1526" spans="1:18">
      <c r="A1526" t="s">
        <v>1625</v>
      </c>
      <c r="B1526" t="s">
        <v>26</v>
      </c>
      <c r="C1526">
        <v>63</v>
      </c>
      <c r="D1526">
        <f t="shared" si="69"/>
        <v>63</v>
      </c>
      <c r="E1526">
        <v>118.2</v>
      </c>
      <c r="F1526">
        <v>7446.6</v>
      </c>
      <c r="G1526">
        <f t="shared" si="70"/>
        <v>7446.6</v>
      </c>
      <c r="H1526" s="1">
        <v>45714</v>
      </c>
      <c r="I1526" s="1">
        <v>45719</v>
      </c>
      <c r="J1526" t="s">
        <v>17</v>
      </c>
      <c r="K1526" t="s">
        <v>18</v>
      </c>
      <c r="L1526">
        <v>4</v>
      </c>
      <c r="M1526" t="s">
        <v>19</v>
      </c>
      <c r="N1526" t="s">
        <v>103</v>
      </c>
      <c r="O1526">
        <f>orders[[#This Row],[Ship Date]]-orders[[#This Row],[Order Date]]</f>
        <v>5</v>
      </c>
      <c r="P1526">
        <f>WEEKNUM(orders[[#This Row],[Order Date]])</f>
        <v>9</v>
      </c>
      <c r="Q1526" t="str" cm="1">
        <f t="array" ref="Q1526">_xlfn.IFS(orders[[#This Row],[Customer Gender]]="M","Male", orders[[#This Row],[Customer Gender]]="F","Female", orders[[#This Row],[Customer Gender]]="O","Other", TRUE,"Unknown")</f>
        <v>Unknown</v>
      </c>
      <c r="R1526" s="31" t="str">
        <f t="shared" si="71"/>
        <v>February</v>
      </c>
    </row>
    <row r="1527" spans="1:18">
      <c r="A1527" t="s">
        <v>1626</v>
      </c>
      <c r="B1527" t="s">
        <v>37</v>
      </c>
      <c r="C1527">
        <v>5</v>
      </c>
      <c r="D1527">
        <f t="shared" si="69"/>
        <v>5</v>
      </c>
      <c r="E1527">
        <v>64.3</v>
      </c>
      <c r="F1527">
        <v>321.5</v>
      </c>
      <c r="G1527">
        <f t="shared" si="70"/>
        <v>321.5</v>
      </c>
      <c r="H1527" s="1">
        <v>45714</v>
      </c>
      <c r="I1527" s="1">
        <v>45715</v>
      </c>
      <c r="J1527" t="s">
        <v>23</v>
      </c>
      <c r="K1527" t="s">
        <v>70</v>
      </c>
      <c r="L1527">
        <v>2</v>
      </c>
      <c r="M1527" t="s">
        <v>19</v>
      </c>
      <c r="N1527" t="s">
        <v>201</v>
      </c>
      <c r="O1527">
        <f>orders[[#This Row],[Ship Date]]-orders[[#This Row],[Order Date]]</f>
        <v>1</v>
      </c>
      <c r="P1527">
        <f>WEEKNUM(orders[[#This Row],[Order Date]])</f>
        <v>9</v>
      </c>
      <c r="Q1527" t="str" cm="1">
        <f t="array" ref="Q1527">_xlfn.IFS(orders[[#This Row],[Customer Gender]]="M","Male", orders[[#This Row],[Customer Gender]]="F","Female", orders[[#This Row],[Customer Gender]]="O","Other", TRUE,"Unknown")</f>
        <v>Male</v>
      </c>
      <c r="R1527" s="31" t="str">
        <f t="shared" si="71"/>
        <v>February</v>
      </c>
    </row>
    <row r="1528" spans="1:18">
      <c r="A1528" t="s">
        <v>1627</v>
      </c>
      <c r="B1528" t="s">
        <v>22</v>
      </c>
      <c r="C1528">
        <v>2</v>
      </c>
      <c r="D1528">
        <f t="shared" si="69"/>
        <v>2</v>
      </c>
      <c r="E1528">
        <v>54.8</v>
      </c>
      <c r="F1528">
        <v>109.6</v>
      </c>
      <c r="G1528">
        <f t="shared" si="70"/>
        <v>109.6</v>
      </c>
      <c r="H1528" s="1">
        <v>45714</v>
      </c>
      <c r="I1528" s="1">
        <v>45714</v>
      </c>
      <c r="J1528" t="s">
        <v>23</v>
      </c>
      <c r="K1528" t="s">
        <v>18</v>
      </c>
      <c r="L1528">
        <v>3</v>
      </c>
      <c r="M1528" t="s">
        <v>19</v>
      </c>
      <c r="N1528" t="s">
        <v>201</v>
      </c>
      <c r="O1528">
        <f>orders[[#This Row],[Ship Date]]-orders[[#This Row],[Order Date]]</f>
        <v>0</v>
      </c>
      <c r="P1528">
        <f>WEEKNUM(orders[[#This Row],[Order Date]])</f>
        <v>9</v>
      </c>
      <c r="Q1528" t="str" cm="1">
        <f t="array" ref="Q1528">_xlfn.IFS(orders[[#This Row],[Customer Gender]]="M","Male", orders[[#This Row],[Customer Gender]]="F","Female", orders[[#This Row],[Customer Gender]]="O","Other", TRUE,"Unknown")</f>
        <v>Male</v>
      </c>
      <c r="R1528" s="31" t="str">
        <f t="shared" si="71"/>
        <v>February</v>
      </c>
    </row>
    <row r="1529" spans="1:18">
      <c r="A1529" t="s">
        <v>1628</v>
      </c>
      <c r="B1529" t="s">
        <v>42</v>
      </c>
      <c r="C1529">
        <v>2</v>
      </c>
      <c r="D1529">
        <f t="shared" si="69"/>
        <v>2</v>
      </c>
      <c r="E1529">
        <v>78.599999999999994</v>
      </c>
      <c r="F1529">
        <v>157.19999999999999</v>
      </c>
      <c r="G1529">
        <f t="shared" si="70"/>
        <v>157.19999999999999</v>
      </c>
      <c r="H1529" s="1">
        <v>45714</v>
      </c>
      <c r="I1529" s="1">
        <v>45715</v>
      </c>
      <c r="J1529" t="s">
        <v>23</v>
      </c>
      <c r="K1529" t="s">
        <v>18</v>
      </c>
      <c r="L1529">
        <v>5</v>
      </c>
      <c r="M1529" t="s">
        <v>19</v>
      </c>
      <c r="N1529" t="s">
        <v>72</v>
      </c>
      <c r="O1529">
        <f>orders[[#This Row],[Ship Date]]-orders[[#This Row],[Order Date]]</f>
        <v>1</v>
      </c>
      <c r="P1529">
        <f>WEEKNUM(orders[[#This Row],[Order Date]])</f>
        <v>9</v>
      </c>
      <c r="Q1529" t="str" cm="1">
        <f t="array" ref="Q1529">_xlfn.IFS(orders[[#This Row],[Customer Gender]]="M","Male", orders[[#This Row],[Customer Gender]]="F","Female", orders[[#This Row],[Customer Gender]]="O","Other", TRUE,"Unknown")</f>
        <v>Male</v>
      </c>
      <c r="R1529" s="31" t="str">
        <f t="shared" si="71"/>
        <v>February</v>
      </c>
    </row>
    <row r="1530" spans="1:18">
      <c r="A1530" t="s">
        <v>1629</v>
      </c>
      <c r="B1530" t="s">
        <v>26</v>
      </c>
      <c r="C1530">
        <v>5</v>
      </c>
      <c r="D1530">
        <f t="shared" si="69"/>
        <v>5</v>
      </c>
      <c r="E1530">
        <v>158.5</v>
      </c>
      <c r="F1530">
        <v>792.5</v>
      </c>
      <c r="G1530">
        <f t="shared" si="70"/>
        <v>792.5</v>
      </c>
      <c r="H1530" s="1">
        <v>45714</v>
      </c>
      <c r="I1530" s="1">
        <v>45716</v>
      </c>
      <c r="J1530" t="s">
        <v>17</v>
      </c>
      <c r="K1530" t="s">
        <v>40</v>
      </c>
      <c r="L1530">
        <v>5</v>
      </c>
      <c r="M1530" t="s">
        <v>19</v>
      </c>
      <c r="N1530" t="s">
        <v>72</v>
      </c>
      <c r="O1530">
        <f>orders[[#This Row],[Ship Date]]-orders[[#This Row],[Order Date]]</f>
        <v>2</v>
      </c>
      <c r="P1530">
        <f>WEEKNUM(orders[[#This Row],[Order Date]])</f>
        <v>9</v>
      </c>
      <c r="Q1530" t="str" cm="1">
        <f t="array" ref="Q1530">_xlfn.IFS(orders[[#This Row],[Customer Gender]]="M","Male", orders[[#This Row],[Customer Gender]]="F","Female", orders[[#This Row],[Customer Gender]]="O","Other", TRUE,"Unknown")</f>
        <v>Unknown</v>
      </c>
      <c r="R1530" s="31" t="str">
        <f t="shared" si="71"/>
        <v>February</v>
      </c>
    </row>
    <row r="1531" spans="1:18">
      <c r="A1531" t="s">
        <v>1630</v>
      </c>
      <c r="B1531" t="s">
        <v>32</v>
      </c>
      <c r="C1531">
        <v>10</v>
      </c>
      <c r="D1531">
        <f t="shared" si="69"/>
        <v>10</v>
      </c>
      <c r="E1531">
        <v>23.5</v>
      </c>
      <c r="F1531">
        <v>235</v>
      </c>
      <c r="G1531">
        <f t="shared" si="70"/>
        <v>235</v>
      </c>
      <c r="H1531" s="1">
        <v>45714</v>
      </c>
      <c r="I1531" s="1">
        <v>45717</v>
      </c>
      <c r="J1531" t="s">
        <v>23</v>
      </c>
      <c r="K1531" t="s">
        <v>18</v>
      </c>
      <c r="L1531">
        <v>2</v>
      </c>
      <c r="M1531" t="s">
        <v>19</v>
      </c>
      <c r="N1531" t="s">
        <v>74</v>
      </c>
      <c r="O1531">
        <f>orders[[#This Row],[Ship Date]]-orders[[#This Row],[Order Date]]</f>
        <v>3</v>
      </c>
      <c r="P1531">
        <f>WEEKNUM(orders[[#This Row],[Order Date]])</f>
        <v>9</v>
      </c>
      <c r="Q1531" t="str" cm="1">
        <f t="array" ref="Q1531">_xlfn.IFS(orders[[#This Row],[Customer Gender]]="M","Male", orders[[#This Row],[Customer Gender]]="F","Female", orders[[#This Row],[Customer Gender]]="O","Other", TRUE,"Unknown")</f>
        <v>Male</v>
      </c>
      <c r="R1531" s="31" t="str">
        <f t="shared" si="71"/>
        <v>February</v>
      </c>
    </row>
    <row r="1532" spans="1:18">
      <c r="A1532" t="s">
        <v>1631</v>
      </c>
      <c r="B1532" t="s">
        <v>37</v>
      </c>
      <c r="C1532">
        <v>2</v>
      </c>
      <c r="D1532">
        <f t="shared" si="69"/>
        <v>2</v>
      </c>
      <c r="E1532">
        <v>32.1</v>
      </c>
      <c r="F1532">
        <v>64.2</v>
      </c>
      <c r="G1532">
        <f t="shared" si="70"/>
        <v>64.2</v>
      </c>
      <c r="H1532" s="1">
        <v>45714</v>
      </c>
      <c r="I1532" s="1">
        <v>45716</v>
      </c>
      <c r="J1532" t="s">
        <v>17</v>
      </c>
      <c r="K1532" t="s">
        <v>51</v>
      </c>
      <c r="L1532">
        <v>4</v>
      </c>
      <c r="M1532" t="s">
        <v>19</v>
      </c>
      <c r="N1532" t="s">
        <v>74</v>
      </c>
      <c r="O1532">
        <f>orders[[#This Row],[Ship Date]]-orders[[#This Row],[Order Date]]</f>
        <v>2</v>
      </c>
      <c r="P1532">
        <f>WEEKNUM(orders[[#This Row],[Order Date]])</f>
        <v>9</v>
      </c>
      <c r="Q1532" t="str" cm="1">
        <f t="array" ref="Q1532">_xlfn.IFS(orders[[#This Row],[Customer Gender]]="M","Male", orders[[#This Row],[Customer Gender]]="F","Female", orders[[#This Row],[Customer Gender]]="O","Other", TRUE,"Unknown")</f>
        <v>Unknown</v>
      </c>
      <c r="R1532" s="31" t="str">
        <f t="shared" si="71"/>
        <v>February</v>
      </c>
    </row>
    <row r="1533" spans="1:18">
      <c r="A1533" t="s">
        <v>1632</v>
      </c>
      <c r="B1533" t="s">
        <v>135</v>
      </c>
      <c r="C1533">
        <v>4</v>
      </c>
      <c r="D1533">
        <f t="shared" si="69"/>
        <v>4</v>
      </c>
      <c r="E1533">
        <v>71.900000000000006</v>
      </c>
      <c r="F1533">
        <v>287.60000000000002</v>
      </c>
      <c r="G1533">
        <f t="shared" si="70"/>
        <v>287.60000000000002</v>
      </c>
      <c r="H1533" s="1">
        <v>45714</v>
      </c>
      <c r="I1533" s="1">
        <v>45714</v>
      </c>
      <c r="J1533" t="s">
        <v>23</v>
      </c>
      <c r="K1533" t="s">
        <v>40</v>
      </c>
      <c r="L1533">
        <v>4</v>
      </c>
      <c r="M1533" t="s">
        <v>19</v>
      </c>
      <c r="N1533" t="s">
        <v>110</v>
      </c>
      <c r="O1533">
        <f>orders[[#This Row],[Ship Date]]-orders[[#This Row],[Order Date]]</f>
        <v>0</v>
      </c>
      <c r="P1533">
        <f>WEEKNUM(orders[[#This Row],[Order Date]])</f>
        <v>9</v>
      </c>
      <c r="Q1533" t="str" cm="1">
        <f t="array" ref="Q1533">_xlfn.IFS(orders[[#This Row],[Customer Gender]]="M","Male", orders[[#This Row],[Customer Gender]]="F","Female", orders[[#This Row],[Customer Gender]]="O","Other", TRUE,"Unknown")</f>
        <v>Male</v>
      </c>
      <c r="R1533" s="31" t="str">
        <f t="shared" si="71"/>
        <v>February</v>
      </c>
    </row>
    <row r="1534" spans="1:18">
      <c r="A1534" t="s">
        <v>1633</v>
      </c>
      <c r="B1534" t="s">
        <v>32</v>
      </c>
      <c r="C1534">
        <v>6</v>
      </c>
      <c r="D1534">
        <f t="shared" si="69"/>
        <v>6</v>
      </c>
      <c r="E1534">
        <v>22.3</v>
      </c>
      <c r="F1534">
        <v>133.80000000000001</v>
      </c>
      <c r="G1534">
        <f t="shared" si="70"/>
        <v>133.80000000000001</v>
      </c>
      <c r="H1534" s="1">
        <v>45714</v>
      </c>
      <c r="I1534" s="1">
        <v>45715</v>
      </c>
      <c r="J1534" t="s">
        <v>17</v>
      </c>
      <c r="K1534" t="s">
        <v>51</v>
      </c>
      <c r="L1534">
        <v>5</v>
      </c>
      <c r="M1534" t="s">
        <v>19</v>
      </c>
      <c r="N1534" t="s">
        <v>82</v>
      </c>
      <c r="O1534">
        <f>orders[[#This Row],[Ship Date]]-orders[[#This Row],[Order Date]]</f>
        <v>1</v>
      </c>
      <c r="P1534">
        <f>WEEKNUM(orders[[#This Row],[Order Date]])</f>
        <v>9</v>
      </c>
      <c r="Q1534" t="str" cm="1">
        <f t="array" ref="Q1534">_xlfn.IFS(orders[[#This Row],[Customer Gender]]="M","Male", orders[[#This Row],[Customer Gender]]="F","Female", orders[[#This Row],[Customer Gender]]="O","Other", TRUE,"Unknown")</f>
        <v>Unknown</v>
      </c>
      <c r="R1534" s="31" t="str">
        <f t="shared" si="71"/>
        <v>February</v>
      </c>
    </row>
    <row r="1535" spans="1:18">
      <c r="A1535" t="s">
        <v>1634</v>
      </c>
      <c r="B1535" t="s">
        <v>67</v>
      </c>
      <c r="C1535">
        <v>2</v>
      </c>
      <c r="D1535">
        <f t="shared" si="69"/>
        <v>2</v>
      </c>
      <c r="E1535">
        <v>29.5</v>
      </c>
      <c r="F1535">
        <v>59</v>
      </c>
      <c r="G1535">
        <f t="shared" si="70"/>
        <v>59</v>
      </c>
      <c r="H1535" s="1">
        <v>45714</v>
      </c>
      <c r="I1535" s="1">
        <v>45715</v>
      </c>
      <c r="J1535" t="s">
        <v>27</v>
      </c>
      <c r="K1535" t="s">
        <v>18</v>
      </c>
      <c r="L1535">
        <v>5</v>
      </c>
      <c r="M1535" t="s">
        <v>19</v>
      </c>
      <c r="N1535" t="s">
        <v>82</v>
      </c>
      <c r="O1535">
        <f>orders[[#This Row],[Ship Date]]-orders[[#This Row],[Order Date]]</f>
        <v>1</v>
      </c>
      <c r="P1535">
        <f>WEEKNUM(orders[[#This Row],[Order Date]])</f>
        <v>9</v>
      </c>
      <c r="Q1535" t="str" cm="1">
        <f t="array" ref="Q1535">_xlfn.IFS(orders[[#This Row],[Customer Gender]]="M","Male", orders[[#This Row],[Customer Gender]]="F","Female", orders[[#This Row],[Customer Gender]]="O","Other", TRUE,"Unknown")</f>
        <v>Female</v>
      </c>
      <c r="R1535" s="31" t="str">
        <f t="shared" si="71"/>
        <v>February</v>
      </c>
    </row>
    <row r="1536" spans="1:18">
      <c r="A1536" t="s">
        <v>1635</v>
      </c>
      <c r="B1536" t="s">
        <v>39</v>
      </c>
      <c r="C1536">
        <v>4</v>
      </c>
      <c r="D1536">
        <f t="shared" si="69"/>
        <v>4</v>
      </c>
      <c r="E1536">
        <v>41.9</v>
      </c>
      <c r="F1536">
        <v>167.6</v>
      </c>
      <c r="G1536">
        <f t="shared" si="70"/>
        <v>167.6</v>
      </c>
      <c r="H1536" s="1">
        <v>45714</v>
      </c>
      <c r="I1536" s="1">
        <v>45718</v>
      </c>
      <c r="J1536" t="s">
        <v>27</v>
      </c>
      <c r="K1536" t="s">
        <v>18</v>
      </c>
      <c r="L1536">
        <v>3</v>
      </c>
      <c r="M1536" t="s">
        <v>19</v>
      </c>
      <c r="N1536" t="s">
        <v>115</v>
      </c>
      <c r="O1536">
        <f>orders[[#This Row],[Ship Date]]-orders[[#This Row],[Order Date]]</f>
        <v>4</v>
      </c>
      <c r="P1536">
        <f>WEEKNUM(orders[[#This Row],[Order Date]])</f>
        <v>9</v>
      </c>
      <c r="Q1536" t="str" cm="1">
        <f t="array" ref="Q1536">_xlfn.IFS(orders[[#This Row],[Customer Gender]]="M","Male", orders[[#This Row],[Customer Gender]]="F","Female", orders[[#This Row],[Customer Gender]]="O","Other", TRUE,"Unknown")</f>
        <v>Female</v>
      </c>
      <c r="R1536" s="31" t="str">
        <f t="shared" si="71"/>
        <v>February</v>
      </c>
    </row>
    <row r="1537" spans="1:18">
      <c r="A1537" t="s">
        <v>1636</v>
      </c>
      <c r="B1537" t="s">
        <v>39</v>
      </c>
      <c r="C1537">
        <v>3</v>
      </c>
      <c r="D1537">
        <f t="shared" si="69"/>
        <v>3</v>
      </c>
      <c r="E1537">
        <v>107.8</v>
      </c>
      <c r="F1537">
        <v>323.39999999999998</v>
      </c>
      <c r="G1537">
        <f t="shared" si="70"/>
        <v>323.39999999999998</v>
      </c>
      <c r="H1537" s="1">
        <v>45714</v>
      </c>
      <c r="I1537" s="1">
        <v>45715</v>
      </c>
      <c r="J1537" t="s">
        <v>23</v>
      </c>
      <c r="K1537" t="s">
        <v>35</v>
      </c>
      <c r="L1537">
        <v>5</v>
      </c>
      <c r="M1537" t="s">
        <v>19</v>
      </c>
      <c r="N1537" t="s">
        <v>641</v>
      </c>
      <c r="O1537">
        <f>orders[[#This Row],[Ship Date]]-orders[[#This Row],[Order Date]]</f>
        <v>1</v>
      </c>
      <c r="P1537">
        <f>WEEKNUM(orders[[#This Row],[Order Date]])</f>
        <v>9</v>
      </c>
      <c r="Q1537" t="str" cm="1">
        <f t="array" ref="Q1537">_xlfn.IFS(orders[[#This Row],[Customer Gender]]="M","Male", orders[[#This Row],[Customer Gender]]="F","Female", orders[[#This Row],[Customer Gender]]="O","Other", TRUE,"Unknown")</f>
        <v>Male</v>
      </c>
      <c r="R1537" s="31" t="str">
        <f t="shared" si="71"/>
        <v>February</v>
      </c>
    </row>
    <row r="1538" spans="1:18">
      <c r="A1538" t="s">
        <v>1637</v>
      </c>
      <c r="B1538" t="s">
        <v>32</v>
      </c>
      <c r="C1538">
        <v>5</v>
      </c>
      <c r="D1538">
        <f t="shared" ref="D1538:D1601" si="72">IF(OR(C1538="",C1538=0),0.0001,C1538)</f>
        <v>5</v>
      </c>
      <c r="E1538">
        <v>18.100000000000001</v>
      </c>
      <c r="F1538">
        <v>90.5</v>
      </c>
      <c r="G1538">
        <f t="shared" ref="G1538:G1601" si="73">IF(OR(F1538="",F1538=0),0.0001,F1538)</f>
        <v>90.5</v>
      </c>
      <c r="H1538" s="1">
        <v>45714</v>
      </c>
      <c r="I1538" s="1">
        <v>45717</v>
      </c>
      <c r="J1538" t="s">
        <v>23</v>
      </c>
      <c r="K1538" t="s">
        <v>18</v>
      </c>
      <c r="L1538">
        <v>5</v>
      </c>
      <c r="M1538" t="s">
        <v>19</v>
      </c>
      <c r="N1538" t="s">
        <v>28</v>
      </c>
      <c r="O1538">
        <f>orders[[#This Row],[Ship Date]]-orders[[#This Row],[Order Date]]</f>
        <v>3</v>
      </c>
      <c r="P1538">
        <f>WEEKNUM(orders[[#This Row],[Order Date]])</f>
        <v>9</v>
      </c>
      <c r="Q1538" t="str" cm="1">
        <f t="array" ref="Q1538">_xlfn.IFS(orders[[#This Row],[Customer Gender]]="M","Male", orders[[#This Row],[Customer Gender]]="F","Female", orders[[#This Row],[Customer Gender]]="O","Other", TRUE,"Unknown")</f>
        <v>Male</v>
      </c>
      <c r="R1538" s="31" t="str">
        <f t="shared" ref="R1538:R1601" si="74">TEXT(H1538,"mmmm")</f>
        <v>February</v>
      </c>
    </row>
    <row r="1539" spans="1:18">
      <c r="A1539" t="s">
        <v>1638</v>
      </c>
      <c r="B1539" t="s">
        <v>69</v>
      </c>
      <c r="C1539">
        <v>9</v>
      </c>
      <c r="D1539">
        <f t="shared" si="72"/>
        <v>9</v>
      </c>
      <c r="E1539">
        <v>79.8</v>
      </c>
      <c r="F1539">
        <v>718.19999999999993</v>
      </c>
      <c r="G1539">
        <f t="shared" si="73"/>
        <v>718.19999999999993</v>
      </c>
      <c r="H1539" s="1">
        <v>45714</v>
      </c>
      <c r="I1539" s="1">
        <v>45715</v>
      </c>
      <c r="J1539" t="s">
        <v>27</v>
      </c>
      <c r="K1539" t="s">
        <v>35</v>
      </c>
      <c r="L1539">
        <v>3</v>
      </c>
      <c r="M1539" t="s">
        <v>19</v>
      </c>
      <c r="N1539" t="s">
        <v>147</v>
      </c>
      <c r="O1539">
        <f>orders[[#This Row],[Ship Date]]-orders[[#This Row],[Order Date]]</f>
        <v>1</v>
      </c>
      <c r="P1539">
        <f>WEEKNUM(orders[[#This Row],[Order Date]])</f>
        <v>9</v>
      </c>
      <c r="Q1539" t="str" cm="1">
        <f t="array" ref="Q1539">_xlfn.IFS(orders[[#This Row],[Customer Gender]]="M","Male", orders[[#This Row],[Customer Gender]]="F","Female", orders[[#This Row],[Customer Gender]]="O","Other", TRUE,"Unknown")</f>
        <v>Female</v>
      </c>
      <c r="R1539" s="31" t="str">
        <f t="shared" si="74"/>
        <v>February</v>
      </c>
    </row>
    <row r="1540" spans="1:18">
      <c r="A1540" t="s">
        <v>1639</v>
      </c>
      <c r="B1540" t="s">
        <v>16</v>
      </c>
      <c r="C1540">
        <v>3</v>
      </c>
      <c r="D1540">
        <f t="shared" si="72"/>
        <v>3</v>
      </c>
      <c r="E1540">
        <v>22.3</v>
      </c>
      <c r="F1540">
        <v>66.900000000000006</v>
      </c>
      <c r="G1540">
        <f t="shared" si="73"/>
        <v>66.900000000000006</v>
      </c>
      <c r="H1540" s="1">
        <v>45714</v>
      </c>
      <c r="I1540" s="1">
        <v>45717</v>
      </c>
      <c r="J1540" t="s">
        <v>27</v>
      </c>
      <c r="K1540" t="s">
        <v>18</v>
      </c>
      <c r="L1540">
        <v>5</v>
      </c>
      <c r="M1540" t="s">
        <v>19</v>
      </c>
      <c r="N1540" t="s">
        <v>147</v>
      </c>
      <c r="O1540">
        <f>orders[[#This Row],[Ship Date]]-orders[[#This Row],[Order Date]]</f>
        <v>3</v>
      </c>
      <c r="P1540">
        <f>WEEKNUM(orders[[#This Row],[Order Date]])</f>
        <v>9</v>
      </c>
      <c r="Q1540" t="str" cm="1">
        <f t="array" ref="Q1540">_xlfn.IFS(orders[[#This Row],[Customer Gender]]="M","Male", orders[[#This Row],[Customer Gender]]="F","Female", orders[[#This Row],[Customer Gender]]="O","Other", TRUE,"Unknown")</f>
        <v>Female</v>
      </c>
      <c r="R1540" s="31" t="str">
        <f t="shared" si="74"/>
        <v>February</v>
      </c>
    </row>
    <row r="1541" spans="1:18">
      <c r="A1541" t="s">
        <v>1640</v>
      </c>
      <c r="B1541" t="s">
        <v>44</v>
      </c>
      <c r="C1541">
        <v>1</v>
      </c>
      <c r="D1541">
        <f t="shared" si="72"/>
        <v>1</v>
      </c>
      <c r="E1541">
        <v>22.9</v>
      </c>
      <c r="F1541">
        <v>22.9</v>
      </c>
      <c r="G1541">
        <f t="shared" si="73"/>
        <v>22.9</v>
      </c>
      <c r="H1541" s="1">
        <v>45714</v>
      </c>
      <c r="I1541" s="1">
        <v>45714</v>
      </c>
      <c r="J1541" t="s">
        <v>27</v>
      </c>
      <c r="K1541" t="s">
        <v>35</v>
      </c>
      <c r="L1541">
        <v>4</v>
      </c>
      <c r="M1541" t="s">
        <v>19</v>
      </c>
      <c r="N1541" t="s">
        <v>147</v>
      </c>
      <c r="O1541">
        <f>orders[[#This Row],[Ship Date]]-orders[[#This Row],[Order Date]]</f>
        <v>0</v>
      </c>
      <c r="P1541">
        <f>WEEKNUM(orders[[#This Row],[Order Date]])</f>
        <v>9</v>
      </c>
      <c r="Q1541" t="str" cm="1">
        <f t="array" ref="Q1541">_xlfn.IFS(orders[[#This Row],[Customer Gender]]="M","Male", orders[[#This Row],[Customer Gender]]="F","Female", orders[[#This Row],[Customer Gender]]="O","Other", TRUE,"Unknown")</f>
        <v>Female</v>
      </c>
      <c r="R1541" s="31" t="str">
        <f t="shared" si="74"/>
        <v>February</v>
      </c>
    </row>
    <row r="1542" spans="1:18">
      <c r="A1542" t="s">
        <v>1641</v>
      </c>
      <c r="B1542" t="s">
        <v>16</v>
      </c>
      <c r="C1542">
        <v>3</v>
      </c>
      <c r="D1542">
        <f t="shared" si="72"/>
        <v>3</v>
      </c>
      <c r="E1542">
        <v>16.2</v>
      </c>
      <c r="F1542">
        <v>48.599999999999994</v>
      </c>
      <c r="G1542">
        <f t="shared" si="73"/>
        <v>48.599999999999994</v>
      </c>
      <c r="H1542" s="1">
        <v>45715</v>
      </c>
      <c r="I1542" s="1">
        <v>45715</v>
      </c>
      <c r="J1542" t="s">
        <v>23</v>
      </c>
      <c r="K1542" t="s">
        <v>70</v>
      </c>
      <c r="L1542">
        <v>5</v>
      </c>
      <c r="M1542" t="s">
        <v>19</v>
      </c>
      <c r="N1542" t="s">
        <v>33</v>
      </c>
      <c r="O1542">
        <f>orders[[#This Row],[Ship Date]]-orders[[#This Row],[Order Date]]</f>
        <v>0</v>
      </c>
      <c r="P1542">
        <f>WEEKNUM(orders[[#This Row],[Order Date]])</f>
        <v>9</v>
      </c>
      <c r="Q1542" t="str" cm="1">
        <f t="array" ref="Q1542">_xlfn.IFS(orders[[#This Row],[Customer Gender]]="M","Male", orders[[#This Row],[Customer Gender]]="F","Female", orders[[#This Row],[Customer Gender]]="O","Other", TRUE,"Unknown")</f>
        <v>Male</v>
      </c>
      <c r="R1542" s="31" t="str">
        <f t="shared" si="74"/>
        <v>February</v>
      </c>
    </row>
    <row r="1543" spans="1:18">
      <c r="A1543" t="s">
        <v>1642</v>
      </c>
      <c r="B1543" t="s">
        <v>54</v>
      </c>
      <c r="C1543">
        <v>4</v>
      </c>
      <c r="D1543">
        <f t="shared" si="72"/>
        <v>4</v>
      </c>
      <c r="E1543">
        <v>59.5</v>
      </c>
      <c r="F1543">
        <v>238</v>
      </c>
      <c r="G1543">
        <f t="shared" si="73"/>
        <v>238</v>
      </c>
      <c r="H1543" s="1">
        <v>45715</v>
      </c>
      <c r="I1543" s="1">
        <v>45716</v>
      </c>
      <c r="J1543" t="s">
        <v>23</v>
      </c>
      <c r="K1543" t="s">
        <v>35</v>
      </c>
      <c r="L1543">
        <v>5</v>
      </c>
      <c r="M1543" t="s">
        <v>19</v>
      </c>
      <c r="N1543" t="s">
        <v>33</v>
      </c>
      <c r="O1543">
        <f>orders[[#This Row],[Ship Date]]-orders[[#This Row],[Order Date]]</f>
        <v>1</v>
      </c>
      <c r="P1543">
        <f>WEEKNUM(orders[[#This Row],[Order Date]])</f>
        <v>9</v>
      </c>
      <c r="Q1543" t="str" cm="1">
        <f t="array" ref="Q1543">_xlfn.IFS(orders[[#This Row],[Customer Gender]]="M","Male", orders[[#This Row],[Customer Gender]]="F","Female", orders[[#This Row],[Customer Gender]]="O","Other", TRUE,"Unknown")</f>
        <v>Male</v>
      </c>
      <c r="R1543" s="31" t="str">
        <f t="shared" si="74"/>
        <v>February</v>
      </c>
    </row>
    <row r="1544" spans="1:18">
      <c r="A1544" t="s">
        <v>1643</v>
      </c>
      <c r="B1544" t="s">
        <v>146</v>
      </c>
      <c r="C1544">
        <v>5</v>
      </c>
      <c r="D1544">
        <f t="shared" si="72"/>
        <v>5</v>
      </c>
      <c r="E1544">
        <v>26.2</v>
      </c>
      <c r="F1544">
        <v>131</v>
      </c>
      <c r="G1544">
        <f t="shared" si="73"/>
        <v>131</v>
      </c>
      <c r="H1544" s="1">
        <v>45715</v>
      </c>
      <c r="I1544" s="1">
        <v>45718</v>
      </c>
      <c r="J1544" t="s">
        <v>23</v>
      </c>
      <c r="K1544" t="s">
        <v>51</v>
      </c>
      <c r="L1544">
        <v>2</v>
      </c>
      <c r="M1544" t="s">
        <v>19</v>
      </c>
      <c r="N1544" t="s">
        <v>33</v>
      </c>
      <c r="O1544">
        <f>orders[[#This Row],[Ship Date]]-orders[[#This Row],[Order Date]]</f>
        <v>3</v>
      </c>
      <c r="P1544">
        <f>WEEKNUM(orders[[#This Row],[Order Date]])</f>
        <v>9</v>
      </c>
      <c r="Q1544" t="str" cm="1">
        <f t="array" ref="Q1544">_xlfn.IFS(orders[[#This Row],[Customer Gender]]="M","Male", orders[[#This Row],[Customer Gender]]="F","Female", orders[[#This Row],[Customer Gender]]="O","Other", TRUE,"Unknown")</f>
        <v>Male</v>
      </c>
      <c r="R1544" s="31" t="str">
        <f t="shared" si="74"/>
        <v>February</v>
      </c>
    </row>
    <row r="1545" spans="1:18">
      <c r="A1545" t="s">
        <v>1644</v>
      </c>
      <c r="B1545" t="s">
        <v>30</v>
      </c>
      <c r="C1545">
        <v>1</v>
      </c>
      <c r="D1545">
        <f t="shared" si="72"/>
        <v>1</v>
      </c>
      <c r="E1545">
        <v>44.2</v>
      </c>
      <c r="F1545">
        <v>44.2</v>
      </c>
      <c r="G1545">
        <f t="shared" si="73"/>
        <v>44.2</v>
      </c>
      <c r="H1545" s="1">
        <v>45715</v>
      </c>
      <c r="I1545" s="1">
        <v>45718</v>
      </c>
      <c r="J1545" t="s">
        <v>27</v>
      </c>
      <c r="K1545" t="s">
        <v>35</v>
      </c>
      <c r="L1545">
        <v>4</v>
      </c>
      <c r="M1545" t="s">
        <v>19</v>
      </c>
      <c r="N1545" t="s">
        <v>33</v>
      </c>
      <c r="O1545">
        <f>orders[[#This Row],[Ship Date]]-orders[[#This Row],[Order Date]]</f>
        <v>3</v>
      </c>
      <c r="P1545">
        <f>WEEKNUM(orders[[#This Row],[Order Date]])</f>
        <v>9</v>
      </c>
      <c r="Q1545" t="str" cm="1">
        <f t="array" ref="Q1545">_xlfn.IFS(orders[[#This Row],[Customer Gender]]="M","Male", orders[[#This Row],[Customer Gender]]="F","Female", orders[[#This Row],[Customer Gender]]="O","Other", TRUE,"Unknown")</f>
        <v>Female</v>
      </c>
      <c r="R1545" s="31" t="str">
        <f t="shared" si="74"/>
        <v>February</v>
      </c>
    </row>
    <row r="1546" spans="1:18">
      <c r="A1546" t="s">
        <v>1645</v>
      </c>
      <c r="B1546" t="s">
        <v>46</v>
      </c>
      <c r="C1546">
        <v>2</v>
      </c>
      <c r="D1546">
        <f t="shared" si="72"/>
        <v>2</v>
      </c>
      <c r="E1546">
        <v>59.2</v>
      </c>
      <c r="F1546">
        <v>118.4</v>
      </c>
      <c r="G1546">
        <f t="shared" si="73"/>
        <v>118.4</v>
      </c>
      <c r="H1546" s="1">
        <v>45715</v>
      </c>
      <c r="I1546" s="1">
        <v>45715</v>
      </c>
      <c r="J1546" t="s">
        <v>27</v>
      </c>
      <c r="K1546" t="s">
        <v>35</v>
      </c>
      <c r="L1546">
        <v>2</v>
      </c>
      <c r="M1546" t="s">
        <v>19</v>
      </c>
      <c r="N1546" t="s">
        <v>33</v>
      </c>
      <c r="O1546">
        <f>orders[[#This Row],[Ship Date]]-orders[[#This Row],[Order Date]]</f>
        <v>0</v>
      </c>
      <c r="P1546">
        <f>WEEKNUM(orders[[#This Row],[Order Date]])</f>
        <v>9</v>
      </c>
      <c r="Q1546" t="str" cm="1">
        <f t="array" ref="Q1546">_xlfn.IFS(orders[[#This Row],[Customer Gender]]="M","Male", orders[[#This Row],[Customer Gender]]="F","Female", orders[[#This Row],[Customer Gender]]="O","Other", TRUE,"Unknown")</f>
        <v>Female</v>
      </c>
      <c r="R1546" s="31" t="str">
        <f t="shared" si="74"/>
        <v>February</v>
      </c>
    </row>
    <row r="1547" spans="1:18">
      <c r="A1547" t="s">
        <v>1646</v>
      </c>
      <c r="B1547" t="s">
        <v>123</v>
      </c>
      <c r="C1547">
        <v>4</v>
      </c>
      <c r="D1547">
        <f t="shared" si="72"/>
        <v>4</v>
      </c>
      <c r="E1547">
        <v>41.5</v>
      </c>
      <c r="F1547">
        <v>166</v>
      </c>
      <c r="G1547">
        <f t="shared" si="73"/>
        <v>166</v>
      </c>
      <c r="H1547" s="1">
        <v>45715</v>
      </c>
      <c r="I1547" s="1">
        <v>45717</v>
      </c>
      <c r="J1547" t="s">
        <v>27</v>
      </c>
      <c r="K1547" t="s">
        <v>18</v>
      </c>
      <c r="L1547">
        <v>4</v>
      </c>
      <c r="M1547" t="s">
        <v>19</v>
      </c>
      <c r="N1547" t="s">
        <v>98</v>
      </c>
      <c r="O1547">
        <f>orders[[#This Row],[Ship Date]]-orders[[#This Row],[Order Date]]</f>
        <v>2</v>
      </c>
      <c r="P1547">
        <f>WEEKNUM(orders[[#This Row],[Order Date]])</f>
        <v>9</v>
      </c>
      <c r="Q1547" t="str" cm="1">
        <f t="array" ref="Q1547">_xlfn.IFS(orders[[#This Row],[Customer Gender]]="M","Male", orders[[#This Row],[Customer Gender]]="F","Female", orders[[#This Row],[Customer Gender]]="O","Other", TRUE,"Unknown")</f>
        <v>Female</v>
      </c>
      <c r="R1547" s="31" t="str">
        <f t="shared" si="74"/>
        <v>February</v>
      </c>
    </row>
    <row r="1548" spans="1:18">
      <c r="A1548" t="s">
        <v>1647</v>
      </c>
      <c r="B1548" t="s">
        <v>39</v>
      </c>
      <c r="C1548">
        <v>12</v>
      </c>
      <c r="D1548">
        <f t="shared" si="72"/>
        <v>12</v>
      </c>
      <c r="E1548">
        <v>67.099999999999994</v>
      </c>
      <c r="F1548">
        <v>805.19999999999993</v>
      </c>
      <c r="G1548">
        <f t="shared" si="73"/>
        <v>805.19999999999993</v>
      </c>
      <c r="H1548" s="1">
        <v>45715</v>
      </c>
      <c r="I1548" s="1">
        <v>45729</v>
      </c>
      <c r="J1548" t="s">
        <v>27</v>
      </c>
      <c r="K1548" t="s">
        <v>18</v>
      </c>
      <c r="L1548">
        <v>5</v>
      </c>
      <c r="M1548" t="s">
        <v>19</v>
      </c>
      <c r="N1548" t="s">
        <v>158</v>
      </c>
      <c r="O1548">
        <f>orders[[#This Row],[Ship Date]]-orders[[#This Row],[Order Date]]</f>
        <v>14</v>
      </c>
      <c r="P1548">
        <f>WEEKNUM(orders[[#This Row],[Order Date]])</f>
        <v>9</v>
      </c>
      <c r="Q1548" t="str" cm="1">
        <f t="array" ref="Q1548">_xlfn.IFS(orders[[#This Row],[Customer Gender]]="M","Male", orders[[#This Row],[Customer Gender]]="F","Female", orders[[#This Row],[Customer Gender]]="O","Other", TRUE,"Unknown")</f>
        <v>Female</v>
      </c>
      <c r="R1548" s="31" t="str">
        <f t="shared" si="74"/>
        <v>February</v>
      </c>
    </row>
    <row r="1549" spans="1:18">
      <c r="A1549" t="s">
        <v>1648</v>
      </c>
      <c r="B1549" t="s">
        <v>44</v>
      </c>
      <c r="C1549">
        <v>2</v>
      </c>
      <c r="D1549">
        <f t="shared" si="72"/>
        <v>2</v>
      </c>
      <c r="E1549">
        <v>28.7</v>
      </c>
      <c r="F1549">
        <v>57.4</v>
      </c>
      <c r="G1549">
        <f t="shared" si="73"/>
        <v>57.4</v>
      </c>
      <c r="H1549" s="1">
        <v>45715</v>
      </c>
      <c r="I1549" s="1">
        <v>45719</v>
      </c>
      <c r="J1549" t="s">
        <v>27</v>
      </c>
      <c r="K1549" t="s">
        <v>35</v>
      </c>
      <c r="L1549">
        <v>4</v>
      </c>
      <c r="M1549" t="s">
        <v>19</v>
      </c>
      <c r="N1549" t="s">
        <v>55</v>
      </c>
      <c r="O1549">
        <f>orders[[#This Row],[Ship Date]]-orders[[#This Row],[Order Date]]</f>
        <v>4</v>
      </c>
      <c r="P1549">
        <f>WEEKNUM(orders[[#This Row],[Order Date]])</f>
        <v>9</v>
      </c>
      <c r="Q1549" t="str" cm="1">
        <f t="array" ref="Q1549">_xlfn.IFS(orders[[#This Row],[Customer Gender]]="M","Male", orders[[#This Row],[Customer Gender]]="F","Female", orders[[#This Row],[Customer Gender]]="O","Other", TRUE,"Unknown")</f>
        <v>Female</v>
      </c>
      <c r="R1549" s="31" t="str">
        <f t="shared" si="74"/>
        <v>February</v>
      </c>
    </row>
    <row r="1550" spans="1:18">
      <c r="A1550" t="s">
        <v>1649</v>
      </c>
      <c r="B1550" t="s">
        <v>26</v>
      </c>
      <c r="C1550">
        <v>4</v>
      </c>
      <c r="D1550">
        <f t="shared" si="72"/>
        <v>4</v>
      </c>
      <c r="E1550">
        <v>132.1</v>
      </c>
      <c r="F1550">
        <v>528.4</v>
      </c>
      <c r="G1550">
        <f t="shared" si="73"/>
        <v>528.4</v>
      </c>
      <c r="H1550" s="1">
        <v>45715</v>
      </c>
      <c r="I1550" s="1">
        <v>45716</v>
      </c>
      <c r="J1550" t="s">
        <v>27</v>
      </c>
      <c r="K1550" t="s">
        <v>18</v>
      </c>
      <c r="L1550">
        <v>3</v>
      </c>
      <c r="M1550" t="s">
        <v>19</v>
      </c>
      <c r="N1550" t="s">
        <v>55</v>
      </c>
      <c r="O1550">
        <f>orders[[#This Row],[Ship Date]]-orders[[#This Row],[Order Date]]</f>
        <v>1</v>
      </c>
      <c r="P1550">
        <f>WEEKNUM(orders[[#This Row],[Order Date]])</f>
        <v>9</v>
      </c>
      <c r="Q1550" t="str" cm="1">
        <f t="array" ref="Q1550">_xlfn.IFS(orders[[#This Row],[Customer Gender]]="M","Male", orders[[#This Row],[Customer Gender]]="F","Female", orders[[#This Row],[Customer Gender]]="O","Other", TRUE,"Unknown")</f>
        <v>Female</v>
      </c>
      <c r="R1550" s="31" t="str">
        <f t="shared" si="74"/>
        <v>February</v>
      </c>
    </row>
    <row r="1551" spans="1:18">
      <c r="A1551" t="s">
        <v>1650</v>
      </c>
      <c r="B1551" t="s">
        <v>146</v>
      </c>
      <c r="C1551">
        <v>2</v>
      </c>
      <c r="D1551">
        <f t="shared" si="72"/>
        <v>2</v>
      </c>
      <c r="E1551">
        <v>47</v>
      </c>
      <c r="F1551">
        <v>94</v>
      </c>
      <c r="G1551">
        <f t="shared" si="73"/>
        <v>94</v>
      </c>
      <c r="H1551" s="1">
        <v>45715</v>
      </c>
      <c r="I1551" s="1">
        <v>45717</v>
      </c>
      <c r="J1551" t="s">
        <v>23</v>
      </c>
      <c r="K1551" t="s">
        <v>70</v>
      </c>
      <c r="L1551">
        <v>4</v>
      </c>
      <c r="M1551" t="s">
        <v>19</v>
      </c>
      <c r="N1551" t="s">
        <v>62</v>
      </c>
      <c r="O1551">
        <f>orders[[#This Row],[Ship Date]]-orders[[#This Row],[Order Date]]</f>
        <v>2</v>
      </c>
      <c r="P1551">
        <f>WEEKNUM(orders[[#This Row],[Order Date]])</f>
        <v>9</v>
      </c>
      <c r="Q1551" t="str" cm="1">
        <f t="array" ref="Q1551">_xlfn.IFS(orders[[#This Row],[Customer Gender]]="M","Male", orders[[#This Row],[Customer Gender]]="F","Female", orders[[#This Row],[Customer Gender]]="O","Other", TRUE,"Unknown")</f>
        <v>Male</v>
      </c>
      <c r="R1551" s="31" t="str">
        <f t="shared" si="74"/>
        <v>February</v>
      </c>
    </row>
    <row r="1552" spans="1:18">
      <c r="A1552" t="s">
        <v>1651</v>
      </c>
      <c r="B1552" t="s">
        <v>44</v>
      </c>
      <c r="C1552">
        <v>2</v>
      </c>
      <c r="D1552">
        <f t="shared" si="72"/>
        <v>2</v>
      </c>
      <c r="E1552">
        <v>41.6</v>
      </c>
      <c r="F1552">
        <v>83.2</v>
      </c>
      <c r="G1552">
        <f t="shared" si="73"/>
        <v>83.2</v>
      </c>
      <c r="H1552" s="1">
        <v>45715</v>
      </c>
      <c r="I1552" s="1">
        <v>45719</v>
      </c>
      <c r="J1552" t="s">
        <v>23</v>
      </c>
      <c r="K1552" t="s">
        <v>35</v>
      </c>
      <c r="L1552">
        <v>5</v>
      </c>
      <c r="M1552" t="s">
        <v>19</v>
      </c>
      <c r="N1552" t="s">
        <v>62</v>
      </c>
      <c r="O1552">
        <f>orders[[#This Row],[Ship Date]]-orders[[#This Row],[Order Date]]</f>
        <v>4</v>
      </c>
      <c r="P1552">
        <f>WEEKNUM(orders[[#This Row],[Order Date]])</f>
        <v>9</v>
      </c>
      <c r="Q1552" t="str" cm="1">
        <f t="array" ref="Q1552">_xlfn.IFS(orders[[#This Row],[Customer Gender]]="M","Male", orders[[#This Row],[Customer Gender]]="F","Female", orders[[#This Row],[Customer Gender]]="O","Other", TRUE,"Unknown")</f>
        <v>Male</v>
      </c>
      <c r="R1552" s="31" t="str">
        <f t="shared" si="74"/>
        <v>February</v>
      </c>
    </row>
    <row r="1553" spans="1:18">
      <c r="A1553" t="s">
        <v>1652</v>
      </c>
      <c r="B1553" t="s">
        <v>44</v>
      </c>
      <c r="C1553">
        <v>38</v>
      </c>
      <c r="D1553">
        <f t="shared" si="72"/>
        <v>38</v>
      </c>
      <c r="E1553">
        <v>17.3</v>
      </c>
      <c r="F1553">
        <v>657.4</v>
      </c>
      <c r="G1553">
        <f t="shared" si="73"/>
        <v>657.4</v>
      </c>
      <c r="H1553" s="1">
        <v>45715</v>
      </c>
      <c r="I1553" s="1">
        <v>45717</v>
      </c>
      <c r="J1553" t="s">
        <v>23</v>
      </c>
      <c r="K1553" t="s">
        <v>40</v>
      </c>
      <c r="L1553">
        <v>5</v>
      </c>
      <c r="M1553" t="s">
        <v>19</v>
      </c>
      <c r="N1553" t="s">
        <v>62</v>
      </c>
      <c r="O1553">
        <f>orders[[#This Row],[Ship Date]]-orders[[#This Row],[Order Date]]</f>
        <v>2</v>
      </c>
      <c r="P1553">
        <f>WEEKNUM(orders[[#This Row],[Order Date]])</f>
        <v>9</v>
      </c>
      <c r="Q1553" t="str" cm="1">
        <f t="array" ref="Q1553">_xlfn.IFS(orders[[#This Row],[Customer Gender]]="M","Male", orders[[#This Row],[Customer Gender]]="F","Female", orders[[#This Row],[Customer Gender]]="O","Other", TRUE,"Unknown")</f>
        <v>Male</v>
      </c>
      <c r="R1553" s="31" t="str">
        <f t="shared" si="74"/>
        <v>February</v>
      </c>
    </row>
    <row r="1554" spans="1:18">
      <c r="A1554" t="s">
        <v>1653</v>
      </c>
      <c r="B1554" t="s">
        <v>76</v>
      </c>
      <c r="C1554">
        <v>3</v>
      </c>
      <c r="D1554">
        <f t="shared" si="72"/>
        <v>3</v>
      </c>
      <c r="E1554">
        <v>41.8</v>
      </c>
      <c r="F1554">
        <v>125.39999999999999</v>
      </c>
      <c r="G1554">
        <f t="shared" si="73"/>
        <v>125.39999999999999</v>
      </c>
      <c r="H1554" s="1">
        <v>45715</v>
      </c>
      <c r="I1554" s="1">
        <v>45718</v>
      </c>
      <c r="J1554" t="s">
        <v>23</v>
      </c>
      <c r="K1554" t="s">
        <v>18</v>
      </c>
      <c r="L1554">
        <v>5</v>
      </c>
      <c r="M1554" t="s">
        <v>19</v>
      </c>
      <c r="N1554" t="s">
        <v>62</v>
      </c>
      <c r="O1554">
        <f>orders[[#This Row],[Ship Date]]-orders[[#This Row],[Order Date]]</f>
        <v>3</v>
      </c>
      <c r="P1554">
        <f>WEEKNUM(orders[[#This Row],[Order Date]])</f>
        <v>9</v>
      </c>
      <c r="Q1554" t="str" cm="1">
        <f t="array" ref="Q1554">_xlfn.IFS(orders[[#This Row],[Customer Gender]]="M","Male", orders[[#This Row],[Customer Gender]]="F","Female", orders[[#This Row],[Customer Gender]]="O","Other", TRUE,"Unknown")</f>
        <v>Male</v>
      </c>
      <c r="R1554" s="31" t="str">
        <f t="shared" si="74"/>
        <v>February</v>
      </c>
    </row>
    <row r="1555" spans="1:18">
      <c r="A1555" t="s">
        <v>1654</v>
      </c>
      <c r="B1555" t="s">
        <v>54</v>
      </c>
      <c r="C1555">
        <v>1</v>
      </c>
      <c r="D1555">
        <f t="shared" si="72"/>
        <v>1</v>
      </c>
      <c r="E1555">
        <v>24</v>
      </c>
      <c r="F1555">
        <v>24</v>
      </c>
      <c r="G1555">
        <f t="shared" si="73"/>
        <v>24</v>
      </c>
      <c r="H1555" s="1">
        <v>45715</v>
      </c>
      <c r="I1555" s="1">
        <v>45716</v>
      </c>
      <c r="J1555" t="s">
        <v>27</v>
      </c>
      <c r="K1555" t="s">
        <v>18</v>
      </c>
      <c r="L1555">
        <v>4</v>
      </c>
      <c r="M1555" t="s">
        <v>19</v>
      </c>
      <c r="N1555" t="s">
        <v>103</v>
      </c>
      <c r="O1555">
        <f>orders[[#This Row],[Ship Date]]-orders[[#This Row],[Order Date]]</f>
        <v>1</v>
      </c>
      <c r="P1555">
        <f>WEEKNUM(orders[[#This Row],[Order Date]])</f>
        <v>9</v>
      </c>
      <c r="Q1555" t="str" cm="1">
        <f t="array" ref="Q1555">_xlfn.IFS(orders[[#This Row],[Customer Gender]]="M","Male", orders[[#This Row],[Customer Gender]]="F","Female", orders[[#This Row],[Customer Gender]]="O","Other", TRUE,"Unknown")</f>
        <v>Female</v>
      </c>
      <c r="R1555" s="31" t="str">
        <f t="shared" si="74"/>
        <v>February</v>
      </c>
    </row>
    <row r="1556" spans="1:18">
      <c r="A1556" t="s">
        <v>1655</v>
      </c>
      <c r="B1556" t="s">
        <v>81</v>
      </c>
      <c r="C1556">
        <v>9</v>
      </c>
      <c r="D1556">
        <f t="shared" si="72"/>
        <v>9</v>
      </c>
      <c r="E1556">
        <v>18.5</v>
      </c>
      <c r="F1556">
        <v>166.5</v>
      </c>
      <c r="G1556">
        <f t="shared" si="73"/>
        <v>166.5</v>
      </c>
      <c r="H1556" s="1">
        <v>45715</v>
      </c>
      <c r="I1556" s="1">
        <v>45717</v>
      </c>
      <c r="J1556" t="s">
        <v>27</v>
      </c>
      <c r="K1556" t="s">
        <v>18</v>
      </c>
      <c r="L1556">
        <v>4</v>
      </c>
      <c r="M1556" t="s">
        <v>19</v>
      </c>
      <c r="N1556" t="s">
        <v>72</v>
      </c>
      <c r="O1556">
        <f>orders[[#This Row],[Ship Date]]-orders[[#This Row],[Order Date]]</f>
        <v>2</v>
      </c>
      <c r="P1556">
        <f>WEEKNUM(orders[[#This Row],[Order Date]])</f>
        <v>9</v>
      </c>
      <c r="Q1556" t="str" cm="1">
        <f t="array" ref="Q1556">_xlfn.IFS(orders[[#This Row],[Customer Gender]]="M","Male", orders[[#This Row],[Customer Gender]]="F","Female", orders[[#This Row],[Customer Gender]]="O","Other", TRUE,"Unknown")</f>
        <v>Female</v>
      </c>
      <c r="R1556" s="31" t="str">
        <f t="shared" si="74"/>
        <v>February</v>
      </c>
    </row>
    <row r="1557" spans="1:18">
      <c r="A1557" t="s">
        <v>1656</v>
      </c>
      <c r="B1557" t="s">
        <v>30</v>
      </c>
      <c r="C1557">
        <v>12</v>
      </c>
      <c r="D1557">
        <f t="shared" si="72"/>
        <v>12</v>
      </c>
      <c r="E1557">
        <v>66.7</v>
      </c>
      <c r="F1557">
        <v>800.40000000000009</v>
      </c>
      <c r="G1557">
        <f t="shared" si="73"/>
        <v>800.40000000000009</v>
      </c>
      <c r="H1557" s="1">
        <v>45715</v>
      </c>
      <c r="I1557" s="1">
        <v>45718</v>
      </c>
      <c r="J1557" t="s">
        <v>17</v>
      </c>
      <c r="K1557" t="s">
        <v>18</v>
      </c>
      <c r="L1557">
        <v>5</v>
      </c>
      <c r="M1557" t="s">
        <v>19</v>
      </c>
      <c r="N1557" t="s">
        <v>77</v>
      </c>
      <c r="O1557">
        <f>orders[[#This Row],[Ship Date]]-orders[[#This Row],[Order Date]]</f>
        <v>3</v>
      </c>
      <c r="P1557">
        <f>WEEKNUM(orders[[#This Row],[Order Date]])</f>
        <v>9</v>
      </c>
      <c r="Q1557" t="str" cm="1">
        <f t="array" ref="Q1557">_xlfn.IFS(orders[[#This Row],[Customer Gender]]="M","Male", orders[[#This Row],[Customer Gender]]="F","Female", orders[[#This Row],[Customer Gender]]="O","Other", TRUE,"Unknown")</f>
        <v>Unknown</v>
      </c>
      <c r="R1557" s="31" t="str">
        <f t="shared" si="74"/>
        <v>February</v>
      </c>
    </row>
    <row r="1558" spans="1:18">
      <c r="A1558" t="s">
        <v>1657</v>
      </c>
      <c r="B1558" t="s">
        <v>22</v>
      </c>
      <c r="C1558">
        <v>4</v>
      </c>
      <c r="D1558">
        <f t="shared" si="72"/>
        <v>4</v>
      </c>
      <c r="E1558">
        <v>33.1</v>
      </c>
      <c r="F1558">
        <v>132.4</v>
      </c>
      <c r="G1558">
        <f t="shared" si="73"/>
        <v>132.4</v>
      </c>
      <c r="H1558" s="1">
        <v>45715</v>
      </c>
      <c r="I1558" s="1">
        <v>45720</v>
      </c>
      <c r="J1558" t="s">
        <v>23</v>
      </c>
      <c r="K1558" t="s">
        <v>51</v>
      </c>
      <c r="L1558">
        <v>4</v>
      </c>
      <c r="M1558" t="s">
        <v>19</v>
      </c>
      <c r="N1558" t="s">
        <v>77</v>
      </c>
      <c r="O1558">
        <f>orders[[#This Row],[Ship Date]]-orders[[#This Row],[Order Date]]</f>
        <v>5</v>
      </c>
      <c r="P1558">
        <f>WEEKNUM(orders[[#This Row],[Order Date]])</f>
        <v>9</v>
      </c>
      <c r="Q1558" t="str" cm="1">
        <f t="array" ref="Q1558">_xlfn.IFS(orders[[#This Row],[Customer Gender]]="M","Male", orders[[#This Row],[Customer Gender]]="F","Female", orders[[#This Row],[Customer Gender]]="O","Other", TRUE,"Unknown")</f>
        <v>Male</v>
      </c>
      <c r="R1558" s="31" t="str">
        <f t="shared" si="74"/>
        <v>February</v>
      </c>
    </row>
    <row r="1559" spans="1:18">
      <c r="A1559" t="s">
        <v>1658</v>
      </c>
      <c r="B1559" t="s">
        <v>171</v>
      </c>
      <c r="C1559">
        <v>9</v>
      </c>
      <c r="D1559">
        <f t="shared" si="72"/>
        <v>9</v>
      </c>
      <c r="E1559">
        <v>42.1</v>
      </c>
      <c r="F1559">
        <v>378.90000000000003</v>
      </c>
      <c r="G1559">
        <f t="shared" si="73"/>
        <v>378.90000000000003</v>
      </c>
      <c r="H1559" s="1">
        <v>45715</v>
      </c>
      <c r="I1559" s="1">
        <v>45726</v>
      </c>
      <c r="J1559" t="s">
        <v>23</v>
      </c>
      <c r="K1559" t="s">
        <v>35</v>
      </c>
      <c r="L1559">
        <v>4</v>
      </c>
      <c r="M1559" t="s">
        <v>19</v>
      </c>
      <c r="N1559" t="s">
        <v>108</v>
      </c>
      <c r="O1559">
        <f>orders[[#This Row],[Ship Date]]-orders[[#This Row],[Order Date]]</f>
        <v>11</v>
      </c>
      <c r="P1559">
        <f>WEEKNUM(orders[[#This Row],[Order Date]])</f>
        <v>9</v>
      </c>
      <c r="Q1559" t="str" cm="1">
        <f t="array" ref="Q1559">_xlfn.IFS(orders[[#This Row],[Customer Gender]]="M","Male", orders[[#This Row],[Customer Gender]]="F","Female", orders[[#This Row],[Customer Gender]]="O","Other", TRUE,"Unknown")</f>
        <v>Male</v>
      </c>
      <c r="R1559" s="31" t="str">
        <f t="shared" si="74"/>
        <v>February</v>
      </c>
    </row>
    <row r="1560" spans="1:18">
      <c r="A1560" t="s">
        <v>1659</v>
      </c>
      <c r="B1560" t="s">
        <v>146</v>
      </c>
      <c r="C1560">
        <v>7</v>
      </c>
      <c r="D1560">
        <f t="shared" si="72"/>
        <v>7</v>
      </c>
      <c r="E1560">
        <v>58.7</v>
      </c>
      <c r="F1560">
        <v>410.90000000000003</v>
      </c>
      <c r="G1560">
        <f t="shared" si="73"/>
        <v>410.90000000000003</v>
      </c>
      <c r="H1560" s="1">
        <v>45715</v>
      </c>
      <c r="I1560" s="1">
        <v>45715</v>
      </c>
      <c r="J1560" t="s">
        <v>89</v>
      </c>
      <c r="K1560" t="s">
        <v>51</v>
      </c>
      <c r="L1560">
        <v>4</v>
      </c>
      <c r="M1560" t="s">
        <v>19</v>
      </c>
      <c r="N1560" t="s">
        <v>292</v>
      </c>
      <c r="O1560">
        <f>orders[[#This Row],[Ship Date]]-orders[[#This Row],[Order Date]]</f>
        <v>0</v>
      </c>
      <c r="P1560">
        <f>WEEKNUM(orders[[#This Row],[Order Date]])</f>
        <v>9</v>
      </c>
      <c r="Q1560" t="str" cm="1">
        <f t="array" ref="Q1560">_xlfn.IFS(orders[[#This Row],[Customer Gender]]="M","Male", orders[[#This Row],[Customer Gender]]="F","Female", orders[[#This Row],[Customer Gender]]="O","Other", TRUE,"Unknown")</f>
        <v>Other</v>
      </c>
      <c r="R1560" s="31" t="str">
        <f t="shared" si="74"/>
        <v>February</v>
      </c>
    </row>
    <row r="1561" spans="1:18">
      <c r="A1561" t="s">
        <v>1660</v>
      </c>
      <c r="B1561" t="s">
        <v>39</v>
      </c>
      <c r="C1561">
        <v>4</v>
      </c>
      <c r="D1561">
        <f t="shared" si="72"/>
        <v>4</v>
      </c>
      <c r="E1561">
        <v>54</v>
      </c>
      <c r="F1561">
        <v>216</v>
      </c>
      <c r="G1561">
        <f t="shared" si="73"/>
        <v>216</v>
      </c>
      <c r="H1561" s="1">
        <v>45715</v>
      </c>
      <c r="I1561" s="1">
        <v>45717</v>
      </c>
      <c r="J1561" t="s">
        <v>27</v>
      </c>
      <c r="K1561" t="s">
        <v>35</v>
      </c>
      <c r="L1561">
        <v>4</v>
      </c>
      <c r="M1561" t="s">
        <v>19</v>
      </c>
      <c r="N1561" t="s">
        <v>24</v>
      </c>
      <c r="O1561">
        <f>orders[[#This Row],[Ship Date]]-orders[[#This Row],[Order Date]]</f>
        <v>2</v>
      </c>
      <c r="P1561">
        <f>WEEKNUM(orders[[#This Row],[Order Date]])</f>
        <v>9</v>
      </c>
      <c r="Q1561" t="str" cm="1">
        <f t="array" ref="Q1561">_xlfn.IFS(orders[[#This Row],[Customer Gender]]="M","Male", orders[[#This Row],[Customer Gender]]="F","Female", orders[[#This Row],[Customer Gender]]="O","Other", TRUE,"Unknown")</f>
        <v>Female</v>
      </c>
      <c r="R1561" s="31" t="str">
        <f t="shared" si="74"/>
        <v>February</v>
      </c>
    </row>
    <row r="1562" spans="1:18">
      <c r="A1562" t="s">
        <v>1661</v>
      </c>
      <c r="B1562" t="s">
        <v>44</v>
      </c>
      <c r="C1562">
        <v>1</v>
      </c>
      <c r="D1562">
        <f t="shared" si="72"/>
        <v>1</v>
      </c>
      <c r="E1562">
        <v>52.1</v>
      </c>
      <c r="F1562">
        <v>52.1</v>
      </c>
      <c r="G1562">
        <f t="shared" si="73"/>
        <v>52.1</v>
      </c>
      <c r="H1562" s="1">
        <v>45715</v>
      </c>
      <c r="I1562" s="1">
        <v>45716</v>
      </c>
      <c r="J1562" t="s">
        <v>27</v>
      </c>
      <c r="K1562" t="s">
        <v>40</v>
      </c>
      <c r="L1562">
        <v>5</v>
      </c>
      <c r="M1562" t="s">
        <v>19</v>
      </c>
      <c r="N1562" t="s">
        <v>28</v>
      </c>
      <c r="O1562">
        <f>orders[[#This Row],[Ship Date]]-orders[[#This Row],[Order Date]]</f>
        <v>1</v>
      </c>
      <c r="P1562">
        <f>WEEKNUM(orders[[#This Row],[Order Date]])</f>
        <v>9</v>
      </c>
      <c r="Q1562" t="str" cm="1">
        <f t="array" ref="Q1562">_xlfn.IFS(orders[[#This Row],[Customer Gender]]="M","Male", orders[[#This Row],[Customer Gender]]="F","Female", orders[[#This Row],[Customer Gender]]="O","Other", TRUE,"Unknown")</f>
        <v>Female</v>
      </c>
      <c r="R1562" s="31" t="str">
        <f t="shared" si="74"/>
        <v>February</v>
      </c>
    </row>
    <row r="1563" spans="1:18">
      <c r="A1563" t="s">
        <v>1662</v>
      </c>
      <c r="B1563" t="s">
        <v>171</v>
      </c>
      <c r="C1563">
        <v>2</v>
      </c>
      <c r="D1563">
        <f t="shared" si="72"/>
        <v>2</v>
      </c>
      <c r="E1563">
        <v>27</v>
      </c>
      <c r="F1563">
        <v>54</v>
      </c>
      <c r="G1563">
        <f t="shared" si="73"/>
        <v>54</v>
      </c>
      <c r="H1563" s="1">
        <v>45715</v>
      </c>
      <c r="I1563" s="1">
        <v>45718</v>
      </c>
      <c r="J1563" t="s">
        <v>89</v>
      </c>
      <c r="K1563" t="s">
        <v>40</v>
      </c>
      <c r="L1563">
        <v>4</v>
      </c>
      <c r="M1563" t="s">
        <v>19</v>
      </c>
      <c r="N1563" t="s">
        <v>147</v>
      </c>
      <c r="O1563">
        <f>orders[[#This Row],[Ship Date]]-orders[[#This Row],[Order Date]]</f>
        <v>3</v>
      </c>
      <c r="P1563">
        <f>WEEKNUM(orders[[#This Row],[Order Date]])</f>
        <v>9</v>
      </c>
      <c r="Q1563" t="str" cm="1">
        <f t="array" ref="Q1563">_xlfn.IFS(orders[[#This Row],[Customer Gender]]="M","Male", orders[[#This Row],[Customer Gender]]="F","Female", orders[[#This Row],[Customer Gender]]="O","Other", TRUE,"Unknown")</f>
        <v>Other</v>
      </c>
      <c r="R1563" s="31" t="str">
        <f t="shared" si="74"/>
        <v>February</v>
      </c>
    </row>
    <row r="1564" spans="1:18">
      <c r="A1564" t="s">
        <v>1663</v>
      </c>
      <c r="B1564" t="s">
        <v>69</v>
      </c>
      <c r="C1564">
        <v>10</v>
      </c>
      <c r="D1564">
        <f t="shared" si="72"/>
        <v>10</v>
      </c>
      <c r="E1564">
        <v>31</v>
      </c>
      <c r="F1564">
        <v>310</v>
      </c>
      <c r="G1564">
        <f t="shared" si="73"/>
        <v>310</v>
      </c>
      <c r="H1564" s="1">
        <v>45716</v>
      </c>
      <c r="I1564" s="1">
        <v>45717</v>
      </c>
      <c r="J1564" t="s">
        <v>27</v>
      </c>
      <c r="K1564" t="s">
        <v>51</v>
      </c>
      <c r="L1564">
        <v>5</v>
      </c>
      <c r="M1564" t="s">
        <v>19</v>
      </c>
      <c r="N1564" t="s">
        <v>147</v>
      </c>
      <c r="O1564">
        <f>orders[[#This Row],[Ship Date]]-orders[[#This Row],[Order Date]]</f>
        <v>1</v>
      </c>
      <c r="P1564">
        <f>WEEKNUM(orders[[#This Row],[Order Date]])</f>
        <v>9</v>
      </c>
      <c r="Q1564" t="str" cm="1">
        <f t="array" ref="Q1564">_xlfn.IFS(orders[[#This Row],[Customer Gender]]="M","Male", orders[[#This Row],[Customer Gender]]="F","Female", orders[[#This Row],[Customer Gender]]="O","Other", TRUE,"Unknown")</f>
        <v>Female</v>
      </c>
      <c r="R1564" s="31" t="str">
        <f t="shared" si="74"/>
        <v>February</v>
      </c>
    </row>
    <row r="1565" spans="1:18">
      <c r="A1565" t="s">
        <v>1664</v>
      </c>
      <c r="B1565" t="s">
        <v>54</v>
      </c>
      <c r="C1565">
        <v>2</v>
      </c>
      <c r="D1565">
        <f t="shared" si="72"/>
        <v>2</v>
      </c>
      <c r="E1565">
        <v>46.7</v>
      </c>
      <c r="F1565">
        <v>93.4</v>
      </c>
      <c r="G1565">
        <f t="shared" si="73"/>
        <v>93.4</v>
      </c>
      <c r="H1565" s="1">
        <v>45716</v>
      </c>
      <c r="I1565" s="1">
        <v>45716</v>
      </c>
      <c r="J1565" t="s">
        <v>27</v>
      </c>
      <c r="K1565" t="s">
        <v>18</v>
      </c>
      <c r="L1565">
        <v>4</v>
      </c>
      <c r="M1565" t="s">
        <v>19</v>
      </c>
      <c r="N1565" t="s">
        <v>334</v>
      </c>
      <c r="O1565">
        <f>orders[[#This Row],[Ship Date]]-orders[[#This Row],[Order Date]]</f>
        <v>0</v>
      </c>
      <c r="P1565">
        <f>WEEKNUM(orders[[#This Row],[Order Date]])</f>
        <v>9</v>
      </c>
      <c r="Q1565" t="str" cm="1">
        <f t="array" ref="Q1565">_xlfn.IFS(orders[[#This Row],[Customer Gender]]="M","Male", orders[[#This Row],[Customer Gender]]="F","Female", orders[[#This Row],[Customer Gender]]="O","Other", TRUE,"Unknown")</f>
        <v>Female</v>
      </c>
      <c r="R1565" s="31" t="str">
        <f t="shared" si="74"/>
        <v>February</v>
      </c>
    </row>
    <row r="1566" spans="1:18">
      <c r="A1566" t="s">
        <v>1665</v>
      </c>
      <c r="B1566" t="s">
        <v>39</v>
      </c>
      <c r="C1566">
        <v>1</v>
      </c>
      <c r="D1566">
        <f t="shared" si="72"/>
        <v>1</v>
      </c>
      <c r="E1566">
        <v>144.69999999999999</v>
      </c>
      <c r="F1566">
        <v>144.69999999999999</v>
      </c>
      <c r="G1566">
        <f t="shared" si="73"/>
        <v>144.69999999999999</v>
      </c>
      <c r="H1566" s="1">
        <v>45716</v>
      </c>
      <c r="I1566" s="1">
        <v>45719</v>
      </c>
      <c r="J1566" t="s">
        <v>23</v>
      </c>
      <c r="K1566" t="s">
        <v>18</v>
      </c>
      <c r="L1566">
        <v>5</v>
      </c>
      <c r="M1566" t="s">
        <v>19</v>
      </c>
      <c r="N1566" t="s">
        <v>33</v>
      </c>
      <c r="O1566">
        <f>orders[[#This Row],[Ship Date]]-orders[[#This Row],[Order Date]]</f>
        <v>3</v>
      </c>
      <c r="P1566">
        <f>WEEKNUM(orders[[#This Row],[Order Date]])</f>
        <v>9</v>
      </c>
      <c r="Q1566" t="str" cm="1">
        <f t="array" ref="Q1566">_xlfn.IFS(orders[[#This Row],[Customer Gender]]="M","Male", orders[[#This Row],[Customer Gender]]="F","Female", orders[[#This Row],[Customer Gender]]="O","Other", TRUE,"Unknown")</f>
        <v>Male</v>
      </c>
      <c r="R1566" s="31" t="str">
        <f t="shared" si="74"/>
        <v>February</v>
      </c>
    </row>
    <row r="1567" spans="1:18">
      <c r="A1567" t="s">
        <v>1666</v>
      </c>
      <c r="B1567" t="s">
        <v>26</v>
      </c>
      <c r="C1567">
        <v>9</v>
      </c>
      <c r="D1567">
        <f t="shared" si="72"/>
        <v>9</v>
      </c>
      <c r="E1567">
        <v>90.9</v>
      </c>
      <c r="F1567">
        <v>818.1</v>
      </c>
      <c r="G1567">
        <f t="shared" si="73"/>
        <v>818.1</v>
      </c>
      <c r="H1567" s="1">
        <v>45716</v>
      </c>
      <c r="I1567" s="1">
        <v>45717</v>
      </c>
      <c r="J1567" t="s">
        <v>23</v>
      </c>
      <c r="K1567" t="s">
        <v>18</v>
      </c>
      <c r="L1567">
        <v>5</v>
      </c>
      <c r="M1567" t="s">
        <v>19</v>
      </c>
      <c r="N1567" t="s">
        <v>33</v>
      </c>
      <c r="O1567">
        <f>orders[[#This Row],[Ship Date]]-orders[[#This Row],[Order Date]]</f>
        <v>1</v>
      </c>
      <c r="P1567">
        <f>WEEKNUM(orders[[#This Row],[Order Date]])</f>
        <v>9</v>
      </c>
      <c r="Q1567" t="str" cm="1">
        <f t="array" ref="Q1567">_xlfn.IFS(orders[[#This Row],[Customer Gender]]="M","Male", orders[[#This Row],[Customer Gender]]="F","Female", orders[[#This Row],[Customer Gender]]="O","Other", TRUE,"Unknown")</f>
        <v>Male</v>
      </c>
      <c r="R1567" s="31" t="str">
        <f t="shared" si="74"/>
        <v>February</v>
      </c>
    </row>
    <row r="1568" spans="1:18">
      <c r="A1568" t="s">
        <v>1667</v>
      </c>
      <c r="B1568" t="s">
        <v>22</v>
      </c>
      <c r="C1568">
        <v>2</v>
      </c>
      <c r="D1568">
        <f t="shared" si="72"/>
        <v>2</v>
      </c>
      <c r="E1568">
        <v>75.8</v>
      </c>
      <c r="F1568">
        <v>151.6</v>
      </c>
      <c r="G1568">
        <f t="shared" si="73"/>
        <v>151.6</v>
      </c>
      <c r="H1568" s="1">
        <v>45716</v>
      </c>
      <c r="I1568" s="1">
        <v>45717</v>
      </c>
      <c r="J1568" t="s">
        <v>27</v>
      </c>
      <c r="K1568" t="s">
        <v>40</v>
      </c>
      <c r="L1568">
        <v>3</v>
      </c>
      <c r="M1568" t="s">
        <v>19</v>
      </c>
      <c r="N1568" t="s">
        <v>33</v>
      </c>
      <c r="O1568">
        <f>orders[[#This Row],[Ship Date]]-orders[[#This Row],[Order Date]]</f>
        <v>1</v>
      </c>
      <c r="P1568">
        <f>WEEKNUM(orders[[#This Row],[Order Date]])</f>
        <v>9</v>
      </c>
      <c r="Q1568" t="str" cm="1">
        <f t="array" ref="Q1568">_xlfn.IFS(orders[[#This Row],[Customer Gender]]="M","Male", orders[[#This Row],[Customer Gender]]="F","Female", orders[[#This Row],[Customer Gender]]="O","Other", TRUE,"Unknown")</f>
        <v>Female</v>
      </c>
      <c r="R1568" s="31" t="str">
        <f t="shared" si="74"/>
        <v>February</v>
      </c>
    </row>
    <row r="1569" spans="1:18">
      <c r="A1569" t="s">
        <v>1668</v>
      </c>
      <c r="B1569" t="s">
        <v>42</v>
      </c>
      <c r="C1569">
        <v>5</v>
      </c>
      <c r="D1569">
        <f t="shared" si="72"/>
        <v>5</v>
      </c>
      <c r="E1569">
        <v>57.9</v>
      </c>
      <c r="F1569">
        <v>289.5</v>
      </c>
      <c r="G1569">
        <f t="shared" si="73"/>
        <v>289.5</v>
      </c>
      <c r="H1569" s="1">
        <v>45716</v>
      </c>
      <c r="I1569" s="1">
        <v>45718</v>
      </c>
      <c r="J1569" t="s">
        <v>23</v>
      </c>
      <c r="K1569" t="s">
        <v>40</v>
      </c>
      <c r="L1569">
        <v>5</v>
      </c>
      <c r="M1569" t="s">
        <v>19</v>
      </c>
      <c r="N1569" t="s">
        <v>33</v>
      </c>
      <c r="O1569">
        <f>orders[[#This Row],[Ship Date]]-orders[[#This Row],[Order Date]]</f>
        <v>2</v>
      </c>
      <c r="P1569">
        <f>WEEKNUM(orders[[#This Row],[Order Date]])</f>
        <v>9</v>
      </c>
      <c r="Q1569" t="str" cm="1">
        <f t="array" ref="Q1569">_xlfn.IFS(orders[[#This Row],[Customer Gender]]="M","Male", orders[[#This Row],[Customer Gender]]="F","Female", orders[[#This Row],[Customer Gender]]="O","Other", TRUE,"Unknown")</f>
        <v>Male</v>
      </c>
      <c r="R1569" s="31" t="str">
        <f t="shared" si="74"/>
        <v>February</v>
      </c>
    </row>
    <row r="1570" spans="1:18">
      <c r="A1570" t="s">
        <v>1669</v>
      </c>
      <c r="B1570" t="s">
        <v>44</v>
      </c>
      <c r="C1570">
        <v>5</v>
      </c>
      <c r="D1570">
        <f t="shared" si="72"/>
        <v>5</v>
      </c>
      <c r="E1570">
        <v>44.8</v>
      </c>
      <c r="F1570">
        <v>224</v>
      </c>
      <c r="G1570">
        <f t="shared" si="73"/>
        <v>224</v>
      </c>
      <c r="H1570" s="1">
        <v>45716</v>
      </c>
      <c r="I1570" s="1">
        <v>45717</v>
      </c>
      <c r="J1570" t="s">
        <v>27</v>
      </c>
      <c r="K1570" t="s">
        <v>51</v>
      </c>
      <c r="L1570">
        <v>5</v>
      </c>
      <c r="M1570" t="s">
        <v>19</v>
      </c>
      <c r="N1570" t="s">
        <v>33</v>
      </c>
      <c r="O1570">
        <f>orders[[#This Row],[Ship Date]]-orders[[#This Row],[Order Date]]</f>
        <v>1</v>
      </c>
      <c r="P1570">
        <f>WEEKNUM(orders[[#This Row],[Order Date]])</f>
        <v>9</v>
      </c>
      <c r="Q1570" t="str" cm="1">
        <f t="array" ref="Q1570">_xlfn.IFS(orders[[#This Row],[Customer Gender]]="M","Male", orders[[#This Row],[Customer Gender]]="F","Female", orders[[#This Row],[Customer Gender]]="O","Other", TRUE,"Unknown")</f>
        <v>Female</v>
      </c>
      <c r="R1570" s="31" t="str">
        <f t="shared" si="74"/>
        <v>February</v>
      </c>
    </row>
    <row r="1571" spans="1:18">
      <c r="A1571" t="s">
        <v>1670</v>
      </c>
      <c r="B1571" t="s">
        <v>46</v>
      </c>
      <c r="C1571">
        <v>3</v>
      </c>
      <c r="D1571">
        <f t="shared" si="72"/>
        <v>3</v>
      </c>
      <c r="E1571">
        <v>44.2</v>
      </c>
      <c r="F1571">
        <v>132.60000000000002</v>
      </c>
      <c r="G1571">
        <f t="shared" si="73"/>
        <v>132.60000000000002</v>
      </c>
      <c r="H1571" s="1">
        <v>45716</v>
      </c>
      <c r="I1571" s="1">
        <v>45720</v>
      </c>
      <c r="J1571" t="s">
        <v>23</v>
      </c>
      <c r="K1571" t="s">
        <v>40</v>
      </c>
      <c r="L1571">
        <v>5</v>
      </c>
      <c r="M1571" t="s">
        <v>19</v>
      </c>
      <c r="N1571" t="s">
        <v>33</v>
      </c>
      <c r="O1571">
        <f>orders[[#This Row],[Ship Date]]-orders[[#This Row],[Order Date]]</f>
        <v>4</v>
      </c>
      <c r="P1571">
        <f>WEEKNUM(orders[[#This Row],[Order Date]])</f>
        <v>9</v>
      </c>
      <c r="Q1571" t="str" cm="1">
        <f t="array" ref="Q1571">_xlfn.IFS(orders[[#This Row],[Customer Gender]]="M","Male", orders[[#This Row],[Customer Gender]]="F","Female", orders[[#This Row],[Customer Gender]]="O","Other", TRUE,"Unknown")</f>
        <v>Male</v>
      </c>
      <c r="R1571" s="31" t="str">
        <f t="shared" si="74"/>
        <v>February</v>
      </c>
    </row>
    <row r="1572" spans="1:18">
      <c r="A1572" t="s">
        <v>1671</v>
      </c>
      <c r="B1572" t="s">
        <v>37</v>
      </c>
      <c r="C1572">
        <v>5</v>
      </c>
      <c r="D1572">
        <f t="shared" si="72"/>
        <v>5</v>
      </c>
      <c r="E1572">
        <v>53.5</v>
      </c>
      <c r="F1572">
        <v>267.5</v>
      </c>
      <c r="G1572">
        <f t="shared" si="73"/>
        <v>267.5</v>
      </c>
      <c r="H1572" s="1">
        <v>45716</v>
      </c>
      <c r="I1572" s="1">
        <v>45718</v>
      </c>
      <c r="J1572" t="s">
        <v>23</v>
      </c>
      <c r="K1572" t="s">
        <v>18</v>
      </c>
      <c r="L1572">
        <v>4</v>
      </c>
      <c r="M1572" t="s">
        <v>19</v>
      </c>
      <c r="N1572" t="s">
        <v>364</v>
      </c>
      <c r="O1572">
        <f>orders[[#This Row],[Ship Date]]-orders[[#This Row],[Order Date]]</f>
        <v>2</v>
      </c>
      <c r="P1572">
        <f>WEEKNUM(orders[[#This Row],[Order Date]])</f>
        <v>9</v>
      </c>
      <c r="Q1572" t="str" cm="1">
        <f t="array" ref="Q1572">_xlfn.IFS(orders[[#This Row],[Customer Gender]]="M","Male", orders[[#This Row],[Customer Gender]]="F","Female", orders[[#This Row],[Customer Gender]]="O","Other", TRUE,"Unknown")</f>
        <v>Male</v>
      </c>
      <c r="R1572" s="31" t="str">
        <f t="shared" si="74"/>
        <v>February</v>
      </c>
    </row>
    <row r="1573" spans="1:18">
      <c r="A1573" t="s">
        <v>1672</v>
      </c>
      <c r="B1573" t="s">
        <v>39</v>
      </c>
      <c r="C1573">
        <v>2</v>
      </c>
      <c r="D1573">
        <f t="shared" si="72"/>
        <v>2</v>
      </c>
      <c r="E1573">
        <v>72.2</v>
      </c>
      <c r="F1573">
        <v>144.4</v>
      </c>
      <c r="G1573">
        <f t="shared" si="73"/>
        <v>144.4</v>
      </c>
      <c r="H1573" s="1">
        <v>45716</v>
      </c>
      <c r="I1573" s="1">
        <v>45717</v>
      </c>
      <c r="J1573" t="s">
        <v>23</v>
      </c>
      <c r="K1573" t="s">
        <v>18</v>
      </c>
      <c r="L1573">
        <v>5</v>
      </c>
      <c r="M1573" t="s">
        <v>19</v>
      </c>
      <c r="N1573" t="s">
        <v>188</v>
      </c>
      <c r="O1573">
        <f>orders[[#This Row],[Ship Date]]-orders[[#This Row],[Order Date]]</f>
        <v>1</v>
      </c>
      <c r="P1573">
        <f>WEEKNUM(orders[[#This Row],[Order Date]])</f>
        <v>9</v>
      </c>
      <c r="Q1573" t="str" cm="1">
        <f t="array" ref="Q1573">_xlfn.IFS(orders[[#This Row],[Customer Gender]]="M","Male", orders[[#This Row],[Customer Gender]]="F","Female", orders[[#This Row],[Customer Gender]]="O","Other", TRUE,"Unknown")</f>
        <v>Male</v>
      </c>
      <c r="R1573" s="31" t="str">
        <f t="shared" si="74"/>
        <v>February</v>
      </c>
    </row>
    <row r="1574" spans="1:18">
      <c r="A1574" t="s">
        <v>1673</v>
      </c>
      <c r="B1574" t="s">
        <v>39</v>
      </c>
      <c r="C1574">
        <v>4</v>
      </c>
      <c r="D1574">
        <f t="shared" si="72"/>
        <v>4</v>
      </c>
      <c r="E1574">
        <v>62.4</v>
      </c>
      <c r="F1574">
        <v>249.6</v>
      </c>
      <c r="G1574">
        <f t="shared" si="73"/>
        <v>249.6</v>
      </c>
      <c r="H1574" s="1">
        <v>45716</v>
      </c>
      <c r="I1574" s="1">
        <v>45719</v>
      </c>
      <c r="J1574" t="s">
        <v>27</v>
      </c>
      <c r="K1574" t="s">
        <v>18</v>
      </c>
      <c r="L1574">
        <v>3</v>
      </c>
      <c r="M1574" t="s">
        <v>19</v>
      </c>
      <c r="N1574" t="s">
        <v>158</v>
      </c>
      <c r="O1574">
        <f>orders[[#This Row],[Ship Date]]-orders[[#This Row],[Order Date]]</f>
        <v>3</v>
      </c>
      <c r="P1574">
        <f>WEEKNUM(orders[[#This Row],[Order Date]])</f>
        <v>9</v>
      </c>
      <c r="Q1574" t="str" cm="1">
        <f t="array" ref="Q1574">_xlfn.IFS(orders[[#This Row],[Customer Gender]]="M","Male", orders[[#This Row],[Customer Gender]]="F","Female", orders[[#This Row],[Customer Gender]]="O","Other", TRUE,"Unknown")</f>
        <v>Female</v>
      </c>
      <c r="R1574" s="31" t="str">
        <f t="shared" si="74"/>
        <v>February</v>
      </c>
    </row>
    <row r="1575" spans="1:18">
      <c r="A1575" t="s">
        <v>1674</v>
      </c>
      <c r="B1575" t="s">
        <v>54</v>
      </c>
      <c r="C1575">
        <v>5</v>
      </c>
      <c r="D1575">
        <f t="shared" si="72"/>
        <v>5</v>
      </c>
      <c r="E1575">
        <v>24.7</v>
      </c>
      <c r="F1575">
        <v>123.5</v>
      </c>
      <c r="G1575">
        <f t="shared" si="73"/>
        <v>123.5</v>
      </c>
      <c r="H1575" s="1">
        <v>45716</v>
      </c>
      <c r="I1575" s="1">
        <v>45717</v>
      </c>
      <c r="J1575" t="s">
        <v>27</v>
      </c>
      <c r="K1575" t="s">
        <v>18</v>
      </c>
      <c r="L1575">
        <v>4</v>
      </c>
      <c r="M1575" t="s">
        <v>19</v>
      </c>
      <c r="N1575" t="s">
        <v>55</v>
      </c>
      <c r="O1575">
        <f>orders[[#This Row],[Ship Date]]-orders[[#This Row],[Order Date]]</f>
        <v>1</v>
      </c>
      <c r="P1575">
        <f>WEEKNUM(orders[[#This Row],[Order Date]])</f>
        <v>9</v>
      </c>
      <c r="Q1575" t="str" cm="1">
        <f t="array" ref="Q1575">_xlfn.IFS(orders[[#This Row],[Customer Gender]]="M","Male", orders[[#This Row],[Customer Gender]]="F","Female", orders[[#This Row],[Customer Gender]]="O","Other", TRUE,"Unknown")</f>
        <v>Female</v>
      </c>
      <c r="R1575" s="31" t="str">
        <f t="shared" si="74"/>
        <v>February</v>
      </c>
    </row>
    <row r="1576" spans="1:18">
      <c r="A1576" t="s">
        <v>1675</v>
      </c>
      <c r="B1576" t="s">
        <v>22</v>
      </c>
      <c r="C1576">
        <v>5</v>
      </c>
      <c r="D1576">
        <f t="shared" si="72"/>
        <v>5</v>
      </c>
      <c r="E1576">
        <v>61.7</v>
      </c>
      <c r="F1576">
        <v>308.5</v>
      </c>
      <c r="G1576">
        <f t="shared" si="73"/>
        <v>308.5</v>
      </c>
      <c r="H1576" s="1">
        <v>45716</v>
      </c>
      <c r="I1576" s="1">
        <v>45718</v>
      </c>
      <c r="J1576" t="s">
        <v>27</v>
      </c>
      <c r="K1576" t="s">
        <v>40</v>
      </c>
      <c r="L1576">
        <v>4</v>
      </c>
      <c r="M1576" t="s">
        <v>19</v>
      </c>
      <c r="N1576" t="s">
        <v>62</v>
      </c>
      <c r="O1576">
        <f>orders[[#This Row],[Ship Date]]-orders[[#This Row],[Order Date]]</f>
        <v>2</v>
      </c>
      <c r="P1576">
        <f>WEEKNUM(orders[[#This Row],[Order Date]])</f>
        <v>9</v>
      </c>
      <c r="Q1576" t="str" cm="1">
        <f t="array" ref="Q1576">_xlfn.IFS(orders[[#This Row],[Customer Gender]]="M","Male", orders[[#This Row],[Customer Gender]]="F","Female", orders[[#This Row],[Customer Gender]]="O","Other", TRUE,"Unknown")</f>
        <v>Female</v>
      </c>
      <c r="R1576" s="31" t="str">
        <f t="shared" si="74"/>
        <v>February</v>
      </c>
    </row>
    <row r="1577" spans="1:18">
      <c r="A1577" t="s">
        <v>1676</v>
      </c>
      <c r="B1577" t="s">
        <v>44</v>
      </c>
      <c r="C1577">
        <v>5</v>
      </c>
      <c r="D1577">
        <f t="shared" si="72"/>
        <v>5</v>
      </c>
      <c r="E1577">
        <v>18.2</v>
      </c>
      <c r="F1577">
        <v>91</v>
      </c>
      <c r="G1577">
        <f t="shared" si="73"/>
        <v>91</v>
      </c>
      <c r="H1577" s="1">
        <v>45716</v>
      </c>
      <c r="I1577" s="1">
        <v>45718</v>
      </c>
      <c r="J1577" t="s">
        <v>27</v>
      </c>
      <c r="K1577" t="s">
        <v>51</v>
      </c>
      <c r="L1577">
        <v>4</v>
      </c>
      <c r="M1577" t="s">
        <v>19</v>
      </c>
      <c r="N1577" t="s">
        <v>62</v>
      </c>
      <c r="O1577">
        <f>orders[[#This Row],[Ship Date]]-orders[[#This Row],[Order Date]]</f>
        <v>2</v>
      </c>
      <c r="P1577">
        <f>WEEKNUM(orders[[#This Row],[Order Date]])</f>
        <v>9</v>
      </c>
      <c r="Q1577" t="str" cm="1">
        <f t="array" ref="Q1577">_xlfn.IFS(orders[[#This Row],[Customer Gender]]="M","Male", orders[[#This Row],[Customer Gender]]="F","Female", orders[[#This Row],[Customer Gender]]="O","Other", TRUE,"Unknown")</f>
        <v>Female</v>
      </c>
      <c r="R1577" s="31" t="str">
        <f t="shared" si="74"/>
        <v>February</v>
      </c>
    </row>
    <row r="1578" spans="1:18">
      <c r="A1578" t="s">
        <v>1677</v>
      </c>
      <c r="B1578" t="s">
        <v>54</v>
      </c>
      <c r="C1578">
        <v>4</v>
      </c>
      <c r="D1578">
        <f t="shared" si="72"/>
        <v>4</v>
      </c>
      <c r="E1578">
        <v>37.200000000000003</v>
      </c>
      <c r="F1578">
        <v>148.80000000000001</v>
      </c>
      <c r="G1578">
        <f t="shared" si="73"/>
        <v>148.80000000000001</v>
      </c>
      <c r="H1578" s="1">
        <v>45716</v>
      </c>
      <c r="I1578" s="1">
        <v>45722</v>
      </c>
      <c r="J1578" t="s">
        <v>27</v>
      </c>
      <c r="K1578" t="s">
        <v>18</v>
      </c>
      <c r="L1578">
        <v>4</v>
      </c>
      <c r="M1578" t="s">
        <v>19</v>
      </c>
      <c r="N1578" t="s">
        <v>62</v>
      </c>
      <c r="O1578">
        <f>orders[[#This Row],[Ship Date]]-orders[[#This Row],[Order Date]]</f>
        <v>6</v>
      </c>
      <c r="P1578">
        <f>WEEKNUM(orders[[#This Row],[Order Date]])</f>
        <v>9</v>
      </c>
      <c r="Q1578" t="str" cm="1">
        <f t="array" ref="Q1578">_xlfn.IFS(orders[[#This Row],[Customer Gender]]="M","Male", orders[[#This Row],[Customer Gender]]="F","Female", orders[[#This Row],[Customer Gender]]="O","Other", TRUE,"Unknown")</f>
        <v>Female</v>
      </c>
      <c r="R1578" s="31" t="str">
        <f t="shared" si="74"/>
        <v>February</v>
      </c>
    </row>
    <row r="1579" spans="1:18">
      <c r="A1579" t="s">
        <v>1678</v>
      </c>
      <c r="B1579" t="s">
        <v>46</v>
      </c>
      <c r="C1579">
        <v>3</v>
      </c>
      <c r="D1579">
        <f t="shared" si="72"/>
        <v>3</v>
      </c>
      <c r="E1579">
        <v>53.5</v>
      </c>
      <c r="F1579">
        <v>160.5</v>
      </c>
      <c r="G1579">
        <f t="shared" si="73"/>
        <v>160.5</v>
      </c>
      <c r="H1579" s="1">
        <v>45716</v>
      </c>
      <c r="I1579" s="1">
        <v>45718</v>
      </c>
      <c r="J1579" t="s">
        <v>27</v>
      </c>
      <c r="K1579" t="s">
        <v>35</v>
      </c>
      <c r="L1579">
        <v>5</v>
      </c>
      <c r="M1579" t="s">
        <v>19</v>
      </c>
      <c r="N1579" t="s">
        <v>72</v>
      </c>
      <c r="O1579">
        <f>orders[[#This Row],[Ship Date]]-orders[[#This Row],[Order Date]]</f>
        <v>2</v>
      </c>
      <c r="P1579">
        <f>WEEKNUM(orders[[#This Row],[Order Date]])</f>
        <v>9</v>
      </c>
      <c r="Q1579" t="str" cm="1">
        <f t="array" ref="Q1579">_xlfn.IFS(orders[[#This Row],[Customer Gender]]="M","Male", orders[[#This Row],[Customer Gender]]="F","Female", orders[[#This Row],[Customer Gender]]="O","Other", TRUE,"Unknown")</f>
        <v>Female</v>
      </c>
      <c r="R1579" s="31" t="str">
        <f t="shared" si="74"/>
        <v>February</v>
      </c>
    </row>
    <row r="1580" spans="1:18">
      <c r="A1580" t="s">
        <v>1679</v>
      </c>
      <c r="B1580" t="s">
        <v>44</v>
      </c>
      <c r="C1580">
        <v>3</v>
      </c>
      <c r="D1580">
        <f t="shared" si="72"/>
        <v>3</v>
      </c>
      <c r="E1580">
        <v>43.6</v>
      </c>
      <c r="F1580">
        <v>130.80000000000001</v>
      </c>
      <c r="G1580">
        <f t="shared" si="73"/>
        <v>130.80000000000001</v>
      </c>
      <c r="H1580" s="1">
        <v>45716</v>
      </c>
      <c r="I1580" s="1">
        <v>45716</v>
      </c>
      <c r="J1580" t="s">
        <v>27</v>
      </c>
      <c r="K1580" t="s">
        <v>18</v>
      </c>
      <c r="L1580">
        <v>4</v>
      </c>
      <c r="M1580" t="s">
        <v>19</v>
      </c>
      <c r="N1580" t="s">
        <v>72</v>
      </c>
      <c r="O1580">
        <f>orders[[#This Row],[Ship Date]]-orders[[#This Row],[Order Date]]</f>
        <v>0</v>
      </c>
      <c r="P1580">
        <f>WEEKNUM(orders[[#This Row],[Order Date]])</f>
        <v>9</v>
      </c>
      <c r="Q1580" t="str" cm="1">
        <f t="array" ref="Q1580">_xlfn.IFS(orders[[#This Row],[Customer Gender]]="M","Male", orders[[#This Row],[Customer Gender]]="F","Female", orders[[#This Row],[Customer Gender]]="O","Other", TRUE,"Unknown")</f>
        <v>Female</v>
      </c>
      <c r="R1580" s="31" t="str">
        <f t="shared" si="74"/>
        <v>February</v>
      </c>
    </row>
    <row r="1581" spans="1:18">
      <c r="A1581" t="s">
        <v>1680</v>
      </c>
      <c r="B1581" t="s">
        <v>22</v>
      </c>
      <c r="C1581">
        <v>10</v>
      </c>
      <c r="D1581">
        <f t="shared" si="72"/>
        <v>10</v>
      </c>
      <c r="E1581">
        <v>135</v>
      </c>
      <c r="F1581">
        <v>1350</v>
      </c>
      <c r="G1581">
        <f t="shared" si="73"/>
        <v>1350</v>
      </c>
      <c r="H1581" s="1">
        <v>45716</v>
      </c>
      <c r="I1581" s="1">
        <v>45718</v>
      </c>
      <c r="J1581" t="s">
        <v>27</v>
      </c>
      <c r="K1581" t="s">
        <v>18</v>
      </c>
      <c r="L1581">
        <v>5</v>
      </c>
      <c r="M1581" t="s">
        <v>19</v>
      </c>
      <c r="N1581" t="s">
        <v>72</v>
      </c>
      <c r="O1581">
        <f>orders[[#This Row],[Ship Date]]-orders[[#This Row],[Order Date]]</f>
        <v>2</v>
      </c>
      <c r="P1581">
        <f>WEEKNUM(orders[[#This Row],[Order Date]])</f>
        <v>9</v>
      </c>
      <c r="Q1581" t="str" cm="1">
        <f t="array" ref="Q1581">_xlfn.IFS(orders[[#This Row],[Customer Gender]]="M","Male", orders[[#This Row],[Customer Gender]]="F","Female", orders[[#This Row],[Customer Gender]]="O","Other", TRUE,"Unknown")</f>
        <v>Female</v>
      </c>
      <c r="R1581" s="31" t="str">
        <f t="shared" si="74"/>
        <v>February</v>
      </c>
    </row>
    <row r="1582" spans="1:18">
      <c r="A1582" t="s">
        <v>1681</v>
      </c>
      <c r="B1582" t="s">
        <v>44</v>
      </c>
      <c r="C1582">
        <v>5</v>
      </c>
      <c r="D1582">
        <f t="shared" si="72"/>
        <v>5</v>
      </c>
      <c r="E1582">
        <v>38.5</v>
      </c>
      <c r="F1582">
        <v>192.5</v>
      </c>
      <c r="G1582">
        <f t="shared" si="73"/>
        <v>192.5</v>
      </c>
      <c r="H1582" s="1">
        <v>45716</v>
      </c>
      <c r="I1582" s="1">
        <v>45716</v>
      </c>
      <c r="J1582" t="s">
        <v>23</v>
      </c>
      <c r="K1582" t="s">
        <v>70</v>
      </c>
      <c r="L1582">
        <v>5</v>
      </c>
      <c r="M1582" t="s">
        <v>19</v>
      </c>
      <c r="N1582" t="s">
        <v>74</v>
      </c>
      <c r="O1582">
        <f>orders[[#This Row],[Ship Date]]-orders[[#This Row],[Order Date]]</f>
        <v>0</v>
      </c>
      <c r="P1582">
        <f>WEEKNUM(orders[[#This Row],[Order Date]])</f>
        <v>9</v>
      </c>
      <c r="Q1582" t="str" cm="1">
        <f t="array" ref="Q1582">_xlfn.IFS(orders[[#This Row],[Customer Gender]]="M","Male", orders[[#This Row],[Customer Gender]]="F","Female", orders[[#This Row],[Customer Gender]]="O","Other", TRUE,"Unknown")</f>
        <v>Male</v>
      </c>
      <c r="R1582" s="31" t="str">
        <f t="shared" si="74"/>
        <v>February</v>
      </c>
    </row>
    <row r="1583" spans="1:18">
      <c r="A1583" t="s">
        <v>1682</v>
      </c>
      <c r="B1583" t="s">
        <v>46</v>
      </c>
      <c r="C1583">
        <v>2</v>
      </c>
      <c r="D1583">
        <f t="shared" si="72"/>
        <v>2</v>
      </c>
      <c r="E1583">
        <v>24</v>
      </c>
      <c r="F1583">
        <v>48</v>
      </c>
      <c r="G1583">
        <f t="shared" si="73"/>
        <v>48</v>
      </c>
      <c r="H1583" s="1">
        <v>45716</v>
      </c>
      <c r="I1583" s="1">
        <v>45721</v>
      </c>
      <c r="J1583" t="s">
        <v>27</v>
      </c>
      <c r="K1583" t="s">
        <v>18</v>
      </c>
      <c r="L1583">
        <v>4</v>
      </c>
      <c r="M1583" t="s">
        <v>19</v>
      </c>
      <c r="N1583" t="s">
        <v>77</v>
      </c>
      <c r="O1583">
        <f>orders[[#This Row],[Ship Date]]-orders[[#This Row],[Order Date]]</f>
        <v>5</v>
      </c>
      <c r="P1583">
        <f>WEEKNUM(orders[[#This Row],[Order Date]])</f>
        <v>9</v>
      </c>
      <c r="Q1583" t="str" cm="1">
        <f t="array" ref="Q1583">_xlfn.IFS(orders[[#This Row],[Customer Gender]]="M","Male", orders[[#This Row],[Customer Gender]]="F","Female", orders[[#This Row],[Customer Gender]]="O","Other", TRUE,"Unknown")</f>
        <v>Female</v>
      </c>
      <c r="R1583" s="31" t="str">
        <f t="shared" si="74"/>
        <v>February</v>
      </c>
    </row>
    <row r="1584" spans="1:18">
      <c r="A1584" t="s">
        <v>1683</v>
      </c>
      <c r="B1584" t="s">
        <v>32</v>
      </c>
      <c r="C1584">
        <v>3</v>
      </c>
      <c r="D1584">
        <f t="shared" si="72"/>
        <v>3</v>
      </c>
      <c r="E1584">
        <v>28.2</v>
      </c>
      <c r="F1584">
        <v>84.6</v>
      </c>
      <c r="G1584">
        <f t="shared" si="73"/>
        <v>84.6</v>
      </c>
      <c r="H1584" s="1">
        <v>45716</v>
      </c>
      <c r="I1584" s="1">
        <v>45718</v>
      </c>
      <c r="J1584" t="s">
        <v>23</v>
      </c>
      <c r="K1584" t="s">
        <v>18</v>
      </c>
      <c r="L1584">
        <v>1</v>
      </c>
      <c r="M1584" t="s">
        <v>19</v>
      </c>
      <c r="N1584" t="s">
        <v>108</v>
      </c>
      <c r="O1584">
        <f>orders[[#This Row],[Ship Date]]-orders[[#This Row],[Order Date]]</f>
        <v>2</v>
      </c>
      <c r="P1584">
        <f>WEEKNUM(orders[[#This Row],[Order Date]])</f>
        <v>9</v>
      </c>
      <c r="Q1584" t="str" cm="1">
        <f t="array" ref="Q1584">_xlfn.IFS(orders[[#This Row],[Customer Gender]]="M","Male", orders[[#This Row],[Customer Gender]]="F","Female", orders[[#This Row],[Customer Gender]]="O","Other", TRUE,"Unknown")</f>
        <v>Male</v>
      </c>
      <c r="R1584" s="31" t="str">
        <f t="shared" si="74"/>
        <v>February</v>
      </c>
    </row>
    <row r="1585" spans="1:18">
      <c r="A1585" t="s">
        <v>1684</v>
      </c>
      <c r="B1585" t="s">
        <v>42</v>
      </c>
      <c r="C1585">
        <v>3</v>
      </c>
      <c r="D1585">
        <f t="shared" si="72"/>
        <v>3</v>
      </c>
      <c r="E1585">
        <v>37.4</v>
      </c>
      <c r="F1585">
        <v>112.19999999999999</v>
      </c>
      <c r="G1585">
        <f t="shared" si="73"/>
        <v>112.19999999999999</v>
      </c>
      <c r="H1585" s="1">
        <v>45716</v>
      </c>
      <c r="I1585" s="1">
        <v>45717</v>
      </c>
      <c r="J1585" t="s">
        <v>27</v>
      </c>
      <c r="K1585" t="s">
        <v>51</v>
      </c>
      <c r="L1585">
        <v>4</v>
      </c>
      <c r="M1585" t="s">
        <v>19</v>
      </c>
      <c r="N1585" t="s">
        <v>24</v>
      </c>
      <c r="O1585">
        <f>orders[[#This Row],[Ship Date]]-orders[[#This Row],[Order Date]]</f>
        <v>1</v>
      </c>
      <c r="P1585">
        <f>WEEKNUM(orders[[#This Row],[Order Date]])</f>
        <v>9</v>
      </c>
      <c r="Q1585" t="str" cm="1">
        <f t="array" ref="Q1585">_xlfn.IFS(orders[[#This Row],[Customer Gender]]="M","Male", orders[[#This Row],[Customer Gender]]="F","Female", orders[[#This Row],[Customer Gender]]="O","Other", TRUE,"Unknown")</f>
        <v>Female</v>
      </c>
      <c r="R1585" s="31" t="str">
        <f t="shared" si="74"/>
        <v>February</v>
      </c>
    </row>
    <row r="1586" spans="1:18">
      <c r="A1586" t="s">
        <v>1685</v>
      </c>
      <c r="B1586" t="s">
        <v>39</v>
      </c>
      <c r="C1586">
        <v>3</v>
      </c>
      <c r="D1586">
        <f t="shared" si="72"/>
        <v>3</v>
      </c>
      <c r="E1586">
        <v>53.5</v>
      </c>
      <c r="F1586">
        <v>160.5</v>
      </c>
      <c r="G1586">
        <f t="shared" si="73"/>
        <v>160.5</v>
      </c>
      <c r="H1586" s="1">
        <v>45716</v>
      </c>
      <c r="I1586" s="1">
        <v>45719</v>
      </c>
      <c r="J1586" t="s">
        <v>17</v>
      </c>
      <c r="K1586" t="s">
        <v>70</v>
      </c>
      <c r="L1586">
        <v>2</v>
      </c>
      <c r="M1586" t="s">
        <v>19</v>
      </c>
      <c r="N1586" t="s">
        <v>24</v>
      </c>
      <c r="O1586">
        <f>orders[[#This Row],[Ship Date]]-orders[[#This Row],[Order Date]]</f>
        <v>3</v>
      </c>
      <c r="P1586">
        <f>WEEKNUM(orders[[#This Row],[Order Date]])</f>
        <v>9</v>
      </c>
      <c r="Q1586" t="str" cm="1">
        <f t="array" ref="Q1586">_xlfn.IFS(orders[[#This Row],[Customer Gender]]="M","Male", orders[[#This Row],[Customer Gender]]="F","Female", orders[[#This Row],[Customer Gender]]="O","Other", TRUE,"Unknown")</f>
        <v>Unknown</v>
      </c>
      <c r="R1586" s="31" t="str">
        <f t="shared" si="74"/>
        <v>February</v>
      </c>
    </row>
    <row r="1587" spans="1:18">
      <c r="A1587" t="s">
        <v>1686</v>
      </c>
      <c r="B1587" t="s">
        <v>67</v>
      </c>
      <c r="C1587">
        <v>5</v>
      </c>
      <c r="D1587">
        <f t="shared" si="72"/>
        <v>5</v>
      </c>
      <c r="E1587">
        <v>36.200000000000003</v>
      </c>
      <c r="F1587">
        <v>181</v>
      </c>
      <c r="G1587">
        <f t="shared" si="73"/>
        <v>181</v>
      </c>
      <c r="H1587" s="1">
        <v>45716</v>
      </c>
      <c r="I1587" s="1">
        <v>45717</v>
      </c>
      <c r="J1587" t="s">
        <v>23</v>
      </c>
      <c r="K1587" t="s">
        <v>35</v>
      </c>
      <c r="L1587">
        <v>5</v>
      </c>
      <c r="M1587" t="s">
        <v>19</v>
      </c>
      <c r="N1587" t="s">
        <v>331</v>
      </c>
      <c r="O1587">
        <f>orders[[#This Row],[Ship Date]]-orders[[#This Row],[Order Date]]</f>
        <v>1</v>
      </c>
      <c r="P1587">
        <f>WEEKNUM(orders[[#This Row],[Order Date]])</f>
        <v>9</v>
      </c>
      <c r="Q1587" t="str" cm="1">
        <f t="array" ref="Q1587">_xlfn.IFS(orders[[#This Row],[Customer Gender]]="M","Male", orders[[#This Row],[Customer Gender]]="F","Female", orders[[#This Row],[Customer Gender]]="O","Other", TRUE,"Unknown")</f>
        <v>Male</v>
      </c>
      <c r="R1587" s="31" t="str">
        <f t="shared" si="74"/>
        <v>February</v>
      </c>
    </row>
    <row r="1588" spans="1:18">
      <c r="A1588" t="s">
        <v>1687</v>
      </c>
      <c r="B1588" t="s">
        <v>16</v>
      </c>
      <c r="C1588">
        <v>8</v>
      </c>
      <c r="D1588">
        <f t="shared" si="72"/>
        <v>8</v>
      </c>
      <c r="E1588">
        <v>31.9</v>
      </c>
      <c r="F1588">
        <v>255.2</v>
      </c>
      <c r="G1588">
        <f t="shared" si="73"/>
        <v>255.2</v>
      </c>
      <c r="H1588" s="1">
        <v>45716</v>
      </c>
      <c r="I1588" s="1">
        <v>45717</v>
      </c>
      <c r="J1588" t="s">
        <v>27</v>
      </c>
      <c r="K1588" t="s">
        <v>70</v>
      </c>
      <c r="L1588">
        <v>4</v>
      </c>
      <c r="M1588" t="s">
        <v>19</v>
      </c>
      <c r="N1588" t="s">
        <v>33</v>
      </c>
      <c r="O1588">
        <f>orders[[#This Row],[Ship Date]]-orders[[#This Row],[Order Date]]</f>
        <v>1</v>
      </c>
      <c r="P1588">
        <f>WEEKNUM(orders[[#This Row],[Order Date]])</f>
        <v>9</v>
      </c>
      <c r="Q1588" t="str" cm="1">
        <f t="array" ref="Q1588">_xlfn.IFS(orders[[#This Row],[Customer Gender]]="M","Male", orders[[#This Row],[Customer Gender]]="F","Female", orders[[#This Row],[Customer Gender]]="O","Other", TRUE,"Unknown")</f>
        <v>Female</v>
      </c>
      <c r="R1588" s="31" t="str">
        <f t="shared" si="74"/>
        <v>February</v>
      </c>
    </row>
    <row r="1589" spans="1:18">
      <c r="A1589" t="s">
        <v>1688</v>
      </c>
      <c r="B1589" t="s">
        <v>44</v>
      </c>
      <c r="C1589">
        <v>3</v>
      </c>
      <c r="D1589">
        <f t="shared" si="72"/>
        <v>3</v>
      </c>
      <c r="E1589">
        <v>21.3</v>
      </c>
      <c r="F1589">
        <v>63.900000000000006</v>
      </c>
      <c r="G1589">
        <f t="shared" si="73"/>
        <v>63.900000000000006</v>
      </c>
      <c r="H1589" s="1">
        <v>45716</v>
      </c>
      <c r="I1589" s="1">
        <v>45717</v>
      </c>
      <c r="J1589" t="s">
        <v>23</v>
      </c>
      <c r="K1589" t="s">
        <v>18</v>
      </c>
      <c r="L1589">
        <v>5</v>
      </c>
      <c r="M1589" t="s">
        <v>19</v>
      </c>
      <c r="N1589" t="s">
        <v>33</v>
      </c>
      <c r="O1589">
        <f>orders[[#This Row],[Ship Date]]-orders[[#This Row],[Order Date]]</f>
        <v>1</v>
      </c>
      <c r="P1589">
        <f>WEEKNUM(orders[[#This Row],[Order Date]])</f>
        <v>9</v>
      </c>
      <c r="Q1589" t="str" cm="1">
        <f t="array" ref="Q1589">_xlfn.IFS(orders[[#This Row],[Customer Gender]]="M","Male", orders[[#This Row],[Customer Gender]]="F","Female", orders[[#This Row],[Customer Gender]]="O","Other", TRUE,"Unknown")</f>
        <v>Male</v>
      </c>
      <c r="R1589" s="31" t="str">
        <f t="shared" si="74"/>
        <v>February</v>
      </c>
    </row>
    <row r="1590" spans="1:18">
      <c r="A1590" t="s">
        <v>1689</v>
      </c>
      <c r="B1590" t="s">
        <v>44</v>
      </c>
      <c r="C1590">
        <v>1</v>
      </c>
      <c r="D1590">
        <f t="shared" si="72"/>
        <v>1</v>
      </c>
      <c r="E1590">
        <v>36.299999999999997</v>
      </c>
      <c r="F1590">
        <v>36.299999999999997</v>
      </c>
      <c r="G1590">
        <f t="shared" si="73"/>
        <v>36.299999999999997</v>
      </c>
      <c r="H1590" s="1">
        <v>45716</v>
      </c>
      <c r="I1590" s="1">
        <v>45718</v>
      </c>
      <c r="J1590" t="s">
        <v>89</v>
      </c>
      <c r="K1590" t="s">
        <v>70</v>
      </c>
      <c r="L1590">
        <v>4</v>
      </c>
      <c r="M1590" t="s">
        <v>19</v>
      </c>
      <c r="N1590" t="s">
        <v>33</v>
      </c>
      <c r="O1590">
        <f>orders[[#This Row],[Ship Date]]-orders[[#This Row],[Order Date]]</f>
        <v>2</v>
      </c>
      <c r="P1590">
        <f>WEEKNUM(orders[[#This Row],[Order Date]])</f>
        <v>9</v>
      </c>
      <c r="Q1590" t="str" cm="1">
        <f t="array" ref="Q1590">_xlfn.IFS(orders[[#This Row],[Customer Gender]]="M","Male", orders[[#This Row],[Customer Gender]]="F","Female", orders[[#This Row],[Customer Gender]]="O","Other", TRUE,"Unknown")</f>
        <v>Other</v>
      </c>
      <c r="R1590" s="31" t="str">
        <f t="shared" si="74"/>
        <v>February</v>
      </c>
    </row>
    <row r="1591" spans="1:18">
      <c r="A1591" t="s">
        <v>1690</v>
      </c>
      <c r="B1591" t="s">
        <v>39</v>
      </c>
      <c r="C1591">
        <v>3</v>
      </c>
      <c r="D1591">
        <f t="shared" si="72"/>
        <v>3</v>
      </c>
      <c r="E1591">
        <v>110.5</v>
      </c>
      <c r="F1591">
        <v>331.5</v>
      </c>
      <c r="G1591">
        <f t="shared" si="73"/>
        <v>331.5</v>
      </c>
      <c r="H1591" s="1">
        <v>45716</v>
      </c>
      <c r="I1591" s="1">
        <v>45717</v>
      </c>
      <c r="J1591" t="s">
        <v>27</v>
      </c>
      <c r="K1591" t="s">
        <v>18</v>
      </c>
      <c r="L1591">
        <v>1</v>
      </c>
      <c r="M1591" t="s">
        <v>19</v>
      </c>
      <c r="N1591" t="s">
        <v>33</v>
      </c>
      <c r="O1591">
        <f>orders[[#This Row],[Ship Date]]-orders[[#This Row],[Order Date]]</f>
        <v>1</v>
      </c>
      <c r="P1591">
        <f>WEEKNUM(orders[[#This Row],[Order Date]])</f>
        <v>9</v>
      </c>
      <c r="Q1591" t="str" cm="1">
        <f t="array" ref="Q1591">_xlfn.IFS(orders[[#This Row],[Customer Gender]]="M","Male", orders[[#This Row],[Customer Gender]]="F","Female", orders[[#This Row],[Customer Gender]]="O","Other", TRUE,"Unknown")</f>
        <v>Female</v>
      </c>
      <c r="R1591" s="31" t="str">
        <f t="shared" si="74"/>
        <v>February</v>
      </c>
    </row>
    <row r="1592" spans="1:18">
      <c r="A1592" t="s">
        <v>1691</v>
      </c>
      <c r="B1592" t="s">
        <v>54</v>
      </c>
      <c r="C1592">
        <v>7</v>
      </c>
      <c r="D1592">
        <f t="shared" si="72"/>
        <v>7</v>
      </c>
      <c r="E1592">
        <v>32.6</v>
      </c>
      <c r="F1592">
        <v>228.20000000000002</v>
      </c>
      <c r="G1592">
        <f t="shared" si="73"/>
        <v>228.20000000000002</v>
      </c>
      <c r="H1592" s="1">
        <v>45716</v>
      </c>
      <c r="I1592" s="1">
        <v>45718</v>
      </c>
      <c r="J1592" t="s">
        <v>27</v>
      </c>
      <c r="K1592" t="s">
        <v>18</v>
      </c>
      <c r="L1592">
        <v>3</v>
      </c>
      <c r="M1592" t="s">
        <v>19</v>
      </c>
      <c r="N1592" t="s">
        <v>33</v>
      </c>
      <c r="O1592">
        <f>orders[[#This Row],[Ship Date]]-orders[[#This Row],[Order Date]]</f>
        <v>2</v>
      </c>
      <c r="P1592">
        <f>WEEKNUM(orders[[#This Row],[Order Date]])</f>
        <v>9</v>
      </c>
      <c r="Q1592" t="str" cm="1">
        <f t="array" ref="Q1592">_xlfn.IFS(orders[[#This Row],[Customer Gender]]="M","Male", orders[[#This Row],[Customer Gender]]="F","Female", orders[[#This Row],[Customer Gender]]="O","Other", TRUE,"Unknown")</f>
        <v>Female</v>
      </c>
      <c r="R1592" s="31" t="str">
        <f t="shared" si="74"/>
        <v>February</v>
      </c>
    </row>
    <row r="1593" spans="1:18">
      <c r="A1593" t="s">
        <v>1692</v>
      </c>
      <c r="B1593" t="s">
        <v>37</v>
      </c>
      <c r="C1593">
        <v>3</v>
      </c>
      <c r="D1593">
        <f t="shared" si="72"/>
        <v>3</v>
      </c>
      <c r="E1593">
        <v>55.6</v>
      </c>
      <c r="F1593">
        <v>166.8</v>
      </c>
      <c r="G1593">
        <f t="shared" si="73"/>
        <v>166.8</v>
      </c>
      <c r="H1593" s="1">
        <v>45717</v>
      </c>
      <c r="I1593" s="1">
        <v>45730</v>
      </c>
      <c r="J1593" t="s">
        <v>27</v>
      </c>
      <c r="K1593" t="s">
        <v>18</v>
      </c>
      <c r="L1593">
        <v>4</v>
      </c>
      <c r="M1593" t="s">
        <v>19</v>
      </c>
      <c r="N1593" t="s">
        <v>33</v>
      </c>
      <c r="O1593">
        <f>orders[[#This Row],[Ship Date]]-orders[[#This Row],[Order Date]]</f>
        <v>13</v>
      </c>
      <c r="P1593">
        <f>WEEKNUM(orders[[#This Row],[Order Date]])</f>
        <v>9</v>
      </c>
      <c r="Q1593" t="str" cm="1">
        <f t="array" ref="Q1593">_xlfn.IFS(orders[[#This Row],[Customer Gender]]="M","Male", orders[[#This Row],[Customer Gender]]="F","Female", orders[[#This Row],[Customer Gender]]="O","Other", TRUE,"Unknown")</f>
        <v>Female</v>
      </c>
      <c r="R1593" s="31" t="str">
        <f t="shared" si="74"/>
        <v>March</v>
      </c>
    </row>
    <row r="1594" spans="1:18">
      <c r="A1594" t="s">
        <v>1693</v>
      </c>
      <c r="B1594" t="s">
        <v>22</v>
      </c>
      <c r="C1594">
        <v>4</v>
      </c>
      <c r="D1594">
        <f t="shared" si="72"/>
        <v>4</v>
      </c>
      <c r="E1594">
        <v>38</v>
      </c>
      <c r="F1594">
        <v>152</v>
      </c>
      <c r="G1594">
        <f t="shared" si="73"/>
        <v>152</v>
      </c>
      <c r="H1594" s="1">
        <v>45717</v>
      </c>
      <c r="I1594" s="1">
        <v>45718</v>
      </c>
      <c r="J1594" t="s">
        <v>27</v>
      </c>
      <c r="K1594" t="s">
        <v>51</v>
      </c>
      <c r="L1594">
        <v>5</v>
      </c>
      <c r="M1594" t="s">
        <v>19</v>
      </c>
      <c r="N1594" t="s">
        <v>52</v>
      </c>
      <c r="O1594">
        <f>orders[[#This Row],[Ship Date]]-orders[[#This Row],[Order Date]]</f>
        <v>1</v>
      </c>
      <c r="P1594">
        <f>WEEKNUM(orders[[#This Row],[Order Date]])</f>
        <v>9</v>
      </c>
      <c r="Q1594" t="str" cm="1">
        <f t="array" ref="Q1594">_xlfn.IFS(orders[[#This Row],[Customer Gender]]="M","Male", orders[[#This Row],[Customer Gender]]="F","Female", orders[[#This Row],[Customer Gender]]="O","Other", TRUE,"Unknown")</f>
        <v>Female</v>
      </c>
      <c r="R1594" s="31" t="str">
        <f t="shared" si="74"/>
        <v>March</v>
      </c>
    </row>
    <row r="1595" spans="1:18">
      <c r="A1595" t="s">
        <v>1694</v>
      </c>
      <c r="B1595" t="s">
        <v>54</v>
      </c>
      <c r="C1595">
        <v>2</v>
      </c>
      <c r="D1595">
        <f t="shared" si="72"/>
        <v>2</v>
      </c>
      <c r="E1595">
        <v>51.8</v>
      </c>
      <c r="F1595">
        <v>103.6</v>
      </c>
      <c r="G1595">
        <f t="shared" si="73"/>
        <v>103.6</v>
      </c>
      <c r="H1595" s="1">
        <v>45717</v>
      </c>
      <c r="I1595" s="1">
        <v>45723</v>
      </c>
      <c r="J1595" t="s">
        <v>23</v>
      </c>
      <c r="K1595" t="s">
        <v>35</v>
      </c>
      <c r="L1595">
        <v>2</v>
      </c>
      <c r="M1595" t="s">
        <v>19</v>
      </c>
      <c r="N1595" t="s">
        <v>55</v>
      </c>
      <c r="O1595">
        <f>orders[[#This Row],[Ship Date]]-orders[[#This Row],[Order Date]]</f>
        <v>6</v>
      </c>
      <c r="P1595">
        <f>WEEKNUM(orders[[#This Row],[Order Date]])</f>
        <v>9</v>
      </c>
      <c r="Q1595" t="str" cm="1">
        <f t="array" ref="Q1595">_xlfn.IFS(orders[[#This Row],[Customer Gender]]="M","Male", orders[[#This Row],[Customer Gender]]="F","Female", orders[[#This Row],[Customer Gender]]="O","Other", TRUE,"Unknown")</f>
        <v>Male</v>
      </c>
      <c r="R1595" s="31" t="str">
        <f t="shared" si="74"/>
        <v>March</v>
      </c>
    </row>
    <row r="1596" spans="1:18">
      <c r="A1596" t="s">
        <v>1695</v>
      </c>
      <c r="B1596" t="s">
        <v>67</v>
      </c>
      <c r="C1596">
        <v>8</v>
      </c>
      <c r="D1596">
        <f t="shared" si="72"/>
        <v>8</v>
      </c>
      <c r="E1596">
        <v>28.7</v>
      </c>
      <c r="F1596">
        <v>229.6</v>
      </c>
      <c r="G1596">
        <f t="shared" si="73"/>
        <v>229.6</v>
      </c>
      <c r="H1596" s="1">
        <v>45717</v>
      </c>
      <c r="I1596" s="1">
        <v>45722</v>
      </c>
      <c r="J1596" t="s">
        <v>27</v>
      </c>
      <c r="K1596" t="s">
        <v>18</v>
      </c>
      <c r="L1596">
        <v>4</v>
      </c>
      <c r="M1596" t="s">
        <v>19</v>
      </c>
      <c r="N1596" t="s">
        <v>55</v>
      </c>
      <c r="O1596">
        <f>orders[[#This Row],[Ship Date]]-orders[[#This Row],[Order Date]]</f>
        <v>5</v>
      </c>
      <c r="P1596">
        <f>WEEKNUM(orders[[#This Row],[Order Date]])</f>
        <v>9</v>
      </c>
      <c r="Q1596" t="str" cm="1">
        <f t="array" ref="Q1596">_xlfn.IFS(orders[[#This Row],[Customer Gender]]="M","Male", orders[[#This Row],[Customer Gender]]="F","Female", orders[[#This Row],[Customer Gender]]="O","Other", TRUE,"Unknown")</f>
        <v>Female</v>
      </c>
      <c r="R1596" s="31" t="str">
        <f t="shared" si="74"/>
        <v>March</v>
      </c>
    </row>
    <row r="1597" spans="1:18">
      <c r="A1597" t="s">
        <v>1696</v>
      </c>
      <c r="B1597" t="s">
        <v>39</v>
      </c>
      <c r="C1597">
        <v>12</v>
      </c>
      <c r="D1597">
        <f t="shared" si="72"/>
        <v>12</v>
      </c>
      <c r="E1597">
        <v>52.2</v>
      </c>
      <c r="F1597">
        <v>626.40000000000009</v>
      </c>
      <c r="G1597">
        <f t="shared" si="73"/>
        <v>626.40000000000009</v>
      </c>
      <c r="H1597" s="1">
        <v>45717</v>
      </c>
      <c r="I1597" s="1">
        <v>45717</v>
      </c>
      <c r="J1597" t="s">
        <v>23</v>
      </c>
      <c r="K1597" t="s">
        <v>18</v>
      </c>
      <c r="L1597">
        <v>3</v>
      </c>
      <c r="M1597" t="s">
        <v>19</v>
      </c>
      <c r="N1597" t="s">
        <v>55</v>
      </c>
      <c r="O1597">
        <f>orders[[#This Row],[Ship Date]]-orders[[#This Row],[Order Date]]</f>
        <v>0</v>
      </c>
      <c r="P1597">
        <f>WEEKNUM(orders[[#This Row],[Order Date]])</f>
        <v>9</v>
      </c>
      <c r="Q1597" t="str" cm="1">
        <f t="array" ref="Q1597">_xlfn.IFS(orders[[#This Row],[Customer Gender]]="M","Male", orders[[#This Row],[Customer Gender]]="F","Female", orders[[#This Row],[Customer Gender]]="O","Other", TRUE,"Unknown")</f>
        <v>Male</v>
      </c>
      <c r="R1597" s="31" t="str">
        <f t="shared" si="74"/>
        <v>March</v>
      </c>
    </row>
    <row r="1598" spans="1:18">
      <c r="A1598" t="s">
        <v>1697</v>
      </c>
      <c r="B1598" t="s">
        <v>22</v>
      </c>
      <c r="C1598">
        <v>2</v>
      </c>
      <c r="D1598">
        <f t="shared" si="72"/>
        <v>2</v>
      </c>
      <c r="E1598">
        <v>68.2</v>
      </c>
      <c r="F1598">
        <v>136.4</v>
      </c>
      <c r="G1598">
        <f t="shared" si="73"/>
        <v>136.4</v>
      </c>
      <c r="H1598" s="1">
        <v>45717</v>
      </c>
      <c r="I1598" s="1">
        <v>45718</v>
      </c>
      <c r="J1598" t="s">
        <v>17</v>
      </c>
      <c r="K1598" t="s">
        <v>40</v>
      </c>
      <c r="L1598">
        <v>4</v>
      </c>
      <c r="M1598" t="s">
        <v>19</v>
      </c>
      <c r="N1598" t="s">
        <v>59</v>
      </c>
      <c r="O1598">
        <f>orders[[#This Row],[Ship Date]]-orders[[#This Row],[Order Date]]</f>
        <v>1</v>
      </c>
      <c r="P1598">
        <f>WEEKNUM(orders[[#This Row],[Order Date]])</f>
        <v>9</v>
      </c>
      <c r="Q1598" t="str" cm="1">
        <f t="array" ref="Q1598">_xlfn.IFS(orders[[#This Row],[Customer Gender]]="M","Male", orders[[#This Row],[Customer Gender]]="F","Female", orders[[#This Row],[Customer Gender]]="O","Other", TRUE,"Unknown")</f>
        <v>Unknown</v>
      </c>
      <c r="R1598" s="31" t="str">
        <f t="shared" si="74"/>
        <v>March</v>
      </c>
    </row>
    <row r="1599" spans="1:18">
      <c r="A1599" t="s">
        <v>1698</v>
      </c>
      <c r="B1599" t="s">
        <v>16</v>
      </c>
      <c r="C1599">
        <v>3</v>
      </c>
      <c r="D1599">
        <f t="shared" si="72"/>
        <v>3</v>
      </c>
      <c r="E1599">
        <v>34</v>
      </c>
      <c r="F1599">
        <v>102</v>
      </c>
      <c r="G1599">
        <f t="shared" si="73"/>
        <v>102</v>
      </c>
      <c r="H1599" s="1">
        <v>45717</v>
      </c>
      <c r="I1599" s="1">
        <v>45721</v>
      </c>
      <c r="J1599" t="s">
        <v>27</v>
      </c>
      <c r="K1599" t="s">
        <v>18</v>
      </c>
      <c r="L1599">
        <v>4</v>
      </c>
      <c r="M1599" t="s">
        <v>19</v>
      </c>
      <c r="N1599" t="s">
        <v>62</v>
      </c>
      <c r="O1599">
        <f>orders[[#This Row],[Ship Date]]-orders[[#This Row],[Order Date]]</f>
        <v>4</v>
      </c>
      <c r="P1599">
        <f>WEEKNUM(orders[[#This Row],[Order Date]])</f>
        <v>9</v>
      </c>
      <c r="Q1599" t="str" cm="1">
        <f t="array" ref="Q1599">_xlfn.IFS(orders[[#This Row],[Customer Gender]]="M","Male", orders[[#This Row],[Customer Gender]]="F","Female", orders[[#This Row],[Customer Gender]]="O","Other", TRUE,"Unknown")</f>
        <v>Female</v>
      </c>
      <c r="R1599" s="31" t="str">
        <f t="shared" si="74"/>
        <v>March</v>
      </c>
    </row>
    <row r="1600" spans="1:18">
      <c r="A1600" t="s">
        <v>1699</v>
      </c>
      <c r="B1600" t="s">
        <v>44</v>
      </c>
      <c r="C1600">
        <v>3</v>
      </c>
      <c r="D1600">
        <f t="shared" si="72"/>
        <v>3</v>
      </c>
      <c r="E1600">
        <v>19.100000000000001</v>
      </c>
      <c r="F1600">
        <v>57.300000000000004</v>
      </c>
      <c r="G1600">
        <f t="shared" si="73"/>
        <v>57.300000000000004</v>
      </c>
      <c r="H1600" s="1">
        <v>45717</v>
      </c>
      <c r="I1600" s="1">
        <v>45718</v>
      </c>
      <c r="J1600" t="s">
        <v>27</v>
      </c>
      <c r="K1600" t="s">
        <v>70</v>
      </c>
      <c r="L1600">
        <v>4</v>
      </c>
      <c r="M1600" t="s">
        <v>19</v>
      </c>
      <c r="N1600" t="s">
        <v>62</v>
      </c>
      <c r="O1600">
        <f>orders[[#This Row],[Ship Date]]-orders[[#This Row],[Order Date]]</f>
        <v>1</v>
      </c>
      <c r="P1600">
        <f>WEEKNUM(orders[[#This Row],[Order Date]])</f>
        <v>9</v>
      </c>
      <c r="Q1600" t="str" cm="1">
        <f t="array" ref="Q1600">_xlfn.IFS(orders[[#This Row],[Customer Gender]]="M","Male", orders[[#This Row],[Customer Gender]]="F","Female", orders[[#This Row],[Customer Gender]]="O","Other", TRUE,"Unknown")</f>
        <v>Female</v>
      </c>
      <c r="R1600" s="31" t="str">
        <f t="shared" si="74"/>
        <v>March</v>
      </c>
    </row>
    <row r="1601" spans="1:18">
      <c r="A1601" t="s">
        <v>1700</v>
      </c>
      <c r="B1601" t="s">
        <v>37</v>
      </c>
      <c r="C1601">
        <v>8</v>
      </c>
      <c r="D1601">
        <f t="shared" si="72"/>
        <v>8</v>
      </c>
      <c r="E1601">
        <v>34</v>
      </c>
      <c r="F1601">
        <v>272</v>
      </c>
      <c r="G1601">
        <f t="shared" si="73"/>
        <v>272</v>
      </c>
      <c r="H1601" s="1">
        <v>45717</v>
      </c>
      <c r="I1601" s="1">
        <v>45725</v>
      </c>
      <c r="J1601" t="s">
        <v>27</v>
      </c>
      <c r="K1601" t="s">
        <v>70</v>
      </c>
      <c r="L1601">
        <v>4</v>
      </c>
      <c r="M1601" t="s">
        <v>19</v>
      </c>
      <c r="N1601" t="s">
        <v>62</v>
      </c>
      <c r="O1601">
        <f>orders[[#This Row],[Ship Date]]-orders[[#This Row],[Order Date]]</f>
        <v>8</v>
      </c>
      <c r="P1601">
        <f>WEEKNUM(orders[[#This Row],[Order Date]])</f>
        <v>9</v>
      </c>
      <c r="Q1601" t="str" cm="1">
        <f t="array" ref="Q1601">_xlfn.IFS(orders[[#This Row],[Customer Gender]]="M","Male", orders[[#This Row],[Customer Gender]]="F","Female", orders[[#This Row],[Customer Gender]]="O","Other", TRUE,"Unknown")</f>
        <v>Female</v>
      </c>
      <c r="R1601" s="31" t="str">
        <f t="shared" si="74"/>
        <v>March</v>
      </c>
    </row>
    <row r="1602" spans="1:18">
      <c r="A1602" t="s">
        <v>1701</v>
      </c>
      <c r="B1602" t="s">
        <v>69</v>
      </c>
      <c r="C1602">
        <v>2</v>
      </c>
      <c r="D1602">
        <f t="shared" ref="D1602:D1665" si="75">IF(OR(C1602="",C1602=0),0.0001,C1602)</f>
        <v>2</v>
      </c>
      <c r="E1602">
        <v>109.1</v>
      </c>
      <c r="F1602">
        <v>218.2</v>
      </c>
      <c r="G1602">
        <f t="shared" ref="G1602:G1665" si="76">IF(OR(F1602="",F1602=0),0.0001,F1602)</f>
        <v>218.2</v>
      </c>
      <c r="H1602" s="1">
        <v>45717</v>
      </c>
      <c r="I1602" s="1">
        <v>45719</v>
      </c>
      <c r="J1602" t="s">
        <v>23</v>
      </c>
      <c r="K1602" t="s">
        <v>18</v>
      </c>
      <c r="L1602">
        <v>5</v>
      </c>
      <c r="M1602" t="s">
        <v>19</v>
      </c>
      <c r="N1602" t="s">
        <v>62</v>
      </c>
      <c r="O1602">
        <f>orders[[#This Row],[Ship Date]]-orders[[#This Row],[Order Date]]</f>
        <v>2</v>
      </c>
      <c r="P1602">
        <f>WEEKNUM(orders[[#This Row],[Order Date]])</f>
        <v>9</v>
      </c>
      <c r="Q1602" t="str" cm="1">
        <f t="array" ref="Q1602">_xlfn.IFS(orders[[#This Row],[Customer Gender]]="M","Male", orders[[#This Row],[Customer Gender]]="F","Female", orders[[#This Row],[Customer Gender]]="O","Other", TRUE,"Unknown")</f>
        <v>Male</v>
      </c>
      <c r="R1602" s="31" t="str">
        <f t="shared" ref="R1602:R1665" si="77">TEXT(H1602,"mmmm")</f>
        <v>March</v>
      </c>
    </row>
    <row r="1603" spans="1:18">
      <c r="A1603" t="s">
        <v>1702</v>
      </c>
      <c r="B1603" t="s">
        <v>146</v>
      </c>
      <c r="C1603">
        <v>2</v>
      </c>
      <c r="D1603">
        <f t="shared" si="75"/>
        <v>2</v>
      </c>
      <c r="E1603">
        <v>64.8</v>
      </c>
      <c r="F1603">
        <v>129.6</v>
      </c>
      <c r="G1603">
        <f t="shared" si="76"/>
        <v>129.6</v>
      </c>
      <c r="H1603" s="1">
        <v>45717</v>
      </c>
      <c r="I1603" s="1">
        <v>45719</v>
      </c>
      <c r="J1603" t="s">
        <v>23</v>
      </c>
      <c r="K1603" t="s">
        <v>18</v>
      </c>
      <c r="L1603">
        <v>5</v>
      </c>
      <c r="M1603" t="s">
        <v>19</v>
      </c>
      <c r="N1603" t="s">
        <v>62</v>
      </c>
      <c r="O1603">
        <f>orders[[#This Row],[Ship Date]]-orders[[#This Row],[Order Date]]</f>
        <v>2</v>
      </c>
      <c r="P1603">
        <f>WEEKNUM(orders[[#This Row],[Order Date]])</f>
        <v>9</v>
      </c>
      <c r="Q1603" t="str" cm="1">
        <f t="array" ref="Q1603">_xlfn.IFS(orders[[#This Row],[Customer Gender]]="M","Male", orders[[#This Row],[Customer Gender]]="F","Female", orders[[#This Row],[Customer Gender]]="O","Other", TRUE,"Unknown")</f>
        <v>Male</v>
      </c>
      <c r="R1603" s="31" t="str">
        <f t="shared" si="77"/>
        <v>March</v>
      </c>
    </row>
    <row r="1604" spans="1:18">
      <c r="A1604" t="s">
        <v>1703</v>
      </c>
      <c r="B1604" t="s">
        <v>54</v>
      </c>
      <c r="C1604">
        <v>2</v>
      </c>
      <c r="D1604">
        <f t="shared" si="75"/>
        <v>2</v>
      </c>
      <c r="E1604">
        <v>21.1</v>
      </c>
      <c r="F1604">
        <v>42.2</v>
      </c>
      <c r="G1604">
        <f t="shared" si="76"/>
        <v>42.2</v>
      </c>
      <c r="H1604" s="1">
        <v>45717</v>
      </c>
      <c r="I1604" s="1">
        <v>45717</v>
      </c>
      <c r="J1604" t="s">
        <v>27</v>
      </c>
      <c r="K1604" t="s">
        <v>35</v>
      </c>
      <c r="L1604">
        <v>4</v>
      </c>
      <c r="M1604" t="s">
        <v>19</v>
      </c>
      <c r="N1604" t="s">
        <v>77</v>
      </c>
      <c r="O1604">
        <f>orders[[#This Row],[Ship Date]]-orders[[#This Row],[Order Date]]</f>
        <v>0</v>
      </c>
      <c r="P1604">
        <f>WEEKNUM(orders[[#This Row],[Order Date]])</f>
        <v>9</v>
      </c>
      <c r="Q1604" t="str" cm="1">
        <f t="array" ref="Q1604">_xlfn.IFS(orders[[#This Row],[Customer Gender]]="M","Male", orders[[#This Row],[Customer Gender]]="F","Female", orders[[#This Row],[Customer Gender]]="O","Other", TRUE,"Unknown")</f>
        <v>Female</v>
      </c>
      <c r="R1604" s="31" t="str">
        <f t="shared" si="77"/>
        <v>March</v>
      </c>
    </row>
    <row r="1605" spans="1:18">
      <c r="A1605" t="s">
        <v>1704</v>
      </c>
      <c r="B1605" t="s">
        <v>16</v>
      </c>
      <c r="C1605">
        <v>8</v>
      </c>
      <c r="D1605">
        <f t="shared" si="75"/>
        <v>8</v>
      </c>
      <c r="E1605">
        <v>21.3</v>
      </c>
      <c r="F1605">
        <v>170.4</v>
      </c>
      <c r="G1605">
        <f t="shared" si="76"/>
        <v>170.4</v>
      </c>
      <c r="H1605" s="1">
        <v>45717</v>
      </c>
      <c r="I1605" s="1">
        <v>45719</v>
      </c>
      <c r="J1605" t="s">
        <v>23</v>
      </c>
      <c r="K1605" t="s">
        <v>51</v>
      </c>
      <c r="L1605">
        <v>3</v>
      </c>
      <c r="M1605" t="s">
        <v>19</v>
      </c>
      <c r="N1605" t="s">
        <v>108</v>
      </c>
      <c r="O1605">
        <f>orders[[#This Row],[Ship Date]]-orders[[#This Row],[Order Date]]</f>
        <v>2</v>
      </c>
      <c r="P1605">
        <f>WEEKNUM(orders[[#This Row],[Order Date]])</f>
        <v>9</v>
      </c>
      <c r="Q1605" t="str" cm="1">
        <f t="array" ref="Q1605">_xlfn.IFS(orders[[#This Row],[Customer Gender]]="M","Male", orders[[#This Row],[Customer Gender]]="F","Female", orders[[#This Row],[Customer Gender]]="O","Other", TRUE,"Unknown")</f>
        <v>Male</v>
      </c>
      <c r="R1605" s="31" t="str">
        <f t="shared" si="77"/>
        <v>March</v>
      </c>
    </row>
    <row r="1606" spans="1:18">
      <c r="A1606" t="s">
        <v>1705</v>
      </c>
      <c r="B1606" t="s">
        <v>46</v>
      </c>
      <c r="C1606">
        <v>3</v>
      </c>
      <c r="D1606">
        <f t="shared" si="75"/>
        <v>3</v>
      </c>
      <c r="E1606">
        <v>24.3</v>
      </c>
      <c r="F1606">
        <v>72.900000000000006</v>
      </c>
      <c r="G1606">
        <f t="shared" si="76"/>
        <v>72.900000000000006</v>
      </c>
      <c r="H1606" s="1">
        <v>45717</v>
      </c>
      <c r="I1606" s="1">
        <v>45718</v>
      </c>
      <c r="J1606" t="s">
        <v>23</v>
      </c>
      <c r="K1606" t="s">
        <v>35</v>
      </c>
      <c r="L1606">
        <v>4</v>
      </c>
      <c r="M1606" t="s">
        <v>19</v>
      </c>
      <c r="N1606" t="s">
        <v>110</v>
      </c>
      <c r="O1606">
        <f>orders[[#This Row],[Ship Date]]-orders[[#This Row],[Order Date]]</f>
        <v>1</v>
      </c>
      <c r="P1606">
        <f>WEEKNUM(orders[[#This Row],[Order Date]])</f>
        <v>9</v>
      </c>
      <c r="Q1606" t="str" cm="1">
        <f t="array" ref="Q1606">_xlfn.IFS(orders[[#This Row],[Customer Gender]]="M","Male", orders[[#This Row],[Customer Gender]]="F","Female", orders[[#This Row],[Customer Gender]]="O","Other", TRUE,"Unknown")</f>
        <v>Male</v>
      </c>
      <c r="R1606" s="31" t="str">
        <f t="shared" si="77"/>
        <v>March</v>
      </c>
    </row>
    <row r="1607" spans="1:18">
      <c r="A1607" t="s">
        <v>1706</v>
      </c>
      <c r="B1607" t="s">
        <v>44</v>
      </c>
      <c r="C1607">
        <v>1</v>
      </c>
      <c r="D1607">
        <f t="shared" si="75"/>
        <v>1</v>
      </c>
      <c r="E1607">
        <v>43.3</v>
      </c>
      <c r="F1607">
        <v>43.3</v>
      </c>
      <c r="G1607">
        <f t="shared" si="76"/>
        <v>43.3</v>
      </c>
      <c r="H1607" s="1">
        <v>45717</v>
      </c>
      <c r="I1607" s="1">
        <v>45721</v>
      </c>
      <c r="J1607" t="s">
        <v>23</v>
      </c>
      <c r="K1607" t="s">
        <v>35</v>
      </c>
      <c r="L1607">
        <v>3</v>
      </c>
      <c r="M1607" t="s">
        <v>19</v>
      </c>
      <c r="N1607" t="s">
        <v>82</v>
      </c>
      <c r="O1607">
        <f>orders[[#This Row],[Ship Date]]-orders[[#This Row],[Order Date]]</f>
        <v>4</v>
      </c>
      <c r="P1607">
        <f>WEEKNUM(orders[[#This Row],[Order Date]])</f>
        <v>9</v>
      </c>
      <c r="Q1607" t="str" cm="1">
        <f t="array" ref="Q1607">_xlfn.IFS(orders[[#This Row],[Customer Gender]]="M","Male", orders[[#This Row],[Customer Gender]]="F","Female", orders[[#This Row],[Customer Gender]]="O","Other", TRUE,"Unknown")</f>
        <v>Male</v>
      </c>
      <c r="R1607" s="31" t="str">
        <f t="shared" si="77"/>
        <v>March</v>
      </c>
    </row>
    <row r="1608" spans="1:18">
      <c r="A1608" t="s">
        <v>1707</v>
      </c>
      <c r="B1608" t="s">
        <v>46</v>
      </c>
      <c r="C1608">
        <v>3</v>
      </c>
      <c r="D1608">
        <f t="shared" si="75"/>
        <v>3</v>
      </c>
      <c r="E1608">
        <v>41</v>
      </c>
      <c r="F1608">
        <v>123</v>
      </c>
      <c r="G1608">
        <f t="shared" si="76"/>
        <v>123</v>
      </c>
      <c r="H1608" s="1">
        <v>45717</v>
      </c>
      <c r="I1608" s="1">
        <v>45718</v>
      </c>
      <c r="J1608" t="s">
        <v>27</v>
      </c>
      <c r="K1608" t="s">
        <v>51</v>
      </c>
      <c r="L1608">
        <v>2</v>
      </c>
      <c r="M1608" t="s">
        <v>19</v>
      </c>
      <c r="N1608" t="s">
        <v>115</v>
      </c>
      <c r="O1608">
        <f>orders[[#This Row],[Ship Date]]-orders[[#This Row],[Order Date]]</f>
        <v>1</v>
      </c>
      <c r="P1608">
        <f>WEEKNUM(orders[[#This Row],[Order Date]])</f>
        <v>9</v>
      </c>
      <c r="Q1608" t="str" cm="1">
        <f t="array" ref="Q1608">_xlfn.IFS(orders[[#This Row],[Customer Gender]]="M","Male", orders[[#This Row],[Customer Gender]]="F","Female", orders[[#This Row],[Customer Gender]]="O","Other", TRUE,"Unknown")</f>
        <v>Female</v>
      </c>
      <c r="R1608" s="31" t="str">
        <f t="shared" si="77"/>
        <v>March</v>
      </c>
    </row>
    <row r="1609" spans="1:18">
      <c r="A1609" t="s">
        <v>1708</v>
      </c>
      <c r="B1609" t="s">
        <v>128</v>
      </c>
      <c r="C1609">
        <v>3</v>
      </c>
      <c r="D1609">
        <f t="shared" si="75"/>
        <v>3</v>
      </c>
      <c r="E1609">
        <v>54.1</v>
      </c>
      <c r="F1609">
        <v>162.30000000000001</v>
      </c>
      <c r="G1609">
        <f t="shared" si="76"/>
        <v>162.30000000000001</v>
      </c>
      <c r="H1609" s="1">
        <v>45717</v>
      </c>
      <c r="I1609" s="1">
        <v>45719</v>
      </c>
      <c r="J1609" t="s">
        <v>27</v>
      </c>
      <c r="K1609" t="s">
        <v>70</v>
      </c>
      <c r="L1609">
        <v>4</v>
      </c>
      <c r="M1609" t="s">
        <v>19</v>
      </c>
      <c r="N1609" t="s">
        <v>115</v>
      </c>
      <c r="O1609">
        <f>orders[[#This Row],[Ship Date]]-orders[[#This Row],[Order Date]]</f>
        <v>2</v>
      </c>
      <c r="P1609">
        <f>WEEKNUM(orders[[#This Row],[Order Date]])</f>
        <v>9</v>
      </c>
      <c r="Q1609" t="str" cm="1">
        <f t="array" ref="Q1609">_xlfn.IFS(orders[[#This Row],[Customer Gender]]="M","Male", orders[[#This Row],[Customer Gender]]="F","Female", orders[[#This Row],[Customer Gender]]="O","Other", TRUE,"Unknown")</f>
        <v>Female</v>
      </c>
      <c r="R1609" s="31" t="str">
        <f t="shared" si="77"/>
        <v>March</v>
      </c>
    </row>
    <row r="1610" spans="1:18">
      <c r="A1610" t="s">
        <v>1709</v>
      </c>
      <c r="B1610" t="s">
        <v>67</v>
      </c>
      <c r="C1610">
        <v>2</v>
      </c>
      <c r="D1610">
        <f t="shared" si="75"/>
        <v>2</v>
      </c>
      <c r="E1610">
        <v>39</v>
      </c>
      <c r="F1610">
        <v>78</v>
      </c>
      <c r="G1610">
        <f t="shared" si="76"/>
        <v>78</v>
      </c>
      <c r="H1610" s="1">
        <v>45717</v>
      </c>
      <c r="I1610" s="1">
        <v>45718</v>
      </c>
      <c r="J1610" t="s">
        <v>23</v>
      </c>
      <c r="K1610" t="s">
        <v>35</v>
      </c>
      <c r="L1610">
        <v>5</v>
      </c>
      <c r="M1610" t="s">
        <v>19</v>
      </c>
      <c r="N1610" t="s">
        <v>24</v>
      </c>
      <c r="O1610">
        <f>orders[[#This Row],[Ship Date]]-orders[[#This Row],[Order Date]]</f>
        <v>1</v>
      </c>
      <c r="P1610">
        <f>WEEKNUM(orders[[#This Row],[Order Date]])</f>
        <v>9</v>
      </c>
      <c r="Q1610" t="str" cm="1">
        <f t="array" ref="Q1610">_xlfn.IFS(orders[[#This Row],[Customer Gender]]="M","Male", orders[[#This Row],[Customer Gender]]="F","Female", orders[[#This Row],[Customer Gender]]="O","Other", TRUE,"Unknown")</f>
        <v>Male</v>
      </c>
      <c r="R1610" s="31" t="str">
        <f t="shared" si="77"/>
        <v>March</v>
      </c>
    </row>
    <row r="1611" spans="1:18">
      <c r="A1611" t="s">
        <v>1710</v>
      </c>
      <c r="B1611" t="s">
        <v>44</v>
      </c>
      <c r="C1611">
        <v>2</v>
      </c>
      <c r="D1611">
        <f t="shared" si="75"/>
        <v>2</v>
      </c>
      <c r="E1611">
        <v>40.299999999999997</v>
      </c>
      <c r="F1611">
        <v>80.599999999999994</v>
      </c>
      <c r="G1611">
        <f t="shared" si="76"/>
        <v>80.599999999999994</v>
      </c>
      <c r="H1611" s="1">
        <v>45717</v>
      </c>
      <c r="I1611" s="1">
        <v>45719</v>
      </c>
      <c r="J1611" t="s">
        <v>23</v>
      </c>
      <c r="K1611" t="s">
        <v>51</v>
      </c>
      <c r="L1611">
        <v>4</v>
      </c>
      <c r="M1611" t="s">
        <v>19</v>
      </c>
      <c r="N1611" t="s">
        <v>208</v>
      </c>
      <c r="O1611">
        <f>orders[[#This Row],[Ship Date]]-orders[[#This Row],[Order Date]]</f>
        <v>2</v>
      </c>
      <c r="P1611">
        <f>WEEKNUM(orders[[#This Row],[Order Date]])</f>
        <v>9</v>
      </c>
      <c r="Q1611" t="str" cm="1">
        <f t="array" ref="Q1611">_xlfn.IFS(orders[[#This Row],[Customer Gender]]="M","Male", orders[[#This Row],[Customer Gender]]="F","Female", orders[[#This Row],[Customer Gender]]="O","Other", TRUE,"Unknown")</f>
        <v>Male</v>
      </c>
      <c r="R1611" s="31" t="str">
        <f t="shared" si="77"/>
        <v>March</v>
      </c>
    </row>
    <row r="1612" spans="1:18">
      <c r="A1612" t="s">
        <v>1711</v>
      </c>
      <c r="B1612" t="s">
        <v>44</v>
      </c>
      <c r="C1612">
        <v>3</v>
      </c>
      <c r="D1612">
        <f t="shared" si="75"/>
        <v>3</v>
      </c>
      <c r="E1612">
        <v>24.1</v>
      </c>
      <c r="F1612">
        <v>72.300000000000011</v>
      </c>
      <c r="G1612">
        <f t="shared" si="76"/>
        <v>72.300000000000011</v>
      </c>
      <c r="H1612" s="1">
        <v>45717</v>
      </c>
      <c r="I1612" s="1">
        <v>45718</v>
      </c>
      <c r="J1612" t="s">
        <v>23</v>
      </c>
      <c r="K1612" t="s">
        <v>18</v>
      </c>
      <c r="L1612">
        <v>5</v>
      </c>
      <c r="M1612" t="s">
        <v>19</v>
      </c>
      <c r="N1612" t="s">
        <v>334</v>
      </c>
      <c r="O1612">
        <f>orders[[#This Row],[Ship Date]]-orders[[#This Row],[Order Date]]</f>
        <v>1</v>
      </c>
      <c r="P1612">
        <f>WEEKNUM(orders[[#This Row],[Order Date]])</f>
        <v>9</v>
      </c>
      <c r="Q1612" t="str" cm="1">
        <f t="array" ref="Q1612">_xlfn.IFS(orders[[#This Row],[Customer Gender]]="M","Male", orders[[#This Row],[Customer Gender]]="F","Female", orders[[#This Row],[Customer Gender]]="O","Other", TRUE,"Unknown")</f>
        <v>Male</v>
      </c>
      <c r="R1612" s="31" t="str">
        <f t="shared" si="77"/>
        <v>March</v>
      </c>
    </row>
    <row r="1613" spans="1:18">
      <c r="A1613" t="s">
        <v>1712</v>
      </c>
      <c r="B1613" t="s">
        <v>39</v>
      </c>
      <c r="C1613">
        <v>5</v>
      </c>
      <c r="D1613">
        <f t="shared" si="75"/>
        <v>5</v>
      </c>
      <c r="E1613">
        <v>52.3</v>
      </c>
      <c r="F1613">
        <v>261.5</v>
      </c>
      <c r="G1613">
        <f t="shared" si="76"/>
        <v>261.5</v>
      </c>
      <c r="H1613" s="1">
        <v>45717</v>
      </c>
      <c r="I1613" s="1">
        <v>45718</v>
      </c>
      <c r="J1613" t="s">
        <v>23</v>
      </c>
      <c r="K1613" t="s">
        <v>40</v>
      </c>
      <c r="L1613">
        <v>4</v>
      </c>
      <c r="M1613" t="s">
        <v>19</v>
      </c>
      <c r="N1613" t="s">
        <v>33</v>
      </c>
      <c r="O1613">
        <f>orders[[#This Row],[Ship Date]]-orders[[#This Row],[Order Date]]</f>
        <v>1</v>
      </c>
      <c r="P1613">
        <f>WEEKNUM(orders[[#This Row],[Order Date]])</f>
        <v>9</v>
      </c>
      <c r="Q1613" t="str" cm="1">
        <f t="array" ref="Q1613">_xlfn.IFS(orders[[#This Row],[Customer Gender]]="M","Male", orders[[#This Row],[Customer Gender]]="F","Female", orders[[#This Row],[Customer Gender]]="O","Other", TRUE,"Unknown")</f>
        <v>Male</v>
      </c>
      <c r="R1613" s="31" t="str">
        <f t="shared" si="77"/>
        <v>March</v>
      </c>
    </row>
    <row r="1614" spans="1:18">
      <c r="A1614" t="s">
        <v>1713</v>
      </c>
      <c r="B1614" t="s">
        <v>69</v>
      </c>
      <c r="C1614">
        <v>4</v>
      </c>
      <c r="D1614">
        <f t="shared" si="75"/>
        <v>4</v>
      </c>
      <c r="E1614">
        <v>68.8</v>
      </c>
      <c r="F1614">
        <v>275.2</v>
      </c>
      <c r="G1614">
        <f t="shared" si="76"/>
        <v>275.2</v>
      </c>
      <c r="H1614" s="1">
        <v>45717</v>
      </c>
      <c r="I1614" s="1">
        <v>45721</v>
      </c>
      <c r="J1614" t="s">
        <v>27</v>
      </c>
      <c r="K1614" t="s">
        <v>70</v>
      </c>
      <c r="L1614">
        <v>5</v>
      </c>
      <c r="M1614" t="s">
        <v>19</v>
      </c>
      <c r="N1614" t="s">
        <v>33</v>
      </c>
      <c r="O1614">
        <f>orders[[#This Row],[Ship Date]]-orders[[#This Row],[Order Date]]</f>
        <v>4</v>
      </c>
      <c r="P1614">
        <f>WEEKNUM(orders[[#This Row],[Order Date]])</f>
        <v>9</v>
      </c>
      <c r="Q1614" t="str" cm="1">
        <f t="array" ref="Q1614">_xlfn.IFS(orders[[#This Row],[Customer Gender]]="M","Male", orders[[#This Row],[Customer Gender]]="F","Female", orders[[#This Row],[Customer Gender]]="O","Other", TRUE,"Unknown")</f>
        <v>Female</v>
      </c>
      <c r="R1614" s="31" t="str">
        <f t="shared" si="77"/>
        <v>March</v>
      </c>
    </row>
    <row r="1615" spans="1:18">
      <c r="A1615" t="s">
        <v>1714</v>
      </c>
      <c r="B1615" t="s">
        <v>26</v>
      </c>
      <c r="C1615">
        <v>2</v>
      </c>
      <c r="D1615">
        <f t="shared" si="75"/>
        <v>2</v>
      </c>
      <c r="E1615">
        <v>128.80000000000001</v>
      </c>
      <c r="F1615">
        <v>257.60000000000002</v>
      </c>
      <c r="G1615">
        <f t="shared" si="76"/>
        <v>257.60000000000002</v>
      </c>
      <c r="H1615" s="1">
        <v>45718</v>
      </c>
      <c r="I1615" s="1">
        <v>45721</v>
      </c>
      <c r="J1615" t="s">
        <v>27</v>
      </c>
      <c r="K1615" t="s">
        <v>35</v>
      </c>
      <c r="L1615">
        <v>3</v>
      </c>
      <c r="M1615" t="s">
        <v>19</v>
      </c>
      <c r="N1615" t="s">
        <v>33</v>
      </c>
      <c r="O1615">
        <f>orders[[#This Row],[Ship Date]]-orders[[#This Row],[Order Date]]</f>
        <v>3</v>
      </c>
      <c r="P1615">
        <f>WEEKNUM(orders[[#This Row],[Order Date]])</f>
        <v>10</v>
      </c>
      <c r="Q1615" t="str" cm="1">
        <f t="array" ref="Q1615">_xlfn.IFS(orders[[#This Row],[Customer Gender]]="M","Male", orders[[#This Row],[Customer Gender]]="F","Female", orders[[#This Row],[Customer Gender]]="O","Other", TRUE,"Unknown")</f>
        <v>Female</v>
      </c>
      <c r="R1615" s="31" t="str">
        <f t="shared" si="77"/>
        <v>March</v>
      </c>
    </row>
    <row r="1616" spans="1:18">
      <c r="A1616" t="s">
        <v>1715</v>
      </c>
      <c r="B1616" t="s">
        <v>123</v>
      </c>
      <c r="C1616">
        <v>5</v>
      </c>
      <c r="D1616">
        <f t="shared" si="75"/>
        <v>5</v>
      </c>
      <c r="E1616">
        <v>48.2</v>
      </c>
      <c r="F1616">
        <v>241</v>
      </c>
      <c r="G1616">
        <f t="shared" si="76"/>
        <v>241</v>
      </c>
      <c r="H1616" s="1">
        <v>45718</v>
      </c>
      <c r="I1616" s="1">
        <v>45720</v>
      </c>
      <c r="J1616" t="s">
        <v>27</v>
      </c>
      <c r="K1616" t="s">
        <v>51</v>
      </c>
      <c r="L1616">
        <v>4</v>
      </c>
      <c r="M1616" t="s">
        <v>19</v>
      </c>
      <c r="N1616" t="s">
        <v>33</v>
      </c>
      <c r="O1616">
        <f>orders[[#This Row],[Ship Date]]-orders[[#This Row],[Order Date]]</f>
        <v>2</v>
      </c>
      <c r="P1616">
        <f>WEEKNUM(orders[[#This Row],[Order Date]])</f>
        <v>10</v>
      </c>
      <c r="Q1616" t="str" cm="1">
        <f t="array" ref="Q1616">_xlfn.IFS(orders[[#This Row],[Customer Gender]]="M","Male", orders[[#This Row],[Customer Gender]]="F","Female", orders[[#This Row],[Customer Gender]]="O","Other", TRUE,"Unknown")</f>
        <v>Female</v>
      </c>
      <c r="R1616" s="31" t="str">
        <f t="shared" si="77"/>
        <v>March</v>
      </c>
    </row>
    <row r="1617" spans="1:18">
      <c r="A1617" t="s">
        <v>1716</v>
      </c>
      <c r="B1617" t="s">
        <v>54</v>
      </c>
      <c r="C1617">
        <v>1</v>
      </c>
      <c r="D1617">
        <f t="shared" si="75"/>
        <v>1</v>
      </c>
      <c r="E1617">
        <v>39.700000000000003</v>
      </c>
      <c r="F1617">
        <v>39.700000000000003</v>
      </c>
      <c r="G1617">
        <f t="shared" si="76"/>
        <v>39.700000000000003</v>
      </c>
      <c r="H1617" s="1">
        <v>45718</v>
      </c>
      <c r="I1617" s="1">
        <v>45720</v>
      </c>
      <c r="J1617" t="s">
        <v>27</v>
      </c>
      <c r="K1617" t="s">
        <v>18</v>
      </c>
      <c r="L1617">
        <v>3</v>
      </c>
      <c r="M1617" t="s">
        <v>19</v>
      </c>
      <c r="N1617" t="s">
        <v>33</v>
      </c>
      <c r="O1617">
        <f>orders[[#This Row],[Ship Date]]-orders[[#This Row],[Order Date]]</f>
        <v>2</v>
      </c>
      <c r="P1617">
        <f>WEEKNUM(orders[[#This Row],[Order Date]])</f>
        <v>10</v>
      </c>
      <c r="Q1617" t="str" cm="1">
        <f t="array" ref="Q1617">_xlfn.IFS(orders[[#This Row],[Customer Gender]]="M","Male", orders[[#This Row],[Customer Gender]]="F","Female", orders[[#This Row],[Customer Gender]]="O","Other", TRUE,"Unknown")</f>
        <v>Female</v>
      </c>
      <c r="R1617" s="31" t="str">
        <f t="shared" si="77"/>
        <v>March</v>
      </c>
    </row>
    <row r="1618" spans="1:18">
      <c r="A1618" t="s">
        <v>1717</v>
      </c>
      <c r="B1618" t="s">
        <v>46</v>
      </c>
      <c r="C1618">
        <v>1</v>
      </c>
      <c r="D1618">
        <f t="shared" si="75"/>
        <v>1</v>
      </c>
      <c r="E1618">
        <v>59.7</v>
      </c>
      <c r="F1618">
        <v>59.7</v>
      </c>
      <c r="G1618">
        <f t="shared" si="76"/>
        <v>59.7</v>
      </c>
      <c r="H1618" s="1">
        <v>45718</v>
      </c>
      <c r="I1618" s="1">
        <v>45721</v>
      </c>
      <c r="J1618" t="s">
        <v>27</v>
      </c>
      <c r="K1618" t="s">
        <v>70</v>
      </c>
      <c r="L1618">
        <v>4</v>
      </c>
      <c r="M1618" t="s">
        <v>19</v>
      </c>
      <c r="N1618" t="s">
        <v>33</v>
      </c>
      <c r="O1618">
        <f>orders[[#This Row],[Ship Date]]-orders[[#This Row],[Order Date]]</f>
        <v>3</v>
      </c>
      <c r="P1618">
        <f>WEEKNUM(orders[[#This Row],[Order Date]])</f>
        <v>10</v>
      </c>
      <c r="Q1618" t="str" cm="1">
        <f t="array" ref="Q1618">_xlfn.IFS(orders[[#This Row],[Customer Gender]]="M","Male", orders[[#This Row],[Customer Gender]]="F","Female", orders[[#This Row],[Customer Gender]]="O","Other", TRUE,"Unknown")</f>
        <v>Female</v>
      </c>
      <c r="R1618" s="31" t="str">
        <f t="shared" si="77"/>
        <v>March</v>
      </c>
    </row>
    <row r="1619" spans="1:18">
      <c r="A1619" t="s">
        <v>1718</v>
      </c>
      <c r="B1619" t="s">
        <v>39</v>
      </c>
      <c r="C1619">
        <v>1</v>
      </c>
      <c r="D1619">
        <f t="shared" si="75"/>
        <v>1</v>
      </c>
      <c r="E1619">
        <v>48.3</v>
      </c>
      <c r="F1619">
        <v>48.3</v>
      </c>
      <c r="G1619">
        <f t="shared" si="76"/>
        <v>48.3</v>
      </c>
      <c r="H1619" s="1">
        <v>45718</v>
      </c>
      <c r="I1619" s="1">
        <v>45732</v>
      </c>
      <c r="J1619" t="s">
        <v>89</v>
      </c>
      <c r="K1619" t="s">
        <v>18</v>
      </c>
      <c r="L1619">
        <v>5</v>
      </c>
      <c r="M1619" t="s">
        <v>19</v>
      </c>
      <c r="N1619" t="s">
        <v>33</v>
      </c>
      <c r="O1619">
        <f>orders[[#This Row],[Ship Date]]-orders[[#This Row],[Order Date]]</f>
        <v>14</v>
      </c>
      <c r="P1619">
        <f>WEEKNUM(orders[[#This Row],[Order Date]])</f>
        <v>10</v>
      </c>
      <c r="Q1619" t="str" cm="1">
        <f t="array" ref="Q1619">_xlfn.IFS(orders[[#This Row],[Customer Gender]]="M","Male", orders[[#This Row],[Customer Gender]]="F","Female", orders[[#This Row],[Customer Gender]]="O","Other", TRUE,"Unknown")</f>
        <v>Other</v>
      </c>
      <c r="R1619" s="31" t="str">
        <f t="shared" si="77"/>
        <v>March</v>
      </c>
    </row>
    <row r="1620" spans="1:18">
      <c r="A1620" t="s">
        <v>1719</v>
      </c>
      <c r="B1620" t="s">
        <v>44</v>
      </c>
      <c r="C1620">
        <v>3</v>
      </c>
      <c r="D1620">
        <f t="shared" si="75"/>
        <v>3</v>
      </c>
      <c r="E1620">
        <v>45.5</v>
      </c>
      <c r="F1620">
        <v>136.5</v>
      </c>
      <c r="G1620">
        <f t="shared" si="76"/>
        <v>136.5</v>
      </c>
      <c r="H1620" s="1">
        <v>45718</v>
      </c>
      <c r="I1620" s="1">
        <v>45720</v>
      </c>
      <c r="J1620" t="s">
        <v>23</v>
      </c>
      <c r="K1620" t="s">
        <v>40</v>
      </c>
      <c r="L1620">
        <v>3</v>
      </c>
      <c r="M1620" t="s">
        <v>19</v>
      </c>
      <c r="N1620" t="s">
        <v>33</v>
      </c>
      <c r="O1620">
        <f>orders[[#This Row],[Ship Date]]-orders[[#This Row],[Order Date]]</f>
        <v>2</v>
      </c>
      <c r="P1620">
        <f>WEEKNUM(orders[[#This Row],[Order Date]])</f>
        <v>10</v>
      </c>
      <c r="Q1620" t="str" cm="1">
        <f t="array" ref="Q1620">_xlfn.IFS(orders[[#This Row],[Customer Gender]]="M","Male", orders[[#This Row],[Customer Gender]]="F","Female", orders[[#This Row],[Customer Gender]]="O","Other", TRUE,"Unknown")</f>
        <v>Male</v>
      </c>
      <c r="R1620" s="31" t="str">
        <f t="shared" si="77"/>
        <v>March</v>
      </c>
    </row>
    <row r="1621" spans="1:18">
      <c r="A1621" t="s">
        <v>1720</v>
      </c>
      <c r="B1621" t="s">
        <v>46</v>
      </c>
      <c r="C1621">
        <v>27</v>
      </c>
      <c r="D1621">
        <f t="shared" si="75"/>
        <v>27</v>
      </c>
      <c r="E1621">
        <v>51</v>
      </c>
      <c r="F1621">
        <v>1377</v>
      </c>
      <c r="G1621">
        <f t="shared" si="76"/>
        <v>1377</v>
      </c>
      <c r="H1621" s="1">
        <v>45718</v>
      </c>
      <c r="I1621" s="1">
        <v>45718</v>
      </c>
      <c r="J1621" t="s">
        <v>27</v>
      </c>
      <c r="K1621" t="s">
        <v>40</v>
      </c>
      <c r="L1621">
        <v>4</v>
      </c>
      <c r="M1621" t="s">
        <v>19</v>
      </c>
      <c r="N1621" t="s">
        <v>33</v>
      </c>
      <c r="O1621">
        <f>orders[[#This Row],[Ship Date]]-orders[[#This Row],[Order Date]]</f>
        <v>0</v>
      </c>
      <c r="P1621">
        <f>WEEKNUM(orders[[#This Row],[Order Date]])</f>
        <v>10</v>
      </c>
      <c r="Q1621" t="str" cm="1">
        <f t="array" ref="Q1621">_xlfn.IFS(orders[[#This Row],[Customer Gender]]="M","Male", orders[[#This Row],[Customer Gender]]="F","Female", orders[[#This Row],[Customer Gender]]="O","Other", TRUE,"Unknown")</f>
        <v>Female</v>
      </c>
      <c r="R1621" s="31" t="str">
        <f t="shared" si="77"/>
        <v>March</v>
      </c>
    </row>
    <row r="1622" spans="1:18">
      <c r="A1622" t="s">
        <v>1721</v>
      </c>
      <c r="B1622" t="s">
        <v>32</v>
      </c>
      <c r="C1622">
        <v>6</v>
      </c>
      <c r="D1622">
        <f t="shared" si="75"/>
        <v>6</v>
      </c>
      <c r="E1622">
        <v>20.399999999999999</v>
      </c>
      <c r="F1622">
        <v>122.39999999999999</v>
      </c>
      <c r="G1622">
        <f t="shared" si="76"/>
        <v>122.39999999999999</v>
      </c>
      <c r="H1622" s="1">
        <v>45718</v>
      </c>
      <c r="I1622" s="1">
        <v>45719</v>
      </c>
      <c r="J1622" t="s">
        <v>23</v>
      </c>
      <c r="K1622" t="s">
        <v>40</v>
      </c>
      <c r="L1622">
        <v>4</v>
      </c>
      <c r="M1622" t="s">
        <v>19</v>
      </c>
      <c r="N1622" t="s">
        <v>33</v>
      </c>
      <c r="O1622">
        <f>orders[[#This Row],[Ship Date]]-orders[[#This Row],[Order Date]]</f>
        <v>1</v>
      </c>
      <c r="P1622">
        <f>WEEKNUM(orders[[#This Row],[Order Date]])</f>
        <v>10</v>
      </c>
      <c r="Q1622" t="str" cm="1">
        <f t="array" ref="Q1622">_xlfn.IFS(orders[[#This Row],[Customer Gender]]="M","Male", orders[[#This Row],[Customer Gender]]="F","Female", orders[[#This Row],[Customer Gender]]="O","Other", TRUE,"Unknown")</f>
        <v>Male</v>
      </c>
      <c r="R1622" s="31" t="str">
        <f t="shared" si="77"/>
        <v>March</v>
      </c>
    </row>
    <row r="1623" spans="1:18">
      <c r="A1623" t="s">
        <v>1722</v>
      </c>
      <c r="B1623" t="s">
        <v>54</v>
      </c>
      <c r="C1623">
        <v>2</v>
      </c>
      <c r="D1623">
        <f t="shared" si="75"/>
        <v>2</v>
      </c>
      <c r="E1623">
        <v>30.4</v>
      </c>
      <c r="F1623">
        <v>60.8</v>
      </c>
      <c r="G1623">
        <f t="shared" si="76"/>
        <v>60.8</v>
      </c>
      <c r="H1623" s="1">
        <v>45718</v>
      </c>
      <c r="I1623" s="1">
        <v>45720</v>
      </c>
      <c r="J1623" t="s">
        <v>23</v>
      </c>
      <c r="K1623" t="s">
        <v>40</v>
      </c>
      <c r="L1623">
        <v>4</v>
      </c>
      <c r="M1623" t="s">
        <v>19</v>
      </c>
      <c r="N1623" t="s">
        <v>33</v>
      </c>
      <c r="O1623">
        <f>orders[[#This Row],[Ship Date]]-orders[[#This Row],[Order Date]]</f>
        <v>2</v>
      </c>
      <c r="P1623">
        <f>WEEKNUM(orders[[#This Row],[Order Date]])</f>
        <v>10</v>
      </c>
      <c r="Q1623" t="str" cm="1">
        <f t="array" ref="Q1623">_xlfn.IFS(orders[[#This Row],[Customer Gender]]="M","Male", orders[[#This Row],[Customer Gender]]="F","Female", orders[[#This Row],[Customer Gender]]="O","Other", TRUE,"Unknown")</f>
        <v>Male</v>
      </c>
      <c r="R1623" s="31" t="str">
        <f t="shared" si="77"/>
        <v>March</v>
      </c>
    </row>
    <row r="1624" spans="1:18">
      <c r="A1624" t="s">
        <v>1723</v>
      </c>
      <c r="B1624" t="s">
        <v>42</v>
      </c>
      <c r="C1624">
        <v>2</v>
      </c>
      <c r="D1624">
        <f t="shared" si="75"/>
        <v>2</v>
      </c>
      <c r="E1624">
        <v>71.5</v>
      </c>
      <c r="F1624">
        <v>143</v>
      </c>
      <c r="G1624">
        <f t="shared" si="76"/>
        <v>143</v>
      </c>
      <c r="H1624" s="1">
        <v>45718</v>
      </c>
      <c r="I1624" s="1">
        <v>45722</v>
      </c>
      <c r="J1624" t="s">
        <v>27</v>
      </c>
      <c r="K1624" t="s">
        <v>18</v>
      </c>
      <c r="L1624">
        <v>4</v>
      </c>
      <c r="M1624" t="s">
        <v>19</v>
      </c>
      <c r="N1624" t="s">
        <v>33</v>
      </c>
      <c r="O1624">
        <f>orders[[#This Row],[Ship Date]]-orders[[#This Row],[Order Date]]</f>
        <v>4</v>
      </c>
      <c r="P1624">
        <f>WEEKNUM(orders[[#This Row],[Order Date]])</f>
        <v>10</v>
      </c>
      <c r="Q1624" t="str" cm="1">
        <f t="array" ref="Q1624">_xlfn.IFS(orders[[#This Row],[Customer Gender]]="M","Male", orders[[#This Row],[Customer Gender]]="F","Female", orders[[#This Row],[Customer Gender]]="O","Other", TRUE,"Unknown")</f>
        <v>Female</v>
      </c>
      <c r="R1624" s="31" t="str">
        <f t="shared" si="77"/>
        <v>March</v>
      </c>
    </row>
    <row r="1625" spans="1:18">
      <c r="A1625" t="s">
        <v>1724</v>
      </c>
      <c r="B1625" t="s">
        <v>44</v>
      </c>
      <c r="C1625">
        <v>6</v>
      </c>
      <c r="D1625">
        <f t="shared" si="75"/>
        <v>6</v>
      </c>
      <c r="E1625">
        <v>18</v>
      </c>
      <c r="F1625">
        <v>108</v>
      </c>
      <c r="G1625">
        <f t="shared" si="76"/>
        <v>108</v>
      </c>
      <c r="H1625" s="1">
        <v>45718</v>
      </c>
      <c r="I1625" s="1">
        <v>45719</v>
      </c>
      <c r="J1625" t="s">
        <v>89</v>
      </c>
      <c r="K1625" t="s">
        <v>35</v>
      </c>
      <c r="L1625">
        <v>5</v>
      </c>
      <c r="M1625" t="s">
        <v>19</v>
      </c>
      <c r="N1625" t="s">
        <v>55</v>
      </c>
      <c r="O1625">
        <f>orders[[#This Row],[Ship Date]]-orders[[#This Row],[Order Date]]</f>
        <v>1</v>
      </c>
      <c r="P1625">
        <f>WEEKNUM(orders[[#This Row],[Order Date]])</f>
        <v>10</v>
      </c>
      <c r="Q1625" t="str" cm="1">
        <f t="array" ref="Q1625">_xlfn.IFS(orders[[#This Row],[Customer Gender]]="M","Male", orders[[#This Row],[Customer Gender]]="F","Female", orders[[#This Row],[Customer Gender]]="O","Other", TRUE,"Unknown")</f>
        <v>Other</v>
      </c>
      <c r="R1625" s="31" t="str">
        <f t="shared" si="77"/>
        <v>March</v>
      </c>
    </row>
    <row r="1626" spans="1:18">
      <c r="A1626" t="s">
        <v>1725</v>
      </c>
      <c r="B1626" t="s">
        <v>123</v>
      </c>
      <c r="C1626">
        <v>11</v>
      </c>
      <c r="D1626">
        <f t="shared" si="75"/>
        <v>11</v>
      </c>
      <c r="E1626">
        <v>45.6</v>
      </c>
      <c r="F1626">
        <v>501.6</v>
      </c>
      <c r="G1626">
        <f t="shared" si="76"/>
        <v>501.6</v>
      </c>
      <c r="H1626" s="1">
        <v>45718</v>
      </c>
      <c r="I1626" s="1">
        <v>45719</v>
      </c>
      <c r="J1626" t="s">
        <v>89</v>
      </c>
      <c r="K1626" t="s">
        <v>35</v>
      </c>
      <c r="L1626">
        <v>3</v>
      </c>
      <c r="M1626" t="s">
        <v>19</v>
      </c>
      <c r="N1626" t="s">
        <v>59</v>
      </c>
      <c r="O1626">
        <f>orders[[#This Row],[Ship Date]]-orders[[#This Row],[Order Date]]</f>
        <v>1</v>
      </c>
      <c r="P1626">
        <f>WEEKNUM(orders[[#This Row],[Order Date]])</f>
        <v>10</v>
      </c>
      <c r="Q1626" t="str" cm="1">
        <f t="array" ref="Q1626">_xlfn.IFS(orders[[#This Row],[Customer Gender]]="M","Male", orders[[#This Row],[Customer Gender]]="F","Female", orders[[#This Row],[Customer Gender]]="O","Other", TRUE,"Unknown")</f>
        <v>Other</v>
      </c>
      <c r="R1626" s="31" t="str">
        <f t="shared" si="77"/>
        <v>March</v>
      </c>
    </row>
    <row r="1627" spans="1:18">
      <c r="A1627" t="s">
        <v>1726</v>
      </c>
      <c r="B1627" t="s">
        <v>46</v>
      </c>
      <c r="C1627">
        <v>1</v>
      </c>
      <c r="D1627">
        <f t="shared" si="75"/>
        <v>1</v>
      </c>
      <c r="E1627">
        <v>31.8</v>
      </c>
      <c r="F1627">
        <v>31.8</v>
      </c>
      <c r="G1627">
        <f t="shared" si="76"/>
        <v>31.8</v>
      </c>
      <c r="H1627" s="1">
        <v>45718</v>
      </c>
      <c r="I1627" s="1">
        <v>45722</v>
      </c>
      <c r="J1627" t="s">
        <v>27</v>
      </c>
      <c r="K1627" t="s">
        <v>18</v>
      </c>
      <c r="L1627">
        <v>5</v>
      </c>
      <c r="M1627" t="s">
        <v>19</v>
      </c>
      <c r="N1627" t="s">
        <v>59</v>
      </c>
      <c r="O1627">
        <f>orders[[#This Row],[Ship Date]]-orders[[#This Row],[Order Date]]</f>
        <v>4</v>
      </c>
      <c r="P1627">
        <f>WEEKNUM(orders[[#This Row],[Order Date]])</f>
        <v>10</v>
      </c>
      <c r="Q1627" t="str" cm="1">
        <f t="array" ref="Q1627">_xlfn.IFS(orders[[#This Row],[Customer Gender]]="M","Male", orders[[#This Row],[Customer Gender]]="F","Female", orders[[#This Row],[Customer Gender]]="O","Other", TRUE,"Unknown")</f>
        <v>Female</v>
      </c>
      <c r="R1627" s="31" t="str">
        <f t="shared" si="77"/>
        <v>March</v>
      </c>
    </row>
    <row r="1628" spans="1:18">
      <c r="A1628" t="s">
        <v>1727</v>
      </c>
      <c r="B1628" t="s">
        <v>44</v>
      </c>
      <c r="C1628">
        <v>5</v>
      </c>
      <c r="D1628">
        <f t="shared" si="75"/>
        <v>5</v>
      </c>
      <c r="E1628">
        <v>19.899999999999999</v>
      </c>
      <c r="F1628">
        <v>99.5</v>
      </c>
      <c r="G1628">
        <f t="shared" si="76"/>
        <v>99.5</v>
      </c>
      <c r="H1628" s="1">
        <v>45718</v>
      </c>
      <c r="I1628" s="1">
        <v>45719</v>
      </c>
      <c r="J1628" t="s">
        <v>27</v>
      </c>
      <c r="K1628" t="s">
        <v>35</v>
      </c>
      <c r="L1628">
        <v>4</v>
      </c>
      <c r="M1628" t="s">
        <v>19</v>
      </c>
      <c r="N1628" t="s">
        <v>59</v>
      </c>
      <c r="O1628">
        <f>orders[[#This Row],[Ship Date]]-orders[[#This Row],[Order Date]]</f>
        <v>1</v>
      </c>
      <c r="P1628">
        <f>WEEKNUM(orders[[#This Row],[Order Date]])</f>
        <v>10</v>
      </c>
      <c r="Q1628" t="str" cm="1">
        <f t="array" ref="Q1628">_xlfn.IFS(orders[[#This Row],[Customer Gender]]="M","Male", orders[[#This Row],[Customer Gender]]="F","Female", orders[[#This Row],[Customer Gender]]="O","Other", TRUE,"Unknown")</f>
        <v>Female</v>
      </c>
      <c r="R1628" s="31" t="str">
        <f t="shared" si="77"/>
        <v>March</v>
      </c>
    </row>
    <row r="1629" spans="1:18">
      <c r="A1629" t="s">
        <v>1728</v>
      </c>
      <c r="B1629" t="s">
        <v>69</v>
      </c>
      <c r="C1629">
        <v>9</v>
      </c>
      <c r="D1629">
        <f t="shared" si="75"/>
        <v>9</v>
      </c>
      <c r="E1629">
        <v>52.1</v>
      </c>
      <c r="F1629">
        <v>468.90000000000003</v>
      </c>
      <c r="G1629">
        <f t="shared" si="76"/>
        <v>468.90000000000003</v>
      </c>
      <c r="H1629" s="1">
        <v>45718</v>
      </c>
      <c r="I1629" s="1">
        <v>45720</v>
      </c>
      <c r="J1629" t="s">
        <v>23</v>
      </c>
      <c r="K1629" t="s">
        <v>18</v>
      </c>
      <c r="L1629">
        <v>4</v>
      </c>
      <c r="M1629" t="s">
        <v>19</v>
      </c>
      <c r="N1629" t="s">
        <v>62</v>
      </c>
      <c r="O1629">
        <f>orders[[#This Row],[Ship Date]]-orders[[#This Row],[Order Date]]</f>
        <v>2</v>
      </c>
      <c r="P1629">
        <f>WEEKNUM(orders[[#This Row],[Order Date]])</f>
        <v>10</v>
      </c>
      <c r="Q1629" t="str" cm="1">
        <f t="array" ref="Q1629">_xlfn.IFS(orders[[#This Row],[Customer Gender]]="M","Male", orders[[#This Row],[Customer Gender]]="F","Female", orders[[#This Row],[Customer Gender]]="O","Other", TRUE,"Unknown")</f>
        <v>Male</v>
      </c>
      <c r="R1629" s="31" t="str">
        <f t="shared" si="77"/>
        <v>March</v>
      </c>
    </row>
    <row r="1630" spans="1:18">
      <c r="A1630" t="s">
        <v>1729</v>
      </c>
      <c r="B1630" t="s">
        <v>22</v>
      </c>
      <c r="C1630">
        <v>7</v>
      </c>
      <c r="D1630">
        <f t="shared" si="75"/>
        <v>7</v>
      </c>
      <c r="E1630">
        <v>45.9</v>
      </c>
      <c r="F1630">
        <v>321.3</v>
      </c>
      <c r="G1630">
        <f t="shared" si="76"/>
        <v>321.3</v>
      </c>
      <c r="H1630" s="1">
        <v>45718</v>
      </c>
      <c r="I1630" s="1">
        <v>45719</v>
      </c>
      <c r="J1630" t="s">
        <v>23</v>
      </c>
      <c r="K1630" t="s">
        <v>18</v>
      </c>
      <c r="L1630">
        <v>3</v>
      </c>
      <c r="M1630" t="s">
        <v>19</v>
      </c>
      <c r="N1630" t="s">
        <v>62</v>
      </c>
      <c r="O1630">
        <f>orders[[#This Row],[Ship Date]]-orders[[#This Row],[Order Date]]</f>
        <v>1</v>
      </c>
      <c r="P1630">
        <f>WEEKNUM(orders[[#This Row],[Order Date]])</f>
        <v>10</v>
      </c>
      <c r="Q1630" t="str" cm="1">
        <f t="array" ref="Q1630">_xlfn.IFS(orders[[#This Row],[Customer Gender]]="M","Male", orders[[#This Row],[Customer Gender]]="F","Female", orders[[#This Row],[Customer Gender]]="O","Other", TRUE,"Unknown")</f>
        <v>Male</v>
      </c>
      <c r="R1630" s="31" t="str">
        <f t="shared" si="77"/>
        <v>March</v>
      </c>
    </row>
    <row r="1631" spans="1:18">
      <c r="A1631" t="s">
        <v>1730</v>
      </c>
      <c r="B1631" t="s">
        <v>22</v>
      </c>
      <c r="C1631">
        <v>10</v>
      </c>
      <c r="D1631">
        <f t="shared" si="75"/>
        <v>10</v>
      </c>
      <c r="E1631">
        <v>115.9</v>
      </c>
      <c r="F1631">
        <v>1159</v>
      </c>
      <c r="G1631">
        <f t="shared" si="76"/>
        <v>1159</v>
      </c>
      <c r="H1631" s="1">
        <v>45718</v>
      </c>
      <c r="I1631" s="1">
        <v>45721</v>
      </c>
      <c r="J1631" t="s">
        <v>27</v>
      </c>
      <c r="K1631" t="s">
        <v>35</v>
      </c>
      <c r="L1631">
        <v>4</v>
      </c>
      <c r="M1631" t="s">
        <v>19</v>
      </c>
      <c r="N1631" t="s">
        <v>62</v>
      </c>
      <c r="O1631">
        <f>orders[[#This Row],[Ship Date]]-orders[[#This Row],[Order Date]]</f>
        <v>3</v>
      </c>
      <c r="P1631">
        <f>WEEKNUM(orders[[#This Row],[Order Date]])</f>
        <v>10</v>
      </c>
      <c r="Q1631" t="str" cm="1">
        <f t="array" ref="Q1631">_xlfn.IFS(orders[[#This Row],[Customer Gender]]="M","Male", orders[[#This Row],[Customer Gender]]="F","Female", orders[[#This Row],[Customer Gender]]="O","Other", TRUE,"Unknown")</f>
        <v>Female</v>
      </c>
      <c r="R1631" s="31" t="str">
        <f t="shared" si="77"/>
        <v>March</v>
      </c>
    </row>
    <row r="1632" spans="1:18">
      <c r="A1632" t="s">
        <v>1731</v>
      </c>
      <c r="B1632" t="s">
        <v>39</v>
      </c>
      <c r="C1632">
        <v>9</v>
      </c>
      <c r="D1632">
        <f t="shared" si="75"/>
        <v>9</v>
      </c>
      <c r="E1632">
        <v>86</v>
      </c>
      <c r="F1632">
        <v>774</v>
      </c>
      <c r="G1632">
        <f t="shared" si="76"/>
        <v>774</v>
      </c>
      <c r="H1632" s="1">
        <v>45718</v>
      </c>
      <c r="I1632" s="1">
        <v>45723</v>
      </c>
      <c r="J1632" t="s">
        <v>27</v>
      </c>
      <c r="K1632" t="s">
        <v>18</v>
      </c>
      <c r="L1632">
        <v>3</v>
      </c>
      <c r="M1632" t="s">
        <v>19</v>
      </c>
      <c r="N1632" t="s">
        <v>62</v>
      </c>
      <c r="O1632">
        <f>orders[[#This Row],[Ship Date]]-orders[[#This Row],[Order Date]]</f>
        <v>5</v>
      </c>
      <c r="P1632">
        <f>WEEKNUM(orders[[#This Row],[Order Date]])</f>
        <v>10</v>
      </c>
      <c r="Q1632" t="str" cm="1">
        <f t="array" ref="Q1632">_xlfn.IFS(orders[[#This Row],[Customer Gender]]="M","Male", orders[[#This Row],[Customer Gender]]="F","Female", orders[[#This Row],[Customer Gender]]="O","Other", TRUE,"Unknown")</f>
        <v>Female</v>
      </c>
      <c r="R1632" s="31" t="str">
        <f t="shared" si="77"/>
        <v>March</v>
      </c>
    </row>
    <row r="1633" spans="1:18">
      <c r="A1633" t="s">
        <v>1732</v>
      </c>
      <c r="B1633" t="s">
        <v>42</v>
      </c>
      <c r="C1633">
        <v>7</v>
      </c>
      <c r="D1633">
        <f t="shared" si="75"/>
        <v>7</v>
      </c>
      <c r="E1633">
        <v>73.599999999999994</v>
      </c>
      <c r="F1633">
        <v>515.19999999999993</v>
      </c>
      <c r="G1633">
        <f t="shared" si="76"/>
        <v>515.19999999999993</v>
      </c>
      <c r="H1633" s="1">
        <v>45718</v>
      </c>
      <c r="I1633" s="1">
        <v>45720</v>
      </c>
      <c r="J1633" t="s">
        <v>27</v>
      </c>
      <c r="K1633" t="s">
        <v>18</v>
      </c>
      <c r="L1633">
        <v>4</v>
      </c>
      <c r="M1633" t="s">
        <v>19</v>
      </c>
      <c r="N1633" t="s">
        <v>103</v>
      </c>
      <c r="O1633">
        <f>orders[[#This Row],[Ship Date]]-orders[[#This Row],[Order Date]]</f>
        <v>2</v>
      </c>
      <c r="P1633">
        <f>WEEKNUM(orders[[#This Row],[Order Date]])</f>
        <v>10</v>
      </c>
      <c r="Q1633" t="str" cm="1">
        <f t="array" ref="Q1633">_xlfn.IFS(orders[[#This Row],[Customer Gender]]="M","Male", orders[[#This Row],[Customer Gender]]="F","Female", orders[[#This Row],[Customer Gender]]="O","Other", TRUE,"Unknown")</f>
        <v>Female</v>
      </c>
      <c r="R1633" s="31" t="str">
        <f t="shared" si="77"/>
        <v>March</v>
      </c>
    </row>
    <row r="1634" spans="1:18">
      <c r="A1634" t="s">
        <v>1733</v>
      </c>
      <c r="B1634" t="s">
        <v>54</v>
      </c>
      <c r="C1634">
        <v>3</v>
      </c>
      <c r="D1634">
        <f t="shared" si="75"/>
        <v>3</v>
      </c>
      <c r="E1634">
        <v>26.7</v>
      </c>
      <c r="F1634">
        <v>80.099999999999994</v>
      </c>
      <c r="G1634">
        <f t="shared" si="76"/>
        <v>80.099999999999994</v>
      </c>
      <c r="H1634" s="1">
        <v>45718</v>
      </c>
      <c r="I1634" s="1">
        <v>45722</v>
      </c>
      <c r="J1634" t="s">
        <v>27</v>
      </c>
      <c r="K1634" t="s">
        <v>18</v>
      </c>
      <c r="L1634">
        <v>4</v>
      </c>
      <c r="M1634" t="s">
        <v>19</v>
      </c>
      <c r="N1634" t="s">
        <v>77</v>
      </c>
      <c r="O1634">
        <f>orders[[#This Row],[Ship Date]]-orders[[#This Row],[Order Date]]</f>
        <v>4</v>
      </c>
      <c r="P1634">
        <f>WEEKNUM(orders[[#This Row],[Order Date]])</f>
        <v>10</v>
      </c>
      <c r="Q1634" t="str" cm="1">
        <f t="array" ref="Q1634">_xlfn.IFS(orders[[#This Row],[Customer Gender]]="M","Male", orders[[#This Row],[Customer Gender]]="F","Female", orders[[#This Row],[Customer Gender]]="O","Other", TRUE,"Unknown")</f>
        <v>Female</v>
      </c>
      <c r="R1634" s="31" t="str">
        <f t="shared" si="77"/>
        <v>March</v>
      </c>
    </row>
    <row r="1635" spans="1:18">
      <c r="A1635" t="s">
        <v>1734</v>
      </c>
      <c r="B1635" t="s">
        <v>44</v>
      </c>
      <c r="C1635">
        <v>7</v>
      </c>
      <c r="D1635">
        <f t="shared" si="75"/>
        <v>7</v>
      </c>
      <c r="E1635">
        <v>46.6</v>
      </c>
      <c r="F1635">
        <v>326.2</v>
      </c>
      <c r="G1635">
        <f t="shared" si="76"/>
        <v>326.2</v>
      </c>
      <c r="H1635" s="1">
        <v>45718</v>
      </c>
      <c r="I1635" s="1">
        <v>45720</v>
      </c>
      <c r="J1635" t="s">
        <v>17</v>
      </c>
      <c r="K1635" t="s">
        <v>51</v>
      </c>
      <c r="L1635">
        <v>4</v>
      </c>
      <c r="M1635" t="s">
        <v>19</v>
      </c>
      <c r="N1635" t="s">
        <v>77</v>
      </c>
      <c r="O1635">
        <f>orders[[#This Row],[Ship Date]]-orders[[#This Row],[Order Date]]</f>
        <v>2</v>
      </c>
      <c r="P1635">
        <f>WEEKNUM(orders[[#This Row],[Order Date]])</f>
        <v>10</v>
      </c>
      <c r="Q1635" t="str" cm="1">
        <f t="array" ref="Q1635">_xlfn.IFS(orders[[#This Row],[Customer Gender]]="M","Male", orders[[#This Row],[Customer Gender]]="F","Female", orders[[#This Row],[Customer Gender]]="O","Other", TRUE,"Unknown")</f>
        <v>Unknown</v>
      </c>
      <c r="R1635" s="31" t="str">
        <f t="shared" si="77"/>
        <v>March</v>
      </c>
    </row>
    <row r="1636" spans="1:18">
      <c r="A1636" t="s">
        <v>1735</v>
      </c>
      <c r="B1636" t="s">
        <v>30</v>
      </c>
      <c r="C1636">
        <v>3</v>
      </c>
      <c r="D1636">
        <f t="shared" si="75"/>
        <v>3</v>
      </c>
      <c r="E1636">
        <v>84.6</v>
      </c>
      <c r="F1636">
        <v>253.79999999999998</v>
      </c>
      <c r="G1636">
        <f t="shared" si="76"/>
        <v>253.79999999999998</v>
      </c>
      <c r="H1636" s="1">
        <v>45718</v>
      </c>
      <c r="I1636" s="1">
        <v>45720</v>
      </c>
      <c r="J1636" t="s">
        <v>23</v>
      </c>
      <c r="K1636" t="s">
        <v>70</v>
      </c>
      <c r="L1636">
        <v>4</v>
      </c>
      <c r="M1636" t="s">
        <v>19</v>
      </c>
      <c r="N1636" t="s">
        <v>77</v>
      </c>
      <c r="O1636">
        <f>orders[[#This Row],[Ship Date]]-orders[[#This Row],[Order Date]]</f>
        <v>2</v>
      </c>
      <c r="P1636">
        <f>WEEKNUM(orders[[#This Row],[Order Date]])</f>
        <v>10</v>
      </c>
      <c r="Q1636" t="str" cm="1">
        <f t="array" ref="Q1636">_xlfn.IFS(orders[[#This Row],[Customer Gender]]="M","Male", orders[[#This Row],[Customer Gender]]="F","Female", orders[[#This Row],[Customer Gender]]="O","Other", TRUE,"Unknown")</f>
        <v>Male</v>
      </c>
      <c r="R1636" s="31" t="str">
        <f t="shared" si="77"/>
        <v>March</v>
      </c>
    </row>
    <row r="1637" spans="1:18">
      <c r="A1637" t="s">
        <v>1736</v>
      </c>
      <c r="B1637" t="s">
        <v>42</v>
      </c>
      <c r="C1637">
        <v>14</v>
      </c>
      <c r="D1637">
        <f t="shared" si="75"/>
        <v>14</v>
      </c>
      <c r="E1637">
        <v>41.5</v>
      </c>
      <c r="F1637">
        <v>581</v>
      </c>
      <c r="G1637">
        <f t="shared" si="76"/>
        <v>581</v>
      </c>
      <c r="H1637" s="1">
        <v>45718</v>
      </c>
      <c r="I1637" s="1">
        <v>45732</v>
      </c>
      <c r="J1637" t="s">
        <v>23</v>
      </c>
      <c r="K1637" t="s">
        <v>35</v>
      </c>
      <c r="L1637">
        <v>4</v>
      </c>
      <c r="M1637" t="s">
        <v>19</v>
      </c>
      <c r="N1637" t="s">
        <v>1116</v>
      </c>
      <c r="O1637">
        <f>orders[[#This Row],[Ship Date]]-orders[[#This Row],[Order Date]]</f>
        <v>14</v>
      </c>
      <c r="P1637">
        <f>WEEKNUM(orders[[#This Row],[Order Date]])</f>
        <v>10</v>
      </c>
      <c r="Q1637" t="str" cm="1">
        <f t="array" ref="Q1637">_xlfn.IFS(orders[[#This Row],[Customer Gender]]="M","Male", orders[[#This Row],[Customer Gender]]="F","Female", orders[[#This Row],[Customer Gender]]="O","Other", TRUE,"Unknown")</f>
        <v>Male</v>
      </c>
      <c r="R1637" s="31" t="str">
        <f t="shared" si="77"/>
        <v>March</v>
      </c>
    </row>
    <row r="1638" spans="1:18">
      <c r="A1638" t="s">
        <v>1737</v>
      </c>
      <c r="B1638" t="s">
        <v>44</v>
      </c>
      <c r="C1638">
        <v>1</v>
      </c>
      <c r="D1638">
        <f t="shared" si="75"/>
        <v>1</v>
      </c>
      <c r="E1638">
        <v>32.799999999999997</v>
      </c>
      <c r="F1638">
        <v>32.799999999999997</v>
      </c>
      <c r="G1638">
        <f t="shared" si="76"/>
        <v>32.799999999999997</v>
      </c>
      <c r="H1638" s="1">
        <v>45718</v>
      </c>
      <c r="I1638" s="1">
        <v>45721</v>
      </c>
      <c r="J1638" t="s">
        <v>23</v>
      </c>
      <c r="K1638" t="s">
        <v>18</v>
      </c>
      <c r="L1638">
        <v>5</v>
      </c>
      <c r="M1638" t="s">
        <v>19</v>
      </c>
      <c r="N1638" t="s">
        <v>268</v>
      </c>
      <c r="O1638">
        <f>orders[[#This Row],[Ship Date]]-orders[[#This Row],[Order Date]]</f>
        <v>3</v>
      </c>
      <c r="P1638">
        <f>WEEKNUM(orders[[#This Row],[Order Date]])</f>
        <v>10</v>
      </c>
      <c r="Q1638" t="str" cm="1">
        <f t="array" ref="Q1638">_xlfn.IFS(orders[[#This Row],[Customer Gender]]="M","Male", orders[[#This Row],[Customer Gender]]="F","Female", orders[[#This Row],[Customer Gender]]="O","Other", TRUE,"Unknown")</f>
        <v>Male</v>
      </c>
      <c r="R1638" s="31" t="str">
        <f t="shared" si="77"/>
        <v>March</v>
      </c>
    </row>
    <row r="1639" spans="1:18">
      <c r="A1639" t="s">
        <v>1738</v>
      </c>
      <c r="B1639" t="s">
        <v>32</v>
      </c>
      <c r="C1639">
        <v>7</v>
      </c>
      <c r="D1639">
        <f t="shared" si="75"/>
        <v>7</v>
      </c>
      <c r="E1639">
        <v>46.7</v>
      </c>
      <c r="F1639">
        <v>326.90000000000003</v>
      </c>
      <c r="G1639">
        <f t="shared" si="76"/>
        <v>326.90000000000003</v>
      </c>
      <c r="H1639" s="1">
        <v>45718</v>
      </c>
      <c r="I1639" s="1">
        <v>45720</v>
      </c>
      <c r="J1639" t="s">
        <v>89</v>
      </c>
      <c r="K1639" t="s">
        <v>18</v>
      </c>
      <c r="L1639">
        <v>5</v>
      </c>
      <c r="M1639" t="s">
        <v>19</v>
      </c>
      <c r="N1639" t="s">
        <v>108</v>
      </c>
      <c r="O1639">
        <f>orders[[#This Row],[Ship Date]]-orders[[#This Row],[Order Date]]</f>
        <v>2</v>
      </c>
      <c r="P1639">
        <f>WEEKNUM(orders[[#This Row],[Order Date]])</f>
        <v>10</v>
      </c>
      <c r="Q1639" t="str" cm="1">
        <f t="array" ref="Q1639">_xlfn.IFS(orders[[#This Row],[Customer Gender]]="M","Male", orders[[#This Row],[Customer Gender]]="F","Female", orders[[#This Row],[Customer Gender]]="O","Other", TRUE,"Unknown")</f>
        <v>Other</v>
      </c>
      <c r="R1639" s="31" t="str">
        <f t="shared" si="77"/>
        <v>March</v>
      </c>
    </row>
    <row r="1640" spans="1:18">
      <c r="A1640" t="s">
        <v>1739</v>
      </c>
      <c r="B1640" t="s">
        <v>123</v>
      </c>
      <c r="C1640">
        <v>7</v>
      </c>
      <c r="D1640">
        <f t="shared" si="75"/>
        <v>7</v>
      </c>
      <c r="E1640">
        <v>21</v>
      </c>
      <c r="F1640">
        <v>147</v>
      </c>
      <c r="G1640">
        <f t="shared" si="76"/>
        <v>147</v>
      </c>
      <c r="H1640" s="1">
        <v>45718</v>
      </c>
      <c r="I1640" s="1">
        <v>45721</v>
      </c>
      <c r="J1640" t="s">
        <v>23</v>
      </c>
      <c r="K1640" t="s">
        <v>40</v>
      </c>
      <c r="L1640">
        <v>3</v>
      </c>
      <c r="M1640" t="s">
        <v>19</v>
      </c>
      <c r="N1640" t="s">
        <v>115</v>
      </c>
      <c r="O1640">
        <f>orders[[#This Row],[Ship Date]]-orders[[#This Row],[Order Date]]</f>
        <v>3</v>
      </c>
      <c r="P1640">
        <f>WEEKNUM(orders[[#This Row],[Order Date]])</f>
        <v>10</v>
      </c>
      <c r="Q1640" t="str" cm="1">
        <f t="array" ref="Q1640">_xlfn.IFS(orders[[#This Row],[Customer Gender]]="M","Male", orders[[#This Row],[Customer Gender]]="F","Female", orders[[#This Row],[Customer Gender]]="O","Other", TRUE,"Unknown")</f>
        <v>Male</v>
      </c>
      <c r="R1640" s="31" t="str">
        <f t="shared" si="77"/>
        <v>March</v>
      </c>
    </row>
    <row r="1641" spans="1:18">
      <c r="A1641" t="s">
        <v>1740</v>
      </c>
      <c r="B1641" t="s">
        <v>37</v>
      </c>
      <c r="C1641">
        <v>7</v>
      </c>
      <c r="D1641">
        <f t="shared" si="75"/>
        <v>7</v>
      </c>
      <c r="E1641">
        <v>29.4</v>
      </c>
      <c r="F1641">
        <v>205.79999999999998</v>
      </c>
      <c r="G1641">
        <f t="shared" si="76"/>
        <v>205.79999999999998</v>
      </c>
      <c r="H1641" s="1">
        <v>45718</v>
      </c>
      <c r="I1641" s="1">
        <v>45718</v>
      </c>
      <c r="J1641" t="s">
        <v>23</v>
      </c>
      <c r="K1641" t="s">
        <v>51</v>
      </c>
      <c r="L1641">
        <v>5</v>
      </c>
      <c r="M1641" t="s">
        <v>19</v>
      </c>
      <c r="N1641" t="s">
        <v>115</v>
      </c>
      <c r="O1641">
        <f>orders[[#This Row],[Ship Date]]-orders[[#This Row],[Order Date]]</f>
        <v>0</v>
      </c>
      <c r="P1641">
        <f>WEEKNUM(orders[[#This Row],[Order Date]])</f>
        <v>10</v>
      </c>
      <c r="Q1641" t="str" cm="1">
        <f t="array" ref="Q1641">_xlfn.IFS(orders[[#This Row],[Customer Gender]]="M","Male", orders[[#This Row],[Customer Gender]]="F","Female", orders[[#This Row],[Customer Gender]]="O","Other", TRUE,"Unknown")</f>
        <v>Male</v>
      </c>
      <c r="R1641" s="31" t="str">
        <f t="shared" si="77"/>
        <v>March</v>
      </c>
    </row>
    <row r="1642" spans="1:18">
      <c r="A1642" t="s">
        <v>1741</v>
      </c>
      <c r="B1642" t="s">
        <v>123</v>
      </c>
      <c r="C1642">
        <v>2</v>
      </c>
      <c r="D1642">
        <f t="shared" si="75"/>
        <v>2</v>
      </c>
      <c r="E1642">
        <v>32.299999999999997</v>
      </c>
      <c r="F1642">
        <v>64.599999999999994</v>
      </c>
      <c r="G1642">
        <f t="shared" si="76"/>
        <v>64.599999999999994</v>
      </c>
      <c r="H1642" s="1">
        <v>45718</v>
      </c>
      <c r="I1642" s="1">
        <v>45719</v>
      </c>
      <c r="J1642" t="s">
        <v>23</v>
      </c>
      <c r="K1642" t="s">
        <v>18</v>
      </c>
      <c r="L1642">
        <v>5</v>
      </c>
      <c r="M1642" t="s">
        <v>19</v>
      </c>
      <c r="N1642" t="s">
        <v>115</v>
      </c>
      <c r="O1642">
        <f>orders[[#This Row],[Ship Date]]-orders[[#This Row],[Order Date]]</f>
        <v>1</v>
      </c>
      <c r="P1642">
        <f>WEEKNUM(orders[[#This Row],[Order Date]])</f>
        <v>10</v>
      </c>
      <c r="Q1642" t="str" cm="1">
        <f t="array" ref="Q1642">_xlfn.IFS(orders[[#This Row],[Customer Gender]]="M","Male", orders[[#This Row],[Customer Gender]]="F","Female", orders[[#This Row],[Customer Gender]]="O","Other", TRUE,"Unknown")</f>
        <v>Male</v>
      </c>
      <c r="R1642" s="31" t="str">
        <f t="shared" si="77"/>
        <v>March</v>
      </c>
    </row>
    <row r="1643" spans="1:18">
      <c r="A1643" t="s">
        <v>1742</v>
      </c>
      <c r="B1643" t="s">
        <v>39</v>
      </c>
      <c r="C1643">
        <v>1</v>
      </c>
      <c r="D1643">
        <f t="shared" si="75"/>
        <v>1</v>
      </c>
      <c r="E1643">
        <v>42.2</v>
      </c>
      <c r="F1643">
        <v>42.2</v>
      </c>
      <c r="G1643">
        <f t="shared" si="76"/>
        <v>42.2</v>
      </c>
      <c r="H1643" s="1">
        <v>45719</v>
      </c>
      <c r="I1643" s="1">
        <v>45721</v>
      </c>
      <c r="J1643" t="s">
        <v>27</v>
      </c>
      <c r="K1643" t="s">
        <v>18</v>
      </c>
      <c r="L1643">
        <v>5</v>
      </c>
      <c r="M1643" t="s">
        <v>19</v>
      </c>
      <c r="N1643" t="s">
        <v>115</v>
      </c>
      <c r="O1643">
        <f>orders[[#This Row],[Ship Date]]-orders[[#This Row],[Order Date]]</f>
        <v>2</v>
      </c>
      <c r="P1643">
        <f>WEEKNUM(orders[[#This Row],[Order Date]])</f>
        <v>10</v>
      </c>
      <c r="Q1643" t="str" cm="1">
        <f t="array" ref="Q1643">_xlfn.IFS(orders[[#This Row],[Customer Gender]]="M","Male", orders[[#This Row],[Customer Gender]]="F","Female", orders[[#This Row],[Customer Gender]]="O","Other", TRUE,"Unknown")</f>
        <v>Female</v>
      </c>
      <c r="R1643" s="31" t="str">
        <f t="shared" si="77"/>
        <v>March</v>
      </c>
    </row>
    <row r="1644" spans="1:18">
      <c r="A1644" t="s">
        <v>1743</v>
      </c>
      <c r="B1644" t="s">
        <v>39</v>
      </c>
      <c r="C1644">
        <v>1</v>
      </c>
      <c r="D1644">
        <f t="shared" si="75"/>
        <v>1</v>
      </c>
      <c r="E1644">
        <v>53.7</v>
      </c>
      <c r="F1644">
        <v>53.7</v>
      </c>
      <c r="G1644">
        <f t="shared" si="76"/>
        <v>53.7</v>
      </c>
      <c r="H1644" s="1">
        <v>45719</v>
      </c>
      <c r="I1644" s="1">
        <v>45721</v>
      </c>
      <c r="J1644" t="s">
        <v>23</v>
      </c>
      <c r="K1644" t="s">
        <v>35</v>
      </c>
      <c r="L1644">
        <v>3</v>
      </c>
      <c r="M1644" t="s">
        <v>19</v>
      </c>
      <c r="N1644" t="s">
        <v>24</v>
      </c>
      <c r="O1644">
        <f>orders[[#This Row],[Ship Date]]-orders[[#This Row],[Order Date]]</f>
        <v>2</v>
      </c>
      <c r="P1644">
        <f>WEEKNUM(orders[[#This Row],[Order Date]])</f>
        <v>10</v>
      </c>
      <c r="Q1644" t="str" cm="1">
        <f t="array" ref="Q1644">_xlfn.IFS(orders[[#This Row],[Customer Gender]]="M","Male", orders[[#This Row],[Customer Gender]]="F","Female", orders[[#This Row],[Customer Gender]]="O","Other", TRUE,"Unknown")</f>
        <v>Male</v>
      </c>
      <c r="R1644" s="31" t="str">
        <f t="shared" si="77"/>
        <v>March</v>
      </c>
    </row>
    <row r="1645" spans="1:18">
      <c r="A1645" t="s">
        <v>1744</v>
      </c>
      <c r="B1645" t="s">
        <v>26</v>
      </c>
      <c r="C1645">
        <v>2</v>
      </c>
      <c r="D1645">
        <f t="shared" si="75"/>
        <v>2</v>
      </c>
      <c r="E1645">
        <v>123.9</v>
      </c>
      <c r="F1645">
        <v>247.8</v>
      </c>
      <c r="G1645">
        <f t="shared" si="76"/>
        <v>247.8</v>
      </c>
      <c r="H1645" s="1">
        <v>45719</v>
      </c>
      <c r="I1645" s="1">
        <v>45722</v>
      </c>
      <c r="J1645" t="s">
        <v>23</v>
      </c>
      <c r="K1645" t="s">
        <v>40</v>
      </c>
      <c r="L1645">
        <v>4</v>
      </c>
      <c r="M1645" t="s">
        <v>19</v>
      </c>
      <c r="N1645" t="s">
        <v>24</v>
      </c>
      <c r="O1645">
        <f>orders[[#This Row],[Ship Date]]-orders[[#This Row],[Order Date]]</f>
        <v>3</v>
      </c>
      <c r="P1645">
        <f>WEEKNUM(orders[[#This Row],[Order Date]])</f>
        <v>10</v>
      </c>
      <c r="Q1645" t="str" cm="1">
        <f t="array" ref="Q1645">_xlfn.IFS(orders[[#This Row],[Customer Gender]]="M","Male", orders[[#This Row],[Customer Gender]]="F","Female", orders[[#This Row],[Customer Gender]]="O","Other", TRUE,"Unknown")</f>
        <v>Male</v>
      </c>
      <c r="R1645" s="31" t="str">
        <f t="shared" si="77"/>
        <v>March</v>
      </c>
    </row>
    <row r="1646" spans="1:18">
      <c r="A1646" t="s">
        <v>1745</v>
      </c>
      <c r="B1646" t="s">
        <v>32</v>
      </c>
      <c r="C1646">
        <v>3</v>
      </c>
      <c r="D1646">
        <f t="shared" si="75"/>
        <v>3</v>
      </c>
      <c r="E1646">
        <v>35.9</v>
      </c>
      <c r="F1646">
        <v>107.69999999999999</v>
      </c>
      <c r="G1646">
        <f t="shared" si="76"/>
        <v>107.69999999999999</v>
      </c>
      <c r="H1646" s="1">
        <v>45719</v>
      </c>
      <c r="I1646" s="1">
        <v>45721</v>
      </c>
      <c r="J1646" t="s">
        <v>23</v>
      </c>
      <c r="K1646" t="s">
        <v>40</v>
      </c>
      <c r="L1646">
        <v>4</v>
      </c>
      <c r="M1646" t="s">
        <v>19</v>
      </c>
      <c r="N1646" t="s">
        <v>147</v>
      </c>
      <c r="O1646">
        <f>orders[[#This Row],[Ship Date]]-orders[[#This Row],[Order Date]]</f>
        <v>2</v>
      </c>
      <c r="P1646">
        <f>WEEKNUM(orders[[#This Row],[Order Date]])</f>
        <v>10</v>
      </c>
      <c r="Q1646" t="str" cm="1">
        <f t="array" ref="Q1646">_xlfn.IFS(orders[[#This Row],[Customer Gender]]="M","Male", orders[[#This Row],[Customer Gender]]="F","Female", orders[[#This Row],[Customer Gender]]="O","Other", TRUE,"Unknown")</f>
        <v>Male</v>
      </c>
      <c r="R1646" s="31" t="str">
        <f t="shared" si="77"/>
        <v>March</v>
      </c>
    </row>
    <row r="1647" spans="1:18">
      <c r="A1647" t="s">
        <v>1746</v>
      </c>
      <c r="B1647" t="s">
        <v>32</v>
      </c>
      <c r="C1647">
        <v>2</v>
      </c>
      <c r="D1647">
        <f t="shared" si="75"/>
        <v>2</v>
      </c>
      <c r="E1647">
        <v>23.6</v>
      </c>
      <c r="F1647">
        <v>47.2</v>
      </c>
      <c r="G1647">
        <f t="shared" si="76"/>
        <v>47.2</v>
      </c>
      <c r="H1647" s="1">
        <v>45719</v>
      </c>
      <c r="I1647" s="1">
        <v>45722</v>
      </c>
      <c r="J1647" t="s">
        <v>23</v>
      </c>
      <c r="K1647" t="s">
        <v>18</v>
      </c>
      <c r="L1647">
        <v>5</v>
      </c>
      <c r="M1647" t="s">
        <v>19</v>
      </c>
      <c r="N1647" t="s">
        <v>33</v>
      </c>
      <c r="O1647">
        <f>orders[[#This Row],[Ship Date]]-orders[[#This Row],[Order Date]]</f>
        <v>3</v>
      </c>
      <c r="P1647">
        <f>WEEKNUM(orders[[#This Row],[Order Date]])</f>
        <v>10</v>
      </c>
      <c r="Q1647" t="str" cm="1">
        <f t="array" ref="Q1647">_xlfn.IFS(orders[[#This Row],[Customer Gender]]="M","Male", orders[[#This Row],[Customer Gender]]="F","Female", orders[[#This Row],[Customer Gender]]="O","Other", TRUE,"Unknown")</f>
        <v>Male</v>
      </c>
      <c r="R1647" s="31" t="str">
        <f t="shared" si="77"/>
        <v>March</v>
      </c>
    </row>
    <row r="1648" spans="1:18">
      <c r="A1648" t="s">
        <v>1747</v>
      </c>
      <c r="B1648" t="s">
        <v>123</v>
      </c>
      <c r="C1648">
        <v>35</v>
      </c>
      <c r="D1648">
        <f t="shared" si="75"/>
        <v>35</v>
      </c>
      <c r="E1648">
        <v>45.7</v>
      </c>
      <c r="F1648">
        <v>1599.5</v>
      </c>
      <c r="G1648">
        <f t="shared" si="76"/>
        <v>1599.5</v>
      </c>
      <c r="H1648" s="1">
        <v>45719</v>
      </c>
      <c r="I1648" s="1">
        <v>45720</v>
      </c>
      <c r="J1648" t="s">
        <v>23</v>
      </c>
      <c r="K1648" t="s">
        <v>18</v>
      </c>
      <c r="L1648">
        <v>3</v>
      </c>
      <c r="M1648" t="s">
        <v>19</v>
      </c>
      <c r="N1648" t="s">
        <v>33</v>
      </c>
      <c r="O1648">
        <f>orders[[#This Row],[Ship Date]]-orders[[#This Row],[Order Date]]</f>
        <v>1</v>
      </c>
      <c r="P1648">
        <f>WEEKNUM(orders[[#This Row],[Order Date]])</f>
        <v>10</v>
      </c>
      <c r="Q1648" t="str" cm="1">
        <f t="array" ref="Q1648">_xlfn.IFS(orders[[#This Row],[Customer Gender]]="M","Male", orders[[#This Row],[Customer Gender]]="F","Female", orders[[#This Row],[Customer Gender]]="O","Other", TRUE,"Unknown")</f>
        <v>Male</v>
      </c>
      <c r="R1648" s="31" t="str">
        <f t="shared" si="77"/>
        <v>March</v>
      </c>
    </row>
    <row r="1649" spans="1:18">
      <c r="A1649" t="s">
        <v>1748</v>
      </c>
      <c r="B1649" t="s">
        <v>39</v>
      </c>
      <c r="C1649">
        <v>11</v>
      </c>
      <c r="D1649">
        <f t="shared" si="75"/>
        <v>11</v>
      </c>
      <c r="E1649">
        <v>118.3</v>
      </c>
      <c r="F1649">
        <v>1301.3</v>
      </c>
      <c r="G1649">
        <f t="shared" si="76"/>
        <v>1301.3</v>
      </c>
      <c r="H1649" s="1">
        <v>45719</v>
      </c>
      <c r="I1649" s="1">
        <v>45721</v>
      </c>
      <c r="J1649" t="s">
        <v>23</v>
      </c>
      <c r="K1649" t="s">
        <v>70</v>
      </c>
      <c r="L1649">
        <v>5</v>
      </c>
      <c r="M1649" t="s">
        <v>19</v>
      </c>
      <c r="N1649" t="s">
        <v>33</v>
      </c>
      <c r="O1649">
        <f>orders[[#This Row],[Ship Date]]-orders[[#This Row],[Order Date]]</f>
        <v>2</v>
      </c>
      <c r="P1649">
        <f>WEEKNUM(orders[[#This Row],[Order Date]])</f>
        <v>10</v>
      </c>
      <c r="Q1649" t="str" cm="1">
        <f t="array" ref="Q1649">_xlfn.IFS(orders[[#This Row],[Customer Gender]]="M","Male", orders[[#This Row],[Customer Gender]]="F","Female", orders[[#This Row],[Customer Gender]]="O","Other", TRUE,"Unknown")</f>
        <v>Male</v>
      </c>
      <c r="R1649" s="31" t="str">
        <f t="shared" si="77"/>
        <v>March</v>
      </c>
    </row>
    <row r="1650" spans="1:18">
      <c r="A1650" t="s">
        <v>1749</v>
      </c>
      <c r="B1650" t="s">
        <v>171</v>
      </c>
      <c r="C1650">
        <v>1</v>
      </c>
      <c r="D1650">
        <f t="shared" si="75"/>
        <v>1</v>
      </c>
      <c r="E1650">
        <v>36</v>
      </c>
      <c r="F1650">
        <v>36</v>
      </c>
      <c r="G1650">
        <f t="shared" si="76"/>
        <v>36</v>
      </c>
      <c r="H1650" s="1">
        <v>45719</v>
      </c>
      <c r="I1650" s="1">
        <v>45720</v>
      </c>
      <c r="J1650" t="s">
        <v>27</v>
      </c>
      <c r="K1650" t="s">
        <v>18</v>
      </c>
      <c r="L1650">
        <v>3</v>
      </c>
      <c r="M1650" t="s">
        <v>19</v>
      </c>
      <c r="N1650" t="s">
        <v>33</v>
      </c>
      <c r="O1650">
        <f>orders[[#This Row],[Ship Date]]-orders[[#This Row],[Order Date]]</f>
        <v>1</v>
      </c>
      <c r="P1650">
        <f>WEEKNUM(orders[[#This Row],[Order Date]])</f>
        <v>10</v>
      </c>
      <c r="Q1650" t="str" cm="1">
        <f t="array" ref="Q1650">_xlfn.IFS(orders[[#This Row],[Customer Gender]]="M","Male", orders[[#This Row],[Customer Gender]]="F","Female", orders[[#This Row],[Customer Gender]]="O","Other", TRUE,"Unknown")</f>
        <v>Female</v>
      </c>
      <c r="R1650" s="31" t="str">
        <f t="shared" si="77"/>
        <v>March</v>
      </c>
    </row>
    <row r="1651" spans="1:18">
      <c r="A1651" t="s">
        <v>1750</v>
      </c>
      <c r="B1651" t="s">
        <v>44</v>
      </c>
      <c r="C1651">
        <v>2</v>
      </c>
      <c r="D1651">
        <f t="shared" si="75"/>
        <v>2</v>
      </c>
      <c r="E1651">
        <v>37.1</v>
      </c>
      <c r="F1651">
        <v>74.2</v>
      </c>
      <c r="G1651">
        <f t="shared" si="76"/>
        <v>74.2</v>
      </c>
      <c r="H1651" s="1">
        <v>45719</v>
      </c>
      <c r="I1651" s="1">
        <v>45722</v>
      </c>
      <c r="J1651" t="s">
        <v>27</v>
      </c>
      <c r="K1651" t="s">
        <v>40</v>
      </c>
      <c r="L1651">
        <v>4</v>
      </c>
      <c r="M1651" t="s">
        <v>19</v>
      </c>
      <c r="N1651" t="s">
        <v>33</v>
      </c>
      <c r="O1651">
        <f>orders[[#This Row],[Ship Date]]-orders[[#This Row],[Order Date]]</f>
        <v>3</v>
      </c>
      <c r="P1651">
        <f>WEEKNUM(orders[[#This Row],[Order Date]])</f>
        <v>10</v>
      </c>
      <c r="Q1651" t="str" cm="1">
        <f t="array" ref="Q1651">_xlfn.IFS(orders[[#This Row],[Customer Gender]]="M","Male", orders[[#This Row],[Customer Gender]]="F","Female", orders[[#This Row],[Customer Gender]]="O","Other", TRUE,"Unknown")</f>
        <v>Female</v>
      </c>
      <c r="R1651" s="31" t="str">
        <f t="shared" si="77"/>
        <v>March</v>
      </c>
    </row>
    <row r="1652" spans="1:18">
      <c r="A1652" t="s">
        <v>1751</v>
      </c>
      <c r="B1652" t="s">
        <v>146</v>
      </c>
      <c r="C1652">
        <v>3</v>
      </c>
      <c r="D1652">
        <f t="shared" si="75"/>
        <v>3</v>
      </c>
      <c r="E1652">
        <v>45.1</v>
      </c>
      <c r="F1652">
        <v>135.30000000000001</v>
      </c>
      <c r="G1652">
        <f t="shared" si="76"/>
        <v>135.30000000000001</v>
      </c>
      <c r="H1652" s="1">
        <v>45719</v>
      </c>
      <c r="I1652" s="1">
        <v>45721</v>
      </c>
      <c r="J1652" t="s">
        <v>27</v>
      </c>
      <c r="K1652" t="s">
        <v>35</v>
      </c>
      <c r="L1652">
        <v>5</v>
      </c>
      <c r="M1652" t="s">
        <v>19</v>
      </c>
      <c r="N1652" t="s">
        <v>33</v>
      </c>
      <c r="O1652">
        <f>orders[[#This Row],[Ship Date]]-orders[[#This Row],[Order Date]]</f>
        <v>2</v>
      </c>
      <c r="P1652">
        <f>WEEKNUM(orders[[#This Row],[Order Date]])</f>
        <v>10</v>
      </c>
      <c r="Q1652" t="str" cm="1">
        <f t="array" ref="Q1652">_xlfn.IFS(orders[[#This Row],[Customer Gender]]="M","Male", orders[[#This Row],[Customer Gender]]="F","Female", orders[[#This Row],[Customer Gender]]="O","Other", TRUE,"Unknown")</f>
        <v>Female</v>
      </c>
      <c r="R1652" s="31" t="str">
        <f t="shared" si="77"/>
        <v>March</v>
      </c>
    </row>
    <row r="1653" spans="1:18">
      <c r="A1653" t="s">
        <v>1752</v>
      </c>
      <c r="B1653" t="s">
        <v>37</v>
      </c>
      <c r="C1653">
        <v>16</v>
      </c>
      <c r="D1653">
        <f t="shared" si="75"/>
        <v>16</v>
      </c>
      <c r="E1653">
        <v>37.9</v>
      </c>
      <c r="F1653">
        <v>606.4</v>
      </c>
      <c r="G1653">
        <f t="shared" si="76"/>
        <v>606.4</v>
      </c>
      <c r="H1653" s="1">
        <v>45719</v>
      </c>
      <c r="I1653" s="1">
        <v>45720</v>
      </c>
      <c r="J1653" t="s">
        <v>27</v>
      </c>
      <c r="K1653" t="s">
        <v>51</v>
      </c>
      <c r="L1653">
        <v>5</v>
      </c>
      <c r="M1653" t="s">
        <v>19</v>
      </c>
      <c r="N1653" t="s">
        <v>33</v>
      </c>
      <c r="O1653">
        <f>orders[[#This Row],[Ship Date]]-orders[[#This Row],[Order Date]]</f>
        <v>1</v>
      </c>
      <c r="P1653">
        <f>WEEKNUM(orders[[#This Row],[Order Date]])</f>
        <v>10</v>
      </c>
      <c r="Q1653" t="str" cm="1">
        <f t="array" ref="Q1653">_xlfn.IFS(orders[[#This Row],[Customer Gender]]="M","Male", orders[[#This Row],[Customer Gender]]="F","Female", orders[[#This Row],[Customer Gender]]="O","Other", TRUE,"Unknown")</f>
        <v>Female</v>
      </c>
      <c r="R1653" s="31" t="str">
        <f t="shared" si="77"/>
        <v>March</v>
      </c>
    </row>
    <row r="1654" spans="1:18">
      <c r="A1654" t="s">
        <v>1753</v>
      </c>
      <c r="B1654" t="s">
        <v>26</v>
      </c>
      <c r="C1654">
        <v>2</v>
      </c>
      <c r="D1654">
        <f t="shared" si="75"/>
        <v>2</v>
      </c>
      <c r="E1654">
        <v>121.6</v>
      </c>
      <c r="F1654">
        <v>243.2</v>
      </c>
      <c r="G1654">
        <f t="shared" si="76"/>
        <v>243.2</v>
      </c>
      <c r="H1654" s="1">
        <v>45719</v>
      </c>
      <c r="I1654" s="1">
        <v>45722</v>
      </c>
      <c r="J1654" t="s">
        <v>23</v>
      </c>
      <c r="K1654" t="s">
        <v>51</v>
      </c>
      <c r="L1654">
        <v>5</v>
      </c>
      <c r="M1654" t="s">
        <v>19</v>
      </c>
      <c r="N1654" t="s">
        <v>33</v>
      </c>
      <c r="O1654">
        <f>orders[[#This Row],[Ship Date]]-orders[[#This Row],[Order Date]]</f>
        <v>3</v>
      </c>
      <c r="P1654">
        <f>WEEKNUM(orders[[#This Row],[Order Date]])</f>
        <v>10</v>
      </c>
      <c r="Q1654" t="str" cm="1">
        <f t="array" ref="Q1654">_xlfn.IFS(orders[[#This Row],[Customer Gender]]="M","Male", orders[[#This Row],[Customer Gender]]="F","Female", orders[[#This Row],[Customer Gender]]="O","Other", TRUE,"Unknown")</f>
        <v>Male</v>
      </c>
      <c r="R1654" s="31" t="str">
        <f t="shared" si="77"/>
        <v>March</v>
      </c>
    </row>
    <row r="1655" spans="1:18">
      <c r="A1655" t="s">
        <v>1754</v>
      </c>
      <c r="B1655" t="s">
        <v>37</v>
      </c>
      <c r="C1655">
        <v>7</v>
      </c>
      <c r="D1655">
        <f t="shared" si="75"/>
        <v>7</v>
      </c>
      <c r="E1655">
        <v>38.200000000000003</v>
      </c>
      <c r="F1655">
        <v>267.40000000000003</v>
      </c>
      <c r="G1655">
        <f t="shared" si="76"/>
        <v>267.40000000000003</v>
      </c>
      <c r="H1655" s="1">
        <v>45719</v>
      </c>
      <c r="I1655" s="1">
        <v>45722</v>
      </c>
      <c r="J1655" t="s">
        <v>27</v>
      </c>
      <c r="K1655" t="s">
        <v>18</v>
      </c>
      <c r="L1655">
        <v>4</v>
      </c>
      <c r="M1655" t="s">
        <v>19</v>
      </c>
      <c r="N1655" t="s">
        <v>33</v>
      </c>
      <c r="O1655">
        <f>orders[[#This Row],[Ship Date]]-orders[[#This Row],[Order Date]]</f>
        <v>3</v>
      </c>
      <c r="P1655">
        <f>WEEKNUM(orders[[#This Row],[Order Date]])</f>
        <v>10</v>
      </c>
      <c r="Q1655" t="str" cm="1">
        <f t="array" ref="Q1655">_xlfn.IFS(orders[[#This Row],[Customer Gender]]="M","Male", orders[[#This Row],[Customer Gender]]="F","Female", orders[[#This Row],[Customer Gender]]="O","Other", TRUE,"Unknown")</f>
        <v>Female</v>
      </c>
      <c r="R1655" s="31" t="str">
        <f t="shared" si="77"/>
        <v>March</v>
      </c>
    </row>
    <row r="1656" spans="1:18">
      <c r="A1656" t="s">
        <v>1755</v>
      </c>
      <c r="B1656" t="s">
        <v>135</v>
      </c>
      <c r="C1656">
        <v>2</v>
      </c>
      <c r="D1656">
        <f t="shared" si="75"/>
        <v>2</v>
      </c>
      <c r="E1656">
        <v>37.200000000000003</v>
      </c>
      <c r="F1656">
        <v>74.400000000000006</v>
      </c>
      <c r="G1656">
        <f t="shared" si="76"/>
        <v>74.400000000000006</v>
      </c>
      <c r="H1656" s="1">
        <v>45719</v>
      </c>
      <c r="I1656" s="1">
        <v>45722</v>
      </c>
      <c r="J1656" t="s">
        <v>23</v>
      </c>
      <c r="K1656" t="s">
        <v>70</v>
      </c>
      <c r="L1656">
        <v>4</v>
      </c>
      <c r="M1656" t="s">
        <v>19</v>
      </c>
      <c r="N1656" t="s">
        <v>33</v>
      </c>
      <c r="O1656">
        <f>orders[[#This Row],[Ship Date]]-orders[[#This Row],[Order Date]]</f>
        <v>3</v>
      </c>
      <c r="P1656">
        <f>WEEKNUM(orders[[#This Row],[Order Date]])</f>
        <v>10</v>
      </c>
      <c r="Q1656" t="str" cm="1">
        <f t="array" ref="Q1656">_xlfn.IFS(orders[[#This Row],[Customer Gender]]="M","Male", orders[[#This Row],[Customer Gender]]="F","Female", orders[[#This Row],[Customer Gender]]="O","Other", TRUE,"Unknown")</f>
        <v>Male</v>
      </c>
      <c r="R1656" s="31" t="str">
        <f t="shared" si="77"/>
        <v>March</v>
      </c>
    </row>
    <row r="1657" spans="1:18">
      <c r="A1657" t="s">
        <v>1756</v>
      </c>
      <c r="B1657" t="s">
        <v>26</v>
      </c>
      <c r="C1657">
        <v>4</v>
      </c>
      <c r="D1657">
        <f t="shared" si="75"/>
        <v>4</v>
      </c>
      <c r="E1657">
        <v>115.7</v>
      </c>
      <c r="F1657">
        <v>462.8</v>
      </c>
      <c r="G1657">
        <f t="shared" si="76"/>
        <v>462.8</v>
      </c>
      <c r="H1657" s="1">
        <v>45719</v>
      </c>
      <c r="I1657" s="1">
        <v>45722</v>
      </c>
      <c r="J1657" t="s">
        <v>27</v>
      </c>
      <c r="K1657" t="s">
        <v>35</v>
      </c>
      <c r="L1657">
        <v>4</v>
      </c>
      <c r="M1657" t="s">
        <v>19</v>
      </c>
      <c r="N1657" t="s">
        <v>33</v>
      </c>
      <c r="O1657">
        <f>orders[[#This Row],[Ship Date]]-orders[[#This Row],[Order Date]]</f>
        <v>3</v>
      </c>
      <c r="P1657">
        <f>WEEKNUM(orders[[#This Row],[Order Date]])</f>
        <v>10</v>
      </c>
      <c r="Q1657" t="str" cm="1">
        <f t="array" ref="Q1657">_xlfn.IFS(orders[[#This Row],[Customer Gender]]="M","Male", orders[[#This Row],[Customer Gender]]="F","Female", orders[[#This Row],[Customer Gender]]="O","Other", TRUE,"Unknown")</f>
        <v>Female</v>
      </c>
      <c r="R1657" s="31" t="str">
        <f t="shared" si="77"/>
        <v>March</v>
      </c>
    </row>
    <row r="1658" spans="1:18">
      <c r="A1658" t="s">
        <v>1757</v>
      </c>
      <c r="B1658" t="s">
        <v>26</v>
      </c>
      <c r="C1658">
        <v>6</v>
      </c>
      <c r="D1658">
        <f t="shared" si="75"/>
        <v>6</v>
      </c>
      <c r="E1658">
        <v>99.4</v>
      </c>
      <c r="F1658">
        <v>596.40000000000009</v>
      </c>
      <c r="G1658">
        <f t="shared" si="76"/>
        <v>596.40000000000009</v>
      </c>
      <c r="H1658" s="1">
        <v>45719</v>
      </c>
      <c r="I1658" s="1">
        <v>45722</v>
      </c>
      <c r="J1658" t="s">
        <v>23</v>
      </c>
      <c r="K1658" t="s">
        <v>18</v>
      </c>
      <c r="L1658">
        <v>5</v>
      </c>
      <c r="M1658" t="s">
        <v>19</v>
      </c>
      <c r="N1658" t="s">
        <v>33</v>
      </c>
      <c r="O1658">
        <f>orders[[#This Row],[Ship Date]]-orders[[#This Row],[Order Date]]</f>
        <v>3</v>
      </c>
      <c r="P1658">
        <f>WEEKNUM(orders[[#This Row],[Order Date]])</f>
        <v>10</v>
      </c>
      <c r="Q1658" t="str" cm="1">
        <f t="array" ref="Q1658">_xlfn.IFS(orders[[#This Row],[Customer Gender]]="M","Male", orders[[#This Row],[Customer Gender]]="F","Female", orders[[#This Row],[Customer Gender]]="O","Other", TRUE,"Unknown")</f>
        <v>Male</v>
      </c>
      <c r="R1658" s="31" t="str">
        <f t="shared" si="77"/>
        <v>March</v>
      </c>
    </row>
    <row r="1659" spans="1:18">
      <c r="A1659" t="s">
        <v>1758</v>
      </c>
      <c r="B1659" t="s">
        <v>67</v>
      </c>
      <c r="C1659">
        <v>1</v>
      </c>
      <c r="D1659">
        <f t="shared" si="75"/>
        <v>1</v>
      </c>
      <c r="E1659">
        <v>38.700000000000003</v>
      </c>
      <c r="F1659">
        <v>38.700000000000003</v>
      </c>
      <c r="G1659">
        <f t="shared" si="76"/>
        <v>38.700000000000003</v>
      </c>
      <c r="H1659" s="1">
        <v>45719</v>
      </c>
      <c r="I1659" s="1">
        <v>45720</v>
      </c>
      <c r="J1659" t="s">
        <v>27</v>
      </c>
      <c r="K1659" t="s">
        <v>40</v>
      </c>
      <c r="L1659">
        <v>4</v>
      </c>
      <c r="M1659" t="s">
        <v>19</v>
      </c>
      <c r="N1659" t="s">
        <v>188</v>
      </c>
      <c r="O1659">
        <f>orders[[#This Row],[Ship Date]]-orders[[#This Row],[Order Date]]</f>
        <v>1</v>
      </c>
      <c r="P1659">
        <f>WEEKNUM(orders[[#This Row],[Order Date]])</f>
        <v>10</v>
      </c>
      <c r="Q1659" t="str" cm="1">
        <f t="array" ref="Q1659">_xlfn.IFS(orders[[#This Row],[Customer Gender]]="M","Male", orders[[#This Row],[Customer Gender]]="F","Female", orders[[#This Row],[Customer Gender]]="O","Other", TRUE,"Unknown")</f>
        <v>Female</v>
      </c>
      <c r="R1659" s="31" t="str">
        <f t="shared" si="77"/>
        <v>March</v>
      </c>
    </row>
    <row r="1660" spans="1:18">
      <c r="A1660" t="s">
        <v>1759</v>
      </c>
      <c r="B1660" t="s">
        <v>32</v>
      </c>
      <c r="C1660">
        <v>2</v>
      </c>
      <c r="D1660">
        <f t="shared" si="75"/>
        <v>2</v>
      </c>
      <c r="E1660">
        <v>35.5</v>
      </c>
      <c r="F1660">
        <v>71</v>
      </c>
      <c r="G1660">
        <f t="shared" si="76"/>
        <v>71</v>
      </c>
      <c r="H1660" s="1">
        <v>45719</v>
      </c>
      <c r="I1660" s="1">
        <v>45722</v>
      </c>
      <c r="J1660" t="s">
        <v>23</v>
      </c>
      <c r="K1660" t="s">
        <v>18</v>
      </c>
      <c r="L1660">
        <v>5</v>
      </c>
      <c r="M1660" t="s">
        <v>19</v>
      </c>
      <c r="N1660" t="s">
        <v>188</v>
      </c>
      <c r="O1660">
        <f>orders[[#This Row],[Ship Date]]-orders[[#This Row],[Order Date]]</f>
        <v>3</v>
      </c>
      <c r="P1660">
        <f>WEEKNUM(orders[[#This Row],[Order Date]])</f>
        <v>10</v>
      </c>
      <c r="Q1660" t="str" cm="1">
        <f t="array" ref="Q1660">_xlfn.IFS(orders[[#This Row],[Customer Gender]]="M","Male", orders[[#This Row],[Customer Gender]]="F","Female", orders[[#This Row],[Customer Gender]]="O","Other", TRUE,"Unknown")</f>
        <v>Male</v>
      </c>
      <c r="R1660" s="31" t="str">
        <f t="shared" si="77"/>
        <v>March</v>
      </c>
    </row>
    <row r="1661" spans="1:18">
      <c r="A1661" t="s">
        <v>1760</v>
      </c>
      <c r="B1661" t="s">
        <v>26</v>
      </c>
      <c r="C1661">
        <v>4</v>
      </c>
      <c r="D1661">
        <f t="shared" si="75"/>
        <v>4</v>
      </c>
      <c r="E1661">
        <v>93.3</v>
      </c>
      <c r="F1661">
        <v>373.2</v>
      </c>
      <c r="G1661">
        <f t="shared" si="76"/>
        <v>373.2</v>
      </c>
      <c r="H1661" s="1">
        <v>45719</v>
      </c>
      <c r="I1661" s="1">
        <v>45722</v>
      </c>
      <c r="J1661" t="s">
        <v>27</v>
      </c>
      <c r="K1661" t="s">
        <v>18</v>
      </c>
      <c r="L1661">
        <v>5</v>
      </c>
      <c r="M1661" t="s">
        <v>19</v>
      </c>
      <c r="N1661" t="s">
        <v>55</v>
      </c>
      <c r="O1661">
        <f>orders[[#This Row],[Ship Date]]-orders[[#This Row],[Order Date]]</f>
        <v>3</v>
      </c>
      <c r="P1661">
        <f>WEEKNUM(orders[[#This Row],[Order Date]])</f>
        <v>10</v>
      </c>
      <c r="Q1661" t="str" cm="1">
        <f t="array" ref="Q1661">_xlfn.IFS(orders[[#This Row],[Customer Gender]]="M","Male", orders[[#This Row],[Customer Gender]]="F","Female", orders[[#This Row],[Customer Gender]]="O","Other", TRUE,"Unknown")</f>
        <v>Female</v>
      </c>
      <c r="R1661" s="31" t="str">
        <f t="shared" si="77"/>
        <v>March</v>
      </c>
    </row>
    <row r="1662" spans="1:18">
      <c r="A1662" t="s">
        <v>1761</v>
      </c>
      <c r="B1662" t="s">
        <v>128</v>
      </c>
      <c r="C1662">
        <v>1</v>
      </c>
      <c r="D1662">
        <f t="shared" si="75"/>
        <v>1</v>
      </c>
      <c r="E1662">
        <v>31.4</v>
      </c>
      <c r="F1662">
        <v>31.4</v>
      </c>
      <c r="G1662">
        <f t="shared" si="76"/>
        <v>31.4</v>
      </c>
      <c r="H1662" s="1">
        <v>45719</v>
      </c>
      <c r="I1662" s="1">
        <v>45724</v>
      </c>
      <c r="J1662" t="s">
        <v>27</v>
      </c>
      <c r="K1662" t="s">
        <v>40</v>
      </c>
      <c r="L1662">
        <v>5</v>
      </c>
      <c r="M1662" t="s">
        <v>19</v>
      </c>
      <c r="N1662" t="s">
        <v>55</v>
      </c>
      <c r="O1662">
        <f>orders[[#This Row],[Ship Date]]-orders[[#This Row],[Order Date]]</f>
        <v>5</v>
      </c>
      <c r="P1662">
        <f>WEEKNUM(orders[[#This Row],[Order Date]])</f>
        <v>10</v>
      </c>
      <c r="Q1662" t="str" cm="1">
        <f t="array" ref="Q1662">_xlfn.IFS(orders[[#This Row],[Customer Gender]]="M","Male", orders[[#This Row],[Customer Gender]]="F","Female", orders[[#This Row],[Customer Gender]]="O","Other", TRUE,"Unknown")</f>
        <v>Female</v>
      </c>
      <c r="R1662" s="31" t="str">
        <f t="shared" si="77"/>
        <v>March</v>
      </c>
    </row>
    <row r="1663" spans="1:18">
      <c r="A1663" t="s">
        <v>1762</v>
      </c>
      <c r="B1663" t="s">
        <v>22</v>
      </c>
      <c r="C1663">
        <v>1</v>
      </c>
      <c r="D1663">
        <f t="shared" si="75"/>
        <v>1</v>
      </c>
      <c r="E1663">
        <v>85.9</v>
      </c>
      <c r="F1663">
        <v>85.9</v>
      </c>
      <c r="G1663">
        <f t="shared" si="76"/>
        <v>85.9</v>
      </c>
      <c r="H1663" s="1">
        <v>45719</v>
      </c>
      <c r="I1663" s="1">
        <v>45722</v>
      </c>
      <c r="J1663" t="s">
        <v>23</v>
      </c>
      <c r="K1663" t="s">
        <v>35</v>
      </c>
      <c r="L1663">
        <v>4</v>
      </c>
      <c r="M1663" t="s">
        <v>19</v>
      </c>
      <c r="N1663" t="s">
        <v>55</v>
      </c>
      <c r="O1663">
        <f>orders[[#This Row],[Ship Date]]-orders[[#This Row],[Order Date]]</f>
        <v>3</v>
      </c>
      <c r="P1663">
        <f>WEEKNUM(orders[[#This Row],[Order Date]])</f>
        <v>10</v>
      </c>
      <c r="Q1663" t="str" cm="1">
        <f t="array" ref="Q1663">_xlfn.IFS(orders[[#This Row],[Customer Gender]]="M","Male", orders[[#This Row],[Customer Gender]]="F","Female", orders[[#This Row],[Customer Gender]]="O","Other", TRUE,"Unknown")</f>
        <v>Male</v>
      </c>
      <c r="R1663" s="31" t="str">
        <f t="shared" si="77"/>
        <v>March</v>
      </c>
    </row>
    <row r="1664" spans="1:18">
      <c r="A1664" t="s">
        <v>1763</v>
      </c>
      <c r="B1664" t="s">
        <v>39</v>
      </c>
      <c r="C1664">
        <v>8</v>
      </c>
      <c r="D1664">
        <f t="shared" si="75"/>
        <v>8</v>
      </c>
      <c r="E1664">
        <v>41.7</v>
      </c>
      <c r="F1664">
        <v>333.6</v>
      </c>
      <c r="G1664">
        <f t="shared" si="76"/>
        <v>333.6</v>
      </c>
      <c r="H1664" s="1">
        <v>45719</v>
      </c>
      <c r="I1664" s="1">
        <v>45727</v>
      </c>
      <c r="J1664" t="s">
        <v>23</v>
      </c>
      <c r="K1664" t="s">
        <v>18</v>
      </c>
      <c r="L1664">
        <v>5</v>
      </c>
      <c r="M1664" t="s">
        <v>19</v>
      </c>
      <c r="N1664" t="s">
        <v>59</v>
      </c>
      <c r="O1664">
        <f>orders[[#This Row],[Ship Date]]-orders[[#This Row],[Order Date]]</f>
        <v>8</v>
      </c>
      <c r="P1664">
        <f>WEEKNUM(orders[[#This Row],[Order Date]])</f>
        <v>10</v>
      </c>
      <c r="Q1664" t="str" cm="1">
        <f t="array" ref="Q1664">_xlfn.IFS(orders[[#This Row],[Customer Gender]]="M","Male", orders[[#This Row],[Customer Gender]]="F","Female", orders[[#This Row],[Customer Gender]]="O","Other", TRUE,"Unknown")</f>
        <v>Male</v>
      </c>
      <c r="R1664" s="31" t="str">
        <f t="shared" si="77"/>
        <v>March</v>
      </c>
    </row>
    <row r="1665" spans="1:18">
      <c r="A1665" t="s">
        <v>1764</v>
      </c>
      <c r="B1665" t="s">
        <v>44</v>
      </c>
      <c r="C1665">
        <v>4</v>
      </c>
      <c r="D1665">
        <f t="shared" si="75"/>
        <v>4</v>
      </c>
      <c r="E1665">
        <v>31.5</v>
      </c>
      <c r="F1665">
        <v>126</v>
      </c>
      <c r="G1665">
        <f t="shared" si="76"/>
        <v>126</v>
      </c>
      <c r="H1665" s="1">
        <v>45719</v>
      </c>
      <c r="I1665" s="1">
        <v>45720</v>
      </c>
      <c r="J1665" t="s">
        <v>27</v>
      </c>
      <c r="K1665" t="s">
        <v>18</v>
      </c>
      <c r="L1665">
        <v>4</v>
      </c>
      <c r="M1665" t="s">
        <v>19</v>
      </c>
      <c r="N1665" t="s">
        <v>59</v>
      </c>
      <c r="O1665">
        <f>orders[[#This Row],[Ship Date]]-orders[[#This Row],[Order Date]]</f>
        <v>1</v>
      </c>
      <c r="P1665">
        <f>WEEKNUM(orders[[#This Row],[Order Date]])</f>
        <v>10</v>
      </c>
      <c r="Q1665" t="str" cm="1">
        <f t="array" ref="Q1665">_xlfn.IFS(orders[[#This Row],[Customer Gender]]="M","Male", orders[[#This Row],[Customer Gender]]="F","Female", orders[[#This Row],[Customer Gender]]="O","Other", TRUE,"Unknown")</f>
        <v>Female</v>
      </c>
      <c r="R1665" s="31" t="str">
        <f t="shared" si="77"/>
        <v>March</v>
      </c>
    </row>
    <row r="1666" spans="1:18">
      <c r="A1666" t="s">
        <v>1765</v>
      </c>
      <c r="B1666" t="s">
        <v>44</v>
      </c>
      <c r="C1666">
        <v>2</v>
      </c>
      <c r="D1666">
        <f t="shared" ref="D1666:D1729" si="78">IF(OR(C1666="",C1666=0),0.0001,C1666)</f>
        <v>2</v>
      </c>
      <c r="E1666">
        <v>36.299999999999997</v>
      </c>
      <c r="F1666">
        <v>72.599999999999994</v>
      </c>
      <c r="G1666">
        <f t="shared" ref="G1666:G1729" si="79">IF(OR(F1666="",F1666=0),0.0001,F1666)</f>
        <v>72.599999999999994</v>
      </c>
      <c r="H1666" s="1">
        <v>45719</v>
      </c>
      <c r="I1666" s="1">
        <v>45720</v>
      </c>
      <c r="J1666" t="s">
        <v>27</v>
      </c>
      <c r="K1666" t="s">
        <v>18</v>
      </c>
      <c r="L1666">
        <v>2</v>
      </c>
      <c r="M1666" t="s">
        <v>19</v>
      </c>
      <c r="N1666" t="s">
        <v>62</v>
      </c>
      <c r="O1666">
        <f>orders[[#This Row],[Ship Date]]-orders[[#This Row],[Order Date]]</f>
        <v>1</v>
      </c>
      <c r="P1666">
        <f>WEEKNUM(orders[[#This Row],[Order Date]])</f>
        <v>10</v>
      </c>
      <c r="Q1666" t="str" cm="1">
        <f t="array" ref="Q1666">_xlfn.IFS(orders[[#This Row],[Customer Gender]]="M","Male", orders[[#This Row],[Customer Gender]]="F","Female", orders[[#This Row],[Customer Gender]]="O","Other", TRUE,"Unknown")</f>
        <v>Female</v>
      </c>
      <c r="R1666" s="31" t="str">
        <f t="shared" ref="R1666:R1729" si="80">TEXT(H1666,"mmmm")</f>
        <v>March</v>
      </c>
    </row>
    <row r="1667" spans="1:18">
      <c r="A1667" t="s">
        <v>1766</v>
      </c>
      <c r="B1667" t="s">
        <v>44</v>
      </c>
      <c r="C1667">
        <v>3</v>
      </c>
      <c r="D1667">
        <f t="shared" si="78"/>
        <v>3</v>
      </c>
      <c r="E1667">
        <v>33.4</v>
      </c>
      <c r="F1667">
        <v>100.19999999999999</v>
      </c>
      <c r="G1667">
        <f t="shared" si="79"/>
        <v>100.19999999999999</v>
      </c>
      <c r="H1667" s="1">
        <v>45719</v>
      </c>
      <c r="I1667" s="1">
        <v>45720</v>
      </c>
      <c r="J1667" t="s">
        <v>27</v>
      </c>
      <c r="K1667" t="s">
        <v>51</v>
      </c>
      <c r="L1667">
        <v>4</v>
      </c>
      <c r="M1667" t="s">
        <v>19</v>
      </c>
      <c r="N1667" t="s">
        <v>103</v>
      </c>
      <c r="O1667">
        <f>orders[[#This Row],[Ship Date]]-orders[[#This Row],[Order Date]]</f>
        <v>1</v>
      </c>
      <c r="P1667">
        <f>WEEKNUM(orders[[#This Row],[Order Date]])</f>
        <v>10</v>
      </c>
      <c r="Q1667" t="str" cm="1">
        <f t="array" ref="Q1667">_xlfn.IFS(orders[[#This Row],[Customer Gender]]="M","Male", orders[[#This Row],[Customer Gender]]="F","Female", orders[[#This Row],[Customer Gender]]="O","Other", TRUE,"Unknown")</f>
        <v>Female</v>
      </c>
      <c r="R1667" s="31" t="str">
        <f t="shared" si="80"/>
        <v>March</v>
      </c>
    </row>
    <row r="1668" spans="1:18">
      <c r="A1668" t="s">
        <v>1767</v>
      </c>
      <c r="B1668" t="s">
        <v>26</v>
      </c>
      <c r="C1668">
        <v>3</v>
      </c>
      <c r="D1668">
        <f t="shared" si="78"/>
        <v>3</v>
      </c>
      <c r="E1668">
        <v>65.2</v>
      </c>
      <c r="F1668">
        <v>195.60000000000002</v>
      </c>
      <c r="G1668">
        <f t="shared" si="79"/>
        <v>195.60000000000002</v>
      </c>
      <c r="H1668" s="1">
        <v>45719</v>
      </c>
      <c r="I1668" s="1">
        <v>45720</v>
      </c>
      <c r="J1668" t="s">
        <v>27</v>
      </c>
      <c r="K1668" t="s">
        <v>40</v>
      </c>
      <c r="L1668">
        <v>5</v>
      </c>
      <c r="M1668" t="s">
        <v>19</v>
      </c>
      <c r="N1668" t="s">
        <v>201</v>
      </c>
      <c r="O1668">
        <f>orders[[#This Row],[Ship Date]]-orders[[#This Row],[Order Date]]</f>
        <v>1</v>
      </c>
      <c r="P1668">
        <f>WEEKNUM(orders[[#This Row],[Order Date]])</f>
        <v>10</v>
      </c>
      <c r="Q1668" t="str" cm="1">
        <f t="array" ref="Q1668">_xlfn.IFS(orders[[#This Row],[Customer Gender]]="M","Male", orders[[#This Row],[Customer Gender]]="F","Female", orders[[#This Row],[Customer Gender]]="O","Other", TRUE,"Unknown")</f>
        <v>Female</v>
      </c>
      <c r="R1668" s="31" t="str">
        <f t="shared" si="80"/>
        <v>March</v>
      </c>
    </row>
    <row r="1669" spans="1:18">
      <c r="A1669" t="s">
        <v>1768</v>
      </c>
      <c r="B1669" t="s">
        <v>44</v>
      </c>
      <c r="C1669">
        <v>9</v>
      </c>
      <c r="D1669">
        <f t="shared" si="78"/>
        <v>9</v>
      </c>
      <c r="E1669">
        <v>65.5</v>
      </c>
      <c r="F1669">
        <v>589.5</v>
      </c>
      <c r="G1669">
        <f t="shared" si="79"/>
        <v>589.5</v>
      </c>
      <c r="H1669" s="1">
        <v>45719</v>
      </c>
      <c r="I1669" s="1">
        <v>45722</v>
      </c>
      <c r="J1669" t="s">
        <v>27</v>
      </c>
      <c r="K1669" t="s">
        <v>18</v>
      </c>
      <c r="L1669">
        <v>5</v>
      </c>
      <c r="M1669" t="s">
        <v>19</v>
      </c>
      <c r="N1669" t="s">
        <v>72</v>
      </c>
      <c r="O1669">
        <f>orders[[#This Row],[Ship Date]]-orders[[#This Row],[Order Date]]</f>
        <v>3</v>
      </c>
      <c r="P1669">
        <f>WEEKNUM(orders[[#This Row],[Order Date]])</f>
        <v>10</v>
      </c>
      <c r="Q1669" t="str" cm="1">
        <f t="array" ref="Q1669">_xlfn.IFS(orders[[#This Row],[Customer Gender]]="M","Male", orders[[#This Row],[Customer Gender]]="F","Female", orders[[#This Row],[Customer Gender]]="O","Other", TRUE,"Unknown")</f>
        <v>Female</v>
      </c>
      <c r="R1669" s="31" t="str">
        <f t="shared" si="80"/>
        <v>March</v>
      </c>
    </row>
    <row r="1670" spans="1:18">
      <c r="A1670" t="s">
        <v>1769</v>
      </c>
      <c r="B1670" t="s">
        <v>39</v>
      </c>
      <c r="C1670">
        <v>3</v>
      </c>
      <c r="D1670">
        <f t="shared" si="78"/>
        <v>3</v>
      </c>
      <c r="E1670">
        <v>52.8</v>
      </c>
      <c r="F1670">
        <v>158.39999999999998</v>
      </c>
      <c r="G1670">
        <f t="shared" si="79"/>
        <v>158.39999999999998</v>
      </c>
      <c r="H1670" s="1">
        <v>45719</v>
      </c>
      <c r="I1670" s="1">
        <v>45722</v>
      </c>
      <c r="J1670" t="s">
        <v>23</v>
      </c>
      <c r="K1670" t="s">
        <v>40</v>
      </c>
      <c r="L1670">
        <v>4</v>
      </c>
      <c r="M1670" t="s">
        <v>19</v>
      </c>
      <c r="N1670" t="s">
        <v>72</v>
      </c>
      <c r="O1670">
        <f>orders[[#This Row],[Ship Date]]-orders[[#This Row],[Order Date]]</f>
        <v>3</v>
      </c>
      <c r="P1670">
        <f>WEEKNUM(orders[[#This Row],[Order Date]])</f>
        <v>10</v>
      </c>
      <c r="Q1670" t="str" cm="1">
        <f t="array" ref="Q1670">_xlfn.IFS(orders[[#This Row],[Customer Gender]]="M","Male", orders[[#This Row],[Customer Gender]]="F","Female", orders[[#This Row],[Customer Gender]]="O","Other", TRUE,"Unknown")</f>
        <v>Male</v>
      </c>
      <c r="R1670" s="31" t="str">
        <f t="shared" si="80"/>
        <v>March</v>
      </c>
    </row>
    <row r="1671" spans="1:18">
      <c r="A1671" t="s">
        <v>1770</v>
      </c>
      <c r="B1671" t="s">
        <v>46</v>
      </c>
      <c r="C1671">
        <v>5</v>
      </c>
      <c r="D1671">
        <f t="shared" si="78"/>
        <v>5</v>
      </c>
      <c r="E1671">
        <v>24</v>
      </c>
      <c r="F1671">
        <v>120</v>
      </c>
      <c r="G1671">
        <f t="shared" si="79"/>
        <v>120</v>
      </c>
      <c r="H1671" s="1">
        <v>45719</v>
      </c>
      <c r="I1671" s="1">
        <v>45723</v>
      </c>
      <c r="J1671" t="s">
        <v>23</v>
      </c>
      <c r="K1671" t="s">
        <v>18</v>
      </c>
      <c r="L1671">
        <v>3</v>
      </c>
      <c r="M1671" t="s">
        <v>19</v>
      </c>
      <c r="N1671" t="s">
        <v>77</v>
      </c>
      <c r="O1671">
        <f>orders[[#This Row],[Ship Date]]-orders[[#This Row],[Order Date]]</f>
        <v>4</v>
      </c>
      <c r="P1671">
        <f>WEEKNUM(orders[[#This Row],[Order Date]])</f>
        <v>10</v>
      </c>
      <c r="Q1671" t="str" cm="1">
        <f t="array" ref="Q1671">_xlfn.IFS(orders[[#This Row],[Customer Gender]]="M","Male", orders[[#This Row],[Customer Gender]]="F","Female", orders[[#This Row],[Customer Gender]]="O","Other", TRUE,"Unknown")</f>
        <v>Male</v>
      </c>
      <c r="R1671" s="31" t="str">
        <f t="shared" si="80"/>
        <v>March</v>
      </c>
    </row>
    <row r="1672" spans="1:18">
      <c r="A1672" t="s">
        <v>1771</v>
      </c>
      <c r="B1672" t="s">
        <v>30</v>
      </c>
      <c r="C1672">
        <v>3</v>
      </c>
      <c r="D1672">
        <f t="shared" si="78"/>
        <v>3</v>
      </c>
      <c r="E1672">
        <v>51.2</v>
      </c>
      <c r="F1672">
        <v>153.60000000000002</v>
      </c>
      <c r="G1672">
        <f t="shared" si="79"/>
        <v>153.60000000000002</v>
      </c>
      <c r="H1672" s="1">
        <v>45719</v>
      </c>
      <c r="I1672" s="1">
        <v>45720</v>
      </c>
      <c r="J1672" t="s">
        <v>27</v>
      </c>
      <c r="K1672" t="s">
        <v>18</v>
      </c>
      <c r="L1672">
        <v>4</v>
      </c>
      <c r="M1672" t="s">
        <v>19</v>
      </c>
      <c r="N1672" t="s">
        <v>309</v>
      </c>
      <c r="O1672">
        <f>orders[[#This Row],[Ship Date]]-orders[[#This Row],[Order Date]]</f>
        <v>1</v>
      </c>
      <c r="P1672">
        <f>WEEKNUM(orders[[#This Row],[Order Date]])</f>
        <v>10</v>
      </c>
      <c r="Q1672" t="str" cm="1">
        <f t="array" ref="Q1672">_xlfn.IFS(orders[[#This Row],[Customer Gender]]="M","Male", orders[[#This Row],[Customer Gender]]="F","Female", orders[[#This Row],[Customer Gender]]="O","Other", TRUE,"Unknown")</f>
        <v>Female</v>
      </c>
      <c r="R1672" s="31" t="str">
        <f t="shared" si="80"/>
        <v>March</v>
      </c>
    </row>
    <row r="1673" spans="1:18">
      <c r="A1673" t="s">
        <v>1772</v>
      </c>
      <c r="B1673" t="s">
        <v>37</v>
      </c>
      <c r="C1673">
        <v>3</v>
      </c>
      <c r="D1673">
        <f t="shared" si="78"/>
        <v>3</v>
      </c>
      <c r="E1673">
        <v>28.3</v>
      </c>
      <c r="F1673">
        <v>84.9</v>
      </c>
      <c r="G1673">
        <f t="shared" si="79"/>
        <v>84.9</v>
      </c>
      <c r="H1673" s="1">
        <v>45719</v>
      </c>
      <c r="I1673" s="1">
        <v>45721</v>
      </c>
      <c r="J1673" t="s">
        <v>23</v>
      </c>
      <c r="K1673" t="s">
        <v>70</v>
      </c>
      <c r="L1673">
        <v>4</v>
      </c>
      <c r="M1673" t="s">
        <v>19</v>
      </c>
      <c r="N1673" t="s">
        <v>110</v>
      </c>
      <c r="O1673">
        <f>orders[[#This Row],[Ship Date]]-orders[[#This Row],[Order Date]]</f>
        <v>2</v>
      </c>
      <c r="P1673">
        <f>WEEKNUM(orders[[#This Row],[Order Date]])</f>
        <v>10</v>
      </c>
      <c r="Q1673" t="str" cm="1">
        <f t="array" ref="Q1673">_xlfn.IFS(orders[[#This Row],[Customer Gender]]="M","Male", orders[[#This Row],[Customer Gender]]="F","Female", orders[[#This Row],[Customer Gender]]="O","Other", TRUE,"Unknown")</f>
        <v>Male</v>
      </c>
      <c r="R1673" s="31" t="str">
        <f t="shared" si="80"/>
        <v>March</v>
      </c>
    </row>
    <row r="1674" spans="1:18">
      <c r="A1674" t="s">
        <v>1773</v>
      </c>
      <c r="B1674" t="s">
        <v>39</v>
      </c>
      <c r="C1674">
        <v>3</v>
      </c>
      <c r="D1674">
        <f t="shared" si="78"/>
        <v>3</v>
      </c>
      <c r="E1674">
        <v>42.3</v>
      </c>
      <c r="F1674">
        <v>126.89999999999999</v>
      </c>
      <c r="G1674">
        <f t="shared" si="79"/>
        <v>126.89999999999999</v>
      </c>
      <c r="H1674" s="1">
        <v>45719</v>
      </c>
      <c r="I1674" s="1">
        <v>45719</v>
      </c>
      <c r="J1674" t="s">
        <v>27</v>
      </c>
      <c r="K1674" t="s">
        <v>40</v>
      </c>
      <c r="L1674">
        <v>3</v>
      </c>
      <c r="M1674" t="s">
        <v>19</v>
      </c>
      <c r="N1674" t="s">
        <v>110</v>
      </c>
      <c r="O1674">
        <f>orders[[#This Row],[Ship Date]]-orders[[#This Row],[Order Date]]</f>
        <v>0</v>
      </c>
      <c r="P1674">
        <f>WEEKNUM(orders[[#This Row],[Order Date]])</f>
        <v>10</v>
      </c>
      <c r="Q1674" t="str" cm="1">
        <f t="array" ref="Q1674">_xlfn.IFS(orders[[#This Row],[Customer Gender]]="M","Male", orders[[#This Row],[Customer Gender]]="F","Female", orders[[#This Row],[Customer Gender]]="O","Other", TRUE,"Unknown")</f>
        <v>Female</v>
      </c>
      <c r="R1674" s="31" t="str">
        <f t="shared" si="80"/>
        <v>March</v>
      </c>
    </row>
    <row r="1675" spans="1:18">
      <c r="A1675" t="s">
        <v>1774</v>
      </c>
      <c r="B1675" t="s">
        <v>26</v>
      </c>
      <c r="C1675">
        <v>8</v>
      </c>
      <c r="D1675">
        <f t="shared" si="78"/>
        <v>8</v>
      </c>
      <c r="E1675">
        <v>163.30000000000001</v>
      </c>
      <c r="F1675">
        <v>1306.4000000000001</v>
      </c>
      <c r="G1675">
        <f t="shared" si="79"/>
        <v>1306.4000000000001</v>
      </c>
      <c r="H1675" s="1">
        <v>45720</v>
      </c>
      <c r="I1675" s="1">
        <v>45721</v>
      </c>
      <c r="J1675" t="s">
        <v>27</v>
      </c>
      <c r="K1675" t="s">
        <v>35</v>
      </c>
      <c r="L1675">
        <v>4</v>
      </c>
      <c r="M1675" t="s">
        <v>19</v>
      </c>
      <c r="N1675" t="s">
        <v>82</v>
      </c>
      <c r="O1675">
        <f>orders[[#This Row],[Ship Date]]-orders[[#This Row],[Order Date]]</f>
        <v>1</v>
      </c>
      <c r="P1675">
        <f>WEEKNUM(orders[[#This Row],[Order Date]])</f>
        <v>10</v>
      </c>
      <c r="Q1675" t="str" cm="1">
        <f t="array" ref="Q1675">_xlfn.IFS(orders[[#This Row],[Customer Gender]]="M","Male", orders[[#This Row],[Customer Gender]]="F","Female", orders[[#This Row],[Customer Gender]]="O","Other", TRUE,"Unknown")</f>
        <v>Female</v>
      </c>
      <c r="R1675" s="31" t="str">
        <f t="shared" si="80"/>
        <v>March</v>
      </c>
    </row>
    <row r="1676" spans="1:18">
      <c r="A1676" t="s">
        <v>1775</v>
      </c>
      <c r="B1676" t="s">
        <v>39</v>
      </c>
      <c r="C1676">
        <v>7</v>
      </c>
      <c r="D1676">
        <f t="shared" si="78"/>
        <v>7</v>
      </c>
      <c r="E1676">
        <v>47.3</v>
      </c>
      <c r="F1676">
        <v>331.09999999999997</v>
      </c>
      <c r="G1676">
        <f t="shared" si="79"/>
        <v>331.09999999999997</v>
      </c>
      <c r="H1676" s="1">
        <v>45720</v>
      </c>
      <c r="I1676" s="1">
        <v>45723</v>
      </c>
      <c r="J1676" t="s">
        <v>27</v>
      </c>
      <c r="K1676" t="s">
        <v>70</v>
      </c>
      <c r="L1676">
        <v>3</v>
      </c>
      <c r="M1676" t="s">
        <v>19</v>
      </c>
      <c r="N1676" t="s">
        <v>115</v>
      </c>
      <c r="O1676">
        <f>orders[[#This Row],[Ship Date]]-orders[[#This Row],[Order Date]]</f>
        <v>3</v>
      </c>
      <c r="P1676">
        <f>WEEKNUM(orders[[#This Row],[Order Date]])</f>
        <v>10</v>
      </c>
      <c r="Q1676" t="str" cm="1">
        <f t="array" ref="Q1676">_xlfn.IFS(orders[[#This Row],[Customer Gender]]="M","Male", orders[[#This Row],[Customer Gender]]="F","Female", orders[[#This Row],[Customer Gender]]="O","Other", TRUE,"Unknown")</f>
        <v>Female</v>
      </c>
      <c r="R1676" s="31" t="str">
        <f t="shared" si="80"/>
        <v>March</v>
      </c>
    </row>
    <row r="1677" spans="1:18">
      <c r="A1677" t="s">
        <v>1776</v>
      </c>
      <c r="B1677" t="s">
        <v>44</v>
      </c>
      <c r="C1677">
        <v>16</v>
      </c>
      <c r="D1677">
        <f t="shared" si="78"/>
        <v>16</v>
      </c>
      <c r="E1677">
        <v>27.3</v>
      </c>
      <c r="F1677">
        <v>436.8</v>
      </c>
      <c r="G1677">
        <f t="shared" si="79"/>
        <v>436.8</v>
      </c>
      <c r="H1677" s="1">
        <v>45720</v>
      </c>
      <c r="I1677" s="1">
        <v>45721</v>
      </c>
      <c r="J1677" t="s">
        <v>27</v>
      </c>
      <c r="K1677" t="s">
        <v>40</v>
      </c>
      <c r="L1677">
        <v>4</v>
      </c>
      <c r="M1677" t="s">
        <v>19</v>
      </c>
      <c r="N1677" t="s">
        <v>115</v>
      </c>
      <c r="O1677">
        <f>orders[[#This Row],[Ship Date]]-orders[[#This Row],[Order Date]]</f>
        <v>1</v>
      </c>
      <c r="P1677">
        <f>WEEKNUM(orders[[#This Row],[Order Date]])</f>
        <v>10</v>
      </c>
      <c r="Q1677" t="str" cm="1">
        <f t="array" ref="Q1677">_xlfn.IFS(orders[[#This Row],[Customer Gender]]="M","Male", orders[[#This Row],[Customer Gender]]="F","Female", orders[[#This Row],[Customer Gender]]="O","Other", TRUE,"Unknown")</f>
        <v>Female</v>
      </c>
      <c r="R1677" s="31" t="str">
        <f t="shared" si="80"/>
        <v>March</v>
      </c>
    </row>
    <row r="1678" spans="1:18">
      <c r="A1678" t="s">
        <v>1777</v>
      </c>
      <c r="B1678" t="s">
        <v>54</v>
      </c>
      <c r="C1678">
        <v>6</v>
      </c>
      <c r="D1678">
        <f t="shared" si="78"/>
        <v>6</v>
      </c>
      <c r="E1678">
        <v>34.9</v>
      </c>
      <c r="F1678">
        <v>209.39999999999998</v>
      </c>
      <c r="G1678">
        <f t="shared" si="79"/>
        <v>209.39999999999998</v>
      </c>
      <c r="H1678" s="1">
        <v>45720</v>
      </c>
      <c r="I1678" s="1">
        <v>45731</v>
      </c>
      <c r="J1678" t="s">
        <v>27</v>
      </c>
      <c r="K1678" t="s">
        <v>18</v>
      </c>
      <c r="L1678">
        <v>4</v>
      </c>
      <c r="M1678" t="s">
        <v>19</v>
      </c>
      <c r="N1678" t="s">
        <v>115</v>
      </c>
      <c r="O1678">
        <f>orders[[#This Row],[Ship Date]]-orders[[#This Row],[Order Date]]</f>
        <v>11</v>
      </c>
      <c r="P1678">
        <f>WEEKNUM(orders[[#This Row],[Order Date]])</f>
        <v>10</v>
      </c>
      <c r="Q1678" t="str" cm="1">
        <f t="array" ref="Q1678">_xlfn.IFS(orders[[#This Row],[Customer Gender]]="M","Male", orders[[#This Row],[Customer Gender]]="F","Female", orders[[#This Row],[Customer Gender]]="O","Other", TRUE,"Unknown")</f>
        <v>Female</v>
      </c>
      <c r="R1678" s="31" t="str">
        <f t="shared" si="80"/>
        <v>March</v>
      </c>
    </row>
    <row r="1679" spans="1:18">
      <c r="A1679" t="s">
        <v>1778</v>
      </c>
      <c r="B1679" t="s">
        <v>39</v>
      </c>
      <c r="C1679">
        <v>2</v>
      </c>
      <c r="D1679">
        <f t="shared" si="78"/>
        <v>2</v>
      </c>
      <c r="E1679">
        <v>53.9</v>
      </c>
      <c r="F1679">
        <v>107.8</v>
      </c>
      <c r="G1679">
        <f t="shared" si="79"/>
        <v>107.8</v>
      </c>
      <c r="H1679" s="1">
        <v>45720</v>
      </c>
      <c r="I1679" s="1">
        <v>45723</v>
      </c>
      <c r="J1679" t="s">
        <v>89</v>
      </c>
      <c r="K1679" t="s">
        <v>18</v>
      </c>
      <c r="L1679">
        <v>2</v>
      </c>
      <c r="M1679" t="s">
        <v>19</v>
      </c>
      <c r="N1679" t="s">
        <v>24</v>
      </c>
      <c r="O1679">
        <f>orders[[#This Row],[Ship Date]]-orders[[#This Row],[Order Date]]</f>
        <v>3</v>
      </c>
      <c r="P1679">
        <f>WEEKNUM(orders[[#This Row],[Order Date]])</f>
        <v>10</v>
      </c>
      <c r="Q1679" t="str" cm="1">
        <f t="array" ref="Q1679">_xlfn.IFS(orders[[#This Row],[Customer Gender]]="M","Male", orders[[#This Row],[Customer Gender]]="F","Female", orders[[#This Row],[Customer Gender]]="O","Other", TRUE,"Unknown")</f>
        <v>Other</v>
      </c>
      <c r="R1679" s="31" t="str">
        <f t="shared" si="80"/>
        <v>March</v>
      </c>
    </row>
    <row r="1680" spans="1:18">
      <c r="A1680" t="s">
        <v>1779</v>
      </c>
      <c r="B1680" t="s">
        <v>26</v>
      </c>
      <c r="C1680">
        <v>2</v>
      </c>
      <c r="D1680">
        <f t="shared" si="78"/>
        <v>2</v>
      </c>
      <c r="E1680">
        <v>87.2</v>
      </c>
      <c r="F1680">
        <v>174.4</v>
      </c>
      <c r="G1680">
        <f t="shared" si="79"/>
        <v>174.4</v>
      </c>
      <c r="H1680" s="1">
        <v>45720</v>
      </c>
      <c r="I1680" s="1">
        <v>45721</v>
      </c>
      <c r="J1680" t="s">
        <v>27</v>
      </c>
      <c r="K1680" t="s">
        <v>18</v>
      </c>
      <c r="L1680">
        <v>3</v>
      </c>
      <c r="M1680" t="s">
        <v>19</v>
      </c>
      <c r="N1680" t="s">
        <v>24</v>
      </c>
      <c r="O1680">
        <f>orders[[#This Row],[Ship Date]]-orders[[#This Row],[Order Date]]</f>
        <v>1</v>
      </c>
      <c r="P1680">
        <f>WEEKNUM(orders[[#This Row],[Order Date]])</f>
        <v>10</v>
      </c>
      <c r="Q1680" t="str" cm="1">
        <f t="array" ref="Q1680">_xlfn.IFS(orders[[#This Row],[Customer Gender]]="M","Male", orders[[#This Row],[Customer Gender]]="F","Female", orders[[#This Row],[Customer Gender]]="O","Other", TRUE,"Unknown")</f>
        <v>Female</v>
      </c>
      <c r="R1680" s="31" t="str">
        <f t="shared" si="80"/>
        <v>March</v>
      </c>
    </row>
    <row r="1681" spans="1:18">
      <c r="A1681" t="s">
        <v>1780</v>
      </c>
      <c r="B1681" t="s">
        <v>123</v>
      </c>
      <c r="C1681">
        <v>1</v>
      </c>
      <c r="D1681">
        <f t="shared" si="78"/>
        <v>1</v>
      </c>
      <c r="E1681">
        <v>58.8</v>
      </c>
      <c r="F1681">
        <v>58.8</v>
      </c>
      <c r="G1681">
        <f t="shared" si="79"/>
        <v>58.8</v>
      </c>
      <c r="H1681" s="1">
        <v>45720</v>
      </c>
      <c r="I1681" s="1">
        <v>45722</v>
      </c>
      <c r="J1681" t="s">
        <v>27</v>
      </c>
      <c r="K1681" t="s">
        <v>40</v>
      </c>
      <c r="L1681">
        <v>4</v>
      </c>
      <c r="M1681" t="s">
        <v>19</v>
      </c>
      <c r="N1681" t="s">
        <v>587</v>
      </c>
      <c r="O1681">
        <f>orders[[#This Row],[Ship Date]]-orders[[#This Row],[Order Date]]</f>
        <v>2</v>
      </c>
      <c r="P1681">
        <f>WEEKNUM(orders[[#This Row],[Order Date]])</f>
        <v>10</v>
      </c>
      <c r="Q1681" t="str" cm="1">
        <f t="array" ref="Q1681">_xlfn.IFS(orders[[#This Row],[Customer Gender]]="M","Male", orders[[#This Row],[Customer Gender]]="F","Female", orders[[#This Row],[Customer Gender]]="O","Other", TRUE,"Unknown")</f>
        <v>Female</v>
      </c>
      <c r="R1681" s="31" t="str">
        <f t="shared" si="80"/>
        <v>March</v>
      </c>
    </row>
    <row r="1682" spans="1:18">
      <c r="A1682" t="s">
        <v>1781</v>
      </c>
      <c r="B1682" t="s">
        <v>26</v>
      </c>
      <c r="C1682">
        <v>7</v>
      </c>
      <c r="D1682">
        <f t="shared" si="78"/>
        <v>7</v>
      </c>
      <c r="E1682">
        <v>125.5</v>
      </c>
      <c r="F1682">
        <v>878.5</v>
      </c>
      <c r="G1682">
        <f t="shared" si="79"/>
        <v>878.5</v>
      </c>
      <c r="H1682" s="1">
        <v>45720</v>
      </c>
      <c r="I1682" s="1">
        <v>45721</v>
      </c>
      <c r="J1682" t="s">
        <v>23</v>
      </c>
      <c r="K1682" t="s">
        <v>40</v>
      </c>
      <c r="L1682">
        <v>2</v>
      </c>
      <c r="M1682" t="s">
        <v>19</v>
      </c>
      <c r="N1682" t="s">
        <v>147</v>
      </c>
      <c r="O1682">
        <f>orders[[#This Row],[Ship Date]]-orders[[#This Row],[Order Date]]</f>
        <v>1</v>
      </c>
      <c r="P1682">
        <f>WEEKNUM(orders[[#This Row],[Order Date]])</f>
        <v>10</v>
      </c>
      <c r="Q1682" t="str" cm="1">
        <f t="array" ref="Q1682">_xlfn.IFS(orders[[#This Row],[Customer Gender]]="M","Male", orders[[#This Row],[Customer Gender]]="F","Female", orders[[#This Row],[Customer Gender]]="O","Other", TRUE,"Unknown")</f>
        <v>Male</v>
      </c>
      <c r="R1682" s="31" t="str">
        <f t="shared" si="80"/>
        <v>March</v>
      </c>
    </row>
    <row r="1683" spans="1:18">
      <c r="A1683" t="s">
        <v>1782</v>
      </c>
      <c r="B1683" t="s">
        <v>22</v>
      </c>
      <c r="C1683">
        <v>4</v>
      </c>
      <c r="D1683">
        <f t="shared" si="78"/>
        <v>4</v>
      </c>
      <c r="E1683">
        <v>124.6</v>
      </c>
      <c r="F1683">
        <v>498.4</v>
      </c>
      <c r="G1683">
        <f t="shared" si="79"/>
        <v>498.4</v>
      </c>
      <c r="H1683" s="1">
        <v>45720</v>
      </c>
      <c r="I1683" s="1">
        <v>45722</v>
      </c>
      <c r="J1683" t="s">
        <v>27</v>
      </c>
      <c r="K1683" t="s">
        <v>18</v>
      </c>
      <c r="L1683">
        <v>3</v>
      </c>
      <c r="M1683" t="s">
        <v>19</v>
      </c>
      <c r="N1683" t="s">
        <v>147</v>
      </c>
      <c r="O1683">
        <f>orders[[#This Row],[Ship Date]]-orders[[#This Row],[Order Date]]</f>
        <v>2</v>
      </c>
      <c r="P1683">
        <f>WEEKNUM(orders[[#This Row],[Order Date]])</f>
        <v>10</v>
      </c>
      <c r="Q1683" t="str" cm="1">
        <f t="array" ref="Q1683">_xlfn.IFS(orders[[#This Row],[Customer Gender]]="M","Male", orders[[#This Row],[Customer Gender]]="F","Female", orders[[#This Row],[Customer Gender]]="O","Other", TRUE,"Unknown")</f>
        <v>Female</v>
      </c>
      <c r="R1683" s="31" t="str">
        <f t="shared" si="80"/>
        <v>March</v>
      </c>
    </row>
    <row r="1684" spans="1:18">
      <c r="A1684" t="s">
        <v>1783</v>
      </c>
      <c r="B1684" t="s">
        <v>22</v>
      </c>
      <c r="C1684">
        <v>7</v>
      </c>
      <c r="D1684">
        <f t="shared" si="78"/>
        <v>7</v>
      </c>
      <c r="E1684">
        <v>39.9</v>
      </c>
      <c r="F1684">
        <v>279.3</v>
      </c>
      <c r="G1684">
        <f t="shared" si="79"/>
        <v>279.3</v>
      </c>
      <c r="H1684" s="1">
        <v>45720</v>
      </c>
      <c r="I1684" s="1">
        <v>45721</v>
      </c>
      <c r="J1684" t="s">
        <v>23</v>
      </c>
      <c r="K1684" t="s">
        <v>40</v>
      </c>
      <c r="L1684">
        <v>3</v>
      </c>
      <c r="M1684" t="s">
        <v>19</v>
      </c>
      <c r="N1684" t="s">
        <v>33</v>
      </c>
      <c r="O1684">
        <f>orders[[#This Row],[Ship Date]]-orders[[#This Row],[Order Date]]</f>
        <v>1</v>
      </c>
      <c r="P1684">
        <f>WEEKNUM(orders[[#This Row],[Order Date]])</f>
        <v>10</v>
      </c>
      <c r="Q1684" t="str" cm="1">
        <f t="array" ref="Q1684">_xlfn.IFS(orders[[#This Row],[Customer Gender]]="M","Male", orders[[#This Row],[Customer Gender]]="F","Female", orders[[#This Row],[Customer Gender]]="O","Other", TRUE,"Unknown")</f>
        <v>Male</v>
      </c>
      <c r="R1684" s="31" t="str">
        <f t="shared" si="80"/>
        <v>March</v>
      </c>
    </row>
    <row r="1685" spans="1:18">
      <c r="A1685" t="s">
        <v>1784</v>
      </c>
      <c r="B1685" t="s">
        <v>39</v>
      </c>
      <c r="C1685">
        <v>1</v>
      </c>
      <c r="D1685">
        <f t="shared" si="78"/>
        <v>1</v>
      </c>
      <c r="E1685">
        <v>94.6</v>
      </c>
      <c r="F1685">
        <v>94.6</v>
      </c>
      <c r="G1685">
        <f t="shared" si="79"/>
        <v>94.6</v>
      </c>
      <c r="H1685" s="1">
        <v>45720</v>
      </c>
      <c r="I1685" s="1">
        <v>45734</v>
      </c>
      <c r="J1685" t="s">
        <v>27</v>
      </c>
      <c r="K1685" t="s">
        <v>18</v>
      </c>
      <c r="L1685">
        <v>3</v>
      </c>
      <c r="M1685" t="s">
        <v>19</v>
      </c>
      <c r="N1685" t="s">
        <v>33</v>
      </c>
      <c r="O1685">
        <f>orders[[#This Row],[Ship Date]]-orders[[#This Row],[Order Date]]</f>
        <v>14</v>
      </c>
      <c r="P1685">
        <f>WEEKNUM(orders[[#This Row],[Order Date]])</f>
        <v>10</v>
      </c>
      <c r="Q1685" t="str" cm="1">
        <f t="array" ref="Q1685">_xlfn.IFS(orders[[#This Row],[Customer Gender]]="M","Male", orders[[#This Row],[Customer Gender]]="F","Female", orders[[#This Row],[Customer Gender]]="O","Other", TRUE,"Unknown")</f>
        <v>Female</v>
      </c>
      <c r="R1685" s="31" t="str">
        <f t="shared" si="80"/>
        <v>March</v>
      </c>
    </row>
    <row r="1686" spans="1:18">
      <c r="A1686" t="s">
        <v>1785</v>
      </c>
      <c r="B1686" t="s">
        <v>26</v>
      </c>
      <c r="C1686">
        <v>2</v>
      </c>
      <c r="D1686">
        <f t="shared" si="78"/>
        <v>2</v>
      </c>
      <c r="E1686">
        <v>149.6</v>
      </c>
      <c r="F1686">
        <v>299.2</v>
      </c>
      <c r="G1686">
        <f t="shared" si="79"/>
        <v>299.2</v>
      </c>
      <c r="H1686" s="1">
        <v>45720</v>
      </c>
      <c r="I1686" s="1">
        <v>45721</v>
      </c>
      <c r="J1686" t="s">
        <v>27</v>
      </c>
      <c r="K1686" t="s">
        <v>18</v>
      </c>
      <c r="L1686">
        <v>4</v>
      </c>
      <c r="M1686" t="s">
        <v>19</v>
      </c>
      <c r="N1686" t="s">
        <v>33</v>
      </c>
      <c r="O1686">
        <f>orders[[#This Row],[Ship Date]]-orders[[#This Row],[Order Date]]</f>
        <v>1</v>
      </c>
      <c r="P1686">
        <f>WEEKNUM(orders[[#This Row],[Order Date]])</f>
        <v>10</v>
      </c>
      <c r="Q1686" t="str" cm="1">
        <f t="array" ref="Q1686">_xlfn.IFS(orders[[#This Row],[Customer Gender]]="M","Male", orders[[#This Row],[Customer Gender]]="F","Female", orders[[#This Row],[Customer Gender]]="O","Other", TRUE,"Unknown")</f>
        <v>Female</v>
      </c>
      <c r="R1686" s="31" t="str">
        <f t="shared" si="80"/>
        <v>March</v>
      </c>
    </row>
    <row r="1687" spans="1:18">
      <c r="A1687" t="s">
        <v>1786</v>
      </c>
      <c r="B1687" t="s">
        <v>44</v>
      </c>
      <c r="C1687">
        <v>1</v>
      </c>
      <c r="D1687">
        <f t="shared" si="78"/>
        <v>1</v>
      </c>
      <c r="E1687">
        <v>52.2</v>
      </c>
      <c r="F1687">
        <v>52.2</v>
      </c>
      <c r="G1687">
        <f t="shared" si="79"/>
        <v>52.2</v>
      </c>
      <c r="H1687" s="1">
        <v>45720</v>
      </c>
      <c r="I1687" s="1">
        <v>45721</v>
      </c>
      <c r="J1687" t="s">
        <v>17</v>
      </c>
      <c r="K1687" t="s">
        <v>35</v>
      </c>
      <c r="L1687">
        <v>4</v>
      </c>
      <c r="M1687" t="s">
        <v>19</v>
      </c>
      <c r="N1687" t="s">
        <v>33</v>
      </c>
      <c r="O1687">
        <f>orders[[#This Row],[Ship Date]]-orders[[#This Row],[Order Date]]</f>
        <v>1</v>
      </c>
      <c r="P1687">
        <f>WEEKNUM(orders[[#This Row],[Order Date]])</f>
        <v>10</v>
      </c>
      <c r="Q1687" t="str" cm="1">
        <f t="array" ref="Q1687">_xlfn.IFS(orders[[#This Row],[Customer Gender]]="M","Male", orders[[#This Row],[Customer Gender]]="F","Female", orders[[#This Row],[Customer Gender]]="O","Other", TRUE,"Unknown")</f>
        <v>Unknown</v>
      </c>
      <c r="R1687" s="31" t="str">
        <f t="shared" si="80"/>
        <v>March</v>
      </c>
    </row>
    <row r="1688" spans="1:18">
      <c r="A1688" t="s">
        <v>1787</v>
      </c>
      <c r="B1688" t="s">
        <v>39</v>
      </c>
      <c r="C1688">
        <v>2</v>
      </c>
      <c r="D1688">
        <f t="shared" si="78"/>
        <v>2</v>
      </c>
      <c r="E1688">
        <v>96.5</v>
      </c>
      <c r="F1688">
        <v>193</v>
      </c>
      <c r="G1688">
        <f t="shared" si="79"/>
        <v>193</v>
      </c>
      <c r="H1688" s="1">
        <v>45720</v>
      </c>
      <c r="I1688" s="1">
        <v>45721</v>
      </c>
      <c r="J1688" t="s">
        <v>27</v>
      </c>
      <c r="K1688" t="s">
        <v>35</v>
      </c>
      <c r="L1688">
        <v>3</v>
      </c>
      <c r="M1688" t="s">
        <v>19</v>
      </c>
      <c r="N1688" t="s">
        <v>33</v>
      </c>
      <c r="O1688">
        <f>orders[[#This Row],[Ship Date]]-orders[[#This Row],[Order Date]]</f>
        <v>1</v>
      </c>
      <c r="P1688">
        <f>WEEKNUM(orders[[#This Row],[Order Date]])</f>
        <v>10</v>
      </c>
      <c r="Q1688" t="str" cm="1">
        <f t="array" ref="Q1688">_xlfn.IFS(orders[[#This Row],[Customer Gender]]="M","Male", orders[[#This Row],[Customer Gender]]="F","Female", orders[[#This Row],[Customer Gender]]="O","Other", TRUE,"Unknown")</f>
        <v>Female</v>
      </c>
      <c r="R1688" s="31" t="str">
        <f t="shared" si="80"/>
        <v>March</v>
      </c>
    </row>
    <row r="1689" spans="1:18">
      <c r="A1689" t="s">
        <v>1788</v>
      </c>
      <c r="B1689" t="s">
        <v>44</v>
      </c>
      <c r="C1689">
        <v>2</v>
      </c>
      <c r="D1689">
        <f t="shared" si="78"/>
        <v>2</v>
      </c>
      <c r="E1689">
        <v>79.8</v>
      </c>
      <c r="F1689">
        <v>159.6</v>
      </c>
      <c r="G1689">
        <f t="shared" si="79"/>
        <v>159.6</v>
      </c>
      <c r="H1689" s="1">
        <v>45720</v>
      </c>
      <c r="I1689" s="1">
        <v>45722</v>
      </c>
      <c r="J1689" t="s">
        <v>27</v>
      </c>
      <c r="K1689" t="s">
        <v>18</v>
      </c>
      <c r="L1689">
        <v>3</v>
      </c>
      <c r="M1689" t="s">
        <v>19</v>
      </c>
      <c r="N1689" t="s">
        <v>33</v>
      </c>
      <c r="O1689">
        <f>orders[[#This Row],[Ship Date]]-orders[[#This Row],[Order Date]]</f>
        <v>2</v>
      </c>
      <c r="P1689">
        <f>WEEKNUM(orders[[#This Row],[Order Date]])</f>
        <v>10</v>
      </c>
      <c r="Q1689" t="str" cm="1">
        <f t="array" ref="Q1689">_xlfn.IFS(orders[[#This Row],[Customer Gender]]="M","Male", orders[[#This Row],[Customer Gender]]="F","Female", orders[[#This Row],[Customer Gender]]="O","Other", TRUE,"Unknown")</f>
        <v>Female</v>
      </c>
      <c r="R1689" s="31" t="str">
        <f t="shared" si="80"/>
        <v>March</v>
      </c>
    </row>
    <row r="1690" spans="1:18">
      <c r="A1690" t="s">
        <v>1789</v>
      </c>
      <c r="B1690" t="s">
        <v>44</v>
      </c>
      <c r="C1690">
        <v>3</v>
      </c>
      <c r="D1690">
        <f t="shared" si="78"/>
        <v>3</v>
      </c>
      <c r="E1690">
        <v>35.6</v>
      </c>
      <c r="F1690">
        <v>106.80000000000001</v>
      </c>
      <c r="G1690">
        <f t="shared" si="79"/>
        <v>106.80000000000001</v>
      </c>
      <c r="H1690" s="1">
        <v>45720</v>
      </c>
      <c r="I1690" s="1">
        <v>45721</v>
      </c>
      <c r="J1690" t="s">
        <v>27</v>
      </c>
      <c r="K1690" t="s">
        <v>40</v>
      </c>
      <c r="L1690">
        <v>4</v>
      </c>
      <c r="M1690" t="s">
        <v>19</v>
      </c>
      <c r="N1690" t="s">
        <v>33</v>
      </c>
      <c r="O1690">
        <f>orders[[#This Row],[Ship Date]]-orders[[#This Row],[Order Date]]</f>
        <v>1</v>
      </c>
      <c r="P1690">
        <f>WEEKNUM(orders[[#This Row],[Order Date]])</f>
        <v>10</v>
      </c>
      <c r="Q1690" t="str" cm="1">
        <f t="array" ref="Q1690">_xlfn.IFS(orders[[#This Row],[Customer Gender]]="M","Male", orders[[#This Row],[Customer Gender]]="F","Female", orders[[#This Row],[Customer Gender]]="O","Other", TRUE,"Unknown")</f>
        <v>Female</v>
      </c>
      <c r="R1690" s="31" t="str">
        <f t="shared" si="80"/>
        <v>March</v>
      </c>
    </row>
    <row r="1691" spans="1:18">
      <c r="A1691" t="s">
        <v>1790</v>
      </c>
      <c r="B1691" t="s">
        <v>128</v>
      </c>
      <c r="C1691">
        <v>1</v>
      </c>
      <c r="D1691">
        <f t="shared" si="78"/>
        <v>1</v>
      </c>
      <c r="E1691">
        <v>50.2</v>
      </c>
      <c r="F1691">
        <v>50.2</v>
      </c>
      <c r="G1691">
        <f t="shared" si="79"/>
        <v>50.2</v>
      </c>
      <c r="H1691" s="1">
        <v>45720</v>
      </c>
      <c r="I1691" s="1">
        <v>45721</v>
      </c>
      <c r="J1691" t="s">
        <v>27</v>
      </c>
      <c r="K1691" t="s">
        <v>35</v>
      </c>
      <c r="L1691">
        <v>5</v>
      </c>
      <c r="M1691" t="s">
        <v>19</v>
      </c>
      <c r="N1691" t="s">
        <v>33</v>
      </c>
      <c r="O1691">
        <f>orders[[#This Row],[Ship Date]]-orders[[#This Row],[Order Date]]</f>
        <v>1</v>
      </c>
      <c r="P1691">
        <f>WEEKNUM(orders[[#This Row],[Order Date]])</f>
        <v>10</v>
      </c>
      <c r="Q1691" t="str" cm="1">
        <f t="array" ref="Q1691">_xlfn.IFS(orders[[#This Row],[Customer Gender]]="M","Male", orders[[#This Row],[Customer Gender]]="F","Female", orders[[#This Row],[Customer Gender]]="O","Other", TRUE,"Unknown")</f>
        <v>Female</v>
      </c>
      <c r="R1691" s="31" t="str">
        <f t="shared" si="80"/>
        <v>March</v>
      </c>
    </row>
    <row r="1692" spans="1:18">
      <c r="A1692" t="s">
        <v>1791</v>
      </c>
      <c r="B1692" t="s">
        <v>22</v>
      </c>
      <c r="C1692">
        <v>3</v>
      </c>
      <c r="D1692">
        <f t="shared" si="78"/>
        <v>3</v>
      </c>
      <c r="E1692">
        <v>55.3</v>
      </c>
      <c r="F1692">
        <v>165.89999999999998</v>
      </c>
      <c r="G1692">
        <f t="shared" si="79"/>
        <v>165.89999999999998</v>
      </c>
      <c r="H1692" s="1">
        <v>45720</v>
      </c>
      <c r="I1692" s="1">
        <v>45723</v>
      </c>
      <c r="J1692" t="s">
        <v>27</v>
      </c>
      <c r="K1692" t="s">
        <v>18</v>
      </c>
      <c r="L1692">
        <v>2</v>
      </c>
      <c r="M1692" t="s">
        <v>19</v>
      </c>
      <c r="N1692" t="s">
        <v>416</v>
      </c>
      <c r="O1692">
        <f>orders[[#This Row],[Ship Date]]-orders[[#This Row],[Order Date]]</f>
        <v>3</v>
      </c>
      <c r="P1692">
        <f>WEEKNUM(orders[[#This Row],[Order Date]])</f>
        <v>10</v>
      </c>
      <c r="Q1692" t="str" cm="1">
        <f t="array" ref="Q1692">_xlfn.IFS(orders[[#This Row],[Customer Gender]]="M","Male", orders[[#This Row],[Customer Gender]]="F","Female", orders[[#This Row],[Customer Gender]]="O","Other", TRUE,"Unknown")</f>
        <v>Female</v>
      </c>
      <c r="R1692" s="31" t="str">
        <f t="shared" si="80"/>
        <v>March</v>
      </c>
    </row>
    <row r="1693" spans="1:18">
      <c r="A1693" t="s">
        <v>1792</v>
      </c>
      <c r="B1693" t="s">
        <v>39</v>
      </c>
      <c r="C1693">
        <v>7</v>
      </c>
      <c r="D1693">
        <f t="shared" si="78"/>
        <v>7</v>
      </c>
      <c r="E1693">
        <v>104.5</v>
      </c>
      <c r="F1693">
        <v>731.5</v>
      </c>
      <c r="G1693">
        <f t="shared" si="79"/>
        <v>731.5</v>
      </c>
      <c r="H1693" s="1">
        <v>45720</v>
      </c>
      <c r="I1693" s="1">
        <v>45724</v>
      </c>
      <c r="J1693" t="s">
        <v>27</v>
      </c>
      <c r="K1693" t="s">
        <v>35</v>
      </c>
      <c r="L1693">
        <v>4</v>
      </c>
      <c r="M1693" t="s">
        <v>19</v>
      </c>
      <c r="N1693" t="s">
        <v>59</v>
      </c>
      <c r="O1693">
        <f>orders[[#This Row],[Ship Date]]-orders[[#This Row],[Order Date]]</f>
        <v>4</v>
      </c>
      <c r="P1693">
        <f>WEEKNUM(orders[[#This Row],[Order Date]])</f>
        <v>10</v>
      </c>
      <c r="Q1693" t="str" cm="1">
        <f t="array" ref="Q1693">_xlfn.IFS(orders[[#This Row],[Customer Gender]]="M","Male", orders[[#This Row],[Customer Gender]]="F","Female", orders[[#This Row],[Customer Gender]]="O","Other", TRUE,"Unknown")</f>
        <v>Female</v>
      </c>
      <c r="R1693" s="31" t="str">
        <f t="shared" si="80"/>
        <v>March</v>
      </c>
    </row>
    <row r="1694" spans="1:18">
      <c r="A1694" t="s">
        <v>1793</v>
      </c>
      <c r="B1694" t="s">
        <v>39</v>
      </c>
      <c r="C1694">
        <v>4</v>
      </c>
      <c r="D1694">
        <f t="shared" si="78"/>
        <v>4</v>
      </c>
      <c r="E1694">
        <v>66.5</v>
      </c>
      <c r="F1694">
        <v>266</v>
      </c>
      <c r="G1694">
        <f t="shared" si="79"/>
        <v>266</v>
      </c>
      <c r="H1694" s="1">
        <v>45720</v>
      </c>
      <c r="I1694" s="1">
        <v>45722</v>
      </c>
      <c r="J1694" t="s">
        <v>23</v>
      </c>
      <c r="K1694" t="s">
        <v>35</v>
      </c>
      <c r="L1694">
        <v>4</v>
      </c>
      <c r="M1694" t="s">
        <v>19</v>
      </c>
      <c r="N1694" t="s">
        <v>59</v>
      </c>
      <c r="O1694">
        <f>orders[[#This Row],[Ship Date]]-orders[[#This Row],[Order Date]]</f>
        <v>2</v>
      </c>
      <c r="P1694">
        <f>WEEKNUM(orders[[#This Row],[Order Date]])</f>
        <v>10</v>
      </c>
      <c r="Q1694" t="str" cm="1">
        <f t="array" ref="Q1694">_xlfn.IFS(orders[[#This Row],[Customer Gender]]="M","Male", orders[[#This Row],[Customer Gender]]="F","Female", orders[[#This Row],[Customer Gender]]="O","Other", TRUE,"Unknown")</f>
        <v>Male</v>
      </c>
      <c r="R1694" s="31" t="str">
        <f t="shared" si="80"/>
        <v>March</v>
      </c>
    </row>
    <row r="1695" spans="1:18">
      <c r="A1695" t="s">
        <v>1794</v>
      </c>
      <c r="B1695" t="s">
        <v>54</v>
      </c>
      <c r="C1695">
        <v>8</v>
      </c>
      <c r="D1695">
        <f t="shared" si="78"/>
        <v>8</v>
      </c>
      <c r="E1695">
        <v>38.299999999999997</v>
      </c>
      <c r="F1695">
        <v>306.39999999999998</v>
      </c>
      <c r="G1695">
        <f t="shared" si="79"/>
        <v>306.39999999999998</v>
      </c>
      <c r="H1695" s="1">
        <v>45720</v>
      </c>
      <c r="I1695" s="1">
        <v>45721</v>
      </c>
      <c r="J1695" t="s">
        <v>27</v>
      </c>
      <c r="K1695" t="s">
        <v>18</v>
      </c>
      <c r="L1695">
        <v>4</v>
      </c>
      <c r="M1695" t="s">
        <v>19</v>
      </c>
      <c r="N1695" t="s">
        <v>59</v>
      </c>
      <c r="O1695">
        <f>orders[[#This Row],[Ship Date]]-orders[[#This Row],[Order Date]]</f>
        <v>1</v>
      </c>
      <c r="P1695">
        <f>WEEKNUM(orders[[#This Row],[Order Date]])</f>
        <v>10</v>
      </c>
      <c r="Q1695" t="str" cm="1">
        <f t="array" ref="Q1695">_xlfn.IFS(orders[[#This Row],[Customer Gender]]="M","Male", orders[[#This Row],[Customer Gender]]="F","Female", orders[[#This Row],[Customer Gender]]="O","Other", TRUE,"Unknown")</f>
        <v>Female</v>
      </c>
      <c r="R1695" s="31" t="str">
        <f t="shared" si="80"/>
        <v>March</v>
      </c>
    </row>
    <row r="1696" spans="1:18">
      <c r="A1696" t="s">
        <v>1795</v>
      </c>
      <c r="B1696" t="s">
        <v>39</v>
      </c>
      <c r="C1696">
        <v>3</v>
      </c>
      <c r="D1696">
        <f t="shared" si="78"/>
        <v>3</v>
      </c>
      <c r="E1696">
        <v>63.8</v>
      </c>
      <c r="F1696">
        <v>191.39999999999998</v>
      </c>
      <c r="G1696">
        <f t="shared" si="79"/>
        <v>191.39999999999998</v>
      </c>
      <c r="H1696" s="1">
        <v>45720</v>
      </c>
      <c r="I1696" s="1">
        <v>45723</v>
      </c>
      <c r="J1696" t="s">
        <v>27</v>
      </c>
      <c r="K1696" t="s">
        <v>35</v>
      </c>
      <c r="L1696">
        <v>4</v>
      </c>
      <c r="M1696" t="s">
        <v>19</v>
      </c>
      <c r="N1696" t="s">
        <v>62</v>
      </c>
      <c r="O1696">
        <f>orders[[#This Row],[Ship Date]]-orders[[#This Row],[Order Date]]</f>
        <v>3</v>
      </c>
      <c r="P1696">
        <f>WEEKNUM(orders[[#This Row],[Order Date]])</f>
        <v>10</v>
      </c>
      <c r="Q1696" t="str" cm="1">
        <f t="array" ref="Q1696">_xlfn.IFS(orders[[#This Row],[Customer Gender]]="M","Male", orders[[#This Row],[Customer Gender]]="F","Female", orders[[#This Row],[Customer Gender]]="O","Other", TRUE,"Unknown")</f>
        <v>Female</v>
      </c>
      <c r="R1696" s="31" t="str">
        <f t="shared" si="80"/>
        <v>March</v>
      </c>
    </row>
    <row r="1697" spans="1:18">
      <c r="A1697" t="s">
        <v>1796</v>
      </c>
      <c r="B1697" t="s">
        <v>123</v>
      </c>
      <c r="C1697">
        <v>1</v>
      </c>
      <c r="D1697">
        <f t="shared" si="78"/>
        <v>1</v>
      </c>
      <c r="E1697">
        <v>21.4</v>
      </c>
      <c r="F1697">
        <v>21.4</v>
      </c>
      <c r="G1697">
        <f t="shared" si="79"/>
        <v>21.4</v>
      </c>
      <c r="H1697" s="1">
        <v>45720</v>
      </c>
      <c r="I1697" s="1">
        <v>45720</v>
      </c>
      <c r="J1697" t="s">
        <v>23</v>
      </c>
      <c r="K1697" t="s">
        <v>70</v>
      </c>
      <c r="L1697">
        <v>4</v>
      </c>
      <c r="M1697" t="s">
        <v>19</v>
      </c>
      <c r="N1697" t="s">
        <v>62</v>
      </c>
      <c r="O1697">
        <f>orders[[#This Row],[Ship Date]]-orders[[#This Row],[Order Date]]</f>
        <v>0</v>
      </c>
      <c r="P1697">
        <f>WEEKNUM(orders[[#This Row],[Order Date]])</f>
        <v>10</v>
      </c>
      <c r="Q1697" t="str" cm="1">
        <f t="array" ref="Q1697">_xlfn.IFS(orders[[#This Row],[Customer Gender]]="M","Male", orders[[#This Row],[Customer Gender]]="F","Female", orders[[#This Row],[Customer Gender]]="O","Other", TRUE,"Unknown")</f>
        <v>Male</v>
      </c>
      <c r="R1697" s="31" t="str">
        <f t="shared" si="80"/>
        <v>March</v>
      </c>
    </row>
    <row r="1698" spans="1:18">
      <c r="A1698" t="s">
        <v>1797</v>
      </c>
      <c r="B1698" t="s">
        <v>44</v>
      </c>
      <c r="C1698">
        <v>4</v>
      </c>
      <c r="D1698">
        <f t="shared" si="78"/>
        <v>4</v>
      </c>
      <c r="E1698">
        <v>44.1</v>
      </c>
      <c r="F1698">
        <v>176.4</v>
      </c>
      <c r="G1698">
        <f t="shared" si="79"/>
        <v>176.4</v>
      </c>
      <c r="H1698" s="1">
        <v>45720</v>
      </c>
      <c r="I1698" s="1">
        <v>45722</v>
      </c>
      <c r="J1698" t="s">
        <v>27</v>
      </c>
      <c r="K1698" t="s">
        <v>40</v>
      </c>
      <c r="L1698">
        <v>4</v>
      </c>
      <c r="M1698" t="s">
        <v>19</v>
      </c>
      <c r="N1698" t="s">
        <v>62</v>
      </c>
      <c r="O1698">
        <f>orders[[#This Row],[Ship Date]]-orders[[#This Row],[Order Date]]</f>
        <v>2</v>
      </c>
      <c r="P1698">
        <f>WEEKNUM(orders[[#This Row],[Order Date]])</f>
        <v>10</v>
      </c>
      <c r="Q1698" t="str" cm="1">
        <f t="array" ref="Q1698">_xlfn.IFS(orders[[#This Row],[Customer Gender]]="M","Male", orders[[#This Row],[Customer Gender]]="F","Female", orders[[#This Row],[Customer Gender]]="O","Other", TRUE,"Unknown")</f>
        <v>Female</v>
      </c>
      <c r="R1698" s="31" t="str">
        <f t="shared" si="80"/>
        <v>March</v>
      </c>
    </row>
    <row r="1699" spans="1:18">
      <c r="A1699" t="s">
        <v>1798</v>
      </c>
      <c r="B1699" t="s">
        <v>37</v>
      </c>
      <c r="C1699">
        <v>8</v>
      </c>
      <c r="D1699">
        <f t="shared" si="78"/>
        <v>8</v>
      </c>
      <c r="E1699">
        <v>57.6</v>
      </c>
      <c r="F1699">
        <v>460.8</v>
      </c>
      <c r="G1699">
        <f t="shared" si="79"/>
        <v>460.8</v>
      </c>
      <c r="H1699" s="1">
        <v>45720</v>
      </c>
      <c r="I1699" s="1">
        <v>45722</v>
      </c>
      <c r="J1699" t="s">
        <v>23</v>
      </c>
      <c r="K1699" t="s">
        <v>35</v>
      </c>
      <c r="L1699">
        <v>5</v>
      </c>
      <c r="M1699" t="s">
        <v>19</v>
      </c>
      <c r="N1699" t="s">
        <v>62</v>
      </c>
      <c r="O1699">
        <f>orders[[#This Row],[Ship Date]]-orders[[#This Row],[Order Date]]</f>
        <v>2</v>
      </c>
      <c r="P1699">
        <f>WEEKNUM(orders[[#This Row],[Order Date]])</f>
        <v>10</v>
      </c>
      <c r="Q1699" t="str" cm="1">
        <f t="array" ref="Q1699">_xlfn.IFS(orders[[#This Row],[Customer Gender]]="M","Male", orders[[#This Row],[Customer Gender]]="F","Female", orders[[#This Row],[Customer Gender]]="O","Other", TRUE,"Unknown")</f>
        <v>Male</v>
      </c>
      <c r="R1699" s="31" t="str">
        <f t="shared" si="80"/>
        <v>March</v>
      </c>
    </row>
    <row r="1700" spans="1:18">
      <c r="A1700" t="s">
        <v>1799</v>
      </c>
      <c r="B1700" t="s">
        <v>46</v>
      </c>
      <c r="C1700">
        <v>2</v>
      </c>
      <c r="D1700">
        <f t="shared" si="78"/>
        <v>2</v>
      </c>
      <c r="E1700">
        <v>20.3</v>
      </c>
      <c r="F1700">
        <v>40.6</v>
      </c>
      <c r="G1700">
        <f t="shared" si="79"/>
        <v>40.6</v>
      </c>
      <c r="H1700" s="1">
        <v>45720</v>
      </c>
      <c r="I1700" s="1">
        <v>45726</v>
      </c>
      <c r="J1700" t="s">
        <v>27</v>
      </c>
      <c r="K1700" t="s">
        <v>51</v>
      </c>
      <c r="L1700">
        <v>4</v>
      </c>
      <c r="M1700" t="s">
        <v>19</v>
      </c>
      <c r="N1700" t="s">
        <v>62</v>
      </c>
      <c r="O1700">
        <f>orders[[#This Row],[Ship Date]]-orders[[#This Row],[Order Date]]</f>
        <v>6</v>
      </c>
      <c r="P1700">
        <f>WEEKNUM(orders[[#This Row],[Order Date]])</f>
        <v>10</v>
      </c>
      <c r="Q1700" t="str" cm="1">
        <f t="array" ref="Q1700">_xlfn.IFS(orders[[#This Row],[Customer Gender]]="M","Male", orders[[#This Row],[Customer Gender]]="F","Female", orders[[#This Row],[Customer Gender]]="O","Other", TRUE,"Unknown")</f>
        <v>Female</v>
      </c>
      <c r="R1700" s="31" t="str">
        <f t="shared" si="80"/>
        <v>March</v>
      </c>
    </row>
    <row r="1701" spans="1:18">
      <c r="A1701" t="s">
        <v>1800</v>
      </c>
      <c r="B1701" t="s">
        <v>44</v>
      </c>
      <c r="C1701">
        <v>1</v>
      </c>
      <c r="D1701">
        <f t="shared" si="78"/>
        <v>1</v>
      </c>
      <c r="E1701">
        <v>22.9</v>
      </c>
      <c r="F1701">
        <v>22.9</v>
      </c>
      <c r="G1701">
        <f t="shared" si="79"/>
        <v>22.9</v>
      </c>
      <c r="H1701" s="1">
        <v>45720</v>
      </c>
      <c r="I1701" s="1">
        <v>45722</v>
      </c>
      <c r="J1701" t="s">
        <v>27</v>
      </c>
      <c r="K1701" t="s">
        <v>40</v>
      </c>
      <c r="L1701">
        <v>5</v>
      </c>
      <c r="M1701" t="s">
        <v>19</v>
      </c>
      <c r="N1701" t="s">
        <v>62</v>
      </c>
      <c r="O1701">
        <f>orders[[#This Row],[Ship Date]]-orders[[#This Row],[Order Date]]</f>
        <v>2</v>
      </c>
      <c r="P1701">
        <f>WEEKNUM(orders[[#This Row],[Order Date]])</f>
        <v>10</v>
      </c>
      <c r="Q1701" t="str" cm="1">
        <f t="array" ref="Q1701">_xlfn.IFS(orders[[#This Row],[Customer Gender]]="M","Male", orders[[#This Row],[Customer Gender]]="F","Female", orders[[#This Row],[Customer Gender]]="O","Other", TRUE,"Unknown")</f>
        <v>Female</v>
      </c>
      <c r="R1701" s="31" t="str">
        <f t="shared" si="80"/>
        <v>March</v>
      </c>
    </row>
    <row r="1702" spans="1:18">
      <c r="A1702" t="s">
        <v>1801</v>
      </c>
      <c r="B1702" t="s">
        <v>39</v>
      </c>
      <c r="C1702">
        <v>4</v>
      </c>
      <c r="D1702">
        <f t="shared" si="78"/>
        <v>4</v>
      </c>
      <c r="E1702">
        <v>105.9</v>
      </c>
      <c r="F1702">
        <v>423.6</v>
      </c>
      <c r="G1702">
        <f t="shared" si="79"/>
        <v>423.6</v>
      </c>
      <c r="H1702" s="1">
        <v>45720</v>
      </c>
      <c r="I1702" s="1">
        <v>45721</v>
      </c>
      <c r="J1702" t="s">
        <v>27</v>
      </c>
      <c r="K1702" t="s">
        <v>35</v>
      </c>
      <c r="L1702">
        <v>5</v>
      </c>
      <c r="M1702" t="s">
        <v>19</v>
      </c>
      <c r="N1702" t="s">
        <v>103</v>
      </c>
      <c r="O1702">
        <f>orders[[#This Row],[Ship Date]]-orders[[#This Row],[Order Date]]</f>
        <v>1</v>
      </c>
      <c r="P1702">
        <f>WEEKNUM(orders[[#This Row],[Order Date]])</f>
        <v>10</v>
      </c>
      <c r="Q1702" t="str" cm="1">
        <f t="array" ref="Q1702">_xlfn.IFS(orders[[#This Row],[Customer Gender]]="M","Male", orders[[#This Row],[Customer Gender]]="F","Female", orders[[#This Row],[Customer Gender]]="O","Other", TRUE,"Unknown")</f>
        <v>Female</v>
      </c>
      <c r="R1702" s="31" t="str">
        <f t="shared" si="80"/>
        <v>March</v>
      </c>
    </row>
    <row r="1703" spans="1:18">
      <c r="A1703" t="s">
        <v>1802</v>
      </c>
      <c r="B1703" t="s">
        <v>22</v>
      </c>
      <c r="C1703">
        <v>9</v>
      </c>
      <c r="D1703">
        <f t="shared" si="78"/>
        <v>9</v>
      </c>
      <c r="E1703">
        <v>37.4</v>
      </c>
      <c r="F1703">
        <v>336.59999999999997</v>
      </c>
      <c r="G1703">
        <f t="shared" si="79"/>
        <v>336.59999999999997</v>
      </c>
      <c r="H1703" s="1">
        <v>45720</v>
      </c>
      <c r="I1703" s="1">
        <v>45724</v>
      </c>
      <c r="J1703" t="s">
        <v>23</v>
      </c>
      <c r="K1703" t="s">
        <v>35</v>
      </c>
      <c r="L1703">
        <v>4</v>
      </c>
      <c r="M1703" t="s">
        <v>19</v>
      </c>
      <c r="N1703" t="s">
        <v>77</v>
      </c>
      <c r="O1703">
        <f>orders[[#This Row],[Ship Date]]-orders[[#This Row],[Order Date]]</f>
        <v>4</v>
      </c>
      <c r="P1703">
        <f>WEEKNUM(orders[[#This Row],[Order Date]])</f>
        <v>10</v>
      </c>
      <c r="Q1703" t="str" cm="1">
        <f t="array" ref="Q1703">_xlfn.IFS(orders[[#This Row],[Customer Gender]]="M","Male", orders[[#This Row],[Customer Gender]]="F","Female", orders[[#This Row],[Customer Gender]]="O","Other", TRUE,"Unknown")</f>
        <v>Male</v>
      </c>
      <c r="R1703" s="31" t="str">
        <f t="shared" si="80"/>
        <v>March</v>
      </c>
    </row>
    <row r="1704" spans="1:18">
      <c r="A1704" t="s">
        <v>1803</v>
      </c>
      <c r="B1704" t="s">
        <v>146</v>
      </c>
      <c r="C1704">
        <v>2</v>
      </c>
      <c r="D1704">
        <f t="shared" si="78"/>
        <v>2</v>
      </c>
      <c r="E1704">
        <v>79</v>
      </c>
      <c r="F1704">
        <v>158</v>
      </c>
      <c r="G1704">
        <f t="shared" si="79"/>
        <v>158</v>
      </c>
      <c r="H1704" s="1">
        <v>45720</v>
      </c>
      <c r="I1704" s="1">
        <v>45721</v>
      </c>
      <c r="J1704" t="s">
        <v>23</v>
      </c>
      <c r="K1704" t="s">
        <v>40</v>
      </c>
      <c r="L1704">
        <v>4</v>
      </c>
      <c r="M1704" t="s">
        <v>19</v>
      </c>
      <c r="N1704" t="s">
        <v>243</v>
      </c>
      <c r="O1704">
        <f>orders[[#This Row],[Ship Date]]-orders[[#This Row],[Order Date]]</f>
        <v>1</v>
      </c>
      <c r="P1704">
        <f>WEEKNUM(orders[[#This Row],[Order Date]])</f>
        <v>10</v>
      </c>
      <c r="Q1704" t="str" cm="1">
        <f t="array" ref="Q1704">_xlfn.IFS(orders[[#This Row],[Customer Gender]]="M","Male", orders[[#This Row],[Customer Gender]]="F","Female", orders[[#This Row],[Customer Gender]]="O","Other", TRUE,"Unknown")</f>
        <v>Male</v>
      </c>
      <c r="R1704" s="31" t="str">
        <f t="shared" si="80"/>
        <v>March</v>
      </c>
    </row>
    <row r="1705" spans="1:18">
      <c r="A1705" t="s">
        <v>1804</v>
      </c>
      <c r="B1705" t="s">
        <v>16</v>
      </c>
      <c r="C1705">
        <v>3</v>
      </c>
      <c r="D1705">
        <f t="shared" si="78"/>
        <v>3</v>
      </c>
      <c r="E1705">
        <v>19.3</v>
      </c>
      <c r="F1705">
        <v>57.900000000000006</v>
      </c>
      <c r="G1705">
        <f t="shared" si="79"/>
        <v>57.900000000000006</v>
      </c>
      <c r="H1705" s="1">
        <v>45720</v>
      </c>
      <c r="I1705" s="1">
        <v>45721</v>
      </c>
      <c r="J1705" t="s">
        <v>27</v>
      </c>
      <c r="K1705" t="s">
        <v>70</v>
      </c>
      <c r="L1705">
        <v>4</v>
      </c>
      <c r="M1705" t="s">
        <v>19</v>
      </c>
      <c r="N1705" t="s">
        <v>115</v>
      </c>
      <c r="O1705">
        <f>orders[[#This Row],[Ship Date]]-orders[[#This Row],[Order Date]]</f>
        <v>1</v>
      </c>
      <c r="P1705">
        <f>WEEKNUM(orders[[#This Row],[Order Date]])</f>
        <v>10</v>
      </c>
      <c r="Q1705" t="str" cm="1">
        <f t="array" ref="Q1705">_xlfn.IFS(orders[[#This Row],[Customer Gender]]="M","Male", orders[[#This Row],[Customer Gender]]="F","Female", orders[[#This Row],[Customer Gender]]="O","Other", TRUE,"Unknown")</f>
        <v>Female</v>
      </c>
      <c r="R1705" s="31" t="str">
        <f t="shared" si="80"/>
        <v>March</v>
      </c>
    </row>
    <row r="1706" spans="1:18">
      <c r="A1706" t="s">
        <v>1805</v>
      </c>
      <c r="B1706" t="s">
        <v>16</v>
      </c>
      <c r="C1706">
        <v>1</v>
      </c>
      <c r="D1706">
        <f t="shared" si="78"/>
        <v>1</v>
      </c>
      <c r="E1706">
        <v>24</v>
      </c>
      <c r="F1706">
        <v>24</v>
      </c>
      <c r="G1706">
        <f t="shared" si="79"/>
        <v>24</v>
      </c>
      <c r="H1706" s="1">
        <v>45720</v>
      </c>
      <c r="I1706" s="1">
        <v>45721</v>
      </c>
      <c r="J1706" t="s">
        <v>27</v>
      </c>
      <c r="K1706" t="s">
        <v>35</v>
      </c>
      <c r="L1706">
        <v>4</v>
      </c>
      <c r="M1706" t="s">
        <v>19</v>
      </c>
      <c r="N1706" t="s">
        <v>24</v>
      </c>
      <c r="O1706">
        <f>orders[[#This Row],[Ship Date]]-orders[[#This Row],[Order Date]]</f>
        <v>1</v>
      </c>
      <c r="P1706">
        <f>WEEKNUM(orders[[#This Row],[Order Date]])</f>
        <v>10</v>
      </c>
      <c r="Q1706" t="str" cm="1">
        <f t="array" ref="Q1706">_xlfn.IFS(orders[[#This Row],[Customer Gender]]="M","Male", orders[[#This Row],[Customer Gender]]="F","Female", orders[[#This Row],[Customer Gender]]="O","Other", TRUE,"Unknown")</f>
        <v>Female</v>
      </c>
      <c r="R1706" s="31" t="str">
        <f t="shared" si="80"/>
        <v>March</v>
      </c>
    </row>
    <row r="1707" spans="1:18">
      <c r="A1707" t="s">
        <v>1806</v>
      </c>
      <c r="B1707" t="s">
        <v>39</v>
      </c>
      <c r="C1707">
        <v>5</v>
      </c>
      <c r="D1707">
        <f t="shared" si="78"/>
        <v>5</v>
      </c>
      <c r="E1707">
        <v>71.3</v>
      </c>
      <c r="F1707">
        <v>356.5</v>
      </c>
      <c r="G1707">
        <f t="shared" si="79"/>
        <v>356.5</v>
      </c>
      <c r="H1707" s="1">
        <v>45720</v>
      </c>
      <c r="I1707" s="1">
        <v>45723</v>
      </c>
      <c r="J1707" t="s">
        <v>27</v>
      </c>
      <c r="K1707" t="s">
        <v>40</v>
      </c>
      <c r="L1707">
        <v>4</v>
      </c>
      <c r="M1707" t="s">
        <v>19</v>
      </c>
      <c r="N1707" t="s">
        <v>28</v>
      </c>
      <c r="O1707">
        <f>orders[[#This Row],[Ship Date]]-orders[[#This Row],[Order Date]]</f>
        <v>3</v>
      </c>
      <c r="P1707">
        <f>WEEKNUM(orders[[#This Row],[Order Date]])</f>
        <v>10</v>
      </c>
      <c r="Q1707" t="str" cm="1">
        <f t="array" ref="Q1707">_xlfn.IFS(orders[[#This Row],[Customer Gender]]="M","Male", orders[[#This Row],[Customer Gender]]="F","Female", orders[[#This Row],[Customer Gender]]="O","Other", TRUE,"Unknown")</f>
        <v>Female</v>
      </c>
      <c r="R1707" s="31" t="str">
        <f t="shared" si="80"/>
        <v>March</v>
      </c>
    </row>
    <row r="1708" spans="1:18">
      <c r="A1708" t="s">
        <v>1807</v>
      </c>
      <c r="B1708" t="s">
        <v>37</v>
      </c>
      <c r="C1708">
        <v>2</v>
      </c>
      <c r="D1708">
        <f t="shared" si="78"/>
        <v>2</v>
      </c>
      <c r="E1708">
        <v>166.2</v>
      </c>
      <c r="F1708">
        <v>332.4</v>
      </c>
      <c r="G1708">
        <f t="shared" si="79"/>
        <v>332.4</v>
      </c>
      <c r="H1708" s="1">
        <v>45720</v>
      </c>
      <c r="I1708" s="1">
        <v>45721</v>
      </c>
      <c r="J1708" t="s">
        <v>23</v>
      </c>
      <c r="K1708" t="s">
        <v>18</v>
      </c>
      <c r="L1708">
        <v>5</v>
      </c>
      <c r="M1708" t="s">
        <v>19</v>
      </c>
      <c r="N1708" t="s">
        <v>949</v>
      </c>
      <c r="O1708">
        <f>orders[[#This Row],[Ship Date]]-orders[[#This Row],[Order Date]]</f>
        <v>1</v>
      </c>
      <c r="P1708">
        <f>WEEKNUM(orders[[#This Row],[Order Date]])</f>
        <v>10</v>
      </c>
      <c r="Q1708" t="str" cm="1">
        <f t="array" ref="Q1708">_xlfn.IFS(orders[[#This Row],[Customer Gender]]="M","Male", orders[[#This Row],[Customer Gender]]="F","Female", orders[[#This Row],[Customer Gender]]="O","Other", TRUE,"Unknown")</f>
        <v>Male</v>
      </c>
      <c r="R1708" s="31" t="str">
        <f t="shared" si="80"/>
        <v>March</v>
      </c>
    </row>
    <row r="1709" spans="1:18">
      <c r="A1709" t="s">
        <v>1808</v>
      </c>
      <c r="B1709" t="s">
        <v>39</v>
      </c>
      <c r="C1709">
        <v>1</v>
      </c>
      <c r="D1709">
        <f t="shared" si="78"/>
        <v>1</v>
      </c>
      <c r="E1709">
        <v>81</v>
      </c>
      <c r="F1709">
        <v>81</v>
      </c>
      <c r="G1709">
        <f t="shared" si="79"/>
        <v>81</v>
      </c>
      <c r="H1709" s="1">
        <v>45720</v>
      </c>
      <c r="I1709" s="1">
        <v>45721</v>
      </c>
      <c r="J1709" t="s">
        <v>27</v>
      </c>
      <c r="K1709" t="s">
        <v>40</v>
      </c>
      <c r="L1709">
        <v>3</v>
      </c>
      <c r="M1709" t="s">
        <v>19</v>
      </c>
      <c r="N1709" t="s">
        <v>33</v>
      </c>
      <c r="O1709">
        <f>orders[[#This Row],[Ship Date]]-orders[[#This Row],[Order Date]]</f>
        <v>1</v>
      </c>
      <c r="P1709">
        <f>WEEKNUM(orders[[#This Row],[Order Date]])</f>
        <v>10</v>
      </c>
      <c r="Q1709" t="str" cm="1">
        <f t="array" ref="Q1709">_xlfn.IFS(orders[[#This Row],[Customer Gender]]="M","Male", orders[[#This Row],[Customer Gender]]="F","Female", orders[[#This Row],[Customer Gender]]="O","Other", TRUE,"Unknown")</f>
        <v>Female</v>
      </c>
      <c r="R1709" s="31" t="str">
        <f t="shared" si="80"/>
        <v>March</v>
      </c>
    </row>
    <row r="1710" spans="1:18">
      <c r="A1710" t="s">
        <v>1809</v>
      </c>
      <c r="B1710" t="s">
        <v>54</v>
      </c>
      <c r="C1710">
        <v>6</v>
      </c>
      <c r="D1710">
        <f t="shared" si="78"/>
        <v>6</v>
      </c>
      <c r="E1710">
        <v>38.5</v>
      </c>
      <c r="F1710">
        <v>231</v>
      </c>
      <c r="G1710">
        <f t="shared" si="79"/>
        <v>231</v>
      </c>
      <c r="H1710" s="1">
        <v>45720</v>
      </c>
      <c r="I1710" s="1">
        <v>45724</v>
      </c>
      <c r="J1710" t="s">
        <v>27</v>
      </c>
      <c r="K1710" t="s">
        <v>18</v>
      </c>
      <c r="L1710">
        <v>4</v>
      </c>
      <c r="M1710" t="s">
        <v>19</v>
      </c>
      <c r="N1710" t="s">
        <v>33</v>
      </c>
      <c r="O1710">
        <f>orders[[#This Row],[Ship Date]]-orders[[#This Row],[Order Date]]</f>
        <v>4</v>
      </c>
      <c r="P1710">
        <f>WEEKNUM(orders[[#This Row],[Order Date]])</f>
        <v>10</v>
      </c>
      <c r="Q1710" t="str" cm="1">
        <f t="array" ref="Q1710">_xlfn.IFS(orders[[#This Row],[Customer Gender]]="M","Male", orders[[#This Row],[Customer Gender]]="F","Female", orders[[#This Row],[Customer Gender]]="O","Other", TRUE,"Unknown")</f>
        <v>Female</v>
      </c>
      <c r="R1710" s="31" t="str">
        <f t="shared" si="80"/>
        <v>March</v>
      </c>
    </row>
    <row r="1711" spans="1:18">
      <c r="A1711" t="s">
        <v>1810</v>
      </c>
      <c r="B1711" t="s">
        <v>39</v>
      </c>
      <c r="C1711">
        <v>1</v>
      </c>
      <c r="D1711">
        <f t="shared" si="78"/>
        <v>1</v>
      </c>
      <c r="E1711">
        <v>86.1</v>
      </c>
      <c r="F1711">
        <v>86.1</v>
      </c>
      <c r="G1711">
        <f t="shared" si="79"/>
        <v>86.1</v>
      </c>
      <c r="H1711" s="1">
        <v>45720</v>
      </c>
      <c r="I1711" s="1">
        <v>45722</v>
      </c>
      <c r="J1711" t="s">
        <v>27</v>
      </c>
      <c r="K1711" t="s">
        <v>51</v>
      </c>
      <c r="L1711">
        <v>4</v>
      </c>
      <c r="M1711" t="s">
        <v>19</v>
      </c>
      <c r="N1711" t="s">
        <v>33</v>
      </c>
      <c r="O1711">
        <f>orders[[#This Row],[Ship Date]]-orders[[#This Row],[Order Date]]</f>
        <v>2</v>
      </c>
      <c r="P1711">
        <f>WEEKNUM(orders[[#This Row],[Order Date]])</f>
        <v>10</v>
      </c>
      <c r="Q1711" t="str" cm="1">
        <f t="array" ref="Q1711">_xlfn.IFS(orders[[#This Row],[Customer Gender]]="M","Male", orders[[#This Row],[Customer Gender]]="F","Female", orders[[#This Row],[Customer Gender]]="O","Other", TRUE,"Unknown")</f>
        <v>Female</v>
      </c>
      <c r="R1711" s="31" t="str">
        <f t="shared" si="80"/>
        <v>March</v>
      </c>
    </row>
    <row r="1712" spans="1:18">
      <c r="A1712" t="s">
        <v>1811</v>
      </c>
      <c r="B1712" t="s">
        <v>26</v>
      </c>
      <c r="C1712">
        <v>5</v>
      </c>
      <c r="D1712">
        <f t="shared" si="78"/>
        <v>5</v>
      </c>
      <c r="E1712">
        <v>51</v>
      </c>
      <c r="F1712">
        <v>255</v>
      </c>
      <c r="G1712">
        <f t="shared" si="79"/>
        <v>255</v>
      </c>
      <c r="H1712" s="1">
        <v>45720</v>
      </c>
      <c r="I1712" s="1">
        <v>45721</v>
      </c>
      <c r="J1712" t="s">
        <v>23</v>
      </c>
      <c r="K1712" t="s">
        <v>18</v>
      </c>
      <c r="L1712">
        <v>3</v>
      </c>
      <c r="M1712" t="s">
        <v>19</v>
      </c>
      <c r="N1712" t="s">
        <v>33</v>
      </c>
      <c r="O1712">
        <f>orders[[#This Row],[Ship Date]]-orders[[#This Row],[Order Date]]</f>
        <v>1</v>
      </c>
      <c r="P1712">
        <f>WEEKNUM(orders[[#This Row],[Order Date]])</f>
        <v>10</v>
      </c>
      <c r="Q1712" t="str" cm="1">
        <f t="array" ref="Q1712">_xlfn.IFS(orders[[#This Row],[Customer Gender]]="M","Male", orders[[#This Row],[Customer Gender]]="F","Female", orders[[#This Row],[Customer Gender]]="O","Other", TRUE,"Unknown")</f>
        <v>Male</v>
      </c>
      <c r="R1712" s="31" t="str">
        <f t="shared" si="80"/>
        <v>March</v>
      </c>
    </row>
    <row r="1713" spans="1:18">
      <c r="A1713" t="s">
        <v>1812</v>
      </c>
      <c r="B1713" t="s">
        <v>30</v>
      </c>
      <c r="C1713">
        <v>5</v>
      </c>
      <c r="D1713">
        <f t="shared" si="78"/>
        <v>5</v>
      </c>
      <c r="E1713">
        <v>115.4</v>
      </c>
      <c r="F1713">
        <v>577</v>
      </c>
      <c r="G1713">
        <f t="shared" si="79"/>
        <v>577</v>
      </c>
      <c r="H1713" s="1">
        <v>45720</v>
      </c>
      <c r="I1713" s="1">
        <v>45721</v>
      </c>
      <c r="J1713" t="s">
        <v>23</v>
      </c>
      <c r="K1713" t="s">
        <v>18</v>
      </c>
      <c r="L1713">
        <v>4</v>
      </c>
      <c r="M1713" t="s">
        <v>19</v>
      </c>
      <c r="N1713" t="s">
        <v>33</v>
      </c>
      <c r="O1713">
        <f>orders[[#This Row],[Ship Date]]-orders[[#This Row],[Order Date]]</f>
        <v>1</v>
      </c>
      <c r="P1713">
        <f>WEEKNUM(orders[[#This Row],[Order Date]])</f>
        <v>10</v>
      </c>
      <c r="Q1713" t="str" cm="1">
        <f t="array" ref="Q1713">_xlfn.IFS(orders[[#This Row],[Customer Gender]]="M","Male", orders[[#This Row],[Customer Gender]]="F","Female", orders[[#This Row],[Customer Gender]]="O","Other", TRUE,"Unknown")</f>
        <v>Male</v>
      </c>
      <c r="R1713" s="31" t="str">
        <f t="shared" si="80"/>
        <v>March</v>
      </c>
    </row>
    <row r="1714" spans="1:18">
      <c r="A1714" t="s">
        <v>1813</v>
      </c>
      <c r="B1714" t="s">
        <v>39</v>
      </c>
      <c r="C1714">
        <v>4</v>
      </c>
      <c r="D1714">
        <f t="shared" si="78"/>
        <v>4</v>
      </c>
      <c r="E1714">
        <v>176.5</v>
      </c>
      <c r="F1714">
        <v>706</v>
      </c>
      <c r="G1714">
        <f t="shared" si="79"/>
        <v>706</v>
      </c>
      <c r="H1714" s="1">
        <v>45720</v>
      </c>
      <c r="I1714" s="1">
        <v>45721</v>
      </c>
      <c r="J1714" t="s">
        <v>27</v>
      </c>
      <c r="K1714" t="s">
        <v>40</v>
      </c>
      <c r="L1714">
        <v>5</v>
      </c>
      <c r="M1714" t="s">
        <v>19</v>
      </c>
      <c r="N1714" t="s">
        <v>33</v>
      </c>
      <c r="O1714">
        <f>orders[[#This Row],[Ship Date]]-orders[[#This Row],[Order Date]]</f>
        <v>1</v>
      </c>
      <c r="P1714">
        <f>WEEKNUM(orders[[#This Row],[Order Date]])</f>
        <v>10</v>
      </c>
      <c r="Q1714" t="str" cm="1">
        <f t="array" ref="Q1714">_xlfn.IFS(orders[[#This Row],[Customer Gender]]="M","Male", orders[[#This Row],[Customer Gender]]="F","Female", orders[[#This Row],[Customer Gender]]="O","Other", TRUE,"Unknown")</f>
        <v>Female</v>
      </c>
      <c r="R1714" s="31" t="str">
        <f t="shared" si="80"/>
        <v>March</v>
      </c>
    </row>
    <row r="1715" spans="1:18">
      <c r="A1715" t="s">
        <v>1814</v>
      </c>
      <c r="B1715" t="s">
        <v>42</v>
      </c>
      <c r="C1715">
        <v>3</v>
      </c>
      <c r="D1715">
        <f t="shared" si="78"/>
        <v>3</v>
      </c>
      <c r="E1715">
        <v>48.9</v>
      </c>
      <c r="F1715">
        <v>146.69999999999999</v>
      </c>
      <c r="G1715">
        <f t="shared" si="79"/>
        <v>146.69999999999999</v>
      </c>
      <c r="H1715" s="1">
        <v>45720</v>
      </c>
      <c r="I1715" s="1">
        <v>45721</v>
      </c>
      <c r="J1715" t="s">
        <v>23</v>
      </c>
      <c r="K1715" t="s">
        <v>70</v>
      </c>
      <c r="L1715">
        <v>4</v>
      </c>
      <c r="M1715" t="s">
        <v>19</v>
      </c>
      <c r="N1715" t="s">
        <v>33</v>
      </c>
      <c r="O1715">
        <f>orders[[#This Row],[Ship Date]]-orders[[#This Row],[Order Date]]</f>
        <v>1</v>
      </c>
      <c r="P1715">
        <f>WEEKNUM(orders[[#This Row],[Order Date]])</f>
        <v>10</v>
      </c>
      <c r="Q1715" t="str" cm="1">
        <f t="array" ref="Q1715">_xlfn.IFS(orders[[#This Row],[Customer Gender]]="M","Male", orders[[#This Row],[Customer Gender]]="F","Female", orders[[#This Row],[Customer Gender]]="O","Other", TRUE,"Unknown")</f>
        <v>Male</v>
      </c>
      <c r="R1715" s="31" t="str">
        <f t="shared" si="80"/>
        <v>March</v>
      </c>
    </row>
    <row r="1716" spans="1:18">
      <c r="A1716" t="s">
        <v>1815</v>
      </c>
      <c r="B1716" t="s">
        <v>44</v>
      </c>
      <c r="C1716">
        <v>3</v>
      </c>
      <c r="D1716">
        <f t="shared" si="78"/>
        <v>3</v>
      </c>
      <c r="E1716">
        <v>18.100000000000001</v>
      </c>
      <c r="F1716">
        <v>54.300000000000004</v>
      </c>
      <c r="G1716">
        <f t="shared" si="79"/>
        <v>54.300000000000004</v>
      </c>
      <c r="H1716" s="1">
        <v>45720</v>
      </c>
      <c r="I1716" s="1">
        <v>45727</v>
      </c>
      <c r="J1716" t="s">
        <v>27</v>
      </c>
      <c r="K1716" t="s">
        <v>35</v>
      </c>
      <c r="L1716">
        <v>5</v>
      </c>
      <c r="M1716" t="s">
        <v>19</v>
      </c>
      <c r="N1716" t="s">
        <v>258</v>
      </c>
      <c r="O1716">
        <f>orders[[#This Row],[Ship Date]]-orders[[#This Row],[Order Date]]</f>
        <v>7</v>
      </c>
      <c r="P1716">
        <f>WEEKNUM(orders[[#This Row],[Order Date]])</f>
        <v>10</v>
      </c>
      <c r="Q1716" t="str" cm="1">
        <f t="array" ref="Q1716">_xlfn.IFS(orders[[#This Row],[Customer Gender]]="M","Male", orders[[#This Row],[Customer Gender]]="F","Female", orders[[#This Row],[Customer Gender]]="O","Other", TRUE,"Unknown")</f>
        <v>Female</v>
      </c>
      <c r="R1716" s="31" t="str">
        <f t="shared" si="80"/>
        <v>March</v>
      </c>
    </row>
    <row r="1717" spans="1:18">
      <c r="A1717" t="s">
        <v>1816</v>
      </c>
      <c r="B1717" t="s">
        <v>26</v>
      </c>
      <c r="C1717">
        <v>2</v>
      </c>
      <c r="D1717">
        <f t="shared" si="78"/>
        <v>2</v>
      </c>
      <c r="E1717">
        <v>118.5</v>
      </c>
      <c r="F1717">
        <v>237</v>
      </c>
      <c r="G1717">
        <f t="shared" si="79"/>
        <v>237</v>
      </c>
      <c r="H1717" s="1">
        <v>45720</v>
      </c>
      <c r="I1717" s="1">
        <v>45723</v>
      </c>
      <c r="J1717" t="s">
        <v>23</v>
      </c>
      <c r="K1717" t="s">
        <v>35</v>
      </c>
      <c r="L1717">
        <v>5</v>
      </c>
      <c r="M1717" t="s">
        <v>19</v>
      </c>
      <c r="N1717" t="s">
        <v>98</v>
      </c>
      <c r="O1717">
        <f>orders[[#This Row],[Ship Date]]-orders[[#This Row],[Order Date]]</f>
        <v>3</v>
      </c>
      <c r="P1717">
        <f>WEEKNUM(orders[[#This Row],[Order Date]])</f>
        <v>10</v>
      </c>
      <c r="Q1717" t="str" cm="1">
        <f t="array" ref="Q1717">_xlfn.IFS(orders[[#This Row],[Customer Gender]]="M","Male", orders[[#This Row],[Customer Gender]]="F","Female", orders[[#This Row],[Customer Gender]]="O","Other", TRUE,"Unknown")</f>
        <v>Male</v>
      </c>
      <c r="R1717" s="31" t="str">
        <f t="shared" si="80"/>
        <v>March</v>
      </c>
    </row>
    <row r="1718" spans="1:18">
      <c r="A1718" t="s">
        <v>1817</v>
      </c>
      <c r="B1718" t="s">
        <v>123</v>
      </c>
      <c r="C1718">
        <v>7</v>
      </c>
      <c r="D1718">
        <f t="shared" si="78"/>
        <v>7</v>
      </c>
      <c r="E1718">
        <v>59.1</v>
      </c>
      <c r="F1718">
        <v>413.7</v>
      </c>
      <c r="G1718">
        <f t="shared" si="79"/>
        <v>413.7</v>
      </c>
      <c r="H1718" s="1">
        <v>45720</v>
      </c>
      <c r="I1718" s="1">
        <v>45721</v>
      </c>
      <c r="J1718" t="s">
        <v>27</v>
      </c>
      <c r="K1718" t="s">
        <v>51</v>
      </c>
      <c r="L1718">
        <v>4</v>
      </c>
      <c r="M1718" t="s">
        <v>19</v>
      </c>
      <c r="N1718" t="s">
        <v>188</v>
      </c>
      <c r="O1718">
        <f>orders[[#This Row],[Ship Date]]-orders[[#This Row],[Order Date]]</f>
        <v>1</v>
      </c>
      <c r="P1718">
        <f>WEEKNUM(orders[[#This Row],[Order Date]])</f>
        <v>10</v>
      </c>
      <c r="Q1718" t="str" cm="1">
        <f t="array" ref="Q1718">_xlfn.IFS(orders[[#This Row],[Customer Gender]]="M","Male", orders[[#This Row],[Customer Gender]]="F","Female", orders[[#This Row],[Customer Gender]]="O","Other", TRUE,"Unknown")</f>
        <v>Female</v>
      </c>
      <c r="R1718" s="31" t="str">
        <f t="shared" si="80"/>
        <v>March</v>
      </c>
    </row>
    <row r="1719" spans="1:18">
      <c r="A1719" t="s">
        <v>1818</v>
      </c>
      <c r="B1719" t="s">
        <v>32</v>
      </c>
      <c r="C1719">
        <v>1</v>
      </c>
      <c r="D1719">
        <f t="shared" si="78"/>
        <v>1</v>
      </c>
      <c r="E1719">
        <v>21.2</v>
      </c>
      <c r="F1719">
        <v>21.2</v>
      </c>
      <c r="G1719">
        <f t="shared" si="79"/>
        <v>21.2</v>
      </c>
      <c r="H1719" s="1">
        <v>45720</v>
      </c>
      <c r="I1719" s="1">
        <v>45721</v>
      </c>
      <c r="J1719" t="s">
        <v>27</v>
      </c>
      <c r="K1719" t="s">
        <v>18</v>
      </c>
      <c r="L1719">
        <v>3</v>
      </c>
      <c r="M1719" t="s">
        <v>19</v>
      </c>
      <c r="N1719" t="s">
        <v>55</v>
      </c>
      <c r="O1719">
        <f>orders[[#This Row],[Ship Date]]-orders[[#This Row],[Order Date]]</f>
        <v>1</v>
      </c>
      <c r="P1719">
        <f>WEEKNUM(orders[[#This Row],[Order Date]])</f>
        <v>10</v>
      </c>
      <c r="Q1719" t="str" cm="1">
        <f t="array" ref="Q1719">_xlfn.IFS(orders[[#This Row],[Customer Gender]]="M","Male", orders[[#This Row],[Customer Gender]]="F","Female", orders[[#This Row],[Customer Gender]]="O","Other", TRUE,"Unknown")</f>
        <v>Female</v>
      </c>
      <c r="R1719" s="31" t="str">
        <f t="shared" si="80"/>
        <v>March</v>
      </c>
    </row>
    <row r="1720" spans="1:18">
      <c r="A1720" t="s">
        <v>1819</v>
      </c>
      <c r="B1720" t="s">
        <v>39</v>
      </c>
      <c r="C1720">
        <v>2</v>
      </c>
      <c r="D1720">
        <f t="shared" si="78"/>
        <v>2</v>
      </c>
      <c r="E1720">
        <v>68.8</v>
      </c>
      <c r="F1720">
        <v>137.6</v>
      </c>
      <c r="G1720">
        <f t="shared" si="79"/>
        <v>137.6</v>
      </c>
      <c r="H1720" s="1">
        <v>45720</v>
      </c>
      <c r="I1720" s="1">
        <v>45725</v>
      </c>
      <c r="J1720" t="s">
        <v>27</v>
      </c>
      <c r="K1720" t="s">
        <v>51</v>
      </c>
      <c r="L1720">
        <v>5</v>
      </c>
      <c r="M1720" t="s">
        <v>19</v>
      </c>
      <c r="N1720" t="s">
        <v>55</v>
      </c>
      <c r="O1720">
        <f>orders[[#This Row],[Ship Date]]-orders[[#This Row],[Order Date]]</f>
        <v>5</v>
      </c>
      <c r="P1720">
        <f>WEEKNUM(orders[[#This Row],[Order Date]])</f>
        <v>10</v>
      </c>
      <c r="Q1720" t="str" cm="1">
        <f t="array" ref="Q1720">_xlfn.IFS(orders[[#This Row],[Customer Gender]]="M","Male", orders[[#This Row],[Customer Gender]]="F","Female", orders[[#This Row],[Customer Gender]]="O","Other", TRUE,"Unknown")</f>
        <v>Female</v>
      </c>
      <c r="R1720" s="31" t="str">
        <f t="shared" si="80"/>
        <v>March</v>
      </c>
    </row>
    <row r="1721" spans="1:18">
      <c r="A1721" t="s">
        <v>1820</v>
      </c>
      <c r="B1721" t="s">
        <v>39</v>
      </c>
      <c r="C1721">
        <v>2</v>
      </c>
      <c r="D1721">
        <f t="shared" si="78"/>
        <v>2</v>
      </c>
      <c r="E1721">
        <v>65.400000000000006</v>
      </c>
      <c r="F1721">
        <v>130.80000000000001</v>
      </c>
      <c r="G1721">
        <f t="shared" si="79"/>
        <v>130.80000000000001</v>
      </c>
      <c r="H1721" s="1">
        <v>45720</v>
      </c>
      <c r="I1721" s="1">
        <v>45724</v>
      </c>
      <c r="J1721" t="s">
        <v>27</v>
      </c>
      <c r="K1721" t="s">
        <v>18</v>
      </c>
      <c r="L1721">
        <v>4</v>
      </c>
      <c r="M1721" t="s">
        <v>19</v>
      </c>
      <c r="N1721" t="s">
        <v>55</v>
      </c>
      <c r="O1721">
        <f>orders[[#This Row],[Ship Date]]-orders[[#This Row],[Order Date]]</f>
        <v>4</v>
      </c>
      <c r="P1721">
        <f>WEEKNUM(orders[[#This Row],[Order Date]])</f>
        <v>10</v>
      </c>
      <c r="Q1721" t="str" cm="1">
        <f t="array" ref="Q1721">_xlfn.IFS(orders[[#This Row],[Customer Gender]]="M","Male", orders[[#This Row],[Customer Gender]]="F","Female", orders[[#This Row],[Customer Gender]]="O","Other", TRUE,"Unknown")</f>
        <v>Female</v>
      </c>
      <c r="R1721" s="31" t="str">
        <f t="shared" si="80"/>
        <v>March</v>
      </c>
    </row>
    <row r="1722" spans="1:18">
      <c r="A1722" t="s">
        <v>1821</v>
      </c>
      <c r="B1722" t="s">
        <v>69</v>
      </c>
      <c r="C1722">
        <v>5</v>
      </c>
      <c r="D1722">
        <f t="shared" si="78"/>
        <v>5</v>
      </c>
      <c r="E1722">
        <v>66.3</v>
      </c>
      <c r="F1722">
        <v>331.5</v>
      </c>
      <c r="G1722">
        <f t="shared" si="79"/>
        <v>331.5</v>
      </c>
      <c r="H1722" s="1">
        <v>45721</v>
      </c>
      <c r="I1722" s="1">
        <v>45724</v>
      </c>
      <c r="J1722" t="s">
        <v>27</v>
      </c>
      <c r="K1722" t="s">
        <v>70</v>
      </c>
      <c r="L1722">
        <v>4</v>
      </c>
      <c r="M1722" t="s">
        <v>19</v>
      </c>
      <c r="N1722" t="s">
        <v>55</v>
      </c>
      <c r="O1722">
        <f>orders[[#This Row],[Ship Date]]-orders[[#This Row],[Order Date]]</f>
        <v>3</v>
      </c>
      <c r="P1722">
        <f>WEEKNUM(orders[[#This Row],[Order Date]])</f>
        <v>10</v>
      </c>
      <c r="Q1722" t="str" cm="1">
        <f t="array" ref="Q1722">_xlfn.IFS(orders[[#This Row],[Customer Gender]]="M","Male", orders[[#This Row],[Customer Gender]]="F","Female", orders[[#This Row],[Customer Gender]]="O","Other", TRUE,"Unknown")</f>
        <v>Female</v>
      </c>
      <c r="R1722" s="31" t="str">
        <f t="shared" si="80"/>
        <v>March</v>
      </c>
    </row>
    <row r="1723" spans="1:18">
      <c r="A1723" t="s">
        <v>1822</v>
      </c>
      <c r="B1723" t="s">
        <v>39</v>
      </c>
      <c r="C1723">
        <v>3</v>
      </c>
      <c r="D1723">
        <f t="shared" si="78"/>
        <v>3</v>
      </c>
      <c r="E1723">
        <v>97.5</v>
      </c>
      <c r="F1723">
        <v>292.5</v>
      </c>
      <c r="G1723">
        <f t="shared" si="79"/>
        <v>292.5</v>
      </c>
      <c r="H1723" s="1">
        <v>45721</v>
      </c>
      <c r="I1723" s="1">
        <v>45721</v>
      </c>
      <c r="J1723" t="s">
        <v>23</v>
      </c>
      <c r="K1723" t="s">
        <v>51</v>
      </c>
      <c r="L1723">
        <v>4</v>
      </c>
      <c r="M1723" t="s">
        <v>19</v>
      </c>
      <c r="N1723" t="s">
        <v>62</v>
      </c>
      <c r="O1723">
        <f>orders[[#This Row],[Ship Date]]-orders[[#This Row],[Order Date]]</f>
        <v>0</v>
      </c>
      <c r="P1723">
        <f>WEEKNUM(orders[[#This Row],[Order Date]])</f>
        <v>10</v>
      </c>
      <c r="Q1723" t="str" cm="1">
        <f t="array" ref="Q1723">_xlfn.IFS(orders[[#This Row],[Customer Gender]]="M","Male", orders[[#This Row],[Customer Gender]]="F","Female", orders[[#This Row],[Customer Gender]]="O","Other", TRUE,"Unknown")</f>
        <v>Male</v>
      </c>
      <c r="R1723" s="31" t="str">
        <f t="shared" si="80"/>
        <v>March</v>
      </c>
    </row>
    <row r="1724" spans="1:18">
      <c r="A1724" t="s">
        <v>1823</v>
      </c>
      <c r="B1724" t="s">
        <v>22</v>
      </c>
      <c r="C1724">
        <v>2</v>
      </c>
      <c r="D1724">
        <f t="shared" si="78"/>
        <v>2</v>
      </c>
      <c r="E1724">
        <v>44</v>
      </c>
      <c r="F1724">
        <v>88</v>
      </c>
      <c r="G1724">
        <f t="shared" si="79"/>
        <v>88</v>
      </c>
      <c r="H1724" s="1">
        <v>45721</v>
      </c>
      <c r="I1724" s="1">
        <v>45724</v>
      </c>
      <c r="J1724" t="s">
        <v>27</v>
      </c>
      <c r="K1724" t="s">
        <v>35</v>
      </c>
      <c r="L1724">
        <v>5</v>
      </c>
      <c r="M1724" t="s">
        <v>19</v>
      </c>
      <c r="N1724" t="s">
        <v>62</v>
      </c>
      <c r="O1724">
        <f>orders[[#This Row],[Ship Date]]-orders[[#This Row],[Order Date]]</f>
        <v>3</v>
      </c>
      <c r="P1724">
        <f>WEEKNUM(orders[[#This Row],[Order Date]])</f>
        <v>10</v>
      </c>
      <c r="Q1724" t="str" cm="1">
        <f t="array" ref="Q1724">_xlfn.IFS(orders[[#This Row],[Customer Gender]]="M","Male", orders[[#This Row],[Customer Gender]]="F","Female", orders[[#This Row],[Customer Gender]]="O","Other", TRUE,"Unknown")</f>
        <v>Female</v>
      </c>
      <c r="R1724" s="31" t="str">
        <f t="shared" si="80"/>
        <v>March</v>
      </c>
    </row>
    <row r="1725" spans="1:18">
      <c r="A1725" t="s">
        <v>1824</v>
      </c>
      <c r="B1725" t="s">
        <v>16</v>
      </c>
      <c r="C1725">
        <v>1</v>
      </c>
      <c r="D1725">
        <f t="shared" si="78"/>
        <v>1</v>
      </c>
      <c r="E1725">
        <v>21.9</v>
      </c>
      <c r="F1725">
        <v>21.9</v>
      </c>
      <c r="G1725">
        <f t="shared" si="79"/>
        <v>21.9</v>
      </c>
      <c r="H1725" s="1">
        <v>45721</v>
      </c>
      <c r="I1725" s="1">
        <v>45722</v>
      </c>
      <c r="J1725" t="s">
        <v>23</v>
      </c>
      <c r="K1725" t="s">
        <v>18</v>
      </c>
      <c r="L1725">
        <v>4</v>
      </c>
      <c r="M1725" t="s">
        <v>19</v>
      </c>
      <c r="N1725" t="s">
        <v>62</v>
      </c>
      <c r="O1725">
        <f>orders[[#This Row],[Ship Date]]-orders[[#This Row],[Order Date]]</f>
        <v>1</v>
      </c>
      <c r="P1725">
        <f>WEEKNUM(orders[[#This Row],[Order Date]])</f>
        <v>10</v>
      </c>
      <c r="Q1725" t="str" cm="1">
        <f t="array" ref="Q1725">_xlfn.IFS(orders[[#This Row],[Customer Gender]]="M","Male", orders[[#This Row],[Customer Gender]]="F","Female", orders[[#This Row],[Customer Gender]]="O","Other", TRUE,"Unknown")</f>
        <v>Male</v>
      </c>
      <c r="R1725" s="31" t="str">
        <f t="shared" si="80"/>
        <v>March</v>
      </c>
    </row>
    <row r="1726" spans="1:18">
      <c r="A1726" t="s">
        <v>1825</v>
      </c>
      <c r="B1726" t="s">
        <v>32</v>
      </c>
      <c r="C1726">
        <v>7</v>
      </c>
      <c r="D1726">
        <f t="shared" si="78"/>
        <v>7</v>
      </c>
      <c r="E1726">
        <v>21.5</v>
      </c>
      <c r="F1726">
        <v>150.5</v>
      </c>
      <c r="G1726">
        <f t="shared" si="79"/>
        <v>150.5</v>
      </c>
      <c r="H1726" s="1">
        <v>45721</v>
      </c>
      <c r="I1726" s="1">
        <v>45723</v>
      </c>
      <c r="J1726" t="s">
        <v>27</v>
      </c>
      <c r="K1726" t="s">
        <v>35</v>
      </c>
      <c r="L1726">
        <v>5</v>
      </c>
      <c r="M1726" t="s">
        <v>19</v>
      </c>
      <c r="N1726" t="s">
        <v>72</v>
      </c>
      <c r="O1726">
        <f>orders[[#This Row],[Ship Date]]-orders[[#This Row],[Order Date]]</f>
        <v>2</v>
      </c>
      <c r="P1726">
        <f>WEEKNUM(orders[[#This Row],[Order Date]])</f>
        <v>10</v>
      </c>
      <c r="Q1726" t="str" cm="1">
        <f t="array" ref="Q1726">_xlfn.IFS(orders[[#This Row],[Customer Gender]]="M","Male", orders[[#This Row],[Customer Gender]]="F","Female", orders[[#This Row],[Customer Gender]]="O","Other", TRUE,"Unknown")</f>
        <v>Female</v>
      </c>
      <c r="R1726" s="31" t="str">
        <f t="shared" si="80"/>
        <v>March</v>
      </c>
    </row>
    <row r="1727" spans="1:18">
      <c r="A1727" t="s">
        <v>1826</v>
      </c>
      <c r="B1727" t="s">
        <v>69</v>
      </c>
      <c r="C1727">
        <v>6</v>
      </c>
      <c r="D1727">
        <f t="shared" si="78"/>
        <v>6</v>
      </c>
      <c r="E1727">
        <v>133</v>
      </c>
      <c r="F1727">
        <v>798</v>
      </c>
      <c r="G1727">
        <f t="shared" si="79"/>
        <v>798</v>
      </c>
      <c r="H1727" s="1">
        <v>45721</v>
      </c>
      <c r="I1727" s="1">
        <v>45722</v>
      </c>
      <c r="J1727" t="s">
        <v>89</v>
      </c>
      <c r="K1727" t="s">
        <v>18</v>
      </c>
      <c r="L1727">
        <v>5</v>
      </c>
      <c r="M1727" t="s">
        <v>19</v>
      </c>
      <c r="N1727" t="s">
        <v>74</v>
      </c>
      <c r="O1727">
        <f>orders[[#This Row],[Ship Date]]-orders[[#This Row],[Order Date]]</f>
        <v>1</v>
      </c>
      <c r="P1727">
        <f>WEEKNUM(orders[[#This Row],[Order Date]])</f>
        <v>10</v>
      </c>
      <c r="Q1727" t="str" cm="1">
        <f t="array" ref="Q1727">_xlfn.IFS(orders[[#This Row],[Customer Gender]]="M","Male", orders[[#This Row],[Customer Gender]]="F","Female", orders[[#This Row],[Customer Gender]]="O","Other", TRUE,"Unknown")</f>
        <v>Other</v>
      </c>
      <c r="R1727" s="31" t="str">
        <f t="shared" si="80"/>
        <v>March</v>
      </c>
    </row>
    <row r="1728" spans="1:18">
      <c r="A1728" t="s">
        <v>1827</v>
      </c>
      <c r="B1728" t="s">
        <v>44</v>
      </c>
      <c r="C1728">
        <v>2</v>
      </c>
      <c r="D1728">
        <f t="shared" si="78"/>
        <v>2</v>
      </c>
      <c r="E1728">
        <v>47.7</v>
      </c>
      <c r="F1728">
        <v>95.4</v>
      </c>
      <c r="G1728">
        <f t="shared" si="79"/>
        <v>95.4</v>
      </c>
      <c r="H1728" s="1">
        <v>45721</v>
      </c>
      <c r="I1728" s="1">
        <v>45725</v>
      </c>
      <c r="J1728" t="s">
        <v>23</v>
      </c>
      <c r="K1728" t="s">
        <v>18</v>
      </c>
      <c r="L1728">
        <v>5</v>
      </c>
      <c r="M1728" t="s">
        <v>19</v>
      </c>
      <c r="N1728" t="s">
        <v>74</v>
      </c>
      <c r="O1728">
        <f>orders[[#This Row],[Ship Date]]-orders[[#This Row],[Order Date]]</f>
        <v>4</v>
      </c>
      <c r="P1728">
        <f>WEEKNUM(orders[[#This Row],[Order Date]])</f>
        <v>10</v>
      </c>
      <c r="Q1728" t="str" cm="1">
        <f t="array" ref="Q1728">_xlfn.IFS(orders[[#This Row],[Customer Gender]]="M","Male", orders[[#This Row],[Customer Gender]]="F","Female", orders[[#This Row],[Customer Gender]]="O","Other", TRUE,"Unknown")</f>
        <v>Male</v>
      </c>
      <c r="R1728" s="31" t="str">
        <f t="shared" si="80"/>
        <v>March</v>
      </c>
    </row>
    <row r="1729" spans="1:18">
      <c r="A1729" t="s">
        <v>1828</v>
      </c>
      <c r="B1729" t="s">
        <v>128</v>
      </c>
      <c r="C1729">
        <v>3</v>
      </c>
      <c r="D1729">
        <f t="shared" si="78"/>
        <v>3</v>
      </c>
      <c r="E1729">
        <v>58.1</v>
      </c>
      <c r="F1729">
        <v>174.3</v>
      </c>
      <c r="G1729">
        <f t="shared" si="79"/>
        <v>174.3</v>
      </c>
      <c r="H1729" s="1">
        <v>45721</v>
      </c>
      <c r="I1729" s="1">
        <v>45722</v>
      </c>
      <c r="J1729" t="s">
        <v>27</v>
      </c>
      <c r="K1729" t="s">
        <v>18</v>
      </c>
      <c r="L1729">
        <v>4</v>
      </c>
      <c r="M1729" t="s">
        <v>19</v>
      </c>
      <c r="N1729" t="s">
        <v>77</v>
      </c>
      <c r="O1729">
        <f>orders[[#This Row],[Ship Date]]-orders[[#This Row],[Order Date]]</f>
        <v>1</v>
      </c>
      <c r="P1729">
        <f>WEEKNUM(orders[[#This Row],[Order Date]])</f>
        <v>10</v>
      </c>
      <c r="Q1729" t="str" cm="1">
        <f t="array" ref="Q1729">_xlfn.IFS(orders[[#This Row],[Customer Gender]]="M","Male", orders[[#This Row],[Customer Gender]]="F","Female", orders[[#This Row],[Customer Gender]]="O","Other", TRUE,"Unknown")</f>
        <v>Female</v>
      </c>
      <c r="R1729" s="31" t="str">
        <f t="shared" si="80"/>
        <v>March</v>
      </c>
    </row>
    <row r="1730" spans="1:18">
      <c r="A1730" t="s">
        <v>1829</v>
      </c>
      <c r="B1730" t="s">
        <v>69</v>
      </c>
      <c r="C1730">
        <v>4</v>
      </c>
      <c r="D1730">
        <f t="shared" ref="D1730:D1793" si="81">IF(OR(C1730="",C1730=0),0.0001,C1730)</f>
        <v>4</v>
      </c>
      <c r="E1730">
        <v>66.599999999999994</v>
      </c>
      <c r="F1730">
        <v>266.39999999999998</v>
      </c>
      <c r="G1730">
        <f t="shared" ref="G1730:G1793" si="82">IF(OR(F1730="",F1730=0),0.0001,F1730)</f>
        <v>266.39999999999998</v>
      </c>
      <c r="H1730" s="1">
        <v>45721</v>
      </c>
      <c r="I1730" s="1">
        <v>45722</v>
      </c>
      <c r="J1730" t="s">
        <v>17</v>
      </c>
      <c r="K1730" t="s">
        <v>18</v>
      </c>
      <c r="L1730">
        <v>4</v>
      </c>
      <c r="M1730" t="s">
        <v>19</v>
      </c>
      <c r="N1730" t="s">
        <v>77</v>
      </c>
      <c r="O1730">
        <f>orders[[#This Row],[Ship Date]]-orders[[#This Row],[Order Date]]</f>
        <v>1</v>
      </c>
      <c r="P1730">
        <f>WEEKNUM(orders[[#This Row],[Order Date]])</f>
        <v>10</v>
      </c>
      <c r="Q1730" t="str" cm="1">
        <f t="array" ref="Q1730">_xlfn.IFS(orders[[#This Row],[Customer Gender]]="M","Male", orders[[#This Row],[Customer Gender]]="F","Female", orders[[#This Row],[Customer Gender]]="O","Other", TRUE,"Unknown")</f>
        <v>Unknown</v>
      </c>
      <c r="R1730" s="31" t="str">
        <f t="shared" ref="R1730:R1793" si="83">TEXT(H1730,"mmmm")</f>
        <v>March</v>
      </c>
    </row>
    <row r="1731" spans="1:18">
      <c r="A1731" t="s">
        <v>1830</v>
      </c>
      <c r="B1731" t="s">
        <v>46</v>
      </c>
      <c r="C1731">
        <v>1</v>
      </c>
      <c r="D1731">
        <f t="shared" si="81"/>
        <v>1</v>
      </c>
      <c r="E1731">
        <v>24.1</v>
      </c>
      <c r="F1731">
        <v>24.1</v>
      </c>
      <c r="G1731">
        <f t="shared" si="82"/>
        <v>24.1</v>
      </c>
      <c r="H1731" s="1">
        <v>45721</v>
      </c>
      <c r="I1731" s="1">
        <v>45724</v>
      </c>
      <c r="J1731" t="s">
        <v>23</v>
      </c>
      <c r="K1731" t="s">
        <v>40</v>
      </c>
      <c r="L1731">
        <v>3</v>
      </c>
      <c r="M1731" t="s">
        <v>19</v>
      </c>
      <c r="N1731" t="s">
        <v>110</v>
      </c>
      <c r="O1731">
        <f>orders[[#This Row],[Ship Date]]-orders[[#This Row],[Order Date]]</f>
        <v>3</v>
      </c>
      <c r="P1731">
        <f>WEEKNUM(orders[[#This Row],[Order Date]])</f>
        <v>10</v>
      </c>
      <c r="Q1731" t="str" cm="1">
        <f t="array" ref="Q1731">_xlfn.IFS(orders[[#This Row],[Customer Gender]]="M","Male", orders[[#This Row],[Customer Gender]]="F","Female", orders[[#This Row],[Customer Gender]]="O","Other", TRUE,"Unknown")</f>
        <v>Male</v>
      </c>
      <c r="R1731" s="31" t="str">
        <f t="shared" si="83"/>
        <v>March</v>
      </c>
    </row>
    <row r="1732" spans="1:18">
      <c r="A1732" t="s">
        <v>1831</v>
      </c>
      <c r="B1732" t="s">
        <v>54</v>
      </c>
      <c r="C1732">
        <v>5</v>
      </c>
      <c r="D1732">
        <f t="shared" si="81"/>
        <v>5</v>
      </c>
      <c r="E1732">
        <v>51.5</v>
      </c>
      <c r="F1732">
        <v>257.5</v>
      </c>
      <c r="G1732">
        <f t="shared" si="82"/>
        <v>257.5</v>
      </c>
      <c r="H1732" s="1">
        <v>45721</v>
      </c>
      <c r="I1732" s="1">
        <v>45726</v>
      </c>
      <c r="J1732" t="s">
        <v>27</v>
      </c>
      <c r="K1732" t="s">
        <v>18</v>
      </c>
      <c r="L1732">
        <v>4</v>
      </c>
      <c r="M1732" t="s">
        <v>19</v>
      </c>
      <c r="N1732" t="s">
        <v>82</v>
      </c>
      <c r="O1732">
        <f>orders[[#This Row],[Ship Date]]-orders[[#This Row],[Order Date]]</f>
        <v>5</v>
      </c>
      <c r="P1732">
        <f>WEEKNUM(orders[[#This Row],[Order Date]])</f>
        <v>10</v>
      </c>
      <c r="Q1732" t="str" cm="1">
        <f t="array" ref="Q1732">_xlfn.IFS(orders[[#This Row],[Customer Gender]]="M","Male", orders[[#This Row],[Customer Gender]]="F","Female", orders[[#This Row],[Customer Gender]]="O","Other", TRUE,"Unknown")</f>
        <v>Female</v>
      </c>
      <c r="R1732" s="31" t="str">
        <f t="shared" si="83"/>
        <v>March</v>
      </c>
    </row>
    <row r="1733" spans="1:18">
      <c r="A1733" t="s">
        <v>1832</v>
      </c>
      <c r="B1733" t="s">
        <v>16</v>
      </c>
      <c r="C1733">
        <v>11</v>
      </c>
      <c r="D1733">
        <f t="shared" si="81"/>
        <v>11</v>
      </c>
      <c r="E1733">
        <v>25.8</v>
      </c>
      <c r="F1733">
        <v>283.8</v>
      </c>
      <c r="G1733">
        <f t="shared" si="82"/>
        <v>283.8</v>
      </c>
      <c r="H1733" s="1">
        <v>45721</v>
      </c>
      <c r="I1733" s="1">
        <v>45725</v>
      </c>
      <c r="J1733" t="s">
        <v>27</v>
      </c>
      <c r="K1733" t="s">
        <v>51</v>
      </c>
      <c r="L1733">
        <v>2</v>
      </c>
      <c r="M1733" t="s">
        <v>19</v>
      </c>
      <c r="N1733" t="s">
        <v>115</v>
      </c>
      <c r="O1733">
        <f>orders[[#This Row],[Ship Date]]-orders[[#This Row],[Order Date]]</f>
        <v>4</v>
      </c>
      <c r="P1733">
        <f>WEEKNUM(orders[[#This Row],[Order Date]])</f>
        <v>10</v>
      </c>
      <c r="Q1733" t="str" cm="1">
        <f t="array" ref="Q1733">_xlfn.IFS(orders[[#This Row],[Customer Gender]]="M","Male", orders[[#This Row],[Customer Gender]]="F","Female", orders[[#This Row],[Customer Gender]]="O","Other", TRUE,"Unknown")</f>
        <v>Female</v>
      </c>
      <c r="R1733" s="31" t="str">
        <f t="shared" si="83"/>
        <v>March</v>
      </c>
    </row>
    <row r="1734" spans="1:18">
      <c r="A1734" t="s">
        <v>1833</v>
      </c>
      <c r="B1734" t="s">
        <v>46</v>
      </c>
      <c r="C1734">
        <v>4</v>
      </c>
      <c r="D1734">
        <f t="shared" si="81"/>
        <v>4</v>
      </c>
      <c r="E1734">
        <v>47.7</v>
      </c>
      <c r="F1734">
        <v>190.8</v>
      </c>
      <c r="G1734">
        <f t="shared" si="82"/>
        <v>190.8</v>
      </c>
      <c r="H1734" s="1">
        <v>45721</v>
      </c>
      <c r="I1734" s="1">
        <v>45721</v>
      </c>
      <c r="J1734" t="s">
        <v>27</v>
      </c>
      <c r="K1734" t="s">
        <v>18</v>
      </c>
      <c r="L1734">
        <v>3</v>
      </c>
      <c r="M1734" t="s">
        <v>19</v>
      </c>
      <c r="N1734" t="s">
        <v>115</v>
      </c>
      <c r="O1734">
        <f>orders[[#This Row],[Ship Date]]-orders[[#This Row],[Order Date]]</f>
        <v>0</v>
      </c>
      <c r="P1734">
        <f>WEEKNUM(orders[[#This Row],[Order Date]])</f>
        <v>10</v>
      </c>
      <c r="Q1734" t="str" cm="1">
        <f t="array" ref="Q1734">_xlfn.IFS(orders[[#This Row],[Customer Gender]]="M","Male", orders[[#This Row],[Customer Gender]]="F","Female", orders[[#This Row],[Customer Gender]]="O","Other", TRUE,"Unknown")</f>
        <v>Female</v>
      </c>
      <c r="R1734" s="31" t="str">
        <f t="shared" si="83"/>
        <v>March</v>
      </c>
    </row>
    <row r="1735" spans="1:18">
      <c r="A1735" t="s">
        <v>1834</v>
      </c>
      <c r="B1735" t="s">
        <v>42</v>
      </c>
      <c r="C1735">
        <v>5</v>
      </c>
      <c r="D1735">
        <f t="shared" si="81"/>
        <v>5</v>
      </c>
      <c r="E1735">
        <v>73.599999999999994</v>
      </c>
      <c r="F1735">
        <v>368</v>
      </c>
      <c r="G1735">
        <f t="shared" si="82"/>
        <v>368</v>
      </c>
      <c r="H1735" s="1">
        <v>45721</v>
      </c>
      <c r="I1735" s="1">
        <v>45725</v>
      </c>
      <c r="J1735" t="s">
        <v>23</v>
      </c>
      <c r="K1735" t="s">
        <v>35</v>
      </c>
      <c r="L1735">
        <v>4</v>
      </c>
      <c r="M1735" t="s">
        <v>19</v>
      </c>
      <c r="N1735" t="s">
        <v>115</v>
      </c>
      <c r="O1735">
        <f>orders[[#This Row],[Ship Date]]-orders[[#This Row],[Order Date]]</f>
        <v>4</v>
      </c>
      <c r="P1735">
        <f>WEEKNUM(orders[[#This Row],[Order Date]])</f>
        <v>10</v>
      </c>
      <c r="Q1735" t="str" cm="1">
        <f t="array" ref="Q1735">_xlfn.IFS(orders[[#This Row],[Customer Gender]]="M","Male", orders[[#This Row],[Customer Gender]]="F","Female", orders[[#This Row],[Customer Gender]]="O","Other", TRUE,"Unknown")</f>
        <v>Male</v>
      </c>
      <c r="R1735" s="31" t="str">
        <f t="shared" si="83"/>
        <v>March</v>
      </c>
    </row>
    <row r="1736" spans="1:18">
      <c r="A1736" t="s">
        <v>1835</v>
      </c>
      <c r="B1736" t="s">
        <v>37</v>
      </c>
      <c r="C1736">
        <v>7</v>
      </c>
      <c r="D1736">
        <f t="shared" si="81"/>
        <v>7</v>
      </c>
      <c r="E1736">
        <v>91.2</v>
      </c>
      <c r="F1736">
        <v>638.4</v>
      </c>
      <c r="G1736">
        <f t="shared" si="82"/>
        <v>638.4</v>
      </c>
      <c r="H1736" s="1">
        <v>45721</v>
      </c>
      <c r="I1736" s="1">
        <v>45722</v>
      </c>
      <c r="J1736" t="s">
        <v>23</v>
      </c>
      <c r="K1736" t="s">
        <v>35</v>
      </c>
      <c r="L1736">
        <v>5</v>
      </c>
      <c r="M1736" t="s">
        <v>19</v>
      </c>
      <c r="N1736" t="s">
        <v>115</v>
      </c>
      <c r="O1736">
        <f>orders[[#This Row],[Ship Date]]-orders[[#This Row],[Order Date]]</f>
        <v>1</v>
      </c>
      <c r="P1736">
        <f>WEEKNUM(orders[[#This Row],[Order Date]])</f>
        <v>10</v>
      </c>
      <c r="Q1736" t="str" cm="1">
        <f t="array" ref="Q1736">_xlfn.IFS(orders[[#This Row],[Customer Gender]]="M","Male", orders[[#This Row],[Customer Gender]]="F","Female", orders[[#This Row],[Customer Gender]]="O","Other", TRUE,"Unknown")</f>
        <v>Male</v>
      </c>
      <c r="R1736" s="31" t="str">
        <f t="shared" si="83"/>
        <v>March</v>
      </c>
    </row>
    <row r="1737" spans="1:18">
      <c r="A1737" t="s">
        <v>1836</v>
      </c>
      <c r="B1737" t="s">
        <v>22</v>
      </c>
      <c r="C1737">
        <v>8</v>
      </c>
      <c r="D1737">
        <f t="shared" si="81"/>
        <v>8</v>
      </c>
      <c r="E1737">
        <v>36.200000000000003</v>
      </c>
      <c r="F1737">
        <v>289.60000000000002</v>
      </c>
      <c r="G1737">
        <f t="shared" si="82"/>
        <v>289.60000000000002</v>
      </c>
      <c r="H1737" s="1">
        <v>45721</v>
      </c>
      <c r="I1737" s="1">
        <v>45721</v>
      </c>
      <c r="J1737" t="s">
        <v>23</v>
      </c>
      <c r="K1737" t="s">
        <v>40</v>
      </c>
      <c r="L1737">
        <v>5</v>
      </c>
      <c r="M1737" t="s">
        <v>19</v>
      </c>
      <c r="N1737" t="s">
        <v>24</v>
      </c>
      <c r="O1737">
        <f>orders[[#This Row],[Ship Date]]-orders[[#This Row],[Order Date]]</f>
        <v>0</v>
      </c>
      <c r="P1737">
        <f>WEEKNUM(orders[[#This Row],[Order Date]])</f>
        <v>10</v>
      </c>
      <c r="Q1737" t="str" cm="1">
        <f t="array" ref="Q1737">_xlfn.IFS(orders[[#This Row],[Customer Gender]]="M","Male", orders[[#This Row],[Customer Gender]]="F","Female", orders[[#This Row],[Customer Gender]]="O","Other", TRUE,"Unknown")</f>
        <v>Male</v>
      </c>
      <c r="R1737" s="31" t="str">
        <f t="shared" si="83"/>
        <v>March</v>
      </c>
    </row>
    <row r="1738" spans="1:18">
      <c r="A1738" t="s">
        <v>1837</v>
      </c>
      <c r="B1738" t="s">
        <v>46</v>
      </c>
      <c r="C1738">
        <v>8</v>
      </c>
      <c r="D1738">
        <f t="shared" si="81"/>
        <v>8</v>
      </c>
      <c r="E1738">
        <v>98</v>
      </c>
      <c r="F1738">
        <v>784</v>
      </c>
      <c r="G1738">
        <f t="shared" si="82"/>
        <v>784</v>
      </c>
      <c r="H1738" s="1">
        <v>45721</v>
      </c>
      <c r="I1738" s="1">
        <v>45725</v>
      </c>
      <c r="J1738" t="s">
        <v>27</v>
      </c>
      <c r="K1738" t="s">
        <v>40</v>
      </c>
      <c r="L1738">
        <v>4</v>
      </c>
      <c r="M1738" t="s">
        <v>19</v>
      </c>
      <c r="N1738" t="s">
        <v>28</v>
      </c>
      <c r="O1738">
        <f>orders[[#This Row],[Ship Date]]-orders[[#This Row],[Order Date]]</f>
        <v>4</v>
      </c>
      <c r="P1738">
        <f>WEEKNUM(orders[[#This Row],[Order Date]])</f>
        <v>10</v>
      </c>
      <c r="Q1738" t="str" cm="1">
        <f t="array" ref="Q1738">_xlfn.IFS(orders[[#This Row],[Customer Gender]]="M","Male", orders[[#This Row],[Customer Gender]]="F","Female", orders[[#This Row],[Customer Gender]]="O","Other", TRUE,"Unknown")</f>
        <v>Female</v>
      </c>
      <c r="R1738" s="31" t="str">
        <f t="shared" si="83"/>
        <v>March</v>
      </c>
    </row>
    <row r="1739" spans="1:18">
      <c r="A1739" t="s">
        <v>1838</v>
      </c>
      <c r="B1739" t="s">
        <v>22</v>
      </c>
      <c r="C1739">
        <v>8</v>
      </c>
      <c r="D1739">
        <f t="shared" si="81"/>
        <v>8</v>
      </c>
      <c r="E1739">
        <v>43.6</v>
      </c>
      <c r="F1739">
        <v>348.8</v>
      </c>
      <c r="G1739">
        <f t="shared" si="82"/>
        <v>348.8</v>
      </c>
      <c r="H1739" s="1">
        <v>45721</v>
      </c>
      <c r="I1739" s="1">
        <v>45722</v>
      </c>
      <c r="J1739" t="s">
        <v>27</v>
      </c>
      <c r="K1739" t="s">
        <v>40</v>
      </c>
      <c r="L1739">
        <v>4</v>
      </c>
      <c r="M1739" t="s">
        <v>19</v>
      </c>
      <c r="N1739" t="s">
        <v>147</v>
      </c>
      <c r="O1739">
        <f>orders[[#This Row],[Ship Date]]-orders[[#This Row],[Order Date]]</f>
        <v>1</v>
      </c>
      <c r="P1739">
        <f>WEEKNUM(orders[[#This Row],[Order Date]])</f>
        <v>10</v>
      </c>
      <c r="Q1739" t="str" cm="1">
        <f t="array" ref="Q1739">_xlfn.IFS(orders[[#This Row],[Customer Gender]]="M","Male", orders[[#This Row],[Customer Gender]]="F","Female", orders[[#This Row],[Customer Gender]]="O","Other", TRUE,"Unknown")</f>
        <v>Female</v>
      </c>
      <c r="R1739" s="31" t="str">
        <f t="shared" si="83"/>
        <v>March</v>
      </c>
    </row>
    <row r="1740" spans="1:18">
      <c r="A1740" t="s">
        <v>1839</v>
      </c>
      <c r="B1740" t="s">
        <v>44</v>
      </c>
      <c r="C1740">
        <v>10</v>
      </c>
      <c r="D1740">
        <f t="shared" si="81"/>
        <v>10</v>
      </c>
      <c r="E1740">
        <v>37.799999999999997</v>
      </c>
      <c r="F1740">
        <v>378</v>
      </c>
      <c r="G1740">
        <f t="shared" si="82"/>
        <v>378</v>
      </c>
      <c r="H1740" s="1">
        <v>45721</v>
      </c>
      <c r="I1740" s="1">
        <v>45721</v>
      </c>
      <c r="J1740" t="s">
        <v>89</v>
      </c>
      <c r="K1740" t="s">
        <v>18</v>
      </c>
      <c r="L1740">
        <v>4</v>
      </c>
      <c r="M1740" t="s">
        <v>19</v>
      </c>
      <c r="N1740" t="s">
        <v>949</v>
      </c>
      <c r="O1740">
        <f>orders[[#This Row],[Ship Date]]-orders[[#This Row],[Order Date]]</f>
        <v>0</v>
      </c>
      <c r="P1740">
        <f>WEEKNUM(orders[[#This Row],[Order Date]])</f>
        <v>10</v>
      </c>
      <c r="Q1740" t="str" cm="1">
        <f t="array" ref="Q1740">_xlfn.IFS(orders[[#This Row],[Customer Gender]]="M","Male", orders[[#This Row],[Customer Gender]]="F","Female", orders[[#This Row],[Customer Gender]]="O","Other", TRUE,"Unknown")</f>
        <v>Other</v>
      </c>
      <c r="R1740" s="31" t="str">
        <f t="shared" si="83"/>
        <v>March</v>
      </c>
    </row>
    <row r="1741" spans="1:18">
      <c r="A1741" t="s">
        <v>1840</v>
      </c>
      <c r="B1741" t="s">
        <v>135</v>
      </c>
      <c r="C1741">
        <v>5</v>
      </c>
      <c r="D1741">
        <f t="shared" si="81"/>
        <v>5</v>
      </c>
      <c r="E1741">
        <v>63.7</v>
      </c>
      <c r="F1741">
        <v>318.5</v>
      </c>
      <c r="G1741">
        <f t="shared" si="82"/>
        <v>318.5</v>
      </c>
      <c r="H1741" s="1">
        <v>45721</v>
      </c>
      <c r="I1741" s="1">
        <v>45724</v>
      </c>
      <c r="J1741" t="s">
        <v>27</v>
      </c>
      <c r="K1741" t="s">
        <v>40</v>
      </c>
      <c r="L1741">
        <v>3</v>
      </c>
      <c r="M1741" t="s">
        <v>19</v>
      </c>
      <c r="N1741" t="s">
        <v>33</v>
      </c>
      <c r="O1741">
        <f>orders[[#This Row],[Ship Date]]-orders[[#This Row],[Order Date]]</f>
        <v>3</v>
      </c>
      <c r="P1741">
        <f>WEEKNUM(orders[[#This Row],[Order Date]])</f>
        <v>10</v>
      </c>
      <c r="Q1741" t="str" cm="1">
        <f t="array" ref="Q1741">_xlfn.IFS(orders[[#This Row],[Customer Gender]]="M","Male", orders[[#This Row],[Customer Gender]]="F","Female", orders[[#This Row],[Customer Gender]]="O","Other", TRUE,"Unknown")</f>
        <v>Female</v>
      </c>
      <c r="R1741" s="31" t="str">
        <f t="shared" si="83"/>
        <v>March</v>
      </c>
    </row>
    <row r="1742" spans="1:18">
      <c r="A1742" t="s">
        <v>1841</v>
      </c>
      <c r="B1742" t="s">
        <v>37</v>
      </c>
      <c r="C1742">
        <v>9</v>
      </c>
      <c r="D1742">
        <f t="shared" si="81"/>
        <v>9</v>
      </c>
      <c r="E1742">
        <v>62.9</v>
      </c>
      <c r="F1742">
        <v>566.1</v>
      </c>
      <c r="G1742">
        <f t="shared" si="82"/>
        <v>566.1</v>
      </c>
      <c r="H1742" s="1">
        <v>45721</v>
      </c>
      <c r="I1742" s="1">
        <v>45726</v>
      </c>
      <c r="J1742" t="s">
        <v>23</v>
      </c>
      <c r="K1742" t="s">
        <v>51</v>
      </c>
      <c r="L1742">
        <v>5</v>
      </c>
      <c r="M1742" t="s">
        <v>19</v>
      </c>
      <c r="N1742" t="s">
        <v>33</v>
      </c>
      <c r="O1742">
        <f>orders[[#This Row],[Ship Date]]-orders[[#This Row],[Order Date]]</f>
        <v>5</v>
      </c>
      <c r="P1742">
        <f>WEEKNUM(orders[[#This Row],[Order Date]])</f>
        <v>10</v>
      </c>
      <c r="Q1742" t="str" cm="1">
        <f t="array" ref="Q1742">_xlfn.IFS(orders[[#This Row],[Customer Gender]]="M","Male", orders[[#This Row],[Customer Gender]]="F","Female", orders[[#This Row],[Customer Gender]]="O","Other", TRUE,"Unknown")</f>
        <v>Male</v>
      </c>
      <c r="R1742" s="31" t="str">
        <f t="shared" si="83"/>
        <v>March</v>
      </c>
    </row>
    <row r="1743" spans="1:18">
      <c r="A1743" t="s">
        <v>1842</v>
      </c>
      <c r="B1743" t="s">
        <v>39</v>
      </c>
      <c r="C1743">
        <v>7</v>
      </c>
      <c r="D1743">
        <f t="shared" si="81"/>
        <v>7</v>
      </c>
      <c r="E1743">
        <v>61.7</v>
      </c>
      <c r="F1743">
        <v>431.90000000000003</v>
      </c>
      <c r="G1743">
        <f t="shared" si="82"/>
        <v>431.90000000000003</v>
      </c>
      <c r="H1743" s="1">
        <v>45721</v>
      </c>
      <c r="I1743" s="1">
        <v>45724</v>
      </c>
      <c r="J1743" t="s">
        <v>27</v>
      </c>
      <c r="K1743" t="s">
        <v>40</v>
      </c>
      <c r="L1743">
        <v>5</v>
      </c>
      <c r="M1743" t="s">
        <v>19</v>
      </c>
      <c r="N1743" t="s">
        <v>33</v>
      </c>
      <c r="O1743">
        <f>orders[[#This Row],[Ship Date]]-orders[[#This Row],[Order Date]]</f>
        <v>3</v>
      </c>
      <c r="P1743">
        <f>WEEKNUM(orders[[#This Row],[Order Date]])</f>
        <v>10</v>
      </c>
      <c r="Q1743" t="str" cm="1">
        <f t="array" ref="Q1743">_xlfn.IFS(orders[[#This Row],[Customer Gender]]="M","Male", orders[[#This Row],[Customer Gender]]="F","Female", orders[[#This Row],[Customer Gender]]="O","Other", TRUE,"Unknown")</f>
        <v>Female</v>
      </c>
      <c r="R1743" s="31" t="str">
        <f t="shared" si="83"/>
        <v>March</v>
      </c>
    </row>
    <row r="1744" spans="1:18">
      <c r="A1744" t="s">
        <v>1843</v>
      </c>
      <c r="B1744" t="s">
        <v>146</v>
      </c>
      <c r="C1744">
        <v>14</v>
      </c>
      <c r="D1744">
        <f t="shared" si="81"/>
        <v>14</v>
      </c>
      <c r="E1744">
        <v>36.5</v>
      </c>
      <c r="F1744">
        <v>511</v>
      </c>
      <c r="G1744">
        <f t="shared" si="82"/>
        <v>511</v>
      </c>
      <c r="H1744" s="1">
        <v>45721</v>
      </c>
      <c r="I1744" s="1">
        <v>45722</v>
      </c>
      <c r="J1744" t="s">
        <v>23</v>
      </c>
      <c r="K1744" t="s">
        <v>18</v>
      </c>
      <c r="L1744">
        <v>5</v>
      </c>
      <c r="M1744" t="s">
        <v>19</v>
      </c>
      <c r="N1744" t="s">
        <v>33</v>
      </c>
      <c r="O1744">
        <f>orders[[#This Row],[Ship Date]]-orders[[#This Row],[Order Date]]</f>
        <v>1</v>
      </c>
      <c r="P1744">
        <f>WEEKNUM(orders[[#This Row],[Order Date]])</f>
        <v>10</v>
      </c>
      <c r="Q1744" t="str" cm="1">
        <f t="array" ref="Q1744">_xlfn.IFS(orders[[#This Row],[Customer Gender]]="M","Male", orders[[#This Row],[Customer Gender]]="F","Female", orders[[#This Row],[Customer Gender]]="O","Other", TRUE,"Unknown")</f>
        <v>Male</v>
      </c>
      <c r="R1744" s="31" t="str">
        <f t="shared" si="83"/>
        <v>March</v>
      </c>
    </row>
    <row r="1745" spans="1:18">
      <c r="A1745" t="s">
        <v>1844</v>
      </c>
      <c r="B1745" t="s">
        <v>67</v>
      </c>
      <c r="C1745">
        <v>3</v>
      </c>
      <c r="D1745">
        <f t="shared" si="81"/>
        <v>3</v>
      </c>
      <c r="E1745">
        <v>98.6</v>
      </c>
      <c r="F1745">
        <v>295.79999999999995</v>
      </c>
      <c r="G1745">
        <f t="shared" si="82"/>
        <v>295.79999999999995</v>
      </c>
      <c r="H1745" s="1">
        <v>45721</v>
      </c>
      <c r="I1745" s="1">
        <v>45724</v>
      </c>
      <c r="J1745" t="s">
        <v>89</v>
      </c>
      <c r="K1745" t="s">
        <v>18</v>
      </c>
      <c r="L1745">
        <v>2</v>
      </c>
      <c r="M1745" t="s">
        <v>19</v>
      </c>
      <c r="N1745" t="s">
        <v>33</v>
      </c>
      <c r="O1745">
        <f>orders[[#This Row],[Ship Date]]-orders[[#This Row],[Order Date]]</f>
        <v>3</v>
      </c>
      <c r="P1745">
        <f>WEEKNUM(orders[[#This Row],[Order Date]])</f>
        <v>10</v>
      </c>
      <c r="Q1745" t="str" cm="1">
        <f t="array" ref="Q1745">_xlfn.IFS(orders[[#This Row],[Customer Gender]]="M","Male", orders[[#This Row],[Customer Gender]]="F","Female", orders[[#This Row],[Customer Gender]]="O","Other", TRUE,"Unknown")</f>
        <v>Other</v>
      </c>
      <c r="R1745" s="31" t="str">
        <f t="shared" si="83"/>
        <v>March</v>
      </c>
    </row>
    <row r="1746" spans="1:18">
      <c r="A1746" t="s">
        <v>1845</v>
      </c>
      <c r="B1746" t="s">
        <v>44</v>
      </c>
      <c r="C1746">
        <v>2</v>
      </c>
      <c r="D1746">
        <f t="shared" si="81"/>
        <v>2</v>
      </c>
      <c r="E1746">
        <v>19.2</v>
      </c>
      <c r="F1746">
        <v>38.4</v>
      </c>
      <c r="G1746">
        <f t="shared" si="82"/>
        <v>38.4</v>
      </c>
      <c r="H1746" s="1">
        <v>45721</v>
      </c>
      <c r="I1746" s="1">
        <v>45731</v>
      </c>
      <c r="J1746" t="s">
        <v>23</v>
      </c>
      <c r="K1746" t="s">
        <v>18</v>
      </c>
      <c r="L1746">
        <v>4</v>
      </c>
      <c r="M1746" t="s">
        <v>19</v>
      </c>
      <c r="N1746" t="s">
        <v>33</v>
      </c>
      <c r="O1746">
        <f>orders[[#This Row],[Ship Date]]-orders[[#This Row],[Order Date]]</f>
        <v>10</v>
      </c>
      <c r="P1746">
        <f>WEEKNUM(orders[[#This Row],[Order Date]])</f>
        <v>10</v>
      </c>
      <c r="Q1746" t="str" cm="1">
        <f t="array" ref="Q1746">_xlfn.IFS(orders[[#This Row],[Customer Gender]]="M","Male", orders[[#This Row],[Customer Gender]]="F","Female", orders[[#This Row],[Customer Gender]]="O","Other", TRUE,"Unknown")</f>
        <v>Male</v>
      </c>
      <c r="R1746" s="31" t="str">
        <f t="shared" si="83"/>
        <v>March</v>
      </c>
    </row>
    <row r="1747" spans="1:18">
      <c r="A1747" t="s">
        <v>1846</v>
      </c>
      <c r="B1747" t="s">
        <v>30</v>
      </c>
      <c r="C1747">
        <v>6</v>
      </c>
      <c r="D1747">
        <f t="shared" si="81"/>
        <v>6</v>
      </c>
      <c r="E1747">
        <v>55.6</v>
      </c>
      <c r="F1747">
        <v>333.6</v>
      </c>
      <c r="G1747">
        <f t="shared" si="82"/>
        <v>333.6</v>
      </c>
      <c r="H1747" s="1">
        <v>45721</v>
      </c>
      <c r="I1747" s="1">
        <v>45725</v>
      </c>
      <c r="J1747" t="s">
        <v>27</v>
      </c>
      <c r="K1747" t="s">
        <v>18</v>
      </c>
      <c r="L1747">
        <v>5</v>
      </c>
      <c r="M1747" t="s">
        <v>19</v>
      </c>
      <c r="N1747" t="s">
        <v>33</v>
      </c>
      <c r="O1747">
        <f>orders[[#This Row],[Ship Date]]-orders[[#This Row],[Order Date]]</f>
        <v>4</v>
      </c>
      <c r="P1747">
        <f>WEEKNUM(orders[[#This Row],[Order Date]])</f>
        <v>10</v>
      </c>
      <c r="Q1747" t="str" cm="1">
        <f t="array" ref="Q1747">_xlfn.IFS(orders[[#This Row],[Customer Gender]]="M","Male", orders[[#This Row],[Customer Gender]]="F","Female", orders[[#This Row],[Customer Gender]]="O","Other", TRUE,"Unknown")</f>
        <v>Female</v>
      </c>
      <c r="R1747" s="31" t="str">
        <f t="shared" si="83"/>
        <v>March</v>
      </c>
    </row>
    <row r="1748" spans="1:18">
      <c r="A1748" t="s">
        <v>1847</v>
      </c>
      <c r="B1748" t="s">
        <v>37</v>
      </c>
      <c r="C1748">
        <v>6</v>
      </c>
      <c r="D1748">
        <f t="shared" si="81"/>
        <v>6</v>
      </c>
      <c r="E1748">
        <v>56.4</v>
      </c>
      <c r="F1748">
        <v>338.4</v>
      </c>
      <c r="G1748">
        <f t="shared" si="82"/>
        <v>338.4</v>
      </c>
      <c r="H1748" s="1">
        <v>45721</v>
      </c>
      <c r="I1748" s="1">
        <v>45722</v>
      </c>
      <c r="J1748" t="s">
        <v>27</v>
      </c>
      <c r="K1748" t="s">
        <v>35</v>
      </c>
      <c r="L1748">
        <v>4</v>
      </c>
      <c r="M1748" t="s">
        <v>19</v>
      </c>
      <c r="N1748" t="s">
        <v>33</v>
      </c>
      <c r="O1748">
        <f>orders[[#This Row],[Ship Date]]-orders[[#This Row],[Order Date]]</f>
        <v>1</v>
      </c>
      <c r="P1748">
        <f>WEEKNUM(orders[[#This Row],[Order Date]])</f>
        <v>10</v>
      </c>
      <c r="Q1748" t="str" cm="1">
        <f t="array" ref="Q1748">_xlfn.IFS(orders[[#This Row],[Customer Gender]]="M","Male", orders[[#This Row],[Customer Gender]]="F","Female", orders[[#This Row],[Customer Gender]]="O","Other", TRUE,"Unknown")</f>
        <v>Female</v>
      </c>
      <c r="R1748" s="31" t="str">
        <f t="shared" si="83"/>
        <v>March</v>
      </c>
    </row>
    <row r="1749" spans="1:18">
      <c r="A1749" t="s">
        <v>1848</v>
      </c>
      <c r="B1749" t="s">
        <v>32</v>
      </c>
      <c r="C1749">
        <v>8</v>
      </c>
      <c r="D1749">
        <f t="shared" si="81"/>
        <v>8</v>
      </c>
      <c r="E1749">
        <v>43.1</v>
      </c>
      <c r="F1749">
        <v>344.8</v>
      </c>
      <c r="G1749">
        <f t="shared" si="82"/>
        <v>344.8</v>
      </c>
      <c r="H1749" s="1">
        <v>45721</v>
      </c>
      <c r="I1749" s="1">
        <v>45725</v>
      </c>
      <c r="J1749" t="s">
        <v>27</v>
      </c>
      <c r="K1749" t="s">
        <v>70</v>
      </c>
      <c r="L1749">
        <v>4</v>
      </c>
      <c r="M1749" t="s">
        <v>19</v>
      </c>
      <c r="N1749" t="s">
        <v>33</v>
      </c>
      <c r="O1749">
        <f>orders[[#This Row],[Ship Date]]-orders[[#This Row],[Order Date]]</f>
        <v>4</v>
      </c>
      <c r="P1749">
        <f>WEEKNUM(orders[[#This Row],[Order Date]])</f>
        <v>10</v>
      </c>
      <c r="Q1749" t="str" cm="1">
        <f t="array" ref="Q1749">_xlfn.IFS(orders[[#This Row],[Customer Gender]]="M","Male", orders[[#This Row],[Customer Gender]]="F","Female", orders[[#This Row],[Customer Gender]]="O","Other", TRUE,"Unknown")</f>
        <v>Female</v>
      </c>
      <c r="R1749" s="31" t="str">
        <f t="shared" si="83"/>
        <v>March</v>
      </c>
    </row>
    <row r="1750" spans="1:18">
      <c r="A1750" t="s">
        <v>1849</v>
      </c>
      <c r="B1750" t="s">
        <v>22</v>
      </c>
      <c r="C1750">
        <v>2</v>
      </c>
      <c r="D1750">
        <f t="shared" si="81"/>
        <v>2</v>
      </c>
      <c r="E1750">
        <v>77.3</v>
      </c>
      <c r="F1750">
        <v>154.6</v>
      </c>
      <c r="G1750">
        <f t="shared" si="82"/>
        <v>154.6</v>
      </c>
      <c r="H1750" s="1">
        <v>45721</v>
      </c>
      <c r="I1750" s="1">
        <v>45723</v>
      </c>
      <c r="J1750" t="s">
        <v>23</v>
      </c>
      <c r="K1750" t="s">
        <v>18</v>
      </c>
      <c r="L1750">
        <v>4</v>
      </c>
      <c r="M1750" t="s">
        <v>19</v>
      </c>
      <c r="N1750" t="s">
        <v>55</v>
      </c>
      <c r="O1750">
        <f>orders[[#This Row],[Ship Date]]-orders[[#This Row],[Order Date]]</f>
        <v>2</v>
      </c>
      <c r="P1750">
        <f>WEEKNUM(orders[[#This Row],[Order Date]])</f>
        <v>10</v>
      </c>
      <c r="Q1750" t="str" cm="1">
        <f t="array" ref="Q1750">_xlfn.IFS(orders[[#This Row],[Customer Gender]]="M","Male", orders[[#This Row],[Customer Gender]]="F","Female", orders[[#This Row],[Customer Gender]]="O","Other", TRUE,"Unknown")</f>
        <v>Male</v>
      </c>
      <c r="R1750" s="31" t="str">
        <f t="shared" si="83"/>
        <v>March</v>
      </c>
    </row>
    <row r="1751" spans="1:18">
      <c r="A1751" t="s">
        <v>1850</v>
      </c>
      <c r="B1751" t="s">
        <v>46</v>
      </c>
      <c r="C1751">
        <v>8</v>
      </c>
      <c r="D1751">
        <f t="shared" si="81"/>
        <v>8</v>
      </c>
      <c r="E1751">
        <v>38.299999999999997</v>
      </c>
      <c r="F1751">
        <v>306.39999999999998</v>
      </c>
      <c r="G1751">
        <f t="shared" si="82"/>
        <v>306.39999999999998</v>
      </c>
      <c r="H1751" s="1">
        <v>45721</v>
      </c>
      <c r="I1751" s="1">
        <v>45722</v>
      </c>
      <c r="J1751" t="s">
        <v>23</v>
      </c>
      <c r="K1751" t="s">
        <v>18</v>
      </c>
      <c r="L1751">
        <v>4</v>
      </c>
      <c r="M1751" t="s">
        <v>19</v>
      </c>
      <c r="N1751" t="s">
        <v>59</v>
      </c>
      <c r="O1751">
        <f>orders[[#This Row],[Ship Date]]-orders[[#This Row],[Order Date]]</f>
        <v>1</v>
      </c>
      <c r="P1751">
        <f>WEEKNUM(orders[[#This Row],[Order Date]])</f>
        <v>10</v>
      </c>
      <c r="Q1751" t="str" cm="1">
        <f t="array" ref="Q1751">_xlfn.IFS(orders[[#This Row],[Customer Gender]]="M","Male", orders[[#This Row],[Customer Gender]]="F","Female", orders[[#This Row],[Customer Gender]]="O","Other", TRUE,"Unknown")</f>
        <v>Male</v>
      </c>
      <c r="R1751" s="31" t="str">
        <f t="shared" si="83"/>
        <v>March</v>
      </c>
    </row>
    <row r="1752" spans="1:18">
      <c r="A1752" t="s">
        <v>1851</v>
      </c>
      <c r="B1752" t="s">
        <v>16</v>
      </c>
      <c r="C1752">
        <v>7</v>
      </c>
      <c r="D1752">
        <f t="shared" si="81"/>
        <v>7</v>
      </c>
      <c r="E1752">
        <v>16.8</v>
      </c>
      <c r="F1752">
        <v>117.60000000000001</v>
      </c>
      <c r="G1752">
        <f t="shared" si="82"/>
        <v>117.60000000000001</v>
      </c>
      <c r="H1752" s="1">
        <v>45721</v>
      </c>
      <c r="I1752" s="1">
        <v>45724</v>
      </c>
      <c r="J1752" t="s">
        <v>23</v>
      </c>
      <c r="K1752" t="s">
        <v>40</v>
      </c>
      <c r="L1752">
        <v>3</v>
      </c>
      <c r="M1752" t="s">
        <v>19</v>
      </c>
      <c r="N1752" t="s">
        <v>62</v>
      </c>
      <c r="O1752">
        <f>orders[[#This Row],[Ship Date]]-orders[[#This Row],[Order Date]]</f>
        <v>3</v>
      </c>
      <c r="P1752">
        <f>WEEKNUM(orders[[#This Row],[Order Date]])</f>
        <v>10</v>
      </c>
      <c r="Q1752" t="str" cm="1">
        <f t="array" ref="Q1752">_xlfn.IFS(orders[[#This Row],[Customer Gender]]="M","Male", orders[[#This Row],[Customer Gender]]="F","Female", orders[[#This Row],[Customer Gender]]="O","Other", TRUE,"Unknown")</f>
        <v>Male</v>
      </c>
      <c r="R1752" s="31" t="str">
        <f t="shared" si="83"/>
        <v>March</v>
      </c>
    </row>
    <row r="1753" spans="1:18">
      <c r="A1753" t="s">
        <v>1852</v>
      </c>
      <c r="B1753" t="s">
        <v>26</v>
      </c>
      <c r="C1753">
        <v>3</v>
      </c>
      <c r="D1753">
        <f t="shared" si="81"/>
        <v>3</v>
      </c>
      <c r="E1753">
        <v>63.2</v>
      </c>
      <c r="F1753">
        <v>189.60000000000002</v>
      </c>
      <c r="G1753">
        <f t="shared" si="82"/>
        <v>189.60000000000002</v>
      </c>
      <c r="H1753" s="1">
        <v>45721</v>
      </c>
      <c r="I1753" s="1">
        <v>45722</v>
      </c>
      <c r="J1753" t="s">
        <v>27</v>
      </c>
      <c r="K1753" t="s">
        <v>18</v>
      </c>
      <c r="L1753">
        <v>5</v>
      </c>
      <c r="M1753" t="s">
        <v>19</v>
      </c>
      <c r="N1753" t="s">
        <v>62</v>
      </c>
      <c r="O1753">
        <f>orders[[#This Row],[Ship Date]]-orders[[#This Row],[Order Date]]</f>
        <v>1</v>
      </c>
      <c r="P1753">
        <f>WEEKNUM(orders[[#This Row],[Order Date]])</f>
        <v>10</v>
      </c>
      <c r="Q1753" t="str" cm="1">
        <f t="array" ref="Q1753">_xlfn.IFS(orders[[#This Row],[Customer Gender]]="M","Male", orders[[#This Row],[Customer Gender]]="F","Female", orders[[#This Row],[Customer Gender]]="O","Other", TRUE,"Unknown")</f>
        <v>Female</v>
      </c>
      <c r="R1753" s="31" t="str">
        <f t="shared" si="83"/>
        <v>March</v>
      </c>
    </row>
    <row r="1754" spans="1:18">
      <c r="A1754" t="s">
        <v>1853</v>
      </c>
      <c r="B1754" t="s">
        <v>81</v>
      </c>
      <c r="C1754">
        <v>23</v>
      </c>
      <c r="D1754">
        <f t="shared" si="81"/>
        <v>23</v>
      </c>
      <c r="E1754">
        <v>39.700000000000003</v>
      </c>
      <c r="F1754">
        <v>913.1</v>
      </c>
      <c r="G1754">
        <f t="shared" si="82"/>
        <v>913.1</v>
      </c>
      <c r="H1754" s="1">
        <v>45721</v>
      </c>
      <c r="I1754" s="1">
        <v>45722</v>
      </c>
      <c r="J1754" t="s">
        <v>23</v>
      </c>
      <c r="K1754" t="s">
        <v>18</v>
      </c>
      <c r="L1754">
        <v>4</v>
      </c>
      <c r="M1754" t="s">
        <v>19</v>
      </c>
      <c r="N1754" t="s">
        <v>62</v>
      </c>
      <c r="O1754">
        <f>orders[[#This Row],[Ship Date]]-orders[[#This Row],[Order Date]]</f>
        <v>1</v>
      </c>
      <c r="P1754">
        <f>WEEKNUM(orders[[#This Row],[Order Date]])</f>
        <v>10</v>
      </c>
      <c r="Q1754" t="str" cm="1">
        <f t="array" ref="Q1754">_xlfn.IFS(orders[[#This Row],[Customer Gender]]="M","Male", orders[[#This Row],[Customer Gender]]="F","Female", orders[[#This Row],[Customer Gender]]="O","Other", TRUE,"Unknown")</f>
        <v>Male</v>
      </c>
      <c r="R1754" s="31" t="str">
        <f t="shared" si="83"/>
        <v>March</v>
      </c>
    </row>
    <row r="1755" spans="1:18">
      <c r="A1755" t="s">
        <v>1854</v>
      </c>
      <c r="B1755" t="s">
        <v>54</v>
      </c>
      <c r="C1755">
        <v>3</v>
      </c>
      <c r="D1755">
        <f t="shared" si="81"/>
        <v>3</v>
      </c>
      <c r="E1755">
        <v>45.8</v>
      </c>
      <c r="F1755">
        <v>137.39999999999998</v>
      </c>
      <c r="G1755">
        <f t="shared" si="82"/>
        <v>137.39999999999998</v>
      </c>
      <c r="H1755" s="1">
        <v>45721</v>
      </c>
      <c r="I1755" s="1">
        <v>45722</v>
      </c>
      <c r="J1755" t="s">
        <v>27</v>
      </c>
      <c r="K1755" t="s">
        <v>35</v>
      </c>
      <c r="L1755">
        <v>5</v>
      </c>
      <c r="M1755" t="s">
        <v>19</v>
      </c>
      <c r="N1755" t="s">
        <v>62</v>
      </c>
      <c r="O1755">
        <f>orders[[#This Row],[Ship Date]]-orders[[#This Row],[Order Date]]</f>
        <v>1</v>
      </c>
      <c r="P1755">
        <f>WEEKNUM(orders[[#This Row],[Order Date]])</f>
        <v>10</v>
      </c>
      <c r="Q1755" t="str" cm="1">
        <f t="array" ref="Q1755">_xlfn.IFS(orders[[#This Row],[Customer Gender]]="M","Male", orders[[#This Row],[Customer Gender]]="F","Female", orders[[#This Row],[Customer Gender]]="O","Other", TRUE,"Unknown")</f>
        <v>Female</v>
      </c>
      <c r="R1755" s="31" t="str">
        <f t="shared" si="83"/>
        <v>March</v>
      </c>
    </row>
    <row r="1756" spans="1:18">
      <c r="A1756" t="s">
        <v>1855</v>
      </c>
      <c r="B1756" t="s">
        <v>16</v>
      </c>
      <c r="C1756">
        <v>6</v>
      </c>
      <c r="D1756">
        <f t="shared" si="81"/>
        <v>6</v>
      </c>
      <c r="E1756">
        <v>12.4</v>
      </c>
      <c r="F1756">
        <v>74.400000000000006</v>
      </c>
      <c r="G1756">
        <f t="shared" si="82"/>
        <v>74.400000000000006</v>
      </c>
      <c r="H1756" s="1">
        <v>45721</v>
      </c>
      <c r="I1756" s="1">
        <v>45724</v>
      </c>
      <c r="J1756" t="s">
        <v>23</v>
      </c>
      <c r="K1756" t="s">
        <v>18</v>
      </c>
      <c r="L1756">
        <v>4</v>
      </c>
      <c r="M1756" t="s">
        <v>19</v>
      </c>
      <c r="N1756" t="s">
        <v>62</v>
      </c>
      <c r="O1756">
        <f>orders[[#This Row],[Ship Date]]-orders[[#This Row],[Order Date]]</f>
        <v>3</v>
      </c>
      <c r="P1756">
        <f>WEEKNUM(orders[[#This Row],[Order Date]])</f>
        <v>10</v>
      </c>
      <c r="Q1756" t="str" cm="1">
        <f t="array" ref="Q1756">_xlfn.IFS(orders[[#This Row],[Customer Gender]]="M","Male", orders[[#This Row],[Customer Gender]]="F","Female", orders[[#This Row],[Customer Gender]]="O","Other", TRUE,"Unknown")</f>
        <v>Male</v>
      </c>
      <c r="R1756" s="31" t="str">
        <f t="shared" si="83"/>
        <v>March</v>
      </c>
    </row>
    <row r="1757" spans="1:18">
      <c r="A1757" t="s">
        <v>1856</v>
      </c>
      <c r="B1757" t="s">
        <v>81</v>
      </c>
      <c r="C1757">
        <v>3</v>
      </c>
      <c r="D1757">
        <f t="shared" si="81"/>
        <v>3</v>
      </c>
      <c r="E1757">
        <v>50.8</v>
      </c>
      <c r="F1757">
        <v>152.39999999999998</v>
      </c>
      <c r="G1757">
        <f t="shared" si="82"/>
        <v>152.39999999999998</v>
      </c>
      <c r="H1757" s="1">
        <v>45722</v>
      </c>
      <c r="I1757" s="1">
        <v>45722</v>
      </c>
      <c r="J1757" t="s">
        <v>27</v>
      </c>
      <c r="K1757" t="s">
        <v>70</v>
      </c>
      <c r="L1757">
        <v>4</v>
      </c>
      <c r="M1757" t="s">
        <v>19</v>
      </c>
      <c r="N1757" t="s">
        <v>103</v>
      </c>
      <c r="O1757">
        <f>orders[[#This Row],[Ship Date]]-orders[[#This Row],[Order Date]]</f>
        <v>0</v>
      </c>
      <c r="P1757">
        <f>WEEKNUM(orders[[#This Row],[Order Date]])</f>
        <v>10</v>
      </c>
      <c r="Q1757" t="str" cm="1">
        <f t="array" ref="Q1757">_xlfn.IFS(orders[[#This Row],[Customer Gender]]="M","Male", orders[[#This Row],[Customer Gender]]="F","Female", orders[[#This Row],[Customer Gender]]="O","Other", TRUE,"Unknown")</f>
        <v>Female</v>
      </c>
      <c r="R1757" s="31" t="str">
        <f t="shared" si="83"/>
        <v>March</v>
      </c>
    </row>
    <row r="1758" spans="1:18">
      <c r="A1758" t="s">
        <v>1857</v>
      </c>
      <c r="B1758" t="s">
        <v>46</v>
      </c>
      <c r="C1758">
        <v>1</v>
      </c>
      <c r="D1758">
        <f t="shared" si="81"/>
        <v>1</v>
      </c>
      <c r="E1758">
        <v>76</v>
      </c>
      <c r="F1758">
        <v>76</v>
      </c>
      <c r="G1758">
        <f t="shared" si="82"/>
        <v>76</v>
      </c>
      <c r="H1758" s="1">
        <v>45722</v>
      </c>
      <c r="I1758" s="1">
        <v>45726</v>
      </c>
      <c r="J1758" t="s">
        <v>89</v>
      </c>
      <c r="K1758" t="s">
        <v>40</v>
      </c>
      <c r="L1758">
        <v>5</v>
      </c>
      <c r="M1758" t="s">
        <v>19</v>
      </c>
      <c r="N1758" t="s">
        <v>103</v>
      </c>
      <c r="O1758">
        <f>orders[[#This Row],[Ship Date]]-orders[[#This Row],[Order Date]]</f>
        <v>4</v>
      </c>
      <c r="P1758">
        <f>WEEKNUM(orders[[#This Row],[Order Date]])</f>
        <v>10</v>
      </c>
      <c r="Q1758" t="str" cm="1">
        <f t="array" ref="Q1758">_xlfn.IFS(orders[[#This Row],[Customer Gender]]="M","Male", orders[[#This Row],[Customer Gender]]="F","Female", orders[[#This Row],[Customer Gender]]="O","Other", TRUE,"Unknown")</f>
        <v>Other</v>
      </c>
      <c r="R1758" s="31" t="str">
        <f t="shared" si="83"/>
        <v>March</v>
      </c>
    </row>
    <row r="1759" spans="1:18">
      <c r="A1759" t="s">
        <v>1858</v>
      </c>
      <c r="B1759" t="s">
        <v>22</v>
      </c>
      <c r="C1759">
        <v>2</v>
      </c>
      <c r="D1759">
        <f t="shared" si="81"/>
        <v>2</v>
      </c>
      <c r="E1759">
        <v>51.9</v>
      </c>
      <c r="F1759">
        <v>103.8</v>
      </c>
      <c r="G1759">
        <f t="shared" si="82"/>
        <v>103.8</v>
      </c>
      <c r="H1759" s="1">
        <v>45722</v>
      </c>
      <c r="I1759" s="1">
        <v>45723</v>
      </c>
      <c r="J1759" t="s">
        <v>23</v>
      </c>
      <c r="K1759" t="s">
        <v>35</v>
      </c>
      <c r="L1759">
        <v>5</v>
      </c>
      <c r="M1759" t="s">
        <v>19</v>
      </c>
      <c r="N1759" t="s">
        <v>201</v>
      </c>
      <c r="O1759">
        <f>orders[[#This Row],[Ship Date]]-orders[[#This Row],[Order Date]]</f>
        <v>1</v>
      </c>
      <c r="P1759">
        <f>WEEKNUM(orders[[#This Row],[Order Date]])</f>
        <v>10</v>
      </c>
      <c r="Q1759" t="str" cm="1">
        <f t="array" ref="Q1759">_xlfn.IFS(orders[[#This Row],[Customer Gender]]="M","Male", orders[[#This Row],[Customer Gender]]="F","Female", orders[[#This Row],[Customer Gender]]="O","Other", TRUE,"Unknown")</f>
        <v>Male</v>
      </c>
      <c r="R1759" s="31" t="str">
        <f t="shared" si="83"/>
        <v>March</v>
      </c>
    </row>
    <row r="1760" spans="1:18">
      <c r="A1760" t="s">
        <v>1859</v>
      </c>
      <c r="B1760" t="s">
        <v>26</v>
      </c>
      <c r="C1760">
        <v>2</v>
      </c>
      <c r="D1760">
        <f t="shared" si="81"/>
        <v>2</v>
      </c>
      <c r="E1760">
        <v>93.4</v>
      </c>
      <c r="F1760">
        <v>186.8</v>
      </c>
      <c r="G1760">
        <f t="shared" si="82"/>
        <v>186.8</v>
      </c>
      <c r="H1760" s="1">
        <v>45722</v>
      </c>
      <c r="I1760" s="1">
        <v>45729</v>
      </c>
      <c r="J1760" t="s">
        <v>23</v>
      </c>
      <c r="K1760" t="s">
        <v>18</v>
      </c>
      <c r="L1760">
        <v>1</v>
      </c>
      <c r="M1760" t="s">
        <v>19</v>
      </c>
      <c r="N1760" t="s">
        <v>77</v>
      </c>
      <c r="O1760">
        <f>orders[[#This Row],[Ship Date]]-orders[[#This Row],[Order Date]]</f>
        <v>7</v>
      </c>
      <c r="P1760">
        <f>WEEKNUM(orders[[#This Row],[Order Date]])</f>
        <v>10</v>
      </c>
      <c r="Q1760" t="str" cm="1">
        <f t="array" ref="Q1760">_xlfn.IFS(orders[[#This Row],[Customer Gender]]="M","Male", orders[[#This Row],[Customer Gender]]="F","Female", orders[[#This Row],[Customer Gender]]="O","Other", TRUE,"Unknown")</f>
        <v>Male</v>
      </c>
      <c r="R1760" s="31" t="str">
        <f t="shared" si="83"/>
        <v>March</v>
      </c>
    </row>
    <row r="1761" spans="1:18">
      <c r="A1761" t="s">
        <v>1860</v>
      </c>
      <c r="B1761" t="s">
        <v>42</v>
      </c>
      <c r="C1761">
        <v>6</v>
      </c>
      <c r="D1761">
        <f t="shared" si="81"/>
        <v>6</v>
      </c>
      <c r="E1761">
        <v>30.8</v>
      </c>
      <c r="F1761">
        <v>184.8</v>
      </c>
      <c r="G1761">
        <f t="shared" si="82"/>
        <v>184.8</v>
      </c>
      <c r="H1761" s="1">
        <v>45722</v>
      </c>
      <c r="I1761" s="1">
        <v>45725</v>
      </c>
      <c r="J1761" t="s">
        <v>27</v>
      </c>
      <c r="K1761" t="s">
        <v>35</v>
      </c>
      <c r="L1761">
        <v>4</v>
      </c>
      <c r="M1761" t="s">
        <v>19</v>
      </c>
      <c r="N1761" t="s">
        <v>77</v>
      </c>
      <c r="O1761">
        <f>orders[[#This Row],[Ship Date]]-orders[[#This Row],[Order Date]]</f>
        <v>3</v>
      </c>
      <c r="P1761">
        <f>WEEKNUM(orders[[#This Row],[Order Date]])</f>
        <v>10</v>
      </c>
      <c r="Q1761" t="str" cm="1">
        <f t="array" ref="Q1761">_xlfn.IFS(orders[[#This Row],[Customer Gender]]="M","Male", orders[[#This Row],[Customer Gender]]="F","Female", orders[[#This Row],[Customer Gender]]="O","Other", TRUE,"Unknown")</f>
        <v>Female</v>
      </c>
      <c r="R1761" s="31" t="str">
        <f t="shared" si="83"/>
        <v>March</v>
      </c>
    </row>
    <row r="1762" spans="1:18">
      <c r="A1762" t="s">
        <v>1861</v>
      </c>
      <c r="B1762" t="s">
        <v>26</v>
      </c>
      <c r="C1762">
        <v>1</v>
      </c>
      <c r="D1762">
        <f t="shared" si="81"/>
        <v>1</v>
      </c>
      <c r="E1762">
        <v>143.19999999999999</v>
      </c>
      <c r="F1762">
        <v>143.19999999999999</v>
      </c>
      <c r="G1762">
        <f t="shared" si="82"/>
        <v>143.19999999999999</v>
      </c>
      <c r="H1762" s="1">
        <v>45722</v>
      </c>
      <c r="I1762" s="1">
        <v>45725</v>
      </c>
      <c r="J1762" t="s">
        <v>23</v>
      </c>
      <c r="K1762" t="s">
        <v>40</v>
      </c>
      <c r="L1762">
        <v>4</v>
      </c>
      <c r="M1762" t="s">
        <v>19</v>
      </c>
      <c r="N1762" t="s">
        <v>77</v>
      </c>
      <c r="O1762">
        <f>orders[[#This Row],[Ship Date]]-orders[[#This Row],[Order Date]]</f>
        <v>3</v>
      </c>
      <c r="P1762">
        <f>WEEKNUM(orders[[#This Row],[Order Date]])</f>
        <v>10</v>
      </c>
      <c r="Q1762" t="str" cm="1">
        <f t="array" ref="Q1762">_xlfn.IFS(orders[[#This Row],[Customer Gender]]="M","Male", orders[[#This Row],[Customer Gender]]="F","Female", orders[[#This Row],[Customer Gender]]="O","Other", TRUE,"Unknown")</f>
        <v>Male</v>
      </c>
      <c r="R1762" s="31" t="str">
        <f t="shared" si="83"/>
        <v>March</v>
      </c>
    </row>
    <row r="1763" spans="1:18">
      <c r="A1763" t="s">
        <v>1862</v>
      </c>
      <c r="B1763" t="s">
        <v>39</v>
      </c>
      <c r="C1763">
        <v>11</v>
      </c>
      <c r="D1763">
        <f t="shared" si="81"/>
        <v>11</v>
      </c>
      <c r="E1763">
        <v>40.4</v>
      </c>
      <c r="F1763">
        <v>444.4</v>
      </c>
      <c r="G1763">
        <f t="shared" si="82"/>
        <v>444.4</v>
      </c>
      <c r="H1763" s="1">
        <v>45722</v>
      </c>
      <c r="I1763" s="1">
        <v>45724</v>
      </c>
      <c r="J1763" t="s">
        <v>23</v>
      </c>
      <c r="K1763" t="s">
        <v>40</v>
      </c>
      <c r="L1763">
        <v>5</v>
      </c>
      <c r="M1763" t="s">
        <v>19</v>
      </c>
      <c r="N1763" t="s">
        <v>108</v>
      </c>
      <c r="O1763">
        <f>orders[[#This Row],[Ship Date]]-orders[[#This Row],[Order Date]]</f>
        <v>2</v>
      </c>
      <c r="P1763">
        <f>WEEKNUM(orders[[#This Row],[Order Date]])</f>
        <v>10</v>
      </c>
      <c r="Q1763" t="str" cm="1">
        <f t="array" ref="Q1763">_xlfn.IFS(orders[[#This Row],[Customer Gender]]="M","Male", orders[[#This Row],[Customer Gender]]="F","Female", orders[[#This Row],[Customer Gender]]="O","Other", TRUE,"Unknown")</f>
        <v>Male</v>
      </c>
      <c r="R1763" s="31" t="str">
        <f t="shared" si="83"/>
        <v>March</v>
      </c>
    </row>
    <row r="1764" spans="1:18">
      <c r="A1764" t="s">
        <v>1863</v>
      </c>
      <c r="B1764" t="s">
        <v>26</v>
      </c>
      <c r="C1764">
        <v>19</v>
      </c>
      <c r="D1764">
        <f t="shared" si="81"/>
        <v>19</v>
      </c>
      <c r="E1764">
        <v>131.5</v>
      </c>
      <c r="F1764">
        <v>2498.5</v>
      </c>
      <c r="G1764">
        <f t="shared" si="82"/>
        <v>2498.5</v>
      </c>
      <c r="H1764" s="1">
        <v>45722</v>
      </c>
      <c r="I1764" s="1">
        <v>45724</v>
      </c>
      <c r="J1764" t="s">
        <v>23</v>
      </c>
      <c r="K1764" t="s">
        <v>35</v>
      </c>
      <c r="L1764">
        <v>3</v>
      </c>
      <c r="M1764" t="s">
        <v>19</v>
      </c>
      <c r="N1764" t="s">
        <v>108</v>
      </c>
      <c r="O1764">
        <f>orders[[#This Row],[Ship Date]]-orders[[#This Row],[Order Date]]</f>
        <v>2</v>
      </c>
      <c r="P1764">
        <f>WEEKNUM(orders[[#This Row],[Order Date]])</f>
        <v>10</v>
      </c>
      <c r="Q1764" t="str" cm="1">
        <f t="array" ref="Q1764">_xlfn.IFS(orders[[#This Row],[Customer Gender]]="M","Male", orders[[#This Row],[Customer Gender]]="F","Female", orders[[#This Row],[Customer Gender]]="O","Other", TRUE,"Unknown")</f>
        <v>Male</v>
      </c>
      <c r="R1764" s="31" t="str">
        <f t="shared" si="83"/>
        <v>March</v>
      </c>
    </row>
    <row r="1765" spans="1:18">
      <c r="A1765" t="s">
        <v>1864</v>
      </c>
      <c r="B1765" t="s">
        <v>146</v>
      </c>
      <c r="C1765">
        <v>7</v>
      </c>
      <c r="D1765">
        <f t="shared" si="81"/>
        <v>7</v>
      </c>
      <c r="E1765">
        <v>61.6</v>
      </c>
      <c r="F1765">
        <v>431.2</v>
      </c>
      <c r="G1765">
        <f t="shared" si="82"/>
        <v>431.2</v>
      </c>
      <c r="H1765" s="1">
        <v>45722</v>
      </c>
      <c r="I1765" s="1">
        <v>45723</v>
      </c>
      <c r="J1765" t="s">
        <v>23</v>
      </c>
      <c r="K1765" t="s">
        <v>40</v>
      </c>
      <c r="L1765">
        <v>4</v>
      </c>
      <c r="M1765" t="s">
        <v>19</v>
      </c>
      <c r="N1765" t="s">
        <v>115</v>
      </c>
      <c r="O1765">
        <f>orders[[#This Row],[Ship Date]]-orders[[#This Row],[Order Date]]</f>
        <v>1</v>
      </c>
      <c r="P1765">
        <f>WEEKNUM(orders[[#This Row],[Order Date]])</f>
        <v>10</v>
      </c>
      <c r="Q1765" t="str" cm="1">
        <f t="array" ref="Q1765">_xlfn.IFS(orders[[#This Row],[Customer Gender]]="M","Male", orders[[#This Row],[Customer Gender]]="F","Female", orders[[#This Row],[Customer Gender]]="O","Other", TRUE,"Unknown")</f>
        <v>Male</v>
      </c>
      <c r="R1765" s="31" t="str">
        <f t="shared" si="83"/>
        <v>March</v>
      </c>
    </row>
    <row r="1766" spans="1:18">
      <c r="A1766" t="s">
        <v>1865</v>
      </c>
      <c r="B1766" t="s">
        <v>46</v>
      </c>
      <c r="C1766">
        <v>5</v>
      </c>
      <c r="D1766">
        <f t="shared" si="81"/>
        <v>5</v>
      </c>
      <c r="E1766">
        <v>32.700000000000003</v>
      </c>
      <c r="F1766">
        <v>163.5</v>
      </c>
      <c r="G1766">
        <f t="shared" si="82"/>
        <v>163.5</v>
      </c>
      <c r="H1766" s="1">
        <v>45722</v>
      </c>
      <c r="I1766" s="1">
        <v>45724</v>
      </c>
      <c r="J1766" t="s">
        <v>23</v>
      </c>
      <c r="K1766" t="s">
        <v>40</v>
      </c>
      <c r="L1766">
        <v>4</v>
      </c>
      <c r="M1766" t="s">
        <v>19</v>
      </c>
      <c r="N1766" t="s">
        <v>24</v>
      </c>
      <c r="O1766">
        <f>orders[[#This Row],[Ship Date]]-orders[[#This Row],[Order Date]]</f>
        <v>2</v>
      </c>
      <c r="P1766">
        <f>WEEKNUM(orders[[#This Row],[Order Date]])</f>
        <v>10</v>
      </c>
      <c r="Q1766" t="str" cm="1">
        <f t="array" ref="Q1766">_xlfn.IFS(orders[[#This Row],[Customer Gender]]="M","Male", orders[[#This Row],[Customer Gender]]="F","Female", orders[[#This Row],[Customer Gender]]="O","Other", TRUE,"Unknown")</f>
        <v>Male</v>
      </c>
      <c r="R1766" s="31" t="str">
        <f t="shared" si="83"/>
        <v>March</v>
      </c>
    </row>
    <row r="1767" spans="1:18">
      <c r="A1767" t="s">
        <v>1866</v>
      </c>
      <c r="B1767" t="s">
        <v>16</v>
      </c>
      <c r="C1767">
        <v>10</v>
      </c>
      <c r="D1767">
        <f t="shared" si="81"/>
        <v>10</v>
      </c>
      <c r="E1767">
        <v>13.7</v>
      </c>
      <c r="F1767">
        <v>137</v>
      </c>
      <c r="G1767">
        <f t="shared" si="82"/>
        <v>137</v>
      </c>
      <c r="H1767" s="1">
        <v>45722</v>
      </c>
      <c r="I1767" s="1">
        <v>45723</v>
      </c>
      <c r="J1767" t="s">
        <v>23</v>
      </c>
      <c r="K1767" t="s">
        <v>18</v>
      </c>
      <c r="L1767">
        <v>5</v>
      </c>
      <c r="M1767" t="s">
        <v>19</v>
      </c>
      <c r="N1767" t="s">
        <v>33</v>
      </c>
      <c r="O1767">
        <f>orders[[#This Row],[Ship Date]]-orders[[#This Row],[Order Date]]</f>
        <v>1</v>
      </c>
      <c r="P1767">
        <f>WEEKNUM(orders[[#This Row],[Order Date]])</f>
        <v>10</v>
      </c>
      <c r="Q1767" t="str" cm="1">
        <f t="array" ref="Q1767">_xlfn.IFS(orders[[#This Row],[Customer Gender]]="M","Male", orders[[#This Row],[Customer Gender]]="F","Female", orders[[#This Row],[Customer Gender]]="O","Other", TRUE,"Unknown")</f>
        <v>Male</v>
      </c>
      <c r="R1767" s="31" t="str">
        <f t="shared" si="83"/>
        <v>March</v>
      </c>
    </row>
    <row r="1768" spans="1:18">
      <c r="A1768" t="s">
        <v>1867</v>
      </c>
      <c r="B1768" t="s">
        <v>16</v>
      </c>
      <c r="C1768">
        <v>4</v>
      </c>
      <c r="D1768">
        <f t="shared" si="81"/>
        <v>4</v>
      </c>
      <c r="E1768">
        <v>32.1</v>
      </c>
      <c r="F1768">
        <v>128.4</v>
      </c>
      <c r="G1768">
        <f t="shared" si="82"/>
        <v>128.4</v>
      </c>
      <c r="H1768" s="1">
        <v>45722</v>
      </c>
      <c r="I1768" s="1">
        <v>45723</v>
      </c>
      <c r="J1768" t="s">
        <v>23</v>
      </c>
      <c r="K1768" t="s">
        <v>70</v>
      </c>
      <c r="L1768">
        <v>3</v>
      </c>
      <c r="M1768" t="s">
        <v>19</v>
      </c>
      <c r="N1768" t="s">
        <v>33</v>
      </c>
      <c r="O1768">
        <f>orders[[#This Row],[Ship Date]]-orders[[#This Row],[Order Date]]</f>
        <v>1</v>
      </c>
      <c r="P1768">
        <f>WEEKNUM(orders[[#This Row],[Order Date]])</f>
        <v>10</v>
      </c>
      <c r="Q1768" t="str" cm="1">
        <f t="array" ref="Q1768">_xlfn.IFS(orders[[#This Row],[Customer Gender]]="M","Male", orders[[#This Row],[Customer Gender]]="F","Female", orders[[#This Row],[Customer Gender]]="O","Other", TRUE,"Unknown")</f>
        <v>Male</v>
      </c>
      <c r="R1768" s="31" t="str">
        <f t="shared" si="83"/>
        <v>March</v>
      </c>
    </row>
    <row r="1769" spans="1:18">
      <c r="A1769" t="s">
        <v>1868</v>
      </c>
      <c r="B1769" t="s">
        <v>81</v>
      </c>
      <c r="C1769">
        <v>8</v>
      </c>
      <c r="D1769">
        <f t="shared" si="81"/>
        <v>8</v>
      </c>
      <c r="E1769">
        <v>12</v>
      </c>
      <c r="F1769">
        <v>96</v>
      </c>
      <c r="G1769">
        <f t="shared" si="82"/>
        <v>96</v>
      </c>
      <c r="H1769" s="1">
        <v>45722</v>
      </c>
      <c r="I1769" s="1">
        <v>45723</v>
      </c>
      <c r="J1769" t="s">
        <v>23</v>
      </c>
      <c r="K1769" t="s">
        <v>35</v>
      </c>
      <c r="L1769">
        <v>4</v>
      </c>
      <c r="M1769" t="s">
        <v>19</v>
      </c>
      <c r="N1769" t="s">
        <v>186</v>
      </c>
      <c r="O1769">
        <f>orders[[#This Row],[Ship Date]]-orders[[#This Row],[Order Date]]</f>
        <v>1</v>
      </c>
      <c r="P1769">
        <f>WEEKNUM(orders[[#This Row],[Order Date]])</f>
        <v>10</v>
      </c>
      <c r="Q1769" t="str" cm="1">
        <f t="array" ref="Q1769">_xlfn.IFS(orders[[#This Row],[Customer Gender]]="M","Male", orders[[#This Row],[Customer Gender]]="F","Female", orders[[#This Row],[Customer Gender]]="O","Other", TRUE,"Unknown")</f>
        <v>Male</v>
      </c>
      <c r="R1769" s="31" t="str">
        <f t="shared" si="83"/>
        <v>March</v>
      </c>
    </row>
    <row r="1770" spans="1:18">
      <c r="A1770" t="s">
        <v>1869</v>
      </c>
      <c r="B1770" t="s">
        <v>69</v>
      </c>
      <c r="C1770">
        <v>1</v>
      </c>
      <c r="D1770">
        <f t="shared" si="81"/>
        <v>1</v>
      </c>
      <c r="E1770">
        <v>64.3</v>
      </c>
      <c r="F1770">
        <v>64.3</v>
      </c>
      <c r="G1770">
        <f t="shared" si="82"/>
        <v>64.3</v>
      </c>
      <c r="H1770" s="1">
        <v>45722</v>
      </c>
      <c r="I1770" s="1">
        <v>45724</v>
      </c>
      <c r="J1770" t="s">
        <v>27</v>
      </c>
      <c r="K1770" t="s">
        <v>40</v>
      </c>
      <c r="L1770">
        <v>5</v>
      </c>
      <c r="M1770" t="s">
        <v>19</v>
      </c>
      <c r="N1770" t="s">
        <v>55</v>
      </c>
      <c r="O1770">
        <f>orders[[#This Row],[Ship Date]]-orders[[#This Row],[Order Date]]</f>
        <v>2</v>
      </c>
      <c r="P1770">
        <f>WEEKNUM(orders[[#This Row],[Order Date]])</f>
        <v>10</v>
      </c>
      <c r="Q1770" t="str" cm="1">
        <f t="array" ref="Q1770">_xlfn.IFS(orders[[#This Row],[Customer Gender]]="M","Male", orders[[#This Row],[Customer Gender]]="F","Female", orders[[#This Row],[Customer Gender]]="O","Other", TRUE,"Unknown")</f>
        <v>Female</v>
      </c>
      <c r="R1770" s="31" t="str">
        <f t="shared" si="83"/>
        <v>March</v>
      </c>
    </row>
    <row r="1771" spans="1:18">
      <c r="A1771" t="s">
        <v>1870</v>
      </c>
      <c r="B1771" t="s">
        <v>22</v>
      </c>
      <c r="C1771">
        <v>3</v>
      </c>
      <c r="D1771">
        <f t="shared" si="81"/>
        <v>3</v>
      </c>
      <c r="E1771">
        <v>58.2</v>
      </c>
      <c r="F1771">
        <v>174.60000000000002</v>
      </c>
      <c r="G1771">
        <f t="shared" si="82"/>
        <v>174.60000000000002</v>
      </c>
      <c r="H1771" s="1">
        <v>45722</v>
      </c>
      <c r="I1771" s="1">
        <v>45724</v>
      </c>
      <c r="J1771" t="s">
        <v>27</v>
      </c>
      <c r="K1771" t="s">
        <v>35</v>
      </c>
      <c r="L1771">
        <v>5</v>
      </c>
      <c r="M1771" t="s">
        <v>19</v>
      </c>
      <c r="N1771" t="s">
        <v>55</v>
      </c>
      <c r="O1771">
        <f>orders[[#This Row],[Ship Date]]-orders[[#This Row],[Order Date]]</f>
        <v>2</v>
      </c>
      <c r="P1771">
        <f>WEEKNUM(orders[[#This Row],[Order Date]])</f>
        <v>10</v>
      </c>
      <c r="Q1771" t="str" cm="1">
        <f t="array" ref="Q1771">_xlfn.IFS(orders[[#This Row],[Customer Gender]]="M","Male", orders[[#This Row],[Customer Gender]]="F","Female", orders[[#This Row],[Customer Gender]]="O","Other", TRUE,"Unknown")</f>
        <v>Female</v>
      </c>
      <c r="R1771" s="31" t="str">
        <f t="shared" si="83"/>
        <v>March</v>
      </c>
    </row>
    <row r="1772" spans="1:18">
      <c r="A1772" t="s">
        <v>1871</v>
      </c>
      <c r="B1772" t="s">
        <v>39</v>
      </c>
      <c r="C1772">
        <v>4</v>
      </c>
      <c r="D1772">
        <f t="shared" si="81"/>
        <v>4</v>
      </c>
      <c r="E1772">
        <v>59.2</v>
      </c>
      <c r="F1772">
        <v>236.8</v>
      </c>
      <c r="G1772">
        <f t="shared" si="82"/>
        <v>236.8</v>
      </c>
      <c r="H1772" s="1">
        <v>45722</v>
      </c>
      <c r="I1772" s="1">
        <v>45722</v>
      </c>
      <c r="J1772" t="s">
        <v>23</v>
      </c>
      <c r="K1772" t="s">
        <v>35</v>
      </c>
      <c r="L1772">
        <v>5</v>
      </c>
      <c r="M1772" t="s">
        <v>19</v>
      </c>
      <c r="N1772" t="s">
        <v>55</v>
      </c>
      <c r="O1772">
        <f>orders[[#This Row],[Ship Date]]-orders[[#This Row],[Order Date]]</f>
        <v>0</v>
      </c>
      <c r="P1772">
        <f>WEEKNUM(orders[[#This Row],[Order Date]])</f>
        <v>10</v>
      </c>
      <c r="Q1772" t="str" cm="1">
        <f t="array" ref="Q1772">_xlfn.IFS(orders[[#This Row],[Customer Gender]]="M","Male", orders[[#This Row],[Customer Gender]]="F","Female", orders[[#This Row],[Customer Gender]]="O","Other", TRUE,"Unknown")</f>
        <v>Male</v>
      </c>
      <c r="R1772" s="31" t="str">
        <f t="shared" si="83"/>
        <v>March</v>
      </c>
    </row>
    <row r="1773" spans="1:18">
      <c r="A1773" t="s">
        <v>1872</v>
      </c>
      <c r="B1773" t="s">
        <v>54</v>
      </c>
      <c r="C1773">
        <v>11</v>
      </c>
      <c r="D1773">
        <f t="shared" si="81"/>
        <v>11</v>
      </c>
      <c r="E1773">
        <v>35.6</v>
      </c>
      <c r="F1773">
        <v>391.6</v>
      </c>
      <c r="G1773">
        <f t="shared" si="82"/>
        <v>391.6</v>
      </c>
      <c r="H1773" s="1">
        <v>45722</v>
      </c>
      <c r="I1773" s="1">
        <v>45729</v>
      </c>
      <c r="J1773" t="s">
        <v>23</v>
      </c>
      <c r="K1773" t="s">
        <v>18</v>
      </c>
      <c r="L1773">
        <v>5</v>
      </c>
      <c r="M1773" t="s">
        <v>19</v>
      </c>
      <c r="N1773" t="s">
        <v>62</v>
      </c>
      <c r="O1773">
        <f>orders[[#This Row],[Ship Date]]-orders[[#This Row],[Order Date]]</f>
        <v>7</v>
      </c>
      <c r="P1773">
        <f>WEEKNUM(orders[[#This Row],[Order Date]])</f>
        <v>10</v>
      </c>
      <c r="Q1773" t="str" cm="1">
        <f t="array" ref="Q1773">_xlfn.IFS(orders[[#This Row],[Customer Gender]]="M","Male", orders[[#This Row],[Customer Gender]]="F","Female", orders[[#This Row],[Customer Gender]]="O","Other", TRUE,"Unknown")</f>
        <v>Male</v>
      </c>
      <c r="R1773" s="31" t="str">
        <f t="shared" si="83"/>
        <v>March</v>
      </c>
    </row>
    <row r="1774" spans="1:18">
      <c r="A1774" t="s">
        <v>1873</v>
      </c>
      <c r="B1774" t="s">
        <v>128</v>
      </c>
      <c r="C1774">
        <v>8</v>
      </c>
      <c r="D1774">
        <f t="shared" si="81"/>
        <v>8</v>
      </c>
      <c r="E1774">
        <v>37</v>
      </c>
      <c r="F1774">
        <v>296</v>
      </c>
      <c r="G1774">
        <f t="shared" si="82"/>
        <v>296</v>
      </c>
      <c r="H1774" s="1">
        <v>45722</v>
      </c>
      <c r="I1774" s="1">
        <v>45726</v>
      </c>
      <c r="J1774" t="s">
        <v>27</v>
      </c>
      <c r="K1774" t="s">
        <v>40</v>
      </c>
      <c r="L1774">
        <v>3</v>
      </c>
      <c r="M1774" t="s">
        <v>19</v>
      </c>
      <c r="N1774" t="s">
        <v>62</v>
      </c>
      <c r="O1774">
        <f>orders[[#This Row],[Ship Date]]-orders[[#This Row],[Order Date]]</f>
        <v>4</v>
      </c>
      <c r="P1774">
        <f>WEEKNUM(orders[[#This Row],[Order Date]])</f>
        <v>10</v>
      </c>
      <c r="Q1774" t="str" cm="1">
        <f t="array" ref="Q1774">_xlfn.IFS(orders[[#This Row],[Customer Gender]]="M","Male", orders[[#This Row],[Customer Gender]]="F","Female", orders[[#This Row],[Customer Gender]]="O","Other", TRUE,"Unknown")</f>
        <v>Female</v>
      </c>
      <c r="R1774" s="31" t="str">
        <f t="shared" si="83"/>
        <v>March</v>
      </c>
    </row>
    <row r="1775" spans="1:18">
      <c r="A1775" t="s">
        <v>1874</v>
      </c>
      <c r="B1775" t="s">
        <v>22</v>
      </c>
      <c r="C1775">
        <v>13</v>
      </c>
      <c r="D1775">
        <f t="shared" si="81"/>
        <v>13</v>
      </c>
      <c r="E1775">
        <v>80.8</v>
      </c>
      <c r="F1775">
        <v>1050.3999999999999</v>
      </c>
      <c r="G1775">
        <f t="shared" si="82"/>
        <v>1050.3999999999999</v>
      </c>
      <c r="H1775" s="1">
        <v>45722</v>
      </c>
      <c r="I1775" s="1">
        <v>45724</v>
      </c>
      <c r="J1775" t="s">
        <v>27</v>
      </c>
      <c r="K1775" t="s">
        <v>18</v>
      </c>
      <c r="L1775">
        <v>4</v>
      </c>
      <c r="M1775" t="s">
        <v>19</v>
      </c>
      <c r="N1775" t="s">
        <v>62</v>
      </c>
      <c r="O1775">
        <f>orders[[#This Row],[Ship Date]]-orders[[#This Row],[Order Date]]</f>
        <v>2</v>
      </c>
      <c r="P1775">
        <f>WEEKNUM(orders[[#This Row],[Order Date]])</f>
        <v>10</v>
      </c>
      <c r="Q1775" t="str" cm="1">
        <f t="array" ref="Q1775">_xlfn.IFS(orders[[#This Row],[Customer Gender]]="M","Male", orders[[#This Row],[Customer Gender]]="F","Female", orders[[#This Row],[Customer Gender]]="O","Other", TRUE,"Unknown")</f>
        <v>Female</v>
      </c>
      <c r="R1775" s="31" t="str">
        <f t="shared" si="83"/>
        <v>March</v>
      </c>
    </row>
    <row r="1776" spans="1:18">
      <c r="A1776" t="s">
        <v>1875</v>
      </c>
      <c r="B1776" t="s">
        <v>44</v>
      </c>
      <c r="C1776">
        <v>2</v>
      </c>
      <c r="D1776">
        <f t="shared" si="81"/>
        <v>2</v>
      </c>
      <c r="E1776">
        <v>63.2</v>
      </c>
      <c r="F1776">
        <v>126.4</v>
      </c>
      <c r="G1776">
        <f t="shared" si="82"/>
        <v>126.4</v>
      </c>
      <c r="H1776" s="1">
        <v>45722</v>
      </c>
      <c r="I1776" s="1">
        <v>45723</v>
      </c>
      <c r="J1776" t="s">
        <v>23</v>
      </c>
      <c r="K1776" t="s">
        <v>18</v>
      </c>
      <c r="L1776">
        <v>3</v>
      </c>
      <c r="M1776" t="s">
        <v>19</v>
      </c>
      <c r="N1776" t="s">
        <v>62</v>
      </c>
      <c r="O1776">
        <f>orders[[#This Row],[Ship Date]]-orders[[#This Row],[Order Date]]</f>
        <v>1</v>
      </c>
      <c r="P1776">
        <f>WEEKNUM(orders[[#This Row],[Order Date]])</f>
        <v>10</v>
      </c>
      <c r="Q1776" t="str" cm="1">
        <f t="array" ref="Q1776">_xlfn.IFS(orders[[#This Row],[Customer Gender]]="M","Male", orders[[#This Row],[Customer Gender]]="F","Female", orders[[#This Row],[Customer Gender]]="O","Other", TRUE,"Unknown")</f>
        <v>Male</v>
      </c>
      <c r="R1776" s="31" t="str">
        <f t="shared" si="83"/>
        <v>March</v>
      </c>
    </row>
    <row r="1777" spans="1:18">
      <c r="A1777" t="s">
        <v>1876</v>
      </c>
      <c r="B1777" t="s">
        <v>30</v>
      </c>
      <c r="C1777">
        <v>2</v>
      </c>
      <c r="D1777">
        <f t="shared" si="81"/>
        <v>2</v>
      </c>
      <c r="E1777">
        <v>40.799999999999997</v>
      </c>
      <c r="F1777">
        <v>81.599999999999994</v>
      </c>
      <c r="G1777">
        <f t="shared" si="82"/>
        <v>81.599999999999994</v>
      </c>
      <c r="H1777" s="1">
        <v>45722</v>
      </c>
      <c r="I1777" s="1">
        <v>45724</v>
      </c>
      <c r="J1777" t="s">
        <v>23</v>
      </c>
      <c r="K1777" t="s">
        <v>18</v>
      </c>
      <c r="L1777">
        <v>3</v>
      </c>
      <c r="M1777" t="s">
        <v>19</v>
      </c>
      <c r="N1777" t="s">
        <v>103</v>
      </c>
      <c r="O1777">
        <f>orders[[#This Row],[Ship Date]]-orders[[#This Row],[Order Date]]</f>
        <v>2</v>
      </c>
      <c r="P1777">
        <f>WEEKNUM(orders[[#This Row],[Order Date]])</f>
        <v>10</v>
      </c>
      <c r="Q1777" t="str" cm="1">
        <f t="array" ref="Q1777">_xlfn.IFS(orders[[#This Row],[Customer Gender]]="M","Male", orders[[#This Row],[Customer Gender]]="F","Female", orders[[#This Row],[Customer Gender]]="O","Other", TRUE,"Unknown")</f>
        <v>Male</v>
      </c>
      <c r="R1777" s="31" t="str">
        <f t="shared" si="83"/>
        <v>March</v>
      </c>
    </row>
    <row r="1778" spans="1:18">
      <c r="A1778" t="s">
        <v>1877</v>
      </c>
      <c r="B1778" t="s">
        <v>76</v>
      </c>
      <c r="C1778">
        <v>6</v>
      </c>
      <c r="D1778">
        <f t="shared" si="81"/>
        <v>6</v>
      </c>
      <c r="E1778">
        <v>25.7</v>
      </c>
      <c r="F1778">
        <v>154.19999999999999</v>
      </c>
      <c r="G1778">
        <f t="shared" si="82"/>
        <v>154.19999999999999</v>
      </c>
      <c r="H1778" s="1">
        <v>45722</v>
      </c>
      <c r="I1778" s="1">
        <v>45724</v>
      </c>
      <c r="J1778" t="s">
        <v>23</v>
      </c>
      <c r="K1778" t="s">
        <v>70</v>
      </c>
      <c r="L1778">
        <v>4</v>
      </c>
      <c r="M1778" t="s">
        <v>19</v>
      </c>
      <c r="N1778" t="s">
        <v>108</v>
      </c>
      <c r="O1778">
        <f>orders[[#This Row],[Ship Date]]-orders[[#This Row],[Order Date]]</f>
        <v>2</v>
      </c>
      <c r="P1778">
        <f>WEEKNUM(orders[[#This Row],[Order Date]])</f>
        <v>10</v>
      </c>
      <c r="Q1778" t="str" cm="1">
        <f t="array" ref="Q1778">_xlfn.IFS(orders[[#This Row],[Customer Gender]]="M","Male", orders[[#This Row],[Customer Gender]]="F","Female", orders[[#This Row],[Customer Gender]]="O","Other", TRUE,"Unknown")</f>
        <v>Male</v>
      </c>
      <c r="R1778" s="31" t="str">
        <f t="shared" si="83"/>
        <v>March</v>
      </c>
    </row>
    <row r="1779" spans="1:18">
      <c r="A1779" t="s">
        <v>1878</v>
      </c>
      <c r="B1779" t="s">
        <v>128</v>
      </c>
      <c r="C1779">
        <v>2</v>
      </c>
      <c r="D1779">
        <f t="shared" si="81"/>
        <v>2</v>
      </c>
      <c r="E1779">
        <v>49.9</v>
      </c>
      <c r="F1779">
        <v>99.8</v>
      </c>
      <c r="G1779">
        <f t="shared" si="82"/>
        <v>99.8</v>
      </c>
      <c r="H1779" s="1">
        <v>45722</v>
      </c>
      <c r="I1779" s="1">
        <v>45725</v>
      </c>
      <c r="J1779" t="s">
        <v>23</v>
      </c>
      <c r="K1779" t="s">
        <v>18</v>
      </c>
      <c r="L1779">
        <v>4</v>
      </c>
      <c r="M1779" t="s">
        <v>19</v>
      </c>
      <c r="N1779" t="s">
        <v>113</v>
      </c>
      <c r="O1779">
        <f>orders[[#This Row],[Ship Date]]-orders[[#This Row],[Order Date]]</f>
        <v>3</v>
      </c>
      <c r="P1779">
        <f>WEEKNUM(orders[[#This Row],[Order Date]])</f>
        <v>10</v>
      </c>
      <c r="Q1779" t="str" cm="1">
        <f t="array" ref="Q1779">_xlfn.IFS(orders[[#This Row],[Customer Gender]]="M","Male", orders[[#This Row],[Customer Gender]]="F","Female", orders[[#This Row],[Customer Gender]]="O","Other", TRUE,"Unknown")</f>
        <v>Male</v>
      </c>
      <c r="R1779" s="31" t="str">
        <f t="shared" si="83"/>
        <v>March</v>
      </c>
    </row>
    <row r="1780" spans="1:18">
      <c r="A1780" t="s">
        <v>1879</v>
      </c>
      <c r="B1780" t="s">
        <v>44</v>
      </c>
      <c r="C1780">
        <v>2</v>
      </c>
      <c r="D1780">
        <f t="shared" si="81"/>
        <v>2</v>
      </c>
      <c r="E1780">
        <v>20.2</v>
      </c>
      <c r="F1780">
        <v>40.4</v>
      </c>
      <c r="G1780">
        <f t="shared" si="82"/>
        <v>40.4</v>
      </c>
      <c r="H1780" s="1">
        <v>45722</v>
      </c>
      <c r="I1780" s="1">
        <v>45724</v>
      </c>
      <c r="J1780" t="s">
        <v>27</v>
      </c>
      <c r="K1780" t="s">
        <v>51</v>
      </c>
      <c r="L1780">
        <v>4</v>
      </c>
      <c r="M1780" t="s">
        <v>19</v>
      </c>
      <c r="N1780" t="s">
        <v>115</v>
      </c>
      <c r="O1780">
        <f>orders[[#This Row],[Ship Date]]-orders[[#This Row],[Order Date]]</f>
        <v>2</v>
      </c>
      <c r="P1780">
        <f>WEEKNUM(orders[[#This Row],[Order Date]])</f>
        <v>10</v>
      </c>
      <c r="Q1780" t="str" cm="1">
        <f t="array" ref="Q1780">_xlfn.IFS(orders[[#This Row],[Customer Gender]]="M","Male", orders[[#This Row],[Customer Gender]]="F","Female", orders[[#This Row],[Customer Gender]]="O","Other", TRUE,"Unknown")</f>
        <v>Female</v>
      </c>
      <c r="R1780" s="31" t="str">
        <f t="shared" si="83"/>
        <v>March</v>
      </c>
    </row>
    <row r="1781" spans="1:18">
      <c r="A1781" t="s">
        <v>1880</v>
      </c>
      <c r="B1781" t="s">
        <v>39</v>
      </c>
      <c r="C1781">
        <v>3</v>
      </c>
      <c r="D1781">
        <f t="shared" si="81"/>
        <v>3</v>
      </c>
      <c r="E1781">
        <v>48.4</v>
      </c>
      <c r="F1781">
        <v>145.19999999999999</v>
      </c>
      <c r="G1781">
        <f t="shared" si="82"/>
        <v>145.19999999999999</v>
      </c>
      <c r="H1781" s="1">
        <v>45722</v>
      </c>
      <c r="I1781" s="1">
        <v>45727</v>
      </c>
      <c r="J1781" t="s">
        <v>27</v>
      </c>
      <c r="K1781" t="s">
        <v>18</v>
      </c>
      <c r="L1781">
        <v>5</v>
      </c>
      <c r="M1781" t="s">
        <v>19</v>
      </c>
      <c r="N1781" t="s">
        <v>115</v>
      </c>
      <c r="O1781">
        <f>orders[[#This Row],[Ship Date]]-orders[[#This Row],[Order Date]]</f>
        <v>5</v>
      </c>
      <c r="P1781">
        <f>WEEKNUM(orders[[#This Row],[Order Date]])</f>
        <v>10</v>
      </c>
      <c r="Q1781" t="str" cm="1">
        <f t="array" ref="Q1781">_xlfn.IFS(orders[[#This Row],[Customer Gender]]="M","Male", orders[[#This Row],[Customer Gender]]="F","Female", orders[[#This Row],[Customer Gender]]="O","Other", TRUE,"Unknown")</f>
        <v>Female</v>
      </c>
      <c r="R1781" s="31" t="str">
        <f t="shared" si="83"/>
        <v>March</v>
      </c>
    </row>
    <row r="1782" spans="1:18">
      <c r="A1782" t="s">
        <v>1881</v>
      </c>
      <c r="B1782" t="s">
        <v>39</v>
      </c>
      <c r="C1782">
        <v>2</v>
      </c>
      <c r="D1782">
        <f t="shared" si="81"/>
        <v>2</v>
      </c>
      <c r="E1782">
        <v>81</v>
      </c>
      <c r="F1782">
        <v>162</v>
      </c>
      <c r="G1782">
        <f t="shared" si="82"/>
        <v>162</v>
      </c>
      <c r="H1782" s="1">
        <v>45722</v>
      </c>
      <c r="I1782" s="1">
        <v>45723</v>
      </c>
      <c r="J1782" t="s">
        <v>27</v>
      </c>
      <c r="K1782" t="s">
        <v>35</v>
      </c>
      <c r="L1782">
        <v>5</v>
      </c>
      <c r="M1782" t="s">
        <v>19</v>
      </c>
      <c r="N1782" t="s">
        <v>115</v>
      </c>
      <c r="O1782">
        <f>orders[[#This Row],[Ship Date]]-orders[[#This Row],[Order Date]]</f>
        <v>1</v>
      </c>
      <c r="P1782">
        <f>WEEKNUM(orders[[#This Row],[Order Date]])</f>
        <v>10</v>
      </c>
      <c r="Q1782" t="str" cm="1">
        <f t="array" ref="Q1782">_xlfn.IFS(orders[[#This Row],[Customer Gender]]="M","Male", orders[[#This Row],[Customer Gender]]="F","Female", orders[[#This Row],[Customer Gender]]="O","Other", TRUE,"Unknown")</f>
        <v>Female</v>
      </c>
      <c r="R1782" s="31" t="str">
        <f t="shared" si="83"/>
        <v>March</v>
      </c>
    </row>
    <row r="1783" spans="1:18">
      <c r="A1783" t="s">
        <v>1882</v>
      </c>
      <c r="B1783" t="s">
        <v>44</v>
      </c>
      <c r="C1783">
        <v>6</v>
      </c>
      <c r="D1783">
        <f t="shared" si="81"/>
        <v>6</v>
      </c>
      <c r="E1783">
        <v>19.899999999999999</v>
      </c>
      <c r="F1783">
        <v>119.39999999999999</v>
      </c>
      <c r="G1783">
        <f t="shared" si="82"/>
        <v>119.39999999999999</v>
      </c>
      <c r="H1783" s="1">
        <v>45722</v>
      </c>
      <c r="I1783" s="1">
        <v>45725</v>
      </c>
      <c r="J1783" t="s">
        <v>27</v>
      </c>
      <c r="K1783" t="s">
        <v>18</v>
      </c>
      <c r="L1783">
        <v>3</v>
      </c>
      <c r="M1783" t="s">
        <v>19</v>
      </c>
      <c r="N1783" t="s">
        <v>147</v>
      </c>
      <c r="O1783">
        <f>orders[[#This Row],[Ship Date]]-orders[[#This Row],[Order Date]]</f>
        <v>3</v>
      </c>
      <c r="P1783">
        <f>WEEKNUM(orders[[#This Row],[Order Date]])</f>
        <v>10</v>
      </c>
      <c r="Q1783" t="str" cm="1">
        <f t="array" ref="Q1783">_xlfn.IFS(orders[[#This Row],[Customer Gender]]="M","Male", orders[[#This Row],[Customer Gender]]="F","Female", orders[[#This Row],[Customer Gender]]="O","Other", TRUE,"Unknown")</f>
        <v>Female</v>
      </c>
      <c r="R1783" s="31" t="str">
        <f t="shared" si="83"/>
        <v>March</v>
      </c>
    </row>
    <row r="1784" spans="1:18">
      <c r="A1784" t="s">
        <v>1883</v>
      </c>
      <c r="B1784" t="s">
        <v>32</v>
      </c>
      <c r="C1784">
        <v>4</v>
      </c>
      <c r="D1784">
        <f t="shared" si="81"/>
        <v>4</v>
      </c>
      <c r="E1784">
        <v>32.200000000000003</v>
      </c>
      <c r="F1784">
        <v>128.80000000000001</v>
      </c>
      <c r="G1784">
        <f t="shared" si="82"/>
        <v>128.80000000000001</v>
      </c>
      <c r="H1784" s="1">
        <v>45722</v>
      </c>
      <c r="I1784" s="1">
        <v>45732</v>
      </c>
      <c r="J1784" t="s">
        <v>23</v>
      </c>
      <c r="K1784" t="s">
        <v>18</v>
      </c>
      <c r="L1784">
        <v>4</v>
      </c>
      <c r="M1784" t="s">
        <v>19</v>
      </c>
      <c r="N1784" t="s">
        <v>147</v>
      </c>
      <c r="O1784">
        <f>orders[[#This Row],[Ship Date]]-orders[[#This Row],[Order Date]]</f>
        <v>10</v>
      </c>
      <c r="P1784">
        <f>WEEKNUM(orders[[#This Row],[Order Date]])</f>
        <v>10</v>
      </c>
      <c r="Q1784" t="str" cm="1">
        <f t="array" ref="Q1784">_xlfn.IFS(orders[[#This Row],[Customer Gender]]="M","Male", orders[[#This Row],[Customer Gender]]="F","Female", orders[[#This Row],[Customer Gender]]="O","Other", TRUE,"Unknown")</f>
        <v>Male</v>
      </c>
      <c r="R1784" s="31" t="str">
        <f t="shared" si="83"/>
        <v>March</v>
      </c>
    </row>
    <row r="1785" spans="1:18">
      <c r="A1785" t="s">
        <v>1884</v>
      </c>
      <c r="B1785" t="s">
        <v>37</v>
      </c>
      <c r="C1785">
        <v>3</v>
      </c>
      <c r="D1785">
        <f t="shared" si="81"/>
        <v>3</v>
      </c>
      <c r="E1785">
        <v>76.8</v>
      </c>
      <c r="F1785">
        <v>230.39999999999998</v>
      </c>
      <c r="G1785">
        <f t="shared" si="82"/>
        <v>230.39999999999998</v>
      </c>
      <c r="H1785" s="1">
        <v>45722</v>
      </c>
      <c r="I1785" s="1">
        <v>45723</v>
      </c>
      <c r="J1785" t="s">
        <v>27</v>
      </c>
      <c r="K1785" t="s">
        <v>18</v>
      </c>
      <c r="L1785">
        <v>3</v>
      </c>
      <c r="M1785" t="s">
        <v>19</v>
      </c>
      <c r="N1785" t="s">
        <v>33</v>
      </c>
      <c r="O1785">
        <f>orders[[#This Row],[Ship Date]]-orders[[#This Row],[Order Date]]</f>
        <v>1</v>
      </c>
      <c r="P1785">
        <f>WEEKNUM(orders[[#This Row],[Order Date]])</f>
        <v>10</v>
      </c>
      <c r="Q1785" t="str" cm="1">
        <f t="array" ref="Q1785">_xlfn.IFS(orders[[#This Row],[Customer Gender]]="M","Male", orders[[#This Row],[Customer Gender]]="F","Female", orders[[#This Row],[Customer Gender]]="O","Other", TRUE,"Unknown")</f>
        <v>Female</v>
      </c>
      <c r="R1785" s="31" t="str">
        <f t="shared" si="83"/>
        <v>March</v>
      </c>
    </row>
    <row r="1786" spans="1:18">
      <c r="A1786" t="s">
        <v>1885</v>
      </c>
      <c r="B1786" t="s">
        <v>39</v>
      </c>
      <c r="C1786">
        <v>2</v>
      </c>
      <c r="D1786">
        <f t="shared" si="81"/>
        <v>2</v>
      </c>
      <c r="E1786">
        <v>41.9</v>
      </c>
      <c r="F1786">
        <v>83.8</v>
      </c>
      <c r="G1786">
        <f t="shared" si="82"/>
        <v>83.8</v>
      </c>
      <c r="H1786" s="1">
        <v>45722</v>
      </c>
      <c r="I1786" s="1">
        <v>45724</v>
      </c>
      <c r="J1786" t="s">
        <v>27</v>
      </c>
      <c r="K1786" t="s">
        <v>18</v>
      </c>
      <c r="L1786">
        <v>4</v>
      </c>
      <c r="M1786" t="s">
        <v>19</v>
      </c>
      <c r="N1786" t="s">
        <v>33</v>
      </c>
      <c r="O1786">
        <f>orders[[#This Row],[Ship Date]]-orders[[#This Row],[Order Date]]</f>
        <v>2</v>
      </c>
      <c r="P1786">
        <f>WEEKNUM(orders[[#This Row],[Order Date]])</f>
        <v>10</v>
      </c>
      <c r="Q1786" t="str" cm="1">
        <f t="array" ref="Q1786">_xlfn.IFS(orders[[#This Row],[Customer Gender]]="M","Male", orders[[#This Row],[Customer Gender]]="F","Female", orders[[#This Row],[Customer Gender]]="O","Other", TRUE,"Unknown")</f>
        <v>Female</v>
      </c>
      <c r="R1786" s="31" t="str">
        <f t="shared" si="83"/>
        <v>March</v>
      </c>
    </row>
    <row r="1787" spans="1:18">
      <c r="A1787" t="s">
        <v>1886</v>
      </c>
      <c r="B1787" t="s">
        <v>16</v>
      </c>
      <c r="C1787">
        <v>7</v>
      </c>
      <c r="D1787">
        <f t="shared" si="81"/>
        <v>7</v>
      </c>
      <c r="E1787">
        <v>34</v>
      </c>
      <c r="F1787">
        <v>238</v>
      </c>
      <c r="G1787">
        <f t="shared" si="82"/>
        <v>238</v>
      </c>
      <c r="H1787" s="1">
        <v>45722</v>
      </c>
      <c r="I1787" s="1">
        <v>45724</v>
      </c>
      <c r="J1787" t="s">
        <v>27</v>
      </c>
      <c r="K1787" t="s">
        <v>35</v>
      </c>
      <c r="L1787">
        <v>5</v>
      </c>
      <c r="M1787" t="s">
        <v>19</v>
      </c>
      <c r="N1787" t="s">
        <v>33</v>
      </c>
      <c r="O1787">
        <f>orders[[#This Row],[Ship Date]]-orders[[#This Row],[Order Date]]</f>
        <v>2</v>
      </c>
      <c r="P1787">
        <f>WEEKNUM(orders[[#This Row],[Order Date]])</f>
        <v>10</v>
      </c>
      <c r="Q1787" t="str" cm="1">
        <f t="array" ref="Q1787">_xlfn.IFS(orders[[#This Row],[Customer Gender]]="M","Male", orders[[#This Row],[Customer Gender]]="F","Female", orders[[#This Row],[Customer Gender]]="O","Other", TRUE,"Unknown")</f>
        <v>Female</v>
      </c>
      <c r="R1787" s="31" t="str">
        <f t="shared" si="83"/>
        <v>March</v>
      </c>
    </row>
    <row r="1788" spans="1:18">
      <c r="A1788" t="s">
        <v>1887</v>
      </c>
      <c r="B1788" t="s">
        <v>42</v>
      </c>
      <c r="C1788">
        <v>7</v>
      </c>
      <c r="D1788">
        <f t="shared" si="81"/>
        <v>7</v>
      </c>
      <c r="E1788">
        <v>61.3</v>
      </c>
      <c r="F1788">
        <v>429.09999999999997</v>
      </c>
      <c r="G1788">
        <f t="shared" si="82"/>
        <v>429.09999999999997</v>
      </c>
      <c r="H1788" s="1">
        <v>45722</v>
      </c>
      <c r="I1788" s="1">
        <v>45722</v>
      </c>
      <c r="J1788" t="s">
        <v>27</v>
      </c>
      <c r="K1788" t="s">
        <v>70</v>
      </c>
      <c r="L1788">
        <v>5</v>
      </c>
      <c r="M1788" t="s">
        <v>19</v>
      </c>
      <c r="N1788" t="s">
        <v>33</v>
      </c>
      <c r="O1788">
        <f>orders[[#This Row],[Ship Date]]-orders[[#This Row],[Order Date]]</f>
        <v>0</v>
      </c>
      <c r="P1788">
        <f>WEEKNUM(orders[[#This Row],[Order Date]])</f>
        <v>10</v>
      </c>
      <c r="Q1788" t="str" cm="1">
        <f t="array" ref="Q1788">_xlfn.IFS(orders[[#This Row],[Customer Gender]]="M","Male", orders[[#This Row],[Customer Gender]]="F","Female", orders[[#This Row],[Customer Gender]]="O","Other", TRUE,"Unknown")</f>
        <v>Female</v>
      </c>
      <c r="R1788" s="31" t="str">
        <f t="shared" si="83"/>
        <v>March</v>
      </c>
    </row>
    <row r="1789" spans="1:18">
      <c r="A1789" t="s">
        <v>1888</v>
      </c>
      <c r="B1789" t="s">
        <v>46</v>
      </c>
      <c r="C1789">
        <v>1</v>
      </c>
      <c r="D1789">
        <f t="shared" si="81"/>
        <v>1</v>
      </c>
      <c r="E1789">
        <v>54.7</v>
      </c>
      <c r="F1789">
        <v>54.7</v>
      </c>
      <c r="G1789">
        <f t="shared" si="82"/>
        <v>54.7</v>
      </c>
      <c r="H1789" s="1">
        <v>45723</v>
      </c>
      <c r="I1789" s="1">
        <v>45724</v>
      </c>
      <c r="J1789" t="s">
        <v>23</v>
      </c>
      <c r="K1789" t="s">
        <v>18</v>
      </c>
      <c r="L1789">
        <v>3</v>
      </c>
      <c r="M1789" t="s">
        <v>19</v>
      </c>
      <c r="N1789" t="s">
        <v>33</v>
      </c>
      <c r="O1789">
        <f>orders[[#This Row],[Ship Date]]-orders[[#This Row],[Order Date]]</f>
        <v>1</v>
      </c>
      <c r="P1789">
        <f>WEEKNUM(orders[[#This Row],[Order Date]])</f>
        <v>10</v>
      </c>
      <c r="Q1789" t="str" cm="1">
        <f t="array" ref="Q1789">_xlfn.IFS(orders[[#This Row],[Customer Gender]]="M","Male", orders[[#This Row],[Customer Gender]]="F","Female", orders[[#This Row],[Customer Gender]]="O","Other", TRUE,"Unknown")</f>
        <v>Male</v>
      </c>
      <c r="R1789" s="31" t="str">
        <f t="shared" si="83"/>
        <v>March</v>
      </c>
    </row>
    <row r="1790" spans="1:18">
      <c r="A1790" t="s">
        <v>1889</v>
      </c>
      <c r="B1790" t="s">
        <v>39</v>
      </c>
      <c r="C1790">
        <v>10</v>
      </c>
      <c r="D1790">
        <f t="shared" si="81"/>
        <v>10</v>
      </c>
      <c r="E1790">
        <v>84.7</v>
      </c>
      <c r="F1790">
        <v>847</v>
      </c>
      <c r="G1790">
        <f t="shared" si="82"/>
        <v>847</v>
      </c>
      <c r="H1790" s="1">
        <v>45723</v>
      </c>
      <c r="I1790" s="1">
        <v>45727</v>
      </c>
      <c r="J1790" t="s">
        <v>27</v>
      </c>
      <c r="K1790" t="s">
        <v>18</v>
      </c>
      <c r="L1790">
        <v>4</v>
      </c>
      <c r="M1790" t="s">
        <v>19</v>
      </c>
      <c r="N1790" t="s">
        <v>33</v>
      </c>
      <c r="O1790">
        <f>orders[[#This Row],[Ship Date]]-orders[[#This Row],[Order Date]]</f>
        <v>4</v>
      </c>
      <c r="P1790">
        <f>WEEKNUM(orders[[#This Row],[Order Date]])</f>
        <v>10</v>
      </c>
      <c r="Q1790" t="str" cm="1">
        <f t="array" ref="Q1790">_xlfn.IFS(orders[[#This Row],[Customer Gender]]="M","Male", orders[[#This Row],[Customer Gender]]="F","Female", orders[[#This Row],[Customer Gender]]="O","Other", TRUE,"Unknown")</f>
        <v>Female</v>
      </c>
      <c r="R1790" s="31" t="str">
        <f t="shared" si="83"/>
        <v>March</v>
      </c>
    </row>
    <row r="1791" spans="1:18">
      <c r="A1791" t="s">
        <v>1890</v>
      </c>
      <c r="B1791" t="s">
        <v>22</v>
      </c>
      <c r="C1791">
        <v>3</v>
      </c>
      <c r="D1791">
        <f t="shared" si="81"/>
        <v>3</v>
      </c>
      <c r="E1791">
        <v>93.4</v>
      </c>
      <c r="F1791">
        <v>280.20000000000005</v>
      </c>
      <c r="G1791">
        <f t="shared" si="82"/>
        <v>280.20000000000005</v>
      </c>
      <c r="H1791" s="1">
        <v>45723</v>
      </c>
      <c r="I1791" s="1">
        <v>45727</v>
      </c>
      <c r="J1791" t="s">
        <v>27</v>
      </c>
      <c r="K1791" t="s">
        <v>51</v>
      </c>
      <c r="L1791">
        <v>4</v>
      </c>
      <c r="M1791" t="s">
        <v>19</v>
      </c>
      <c r="N1791" t="s">
        <v>33</v>
      </c>
      <c r="O1791">
        <f>orders[[#This Row],[Ship Date]]-orders[[#This Row],[Order Date]]</f>
        <v>4</v>
      </c>
      <c r="P1791">
        <f>WEEKNUM(orders[[#This Row],[Order Date]])</f>
        <v>10</v>
      </c>
      <c r="Q1791" t="str" cm="1">
        <f t="array" ref="Q1791">_xlfn.IFS(orders[[#This Row],[Customer Gender]]="M","Male", orders[[#This Row],[Customer Gender]]="F","Female", orders[[#This Row],[Customer Gender]]="O","Other", TRUE,"Unknown")</f>
        <v>Female</v>
      </c>
      <c r="R1791" s="31" t="str">
        <f t="shared" si="83"/>
        <v>March</v>
      </c>
    </row>
    <row r="1792" spans="1:18">
      <c r="A1792" t="s">
        <v>1891</v>
      </c>
      <c r="B1792" t="s">
        <v>44</v>
      </c>
      <c r="C1792">
        <v>5</v>
      </c>
      <c r="D1792">
        <f t="shared" si="81"/>
        <v>5</v>
      </c>
      <c r="E1792">
        <v>27</v>
      </c>
      <c r="F1792">
        <v>135</v>
      </c>
      <c r="G1792">
        <f t="shared" si="82"/>
        <v>135</v>
      </c>
      <c r="H1792" s="1">
        <v>45723</v>
      </c>
      <c r="I1792" s="1">
        <v>45726</v>
      </c>
      <c r="J1792" t="s">
        <v>23</v>
      </c>
      <c r="K1792" t="s">
        <v>18</v>
      </c>
      <c r="L1792">
        <v>3</v>
      </c>
      <c r="M1792" t="s">
        <v>19</v>
      </c>
      <c r="N1792" t="s">
        <v>33</v>
      </c>
      <c r="O1792">
        <f>orders[[#This Row],[Ship Date]]-orders[[#This Row],[Order Date]]</f>
        <v>3</v>
      </c>
      <c r="P1792">
        <f>WEEKNUM(orders[[#This Row],[Order Date]])</f>
        <v>10</v>
      </c>
      <c r="Q1792" t="str" cm="1">
        <f t="array" ref="Q1792">_xlfn.IFS(orders[[#This Row],[Customer Gender]]="M","Male", orders[[#This Row],[Customer Gender]]="F","Female", orders[[#This Row],[Customer Gender]]="O","Other", TRUE,"Unknown")</f>
        <v>Male</v>
      </c>
      <c r="R1792" s="31" t="str">
        <f t="shared" si="83"/>
        <v>March</v>
      </c>
    </row>
    <row r="1793" spans="1:18">
      <c r="A1793" t="s">
        <v>1892</v>
      </c>
      <c r="B1793" t="s">
        <v>16</v>
      </c>
      <c r="C1793">
        <v>4</v>
      </c>
      <c r="D1793">
        <f t="shared" si="81"/>
        <v>4</v>
      </c>
      <c r="E1793">
        <v>10.9</v>
      </c>
      <c r="F1793">
        <v>43.6</v>
      </c>
      <c r="G1793">
        <f t="shared" si="82"/>
        <v>43.6</v>
      </c>
      <c r="H1793" s="1">
        <v>45723</v>
      </c>
      <c r="I1793" s="1">
        <v>45724</v>
      </c>
      <c r="J1793" t="s">
        <v>23</v>
      </c>
      <c r="K1793" t="s">
        <v>40</v>
      </c>
      <c r="L1793">
        <v>4</v>
      </c>
      <c r="M1793" t="s">
        <v>19</v>
      </c>
      <c r="N1793" t="s">
        <v>33</v>
      </c>
      <c r="O1793">
        <f>orders[[#This Row],[Ship Date]]-orders[[#This Row],[Order Date]]</f>
        <v>1</v>
      </c>
      <c r="P1793">
        <f>WEEKNUM(orders[[#This Row],[Order Date]])</f>
        <v>10</v>
      </c>
      <c r="Q1793" t="str" cm="1">
        <f t="array" ref="Q1793">_xlfn.IFS(orders[[#This Row],[Customer Gender]]="M","Male", orders[[#This Row],[Customer Gender]]="F","Female", orders[[#This Row],[Customer Gender]]="O","Other", TRUE,"Unknown")</f>
        <v>Male</v>
      </c>
      <c r="R1793" s="31" t="str">
        <f t="shared" si="83"/>
        <v>March</v>
      </c>
    </row>
    <row r="1794" spans="1:18">
      <c r="A1794" t="s">
        <v>1893</v>
      </c>
      <c r="B1794" t="s">
        <v>128</v>
      </c>
      <c r="C1794">
        <v>3</v>
      </c>
      <c r="D1794">
        <f t="shared" ref="D1794:D1857" si="84">IF(OR(C1794="",C1794=0),0.0001,C1794)</f>
        <v>3</v>
      </c>
      <c r="E1794">
        <v>48</v>
      </c>
      <c r="F1794">
        <v>144</v>
      </c>
      <c r="G1794">
        <f t="shared" ref="G1794:G1857" si="85">IF(OR(F1794="",F1794=0),0.0001,F1794)</f>
        <v>144</v>
      </c>
      <c r="H1794" s="1">
        <v>45723</v>
      </c>
      <c r="I1794" s="1">
        <v>45728</v>
      </c>
      <c r="J1794" t="s">
        <v>27</v>
      </c>
      <c r="K1794" t="s">
        <v>70</v>
      </c>
      <c r="L1794">
        <v>4</v>
      </c>
      <c r="M1794" t="s">
        <v>19</v>
      </c>
      <c r="N1794" t="s">
        <v>33</v>
      </c>
      <c r="O1794">
        <f>orders[[#This Row],[Ship Date]]-orders[[#This Row],[Order Date]]</f>
        <v>5</v>
      </c>
      <c r="P1794">
        <f>WEEKNUM(orders[[#This Row],[Order Date]])</f>
        <v>10</v>
      </c>
      <c r="Q1794" t="str" cm="1">
        <f t="array" ref="Q1794">_xlfn.IFS(orders[[#This Row],[Customer Gender]]="M","Male", orders[[#This Row],[Customer Gender]]="F","Female", orders[[#This Row],[Customer Gender]]="O","Other", TRUE,"Unknown")</f>
        <v>Female</v>
      </c>
      <c r="R1794" s="31" t="str">
        <f t="shared" ref="R1794:R1857" si="86">TEXT(H1794,"mmmm")</f>
        <v>March</v>
      </c>
    </row>
    <row r="1795" spans="1:18">
      <c r="A1795" t="s">
        <v>1894</v>
      </c>
      <c r="B1795" t="s">
        <v>37</v>
      </c>
      <c r="C1795">
        <v>2</v>
      </c>
      <c r="D1795">
        <f t="shared" si="84"/>
        <v>2</v>
      </c>
      <c r="E1795">
        <v>67.900000000000006</v>
      </c>
      <c r="F1795">
        <v>135.80000000000001</v>
      </c>
      <c r="G1795">
        <f t="shared" si="85"/>
        <v>135.80000000000001</v>
      </c>
      <c r="H1795" s="1">
        <v>45723</v>
      </c>
      <c r="I1795" s="1">
        <v>45724</v>
      </c>
      <c r="J1795" t="s">
        <v>23</v>
      </c>
      <c r="K1795" t="s">
        <v>18</v>
      </c>
      <c r="L1795">
        <v>5</v>
      </c>
      <c r="M1795" t="s">
        <v>19</v>
      </c>
      <c r="N1795" t="s">
        <v>158</v>
      </c>
      <c r="O1795">
        <f>orders[[#This Row],[Ship Date]]-orders[[#This Row],[Order Date]]</f>
        <v>1</v>
      </c>
      <c r="P1795">
        <f>WEEKNUM(orders[[#This Row],[Order Date]])</f>
        <v>10</v>
      </c>
      <c r="Q1795" t="str" cm="1">
        <f t="array" ref="Q1795">_xlfn.IFS(orders[[#This Row],[Customer Gender]]="M","Male", orders[[#This Row],[Customer Gender]]="F","Female", orders[[#This Row],[Customer Gender]]="O","Other", TRUE,"Unknown")</f>
        <v>Male</v>
      </c>
      <c r="R1795" s="31" t="str">
        <f t="shared" si="86"/>
        <v>March</v>
      </c>
    </row>
    <row r="1796" spans="1:18">
      <c r="A1796" t="s">
        <v>1895</v>
      </c>
      <c r="B1796" t="s">
        <v>32</v>
      </c>
      <c r="C1796">
        <v>3</v>
      </c>
      <c r="D1796">
        <f t="shared" si="84"/>
        <v>3</v>
      </c>
      <c r="E1796">
        <v>36</v>
      </c>
      <c r="F1796">
        <v>108</v>
      </c>
      <c r="G1796">
        <f t="shared" si="85"/>
        <v>108</v>
      </c>
      <c r="H1796" s="1">
        <v>45723</v>
      </c>
      <c r="I1796" s="1">
        <v>45724</v>
      </c>
      <c r="J1796" t="s">
        <v>23</v>
      </c>
      <c r="K1796" t="s">
        <v>35</v>
      </c>
      <c r="L1796">
        <v>4</v>
      </c>
      <c r="M1796" t="s">
        <v>19</v>
      </c>
      <c r="N1796" t="s">
        <v>55</v>
      </c>
      <c r="O1796">
        <f>orders[[#This Row],[Ship Date]]-orders[[#This Row],[Order Date]]</f>
        <v>1</v>
      </c>
      <c r="P1796">
        <f>WEEKNUM(orders[[#This Row],[Order Date]])</f>
        <v>10</v>
      </c>
      <c r="Q1796" t="str" cm="1">
        <f t="array" ref="Q1796">_xlfn.IFS(orders[[#This Row],[Customer Gender]]="M","Male", orders[[#This Row],[Customer Gender]]="F","Female", orders[[#This Row],[Customer Gender]]="O","Other", TRUE,"Unknown")</f>
        <v>Male</v>
      </c>
      <c r="R1796" s="31" t="str">
        <f t="shared" si="86"/>
        <v>March</v>
      </c>
    </row>
    <row r="1797" spans="1:18">
      <c r="A1797" t="s">
        <v>1896</v>
      </c>
      <c r="B1797" t="s">
        <v>26</v>
      </c>
      <c r="C1797">
        <v>1</v>
      </c>
      <c r="D1797">
        <f t="shared" si="84"/>
        <v>1</v>
      </c>
      <c r="E1797">
        <v>128.80000000000001</v>
      </c>
      <c r="F1797">
        <v>128.80000000000001</v>
      </c>
      <c r="G1797">
        <f t="shared" si="85"/>
        <v>128.80000000000001</v>
      </c>
      <c r="H1797" s="1">
        <v>45723</v>
      </c>
      <c r="I1797" s="1">
        <v>45724</v>
      </c>
      <c r="J1797" t="s">
        <v>23</v>
      </c>
      <c r="K1797" t="s">
        <v>70</v>
      </c>
      <c r="L1797">
        <v>5</v>
      </c>
      <c r="M1797" t="s">
        <v>19</v>
      </c>
      <c r="N1797" t="s">
        <v>55</v>
      </c>
      <c r="O1797">
        <f>orders[[#This Row],[Ship Date]]-orders[[#This Row],[Order Date]]</f>
        <v>1</v>
      </c>
      <c r="P1797">
        <f>WEEKNUM(orders[[#This Row],[Order Date]])</f>
        <v>10</v>
      </c>
      <c r="Q1797" t="str" cm="1">
        <f t="array" ref="Q1797">_xlfn.IFS(orders[[#This Row],[Customer Gender]]="M","Male", orders[[#This Row],[Customer Gender]]="F","Female", orders[[#This Row],[Customer Gender]]="O","Other", TRUE,"Unknown")</f>
        <v>Male</v>
      </c>
      <c r="R1797" s="31" t="str">
        <f t="shared" si="86"/>
        <v>March</v>
      </c>
    </row>
    <row r="1798" spans="1:18">
      <c r="A1798" t="s">
        <v>1897</v>
      </c>
      <c r="B1798" t="s">
        <v>146</v>
      </c>
      <c r="C1798">
        <v>7</v>
      </c>
      <c r="D1798">
        <f t="shared" si="84"/>
        <v>7</v>
      </c>
      <c r="E1798">
        <v>33.299999999999997</v>
      </c>
      <c r="F1798">
        <v>233.09999999999997</v>
      </c>
      <c r="G1798">
        <f t="shared" si="85"/>
        <v>233.09999999999997</v>
      </c>
      <c r="H1798" s="1">
        <v>45723</v>
      </c>
      <c r="I1798" s="1">
        <v>45724</v>
      </c>
      <c r="J1798" t="s">
        <v>27</v>
      </c>
      <c r="K1798" t="s">
        <v>51</v>
      </c>
      <c r="L1798">
        <v>4</v>
      </c>
      <c r="M1798" t="s">
        <v>19</v>
      </c>
      <c r="N1798" t="s">
        <v>62</v>
      </c>
      <c r="O1798">
        <f>orders[[#This Row],[Ship Date]]-orders[[#This Row],[Order Date]]</f>
        <v>1</v>
      </c>
      <c r="P1798">
        <f>WEEKNUM(orders[[#This Row],[Order Date]])</f>
        <v>10</v>
      </c>
      <c r="Q1798" t="str" cm="1">
        <f t="array" ref="Q1798">_xlfn.IFS(orders[[#This Row],[Customer Gender]]="M","Male", orders[[#This Row],[Customer Gender]]="F","Female", orders[[#This Row],[Customer Gender]]="O","Other", TRUE,"Unknown")</f>
        <v>Female</v>
      </c>
      <c r="R1798" s="31" t="str">
        <f t="shared" si="86"/>
        <v>March</v>
      </c>
    </row>
    <row r="1799" spans="1:18">
      <c r="A1799" t="s">
        <v>1898</v>
      </c>
      <c r="B1799" t="s">
        <v>54</v>
      </c>
      <c r="C1799">
        <v>3</v>
      </c>
      <c r="D1799">
        <f t="shared" si="84"/>
        <v>3</v>
      </c>
      <c r="E1799">
        <v>37.799999999999997</v>
      </c>
      <c r="F1799">
        <v>113.39999999999999</v>
      </c>
      <c r="G1799">
        <f t="shared" si="85"/>
        <v>113.39999999999999</v>
      </c>
      <c r="H1799" s="1">
        <v>45723</v>
      </c>
      <c r="I1799" s="1">
        <v>45725</v>
      </c>
      <c r="J1799" t="s">
        <v>23</v>
      </c>
      <c r="K1799" t="s">
        <v>35</v>
      </c>
      <c r="L1799">
        <v>5</v>
      </c>
      <c r="M1799" t="s">
        <v>19</v>
      </c>
      <c r="N1799" t="s">
        <v>62</v>
      </c>
      <c r="O1799">
        <f>orders[[#This Row],[Ship Date]]-orders[[#This Row],[Order Date]]</f>
        <v>2</v>
      </c>
      <c r="P1799">
        <f>WEEKNUM(orders[[#This Row],[Order Date]])</f>
        <v>10</v>
      </c>
      <c r="Q1799" t="str" cm="1">
        <f t="array" ref="Q1799">_xlfn.IFS(orders[[#This Row],[Customer Gender]]="M","Male", orders[[#This Row],[Customer Gender]]="F","Female", orders[[#This Row],[Customer Gender]]="O","Other", TRUE,"Unknown")</f>
        <v>Male</v>
      </c>
      <c r="R1799" s="31" t="str">
        <f t="shared" si="86"/>
        <v>March</v>
      </c>
    </row>
    <row r="1800" spans="1:18">
      <c r="A1800" t="s">
        <v>1899</v>
      </c>
      <c r="B1800" t="s">
        <v>37</v>
      </c>
      <c r="C1800">
        <v>3</v>
      </c>
      <c r="D1800">
        <f t="shared" si="84"/>
        <v>3</v>
      </c>
      <c r="E1800">
        <v>26</v>
      </c>
      <c r="F1800">
        <v>78</v>
      </c>
      <c r="G1800">
        <f t="shared" si="85"/>
        <v>78</v>
      </c>
      <c r="H1800" s="1">
        <v>45723</v>
      </c>
      <c r="I1800" s="1">
        <v>45728</v>
      </c>
      <c r="J1800" t="s">
        <v>27</v>
      </c>
      <c r="K1800" t="s">
        <v>18</v>
      </c>
      <c r="L1800">
        <v>4</v>
      </c>
      <c r="M1800" t="s">
        <v>19</v>
      </c>
      <c r="N1800" t="s">
        <v>62</v>
      </c>
      <c r="O1800">
        <f>orders[[#This Row],[Ship Date]]-orders[[#This Row],[Order Date]]</f>
        <v>5</v>
      </c>
      <c r="P1800">
        <f>WEEKNUM(orders[[#This Row],[Order Date]])</f>
        <v>10</v>
      </c>
      <c r="Q1800" t="str" cm="1">
        <f t="array" ref="Q1800">_xlfn.IFS(orders[[#This Row],[Customer Gender]]="M","Male", orders[[#This Row],[Customer Gender]]="F","Female", orders[[#This Row],[Customer Gender]]="O","Other", TRUE,"Unknown")</f>
        <v>Female</v>
      </c>
      <c r="R1800" s="31" t="str">
        <f t="shared" si="86"/>
        <v>March</v>
      </c>
    </row>
    <row r="1801" spans="1:18">
      <c r="A1801" t="s">
        <v>1900</v>
      </c>
      <c r="B1801" t="s">
        <v>44</v>
      </c>
      <c r="C1801">
        <v>19</v>
      </c>
      <c r="D1801">
        <f t="shared" si="84"/>
        <v>19</v>
      </c>
      <c r="E1801">
        <v>28.3</v>
      </c>
      <c r="F1801">
        <v>537.70000000000005</v>
      </c>
      <c r="G1801">
        <f t="shared" si="85"/>
        <v>537.70000000000005</v>
      </c>
      <c r="H1801" s="1">
        <v>45723</v>
      </c>
      <c r="I1801" s="1">
        <v>45724</v>
      </c>
      <c r="J1801" t="s">
        <v>27</v>
      </c>
      <c r="K1801" t="s">
        <v>51</v>
      </c>
      <c r="L1801">
        <v>2</v>
      </c>
      <c r="M1801" t="s">
        <v>19</v>
      </c>
      <c r="N1801" t="s">
        <v>62</v>
      </c>
      <c r="O1801">
        <f>orders[[#This Row],[Ship Date]]-orders[[#This Row],[Order Date]]</f>
        <v>1</v>
      </c>
      <c r="P1801">
        <f>WEEKNUM(orders[[#This Row],[Order Date]])</f>
        <v>10</v>
      </c>
      <c r="Q1801" t="str" cm="1">
        <f t="array" ref="Q1801">_xlfn.IFS(orders[[#This Row],[Customer Gender]]="M","Male", orders[[#This Row],[Customer Gender]]="F","Female", orders[[#This Row],[Customer Gender]]="O","Other", TRUE,"Unknown")</f>
        <v>Female</v>
      </c>
      <c r="R1801" s="31" t="str">
        <f t="shared" si="86"/>
        <v>March</v>
      </c>
    </row>
    <row r="1802" spans="1:18">
      <c r="A1802" t="s">
        <v>1901</v>
      </c>
      <c r="B1802" t="s">
        <v>44</v>
      </c>
      <c r="C1802">
        <v>4</v>
      </c>
      <c r="D1802">
        <f t="shared" si="84"/>
        <v>4</v>
      </c>
      <c r="E1802">
        <v>31.3</v>
      </c>
      <c r="F1802">
        <v>125.2</v>
      </c>
      <c r="G1802">
        <f t="shared" si="85"/>
        <v>125.2</v>
      </c>
      <c r="H1802" s="1">
        <v>45723</v>
      </c>
      <c r="I1802" s="1">
        <v>45723</v>
      </c>
      <c r="J1802" t="s">
        <v>27</v>
      </c>
      <c r="K1802" t="s">
        <v>18</v>
      </c>
      <c r="L1802">
        <v>4</v>
      </c>
      <c r="M1802" t="s">
        <v>19</v>
      </c>
      <c r="N1802" t="s">
        <v>62</v>
      </c>
      <c r="O1802">
        <f>orders[[#This Row],[Ship Date]]-orders[[#This Row],[Order Date]]</f>
        <v>0</v>
      </c>
      <c r="P1802">
        <f>WEEKNUM(orders[[#This Row],[Order Date]])</f>
        <v>10</v>
      </c>
      <c r="Q1802" t="str" cm="1">
        <f t="array" ref="Q1802">_xlfn.IFS(orders[[#This Row],[Customer Gender]]="M","Male", orders[[#This Row],[Customer Gender]]="F","Female", orders[[#This Row],[Customer Gender]]="O","Other", TRUE,"Unknown")</f>
        <v>Female</v>
      </c>
      <c r="R1802" s="31" t="str">
        <f t="shared" si="86"/>
        <v>March</v>
      </c>
    </row>
    <row r="1803" spans="1:18">
      <c r="A1803" t="s">
        <v>1902</v>
      </c>
      <c r="B1803" t="s">
        <v>42</v>
      </c>
      <c r="C1803">
        <v>3</v>
      </c>
      <c r="D1803">
        <f t="shared" si="84"/>
        <v>3</v>
      </c>
      <c r="E1803">
        <v>69.5</v>
      </c>
      <c r="F1803">
        <v>208.5</v>
      </c>
      <c r="G1803">
        <f t="shared" si="85"/>
        <v>208.5</v>
      </c>
      <c r="H1803" s="1">
        <v>45723</v>
      </c>
      <c r="I1803" s="1">
        <v>45724</v>
      </c>
      <c r="J1803" t="s">
        <v>27</v>
      </c>
      <c r="K1803" t="s">
        <v>51</v>
      </c>
      <c r="L1803">
        <v>5</v>
      </c>
      <c r="M1803" t="s">
        <v>19</v>
      </c>
      <c r="N1803" t="s">
        <v>62</v>
      </c>
      <c r="O1803">
        <f>orders[[#This Row],[Ship Date]]-orders[[#This Row],[Order Date]]</f>
        <v>1</v>
      </c>
      <c r="P1803">
        <f>WEEKNUM(orders[[#This Row],[Order Date]])</f>
        <v>10</v>
      </c>
      <c r="Q1803" t="str" cm="1">
        <f t="array" ref="Q1803">_xlfn.IFS(orders[[#This Row],[Customer Gender]]="M","Male", orders[[#This Row],[Customer Gender]]="F","Female", orders[[#This Row],[Customer Gender]]="O","Other", TRUE,"Unknown")</f>
        <v>Female</v>
      </c>
      <c r="R1803" s="31" t="str">
        <f t="shared" si="86"/>
        <v>March</v>
      </c>
    </row>
    <row r="1804" spans="1:18">
      <c r="A1804" t="s">
        <v>1903</v>
      </c>
      <c r="B1804" t="s">
        <v>16</v>
      </c>
      <c r="C1804">
        <v>2</v>
      </c>
      <c r="D1804">
        <f t="shared" si="84"/>
        <v>2</v>
      </c>
      <c r="E1804">
        <v>16.7</v>
      </c>
      <c r="F1804">
        <v>33.4</v>
      </c>
      <c r="G1804">
        <f t="shared" si="85"/>
        <v>33.4</v>
      </c>
      <c r="H1804" s="1">
        <v>45723</v>
      </c>
      <c r="I1804" s="1">
        <v>45724</v>
      </c>
      <c r="J1804" t="s">
        <v>27</v>
      </c>
      <c r="K1804" t="s">
        <v>51</v>
      </c>
      <c r="L1804">
        <v>3</v>
      </c>
      <c r="M1804" t="s">
        <v>19</v>
      </c>
      <c r="N1804" t="s">
        <v>62</v>
      </c>
      <c r="O1804">
        <f>orders[[#This Row],[Ship Date]]-orders[[#This Row],[Order Date]]</f>
        <v>1</v>
      </c>
      <c r="P1804">
        <f>WEEKNUM(orders[[#This Row],[Order Date]])</f>
        <v>10</v>
      </c>
      <c r="Q1804" t="str" cm="1">
        <f t="array" ref="Q1804">_xlfn.IFS(orders[[#This Row],[Customer Gender]]="M","Male", orders[[#This Row],[Customer Gender]]="F","Female", orders[[#This Row],[Customer Gender]]="O","Other", TRUE,"Unknown")</f>
        <v>Female</v>
      </c>
      <c r="R1804" s="31" t="str">
        <f t="shared" si="86"/>
        <v>March</v>
      </c>
    </row>
    <row r="1805" spans="1:18">
      <c r="A1805" t="s">
        <v>1904</v>
      </c>
      <c r="B1805" t="s">
        <v>46</v>
      </c>
      <c r="C1805">
        <v>2</v>
      </c>
      <c r="D1805">
        <f t="shared" si="84"/>
        <v>2</v>
      </c>
      <c r="E1805">
        <v>62.6</v>
      </c>
      <c r="F1805">
        <v>125.2</v>
      </c>
      <c r="G1805">
        <f t="shared" si="85"/>
        <v>125.2</v>
      </c>
      <c r="H1805" s="1">
        <v>45723</v>
      </c>
      <c r="I1805" s="1">
        <v>45724</v>
      </c>
      <c r="J1805" t="s">
        <v>23</v>
      </c>
      <c r="K1805" t="s">
        <v>40</v>
      </c>
      <c r="L1805">
        <v>5</v>
      </c>
      <c r="M1805" t="s">
        <v>19</v>
      </c>
      <c r="N1805" t="s">
        <v>72</v>
      </c>
      <c r="O1805">
        <f>orders[[#This Row],[Ship Date]]-orders[[#This Row],[Order Date]]</f>
        <v>1</v>
      </c>
      <c r="P1805">
        <f>WEEKNUM(orders[[#This Row],[Order Date]])</f>
        <v>10</v>
      </c>
      <c r="Q1805" t="str" cm="1">
        <f t="array" ref="Q1805">_xlfn.IFS(orders[[#This Row],[Customer Gender]]="M","Male", orders[[#This Row],[Customer Gender]]="F","Female", orders[[#This Row],[Customer Gender]]="O","Other", TRUE,"Unknown")</f>
        <v>Male</v>
      </c>
      <c r="R1805" s="31" t="str">
        <f t="shared" si="86"/>
        <v>March</v>
      </c>
    </row>
    <row r="1806" spans="1:18">
      <c r="A1806" t="s">
        <v>1905</v>
      </c>
      <c r="B1806" t="s">
        <v>42</v>
      </c>
      <c r="C1806">
        <v>1</v>
      </c>
      <c r="D1806">
        <f t="shared" si="84"/>
        <v>1</v>
      </c>
      <c r="E1806">
        <v>81.2</v>
      </c>
      <c r="F1806">
        <v>81.2</v>
      </c>
      <c r="G1806">
        <f t="shared" si="85"/>
        <v>81.2</v>
      </c>
      <c r="H1806" s="1">
        <v>45723</v>
      </c>
      <c r="I1806" s="1">
        <v>45729</v>
      </c>
      <c r="J1806" t="s">
        <v>23</v>
      </c>
      <c r="K1806" t="s">
        <v>70</v>
      </c>
      <c r="L1806">
        <v>2</v>
      </c>
      <c r="M1806" t="s">
        <v>19</v>
      </c>
      <c r="N1806" t="s">
        <v>72</v>
      </c>
      <c r="O1806">
        <f>orders[[#This Row],[Ship Date]]-orders[[#This Row],[Order Date]]</f>
        <v>6</v>
      </c>
      <c r="P1806">
        <f>WEEKNUM(orders[[#This Row],[Order Date]])</f>
        <v>10</v>
      </c>
      <c r="Q1806" t="str" cm="1">
        <f t="array" ref="Q1806">_xlfn.IFS(orders[[#This Row],[Customer Gender]]="M","Male", orders[[#This Row],[Customer Gender]]="F","Female", orders[[#This Row],[Customer Gender]]="O","Other", TRUE,"Unknown")</f>
        <v>Male</v>
      </c>
      <c r="R1806" s="31" t="str">
        <f t="shared" si="86"/>
        <v>March</v>
      </c>
    </row>
    <row r="1807" spans="1:18">
      <c r="A1807" t="s">
        <v>1906</v>
      </c>
      <c r="B1807" t="s">
        <v>16</v>
      </c>
      <c r="C1807">
        <v>10</v>
      </c>
      <c r="D1807">
        <f t="shared" si="84"/>
        <v>10</v>
      </c>
      <c r="E1807">
        <v>12.7</v>
      </c>
      <c r="F1807">
        <v>127</v>
      </c>
      <c r="G1807">
        <f t="shared" si="85"/>
        <v>127</v>
      </c>
      <c r="H1807" s="1">
        <v>45723</v>
      </c>
      <c r="I1807" s="1">
        <v>45724</v>
      </c>
      <c r="J1807" t="s">
        <v>27</v>
      </c>
      <c r="K1807" t="s">
        <v>18</v>
      </c>
      <c r="L1807">
        <v>5</v>
      </c>
      <c r="M1807" t="s">
        <v>19</v>
      </c>
      <c r="N1807" t="s">
        <v>72</v>
      </c>
      <c r="O1807">
        <f>orders[[#This Row],[Ship Date]]-orders[[#This Row],[Order Date]]</f>
        <v>1</v>
      </c>
      <c r="P1807">
        <f>WEEKNUM(orders[[#This Row],[Order Date]])</f>
        <v>10</v>
      </c>
      <c r="Q1807" t="str" cm="1">
        <f t="array" ref="Q1807">_xlfn.IFS(orders[[#This Row],[Customer Gender]]="M","Male", orders[[#This Row],[Customer Gender]]="F","Female", orders[[#This Row],[Customer Gender]]="O","Other", TRUE,"Unknown")</f>
        <v>Female</v>
      </c>
      <c r="R1807" s="31" t="str">
        <f t="shared" si="86"/>
        <v>March</v>
      </c>
    </row>
    <row r="1808" spans="1:18">
      <c r="A1808" t="s">
        <v>1907</v>
      </c>
      <c r="B1808" t="s">
        <v>42</v>
      </c>
      <c r="C1808">
        <v>4</v>
      </c>
      <c r="D1808">
        <f t="shared" si="84"/>
        <v>4</v>
      </c>
      <c r="E1808">
        <v>77.7</v>
      </c>
      <c r="F1808">
        <v>310.8</v>
      </c>
      <c r="G1808">
        <f t="shared" si="85"/>
        <v>310.8</v>
      </c>
      <c r="H1808" s="1">
        <v>45724</v>
      </c>
      <c r="I1808" s="1">
        <v>45728</v>
      </c>
      <c r="J1808" t="s">
        <v>23</v>
      </c>
      <c r="K1808" t="s">
        <v>35</v>
      </c>
      <c r="L1808">
        <v>4</v>
      </c>
      <c r="M1808" t="s">
        <v>19</v>
      </c>
      <c r="N1808" t="s">
        <v>77</v>
      </c>
      <c r="O1808">
        <f>orders[[#This Row],[Ship Date]]-orders[[#This Row],[Order Date]]</f>
        <v>4</v>
      </c>
      <c r="P1808">
        <f>WEEKNUM(orders[[#This Row],[Order Date]])</f>
        <v>10</v>
      </c>
      <c r="Q1808" t="str" cm="1">
        <f t="array" ref="Q1808">_xlfn.IFS(orders[[#This Row],[Customer Gender]]="M","Male", orders[[#This Row],[Customer Gender]]="F","Female", orders[[#This Row],[Customer Gender]]="O","Other", TRUE,"Unknown")</f>
        <v>Male</v>
      </c>
      <c r="R1808" s="31" t="str">
        <f t="shared" si="86"/>
        <v>March</v>
      </c>
    </row>
    <row r="1809" spans="1:18">
      <c r="A1809" t="s">
        <v>1908</v>
      </c>
      <c r="B1809" t="s">
        <v>37</v>
      </c>
      <c r="C1809">
        <v>2</v>
      </c>
      <c r="D1809">
        <f t="shared" si="84"/>
        <v>2</v>
      </c>
      <c r="E1809">
        <v>37.299999999999997</v>
      </c>
      <c r="F1809">
        <v>74.599999999999994</v>
      </c>
      <c r="G1809">
        <f t="shared" si="85"/>
        <v>74.599999999999994</v>
      </c>
      <c r="H1809" s="1">
        <v>45724</v>
      </c>
      <c r="I1809" s="1">
        <v>45725</v>
      </c>
      <c r="J1809" t="s">
        <v>27</v>
      </c>
      <c r="K1809" t="s">
        <v>18</v>
      </c>
      <c r="L1809">
        <v>5</v>
      </c>
      <c r="M1809" t="s">
        <v>19</v>
      </c>
      <c r="N1809" t="s">
        <v>108</v>
      </c>
      <c r="O1809">
        <f>orders[[#This Row],[Ship Date]]-orders[[#This Row],[Order Date]]</f>
        <v>1</v>
      </c>
      <c r="P1809">
        <f>WEEKNUM(orders[[#This Row],[Order Date]])</f>
        <v>10</v>
      </c>
      <c r="Q1809" t="str" cm="1">
        <f t="array" ref="Q1809">_xlfn.IFS(orders[[#This Row],[Customer Gender]]="M","Male", orders[[#This Row],[Customer Gender]]="F","Female", orders[[#This Row],[Customer Gender]]="O","Other", TRUE,"Unknown")</f>
        <v>Female</v>
      </c>
      <c r="R1809" s="31" t="str">
        <f t="shared" si="86"/>
        <v>March</v>
      </c>
    </row>
    <row r="1810" spans="1:18">
      <c r="A1810" t="s">
        <v>1909</v>
      </c>
      <c r="B1810" t="s">
        <v>54</v>
      </c>
      <c r="C1810">
        <v>4</v>
      </c>
      <c r="D1810">
        <f t="shared" si="84"/>
        <v>4</v>
      </c>
      <c r="E1810">
        <v>35.6</v>
      </c>
      <c r="F1810">
        <v>142.4</v>
      </c>
      <c r="G1810">
        <f t="shared" si="85"/>
        <v>142.4</v>
      </c>
      <c r="H1810" s="1">
        <v>45724</v>
      </c>
      <c r="I1810" s="1">
        <v>45726</v>
      </c>
      <c r="J1810" t="s">
        <v>27</v>
      </c>
      <c r="K1810" t="s">
        <v>35</v>
      </c>
      <c r="L1810">
        <v>3</v>
      </c>
      <c r="M1810" t="s">
        <v>19</v>
      </c>
      <c r="N1810" t="s">
        <v>110</v>
      </c>
      <c r="O1810">
        <f>orders[[#This Row],[Ship Date]]-orders[[#This Row],[Order Date]]</f>
        <v>2</v>
      </c>
      <c r="P1810">
        <f>WEEKNUM(orders[[#This Row],[Order Date]])</f>
        <v>10</v>
      </c>
      <c r="Q1810" t="str" cm="1">
        <f t="array" ref="Q1810">_xlfn.IFS(orders[[#This Row],[Customer Gender]]="M","Male", orders[[#This Row],[Customer Gender]]="F","Female", orders[[#This Row],[Customer Gender]]="O","Other", TRUE,"Unknown")</f>
        <v>Female</v>
      </c>
      <c r="R1810" s="31" t="str">
        <f t="shared" si="86"/>
        <v>March</v>
      </c>
    </row>
    <row r="1811" spans="1:18">
      <c r="A1811" t="s">
        <v>1910</v>
      </c>
      <c r="B1811" t="s">
        <v>26</v>
      </c>
      <c r="C1811">
        <v>3</v>
      </c>
      <c r="D1811">
        <f t="shared" si="84"/>
        <v>3</v>
      </c>
      <c r="E1811">
        <v>95</v>
      </c>
      <c r="F1811">
        <v>285</v>
      </c>
      <c r="G1811">
        <f t="shared" si="85"/>
        <v>285</v>
      </c>
      <c r="H1811" s="1">
        <v>45724</v>
      </c>
      <c r="I1811" s="1">
        <v>45728</v>
      </c>
      <c r="J1811" t="s">
        <v>27</v>
      </c>
      <c r="K1811" t="s">
        <v>40</v>
      </c>
      <c r="L1811">
        <v>5</v>
      </c>
      <c r="M1811" t="s">
        <v>19</v>
      </c>
      <c r="N1811" t="s">
        <v>1911</v>
      </c>
      <c r="O1811">
        <f>orders[[#This Row],[Ship Date]]-orders[[#This Row],[Order Date]]</f>
        <v>4</v>
      </c>
      <c r="P1811">
        <f>WEEKNUM(orders[[#This Row],[Order Date]])</f>
        <v>10</v>
      </c>
      <c r="Q1811" t="str" cm="1">
        <f t="array" ref="Q1811">_xlfn.IFS(orders[[#This Row],[Customer Gender]]="M","Male", orders[[#This Row],[Customer Gender]]="F","Female", orders[[#This Row],[Customer Gender]]="O","Other", TRUE,"Unknown")</f>
        <v>Female</v>
      </c>
      <c r="R1811" s="31" t="str">
        <f t="shared" si="86"/>
        <v>March</v>
      </c>
    </row>
    <row r="1812" spans="1:18">
      <c r="A1812" t="s">
        <v>1912</v>
      </c>
      <c r="B1812" t="s">
        <v>26</v>
      </c>
      <c r="C1812">
        <v>4</v>
      </c>
      <c r="D1812">
        <f t="shared" si="84"/>
        <v>4</v>
      </c>
      <c r="E1812">
        <v>172.1</v>
      </c>
      <c r="F1812">
        <v>688.4</v>
      </c>
      <c r="G1812">
        <f t="shared" si="85"/>
        <v>688.4</v>
      </c>
      <c r="H1812" s="1">
        <v>45724</v>
      </c>
      <c r="I1812" s="1">
        <v>45728</v>
      </c>
      <c r="J1812" t="s">
        <v>89</v>
      </c>
      <c r="K1812" t="s">
        <v>40</v>
      </c>
      <c r="L1812">
        <v>5</v>
      </c>
      <c r="M1812" t="s">
        <v>19</v>
      </c>
      <c r="N1812" t="s">
        <v>115</v>
      </c>
      <c r="O1812">
        <f>orders[[#This Row],[Ship Date]]-orders[[#This Row],[Order Date]]</f>
        <v>4</v>
      </c>
      <c r="P1812">
        <f>WEEKNUM(orders[[#This Row],[Order Date]])</f>
        <v>10</v>
      </c>
      <c r="Q1812" t="str" cm="1">
        <f t="array" ref="Q1812">_xlfn.IFS(orders[[#This Row],[Customer Gender]]="M","Male", orders[[#This Row],[Customer Gender]]="F","Female", orders[[#This Row],[Customer Gender]]="O","Other", TRUE,"Unknown")</f>
        <v>Other</v>
      </c>
      <c r="R1812" s="31" t="str">
        <f t="shared" si="86"/>
        <v>March</v>
      </c>
    </row>
    <row r="1813" spans="1:18">
      <c r="A1813" t="s">
        <v>1913</v>
      </c>
      <c r="B1813" t="s">
        <v>26</v>
      </c>
      <c r="C1813">
        <v>2</v>
      </c>
      <c r="D1813">
        <f t="shared" si="84"/>
        <v>2</v>
      </c>
      <c r="E1813">
        <v>233</v>
      </c>
      <c r="F1813">
        <v>466</v>
      </c>
      <c r="G1813">
        <f t="shared" si="85"/>
        <v>466</v>
      </c>
      <c r="H1813" s="1">
        <v>45724</v>
      </c>
      <c r="I1813" s="1">
        <v>45727</v>
      </c>
      <c r="J1813" t="s">
        <v>27</v>
      </c>
      <c r="K1813" t="s">
        <v>35</v>
      </c>
      <c r="L1813">
        <v>4</v>
      </c>
      <c r="M1813" t="s">
        <v>19</v>
      </c>
      <c r="N1813" t="s">
        <v>115</v>
      </c>
      <c r="O1813">
        <f>orders[[#This Row],[Ship Date]]-orders[[#This Row],[Order Date]]</f>
        <v>3</v>
      </c>
      <c r="P1813">
        <f>WEEKNUM(orders[[#This Row],[Order Date]])</f>
        <v>10</v>
      </c>
      <c r="Q1813" t="str" cm="1">
        <f t="array" ref="Q1813">_xlfn.IFS(orders[[#This Row],[Customer Gender]]="M","Male", orders[[#This Row],[Customer Gender]]="F","Female", orders[[#This Row],[Customer Gender]]="O","Other", TRUE,"Unknown")</f>
        <v>Female</v>
      </c>
      <c r="R1813" s="31" t="str">
        <f t="shared" si="86"/>
        <v>March</v>
      </c>
    </row>
    <row r="1814" spans="1:18">
      <c r="A1814" t="s">
        <v>1914</v>
      </c>
      <c r="B1814" t="s">
        <v>16</v>
      </c>
      <c r="C1814">
        <v>1</v>
      </c>
      <c r="D1814">
        <f t="shared" si="84"/>
        <v>1</v>
      </c>
      <c r="E1814">
        <v>43.5</v>
      </c>
      <c r="F1814">
        <v>43.5</v>
      </c>
      <c r="G1814">
        <f t="shared" si="85"/>
        <v>43.5</v>
      </c>
      <c r="H1814" s="1">
        <v>45724</v>
      </c>
      <c r="I1814" s="1">
        <v>45725</v>
      </c>
      <c r="J1814" t="s">
        <v>27</v>
      </c>
      <c r="K1814" t="s">
        <v>40</v>
      </c>
      <c r="L1814">
        <v>5</v>
      </c>
      <c r="M1814" t="s">
        <v>19</v>
      </c>
      <c r="N1814" t="s">
        <v>115</v>
      </c>
      <c r="O1814">
        <f>orders[[#This Row],[Ship Date]]-orders[[#This Row],[Order Date]]</f>
        <v>1</v>
      </c>
      <c r="P1814">
        <f>WEEKNUM(orders[[#This Row],[Order Date]])</f>
        <v>10</v>
      </c>
      <c r="Q1814" t="str" cm="1">
        <f t="array" ref="Q1814">_xlfn.IFS(orders[[#This Row],[Customer Gender]]="M","Male", orders[[#This Row],[Customer Gender]]="F","Female", orders[[#This Row],[Customer Gender]]="O","Other", TRUE,"Unknown")</f>
        <v>Female</v>
      </c>
      <c r="R1814" s="31" t="str">
        <f t="shared" si="86"/>
        <v>March</v>
      </c>
    </row>
    <row r="1815" spans="1:18">
      <c r="A1815" t="s">
        <v>1915</v>
      </c>
      <c r="B1815" t="s">
        <v>46</v>
      </c>
      <c r="C1815">
        <v>2</v>
      </c>
      <c r="D1815">
        <f t="shared" si="84"/>
        <v>2</v>
      </c>
      <c r="E1815">
        <v>47.8</v>
      </c>
      <c r="F1815">
        <v>95.6</v>
      </c>
      <c r="G1815">
        <f t="shared" si="85"/>
        <v>95.6</v>
      </c>
      <c r="H1815" s="1">
        <v>45724</v>
      </c>
      <c r="I1815" s="1">
        <v>45727</v>
      </c>
      <c r="J1815" t="s">
        <v>23</v>
      </c>
      <c r="K1815" t="s">
        <v>70</v>
      </c>
      <c r="L1815">
        <v>5</v>
      </c>
      <c r="M1815" t="s">
        <v>19</v>
      </c>
      <c r="N1815" t="s">
        <v>24</v>
      </c>
      <c r="O1815">
        <f>orders[[#This Row],[Ship Date]]-orders[[#This Row],[Order Date]]</f>
        <v>3</v>
      </c>
      <c r="P1815">
        <f>WEEKNUM(orders[[#This Row],[Order Date]])</f>
        <v>10</v>
      </c>
      <c r="Q1815" t="str" cm="1">
        <f t="array" ref="Q1815">_xlfn.IFS(orders[[#This Row],[Customer Gender]]="M","Male", orders[[#This Row],[Customer Gender]]="F","Female", orders[[#This Row],[Customer Gender]]="O","Other", TRUE,"Unknown")</f>
        <v>Male</v>
      </c>
      <c r="R1815" s="31" t="str">
        <f t="shared" si="86"/>
        <v>March</v>
      </c>
    </row>
    <row r="1816" spans="1:18">
      <c r="A1816" t="s">
        <v>1916</v>
      </c>
      <c r="B1816" t="s">
        <v>69</v>
      </c>
      <c r="C1816">
        <v>2</v>
      </c>
      <c r="D1816">
        <f t="shared" si="84"/>
        <v>2</v>
      </c>
      <c r="E1816">
        <v>65.8</v>
      </c>
      <c r="F1816">
        <v>131.6</v>
      </c>
      <c r="G1816">
        <f t="shared" si="85"/>
        <v>131.6</v>
      </c>
      <c r="H1816" s="1">
        <v>45724</v>
      </c>
      <c r="I1816" s="1">
        <v>45726</v>
      </c>
      <c r="J1816" t="s">
        <v>27</v>
      </c>
      <c r="K1816" t="s">
        <v>18</v>
      </c>
      <c r="L1816">
        <v>1</v>
      </c>
      <c r="M1816" t="s">
        <v>19</v>
      </c>
      <c r="N1816" t="s">
        <v>331</v>
      </c>
      <c r="O1816">
        <f>orders[[#This Row],[Ship Date]]-orders[[#This Row],[Order Date]]</f>
        <v>2</v>
      </c>
      <c r="P1816">
        <f>WEEKNUM(orders[[#This Row],[Order Date]])</f>
        <v>10</v>
      </c>
      <c r="Q1816" t="str" cm="1">
        <f t="array" ref="Q1816">_xlfn.IFS(orders[[#This Row],[Customer Gender]]="M","Male", orders[[#This Row],[Customer Gender]]="F","Female", orders[[#This Row],[Customer Gender]]="O","Other", TRUE,"Unknown")</f>
        <v>Female</v>
      </c>
      <c r="R1816" s="31" t="str">
        <f t="shared" si="86"/>
        <v>March</v>
      </c>
    </row>
    <row r="1817" spans="1:18">
      <c r="A1817" t="s">
        <v>1917</v>
      </c>
      <c r="B1817" t="s">
        <v>123</v>
      </c>
      <c r="C1817">
        <v>11</v>
      </c>
      <c r="D1817">
        <f t="shared" si="84"/>
        <v>11</v>
      </c>
      <c r="E1817">
        <v>38.700000000000003</v>
      </c>
      <c r="F1817">
        <v>425.70000000000005</v>
      </c>
      <c r="G1817">
        <f t="shared" si="85"/>
        <v>425.70000000000005</v>
      </c>
      <c r="H1817" s="1">
        <v>45724</v>
      </c>
      <c r="I1817" s="1">
        <v>45724</v>
      </c>
      <c r="J1817" t="s">
        <v>23</v>
      </c>
      <c r="K1817" t="s">
        <v>18</v>
      </c>
      <c r="L1817">
        <v>4</v>
      </c>
      <c r="M1817" t="s">
        <v>19</v>
      </c>
      <c r="N1817" t="s">
        <v>147</v>
      </c>
      <c r="O1817">
        <f>orders[[#This Row],[Ship Date]]-orders[[#This Row],[Order Date]]</f>
        <v>0</v>
      </c>
      <c r="P1817">
        <f>WEEKNUM(orders[[#This Row],[Order Date]])</f>
        <v>10</v>
      </c>
      <c r="Q1817" t="str" cm="1">
        <f t="array" ref="Q1817">_xlfn.IFS(orders[[#This Row],[Customer Gender]]="M","Male", orders[[#This Row],[Customer Gender]]="F","Female", orders[[#This Row],[Customer Gender]]="O","Other", TRUE,"Unknown")</f>
        <v>Male</v>
      </c>
      <c r="R1817" s="31" t="str">
        <f t="shared" si="86"/>
        <v>March</v>
      </c>
    </row>
    <row r="1818" spans="1:18">
      <c r="A1818" t="s">
        <v>1918</v>
      </c>
      <c r="B1818" t="s">
        <v>30</v>
      </c>
      <c r="C1818">
        <v>4</v>
      </c>
      <c r="D1818">
        <f t="shared" si="84"/>
        <v>4</v>
      </c>
      <c r="E1818">
        <v>55.7</v>
      </c>
      <c r="F1818">
        <v>222.8</v>
      </c>
      <c r="G1818">
        <f t="shared" si="85"/>
        <v>222.8</v>
      </c>
      <c r="H1818" s="1">
        <v>45724</v>
      </c>
      <c r="I1818" s="1">
        <v>45726</v>
      </c>
      <c r="J1818" t="s">
        <v>89</v>
      </c>
      <c r="K1818" t="s">
        <v>18</v>
      </c>
      <c r="L1818">
        <v>3</v>
      </c>
      <c r="M1818" t="s">
        <v>19</v>
      </c>
      <c r="N1818" t="s">
        <v>147</v>
      </c>
      <c r="O1818">
        <f>orders[[#This Row],[Ship Date]]-orders[[#This Row],[Order Date]]</f>
        <v>2</v>
      </c>
      <c r="P1818">
        <f>WEEKNUM(orders[[#This Row],[Order Date]])</f>
        <v>10</v>
      </c>
      <c r="Q1818" t="str" cm="1">
        <f t="array" ref="Q1818">_xlfn.IFS(orders[[#This Row],[Customer Gender]]="M","Male", orders[[#This Row],[Customer Gender]]="F","Female", orders[[#This Row],[Customer Gender]]="O","Other", TRUE,"Unknown")</f>
        <v>Other</v>
      </c>
      <c r="R1818" s="31" t="str">
        <f t="shared" si="86"/>
        <v>March</v>
      </c>
    </row>
    <row r="1819" spans="1:18">
      <c r="A1819" t="s">
        <v>1919</v>
      </c>
      <c r="B1819" t="s">
        <v>42</v>
      </c>
      <c r="C1819">
        <v>2</v>
      </c>
      <c r="D1819">
        <f t="shared" si="84"/>
        <v>2</v>
      </c>
      <c r="E1819">
        <v>102.4</v>
      </c>
      <c r="F1819">
        <v>204.8</v>
      </c>
      <c r="G1819">
        <f t="shared" si="85"/>
        <v>204.8</v>
      </c>
      <c r="H1819" s="1">
        <v>45724</v>
      </c>
      <c r="I1819" s="1">
        <v>45724</v>
      </c>
      <c r="J1819" t="s">
        <v>27</v>
      </c>
      <c r="K1819" t="s">
        <v>35</v>
      </c>
      <c r="L1819">
        <v>4</v>
      </c>
      <c r="M1819" t="s">
        <v>19</v>
      </c>
      <c r="N1819" t="s">
        <v>33</v>
      </c>
      <c r="O1819">
        <f>orders[[#This Row],[Ship Date]]-orders[[#This Row],[Order Date]]</f>
        <v>0</v>
      </c>
      <c r="P1819">
        <f>WEEKNUM(orders[[#This Row],[Order Date]])</f>
        <v>10</v>
      </c>
      <c r="Q1819" t="str" cm="1">
        <f t="array" ref="Q1819">_xlfn.IFS(orders[[#This Row],[Customer Gender]]="M","Male", orders[[#This Row],[Customer Gender]]="F","Female", orders[[#This Row],[Customer Gender]]="O","Other", TRUE,"Unknown")</f>
        <v>Female</v>
      </c>
      <c r="R1819" s="31" t="str">
        <f t="shared" si="86"/>
        <v>March</v>
      </c>
    </row>
    <row r="1820" spans="1:18">
      <c r="A1820" t="s">
        <v>1920</v>
      </c>
      <c r="B1820" t="s">
        <v>22</v>
      </c>
      <c r="C1820">
        <v>1</v>
      </c>
      <c r="D1820">
        <f t="shared" si="84"/>
        <v>1</v>
      </c>
      <c r="E1820">
        <v>92</v>
      </c>
      <c r="F1820">
        <v>92</v>
      </c>
      <c r="G1820">
        <f t="shared" si="85"/>
        <v>92</v>
      </c>
      <c r="H1820" s="1">
        <v>45724</v>
      </c>
      <c r="I1820" s="1">
        <v>45728</v>
      </c>
      <c r="J1820" t="s">
        <v>17</v>
      </c>
      <c r="K1820" t="s">
        <v>40</v>
      </c>
      <c r="L1820">
        <v>4</v>
      </c>
      <c r="M1820" t="s">
        <v>19</v>
      </c>
      <c r="N1820" t="s">
        <v>33</v>
      </c>
      <c r="O1820">
        <f>orders[[#This Row],[Ship Date]]-orders[[#This Row],[Order Date]]</f>
        <v>4</v>
      </c>
      <c r="P1820">
        <f>WEEKNUM(orders[[#This Row],[Order Date]])</f>
        <v>10</v>
      </c>
      <c r="Q1820" t="str" cm="1">
        <f t="array" ref="Q1820">_xlfn.IFS(orders[[#This Row],[Customer Gender]]="M","Male", orders[[#This Row],[Customer Gender]]="F","Female", orders[[#This Row],[Customer Gender]]="O","Other", TRUE,"Unknown")</f>
        <v>Unknown</v>
      </c>
      <c r="R1820" s="31" t="str">
        <f t="shared" si="86"/>
        <v>March</v>
      </c>
    </row>
    <row r="1821" spans="1:18">
      <c r="A1821" t="s">
        <v>1921</v>
      </c>
      <c r="B1821" t="s">
        <v>39</v>
      </c>
      <c r="C1821">
        <v>4</v>
      </c>
      <c r="D1821">
        <f t="shared" si="84"/>
        <v>4</v>
      </c>
      <c r="E1821">
        <v>75.900000000000006</v>
      </c>
      <c r="F1821">
        <v>303.60000000000002</v>
      </c>
      <c r="G1821">
        <f t="shared" si="85"/>
        <v>303.60000000000002</v>
      </c>
      <c r="H1821" s="1">
        <v>45724</v>
      </c>
      <c r="I1821" s="1">
        <v>45726</v>
      </c>
      <c r="J1821" t="s">
        <v>27</v>
      </c>
      <c r="K1821" t="s">
        <v>35</v>
      </c>
      <c r="L1821">
        <v>4</v>
      </c>
      <c r="M1821" t="s">
        <v>19</v>
      </c>
      <c r="N1821" t="s">
        <v>33</v>
      </c>
      <c r="O1821">
        <f>orders[[#This Row],[Ship Date]]-orders[[#This Row],[Order Date]]</f>
        <v>2</v>
      </c>
      <c r="P1821">
        <f>WEEKNUM(orders[[#This Row],[Order Date]])</f>
        <v>10</v>
      </c>
      <c r="Q1821" t="str" cm="1">
        <f t="array" ref="Q1821">_xlfn.IFS(orders[[#This Row],[Customer Gender]]="M","Male", orders[[#This Row],[Customer Gender]]="F","Female", orders[[#This Row],[Customer Gender]]="O","Other", TRUE,"Unknown")</f>
        <v>Female</v>
      </c>
      <c r="R1821" s="31" t="str">
        <f t="shared" si="86"/>
        <v>March</v>
      </c>
    </row>
    <row r="1822" spans="1:18">
      <c r="A1822" t="s">
        <v>1922</v>
      </c>
      <c r="B1822" t="s">
        <v>22</v>
      </c>
      <c r="C1822">
        <v>4</v>
      </c>
      <c r="D1822">
        <f t="shared" si="84"/>
        <v>4</v>
      </c>
      <c r="E1822">
        <v>36.200000000000003</v>
      </c>
      <c r="F1822">
        <v>144.80000000000001</v>
      </c>
      <c r="G1822">
        <f t="shared" si="85"/>
        <v>144.80000000000001</v>
      </c>
      <c r="H1822" s="1">
        <v>45724</v>
      </c>
      <c r="I1822" s="1">
        <v>45725</v>
      </c>
      <c r="J1822" t="s">
        <v>27</v>
      </c>
      <c r="K1822" t="s">
        <v>35</v>
      </c>
      <c r="L1822">
        <v>4</v>
      </c>
      <c r="M1822" t="s">
        <v>19</v>
      </c>
      <c r="N1822" t="s">
        <v>33</v>
      </c>
      <c r="O1822">
        <f>orders[[#This Row],[Ship Date]]-orders[[#This Row],[Order Date]]</f>
        <v>1</v>
      </c>
      <c r="P1822">
        <f>WEEKNUM(orders[[#This Row],[Order Date]])</f>
        <v>10</v>
      </c>
      <c r="Q1822" t="str" cm="1">
        <f t="array" ref="Q1822">_xlfn.IFS(orders[[#This Row],[Customer Gender]]="M","Male", orders[[#This Row],[Customer Gender]]="F","Female", orders[[#This Row],[Customer Gender]]="O","Other", TRUE,"Unknown")</f>
        <v>Female</v>
      </c>
      <c r="R1822" s="31" t="str">
        <f t="shared" si="86"/>
        <v>March</v>
      </c>
    </row>
    <row r="1823" spans="1:18">
      <c r="A1823" t="s">
        <v>1923</v>
      </c>
      <c r="B1823" t="s">
        <v>39</v>
      </c>
      <c r="C1823">
        <v>87</v>
      </c>
      <c r="D1823">
        <f t="shared" si="84"/>
        <v>87</v>
      </c>
      <c r="E1823">
        <v>83.5</v>
      </c>
      <c r="F1823">
        <v>7264.5</v>
      </c>
      <c r="G1823">
        <f t="shared" si="85"/>
        <v>7264.5</v>
      </c>
      <c r="H1823" s="1">
        <v>45724</v>
      </c>
      <c r="I1823" s="1">
        <v>45726</v>
      </c>
      <c r="J1823" t="s">
        <v>17</v>
      </c>
      <c r="K1823" t="s">
        <v>51</v>
      </c>
      <c r="L1823">
        <v>4</v>
      </c>
      <c r="M1823" t="s">
        <v>19</v>
      </c>
      <c r="N1823" t="s">
        <v>33</v>
      </c>
      <c r="O1823">
        <f>orders[[#This Row],[Ship Date]]-orders[[#This Row],[Order Date]]</f>
        <v>2</v>
      </c>
      <c r="P1823">
        <f>WEEKNUM(orders[[#This Row],[Order Date]])</f>
        <v>10</v>
      </c>
      <c r="Q1823" t="str" cm="1">
        <f t="array" ref="Q1823">_xlfn.IFS(orders[[#This Row],[Customer Gender]]="M","Male", orders[[#This Row],[Customer Gender]]="F","Female", orders[[#This Row],[Customer Gender]]="O","Other", TRUE,"Unknown")</f>
        <v>Unknown</v>
      </c>
      <c r="R1823" s="31" t="str">
        <f t="shared" si="86"/>
        <v>March</v>
      </c>
    </row>
    <row r="1824" spans="1:18">
      <c r="A1824" t="s">
        <v>1924</v>
      </c>
      <c r="B1824" t="s">
        <v>171</v>
      </c>
      <c r="C1824">
        <v>12</v>
      </c>
      <c r="D1824">
        <f t="shared" si="84"/>
        <v>12</v>
      </c>
      <c r="E1824">
        <v>52.4</v>
      </c>
      <c r="F1824">
        <v>628.79999999999995</v>
      </c>
      <c r="G1824">
        <f t="shared" si="85"/>
        <v>628.79999999999995</v>
      </c>
      <c r="H1824" s="1">
        <v>45724</v>
      </c>
      <c r="I1824" s="1">
        <v>45724</v>
      </c>
      <c r="J1824" t="s">
        <v>23</v>
      </c>
      <c r="K1824" t="s">
        <v>40</v>
      </c>
      <c r="L1824">
        <v>4</v>
      </c>
      <c r="M1824" t="s">
        <v>19</v>
      </c>
      <c r="N1824" t="s">
        <v>33</v>
      </c>
      <c r="O1824">
        <f>orders[[#This Row],[Ship Date]]-orders[[#This Row],[Order Date]]</f>
        <v>0</v>
      </c>
      <c r="P1824">
        <f>WEEKNUM(orders[[#This Row],[Order Date]])</f>
        <v>10</v>
      </c>
      <c r="Q1824" t="str" cm="1">
        <f t="array" ref="Q1824">_xlfn.IFS(orders[[#This Row],[Customer Gender]]="M","Male", orders[[#This Row],[Customer Gender]]="F","Female", orders[[#This Row],[Customer Gender]]="O","Other", TRUE,"Unknown")</f>
        <v>Male</v>
      </c>
      <c r="R1824" s="31" t="str">
        <f t="shared" si="86"/>
        <v>March</v>
      </c>
    </row>
    <row r="1825" spans="1:18">
      <c r="A1825" t="s">
        <v>1925</v>
      </c>
      <c r="B1825" t="s">
        <v>69</v>
      </c>
      <c r="C1825">
        <v>3</v>
      </c>
      <c r="D1825">
        <f t="shared" si="84"/>
        <v>3</v>
      </c>
      <c r="E1825">
        <v>69.5</v>
      </c>
      <c r="F1825">
        <v>208.5</v>
      </c>
      <c r="G1825">
        <f t="shared" si="85"/>
        <v>208.5</v>
      </c>
      <c r="H1825" s="1">
        <v>45724</v>
      </c>
      <c r="I1825" s="1">
        <v>45725</v>
      </c>
      <c r="J1825" t="s">
        <v>89</v>
      </c>
      <c r="K1825" t="s">
        <v>70</v>
      </c>
      <c r="L1825">
        <v>4</v>
      </c>
      <c r="M1825" t="s">
        <v>19</v>
      </c>
      <c r="N1825" t="s">
        <v>33</v>
      </c>
      <c r="O1825">
        <f>orders[[#This Row],[Ship Date]]-orders[[#This Row],[Order Date]]</f>
        <v>1</v>
      </c>
      <c r="P1825">
        <f>WEEKNUM(orders[[#This Row],[Order Date]])</f>
        <v>10</v>
      </c>
      <c r="Q1825" t="str" cm="1">
        <f t="array" ref="Q1825">_xlfn.IFS(orders[[#This Row],[Customer Gender]]="M","Male", orders[[#This Row],[Customer Gender]]="F","Female", orders[[#This Row],[Customer Gender]]="O","Other", TRUE,"Unknown")</f>
        <v>Other</v>
      </c>
      <c r="R1825" s="31" t="str">
        <f t="shared" si="86"/>
        <v>March</v>
      </c>
    </row>
    <row r="1826" spans="1:18">
      <c r="A1826" t="s">
        <v>1926</v>
      </c>
      <c r="B1826" t="s">
        <v>16</v>
      </c>
      <c r="C1826">
        <v>1</v>
      </c>
      <c r="D1826">
        <f t="shared" si="84"/>
        <v>1</v>
      </c>
      <c r="E1826">
        <v>15.5</v>
      </c>
      <c r="F1826">
        <v>15.5</v>
      </c>
      <c r="G1826">
        <f t="shared" si="85"/>
        <v>15.5</v>
      </c>
      <c r="H1826" s="1">
        <v>45724</v>
      </c>
      <c r="I1826" s="1">
        <v>45726</v>
      </c>
      <c r="J1826" t="s">
        <v>23</v>
      </c>
      <c r="K1826" t="s">
        <v>18</v>
      </c>
      <c r="L1826">
        <v>4</v>
      </c>
      <c r="M1826" t="s">
        <v>19</v>
      </c>
      <c r="N1826" t="s">
        <v>33</v>
      </c>
      <c r="O1826">
        <f>orders[[#This Row],[Ship Date]]-orders[[#This Row],[Order Date]]</f>
        <v>2</v>
      </c>
      <c r="P1826">
        <f>WEEKNUM(orders[[#This Row],[Order Date]])</f>
        <v>10</v>
      </c>
      <c r="Q1826" t="str" cm="1">
        <f t="array" ref="Q1826">_xlfn.IFS(orders[[#This Row],[Customer Gender]]="M","Male", orders[[#This Row],[Customer Gender]]="F","Female", orders[[#This Row],[Customer Gender]]="O","Other", TRUE,"Unknown")</f>
        <v>Male</v>
      </c>
      <c r="R1826" s="31" t="str">
        <f t="shared" si="86"/>
        <v>March</v>
      </c>
    </row>
    <row r="1827" spans="1:18">
      <c r="A1827" t="s">
        <v>1927</v>
      </c>
      <c r="B1827" t="s">
        <v>32</v>
      </c>
      <c r="C1827">
        <v>4</v>
      </c>
      <c r="D1827">
        <f t="shared" si="84"/>
        <v>4</v>
      </c>
      <c r="E1827">
        <v>35.200000000000003</v>
      </c>
      <c r="F1827">
        <v>140.80000000000001</v>
      </c>
      <c r="G1827">
        <f t="shared" si="85"/>
        <v>140.80000000000001</v>
      </c>
      <c r="H1827" s="1">
        <v>45724</v>
      </c>
      <c r="I1827" s="1">
        <v>45725</v>
      </c>
      <c r="J1827" t="s">
        <v>27</v>
      </c>
      <c r="K1827" t="s">
        <v>40</v>
      </c>
      <c r="L1827">
        <v>5</v>
      </c>
      <c r="M1827" t="s">
        <v>19</v>
      </c>
      <c r="N1827" t="s">
        <v>33</v>
      </c>
      <c r="O1827">
        <f>orders[[#This Row],[Ship Date]]-orders[[#This Row],[Order Date]]</f>
        <v>1</v>
      </c>
      <c r="P1827">
        <f>WEEKNUM(orders[[#This Row],[Order Date]])</f>
        <v>10</v>
      </c>
      <c r="Q1827" t="str" cm="1">
        <f t="array" ref="Q1827">_xlfn.IFS(orders[[#This Row],[Customer Gender]]="M","Male", orders[[#This Row],[Customer Gender]]="F","Female", orders[[#This Row],[Customer Gender]]="O","Other", TRUE,"Unknown")</f>
        <v>Female</v>
      </c>
      <c r="R1827" s="31" t="str">
        <f t="shared" si="86"/>
        <v>March</v>
      </c>
    </row>
    <row r="1828" spans="1:18">
      <c r="A1828" t="s">
        <v>1928</v>
      </c>
      <c r="B1828" t="s">
        <v>44</v>
      </c>
      <c r="C1828">
        <v>6</v>
      </c>
      <c r="D1828">
        <f t="shared" si="84"/>
        <v>6</v>
      </c>
      <c r="E1828">
        <v>34.6</v>
      </c>
      <c r="F1828">
        <v>207.60000000000002</v>
      </c>
      <c r="G1828">
        <f t="shared" si="85"/>
        <v>207.60000000000002</v>
      </c>
      <c r="H1828" s="1">
        <v>45724</v>
      </c>
      <c r="I1828" s="1">
        <v>45725</v>
      </c>
      <c r="J1828" t="s">
        <v>17</v>
      </c>
      <c r="K1828" t="s">
        <v>18</v>
      </c>
      <c r="L1828">
        <v>3</v>
      </c>
      <c r="M1828" t="s">
        <v>19</v>
      </c>
      <c r="N1828" t="s">
        <v>33</v>
      </c>
      <c r="O1828">
        <f>orders[[#This Row],[Ship Date]]-orders[[#This Row],[Order Date]]</f>
        <v>1</v>
      </c>
      <c r="P1828">
        <f>WEEKNUM(orders[[#This Row],[Order Date]])</f>
        <v>10</v>
      </c>
      <c r="Q1828" t="str" cm="1">
        <f t="array" ref="Q1828">_xlfn.IFS(orders[[#This Row],[Customer Gender]]="M","Male", orders[[#This Row],[Customer Gender]]="F","Female", orders[[#This Row],[Customer Gender]]="O","Other", TRUE,"Unknown")</f>
        <v>Unknown</v>
      </c>
      <c r="R1828" s="31" t="str">
        <f t="shared" si="86"/>
        <v>March</v>
      </c>
    </row>
    <row r="1829" spans="1:18">
      <c r="A1829" t="s">
        <v>1929</v>
      </c>
      <c r="B1829" t="s">
        <v>32</v>
      </c>
      <c r="C1829">
        <v>1</v>
      </c>
      <c r="D1829">
        <f t="shared" si="84"/>
        <v>1</v>
      </c>
      <c r="E1829">
        <v>21.3</v>
      </c>
      <c r="F1829">
        <v>21.3</v>
      </c>
      <c r="G1829">
        <f t="shared" si="85"/>
        <v>21.3</v>
      </c>
      <c r="H1829" s="1">
        <v>45725</v>
      </c>
      <c r="I1829" s="1">
        <v>45726</v>
      </c>
      <c r="J1829" t="s">
        <v>23</v>
      </c>
      <c r="K1829" t="s">
        <v>40</v>
      </c>
      <c r="L1829">
        <v>3</v>
      </c>
      <c r="M1829" t="s">
        <v>19</v>
      </c>
      <c r="N1829" t="s">
        <v>33</v>
      </c>
      <c r="O1829">
        <f>orders[[#This Row],[Ship Date]]-orders[[#This Row],[Order Date]]</f>
        <v>1</v>
      </c>
      <c r="P1829">
        <f>WEEKNUM(orders[[#This Row],[Order Date]])</f>
        <v>11</v>
      </c>
      <c r="Q1829" t="str" cm="1">
        <f t="array" ref="Q1829">_xlfn.IFS(orders[[#This Row],[Customer Gender]]="M","Male", orders[[#This Row],[Customer Gender]]="F","Female", orders[[#This Row],[Customer Gender]]="O","Other", TRUE,"Unknown")</f>
        <v>Male</v>
      </c>
      <c r="R1829" s="31" t="str">
        <f t="shared" si="86"/>
        <v>March</v>
      </c>
    </row>
    <row r="1830" spans="1:18">
      <c r="A1830" t="s">
        <v>1930</v>
      </c>
      <c r="B1830" t="s">
        <v>39</v>
      </c>
      <c r="C1830">
        <v>2</v>
      </c>
      <c r="D1830">
        <f t="shared" si="84"/>
        <v>2</v>
      </c>
      <c r="E1830">
        <v>136.5</v>
      </c>
      <c r="F1830">
        <v>273</v>
      </c>
      <c r="G1830">
        <f t="shared" si="85"/>
        <v>273</v>
      </c>
      <c r="H1830" s="1">
        <v>45725</v>
      </c>
      <c r="I1830" s="1">
        <v>45731</v>
      </c>
      <c r="J1830" t="s">
        <v>27</v>
      </c>
      <c r="K1830" t="s">
        <v>18</v>
      </c>
      <c r="L1830">
        <v>4</v>
      </c>
      <c r="M1830" t="s">
        <v>19</v>
      </c>
      <c r="N1830" t="s">
        <v>364</v>
      </c>
      <c r="O1830">
        <f>orders[[#This Row],[Ship Date]]-orders[[#This Row],[Order Date]]</f>
        <v>6</v>
      </c>
      <c r="P1830">
        <f>WEEKNUM(orders[[#This Row],[Order Date]])</f>
        <v>11</v>
      </c>
      <c r="Q1830" t="str" cm="1">
        <f t="array" ref="Q1830">_xlfn.IFS(orders[[#This Row],[Customer Gender]]="M","Male", orders[[#This Row],[Customer Gender]]="F","Female", orders[[#This Row],[Customer Gender]]="O","Other", TRUE,"Unknown")</f>
        <v>Female</v>
      </c>
      <c r="R1830" s="31" t="str">
        <f t="shared" si="86"/>
        <v>March</v>
      </c>
    </row>
    <row r="1831" spans="1:18">
      <c r="A1831" t="s">
        <v>1931</v>
      </c>
      <c r="B1831" t="s">
        <v>46</v>
      </c>
      <c r="C1831">
        <v>7</v>
      </c>
      <c r="D1831">
        <f t="shared" si="84"/>
        <v>7</v>
      </c>
      <c r="E1831">
        <v>30.7</v>
      </c>
      <c r="F1831">
        <v>214.9</v>
      </c>
      <c r="G1831">
        <f t="shared" si="85"/>
        <v>214.9</v>
      </c>
      <c r="H1831" s="1">
        <v>45725</v>
      </c>
      <c r="I1831" s="1">
        <v>45726</v>
      </c>
      <c r="J1831" t="s">
        <v>23</v>
      </c>
      <c r="K1831" t="s">
        <v>40</v>
      </c>
      <c r="L1831">
        <v>5</v>
      </c>
      <c r="M1831" t="s">
        <v>19</v>
      </c>
      <c r="N1831" t="s">
        <v>188</v>
      </c>
      <c r="O1831">
        <f>orders[[#This Row],[Ship Date]]-orders[[#This Row],[Order Date]]</f>
        <v>1</v>
      </c>
      <c r="P1831">
        <f>WEEKNUM(orders[[#This Row],[Order Date]])</f>
        <v>11</v>
      </c>
      <c r="Q1831" t="str" cm="1">
        <f t="array" ref="Q1831">_xlfn.IFS(orders[[#This Row],[Customer Gender]]="M","Male", orders[[#This Row],[Customer Gender]]="F","Female", orders[[#This Row],[Customer Gender]]="O","Other", TRUE,"Unknown")</f>
        <v>Male</v>
      </c>
      <c r="R1831" s="31" t="str">
        <f t="shared" si="86"/>
        <v>March</v>
      </c>
    </row>
    <row r="1832" spans="1:18">
      <c r="A1832" t="s">
        <v>1932</v>
      </c>
      <c r="B1832" t="s">
        <v>22</v>
      </c>
      <c r="C1832">
        <v>2</v>
      </c>
      <c r="D1832">
        <f t="shared" si="84"/>
        <v>2</v>
      </c>
      <c r="E1832">
        <v>61.6</v>
      </c>
      <c r="F1832">
        <v>123.2</v>
      </c>
      <c r="G1832">
        <f t="shared" si="85"/>
        <v>123.2</v>
      </c>
      <c r="H1832" s="1">
        <v>45725</v>
      </c>
      <c r="I1832" s="1">
        <v>45726</v>
      </c>
      <c r="J1832" t="s">
        <v>27</v>
      </c>
      <c r="K1832" t="s">
        <v>40</v>
      </c>
      <c r="L1832">
        <v>5</v>
      </c>
      <c r="M1832" t="s">
        <v>19</v>
      </c>
      <c r="N1832" t="s">
        <v>158</v>
      </c>
      <c r="O1832">
        <f>orders[[#This Row],[Ship Date]]-orders[[#This Row],[Order Date]]</f>
        <v>1</v>
      </c>
      <c r="P1832">
        <f>WEEKNUM(orders[[#This Row],[Order Date]])</f>
        <v>11</v>
      </c>
      <c r="Q1832" t="str" cm="1">
        <f t="array" ref="Q1832">_xlfn.IFS(orders[[#This Row],[Customer Gender]]="M","Male", orders[[#This Row],[Customer Gender]]="F","Female", orders[[#This Row],[Customer Gender]]="O","Other", TRUE,"Unknown")</f>
        <v>Female</v>
      </c>
      <c r="R1832" s="31" t="str">
        <f t="shared" si="86"/>
        <v>March</v>
      </c>
    </row>
    <row r="1833" spans="1:18">
      <c r="A1833" t="s">
        <v>1933</v>
      </c>
      <c r="B1833" t="s">
        <v>39</v>
      </c>
      <c r="C1833">
        <v>4</v>
      </c>
      <c r="D1833">
        <f t="shared" si="84"/>
        <v>4</v>
      </c>
      <c r="E1833">
        <v>54.3</v>
      </c>
      <c r="F1833">
        <v>217.2</v>
      </c>
      <c r="G1833">
        <f t="shared" si="85"/>
        <v>217.2</v>
      </c>
      <c r="H1833" s="1">
        <v>45725</v>
      </c>
      <c r="I1833" s="1">
        <v>45727</v>
      </c>
      <c r="J1833" t="s">
        <v>17</v>
      </c>
      <c r="K1833" t="s">
        <v>70</v>
      </c>
      <c r="L1833">
        <v>4</v>
      </c>
      <c r="M1833" t="s">
        <v>19</v>
      </c>
      <c r="N1833" t="s">
        <v>59</v>
      </c>
      <c r="O1833">
        <f>orders[[#This Row],[Ship Date]]-orders[[#This Row],[Order Date]]</f>
        <v>2</v>
      </c>
      <c r="P1833">
        <f>WEEKNUM(orders[[#This Row],[Order Date]])</f>
        <v>11</v>
      </c>
      <c r="Q1833" t="str" cm="1">
        <f t="array" ref="Q1833">_xlfn.IFS(orders[[#This Row],[Customer Gender]]="M","Male", orders[[#This Row],[Customer Gender]]="F","Female", orders[[#This Row],[Customer Gender]]="O","Other", TRUE,"Unknown")</f>
        <v>Unknown</v>
      </c>
      <c r="R1833" s="31" t="str">
        <f t="shared" si="86"/>
        <v>March</v>
      </c>
    </row>
    <row r="1834" spans="1:18">
      <c r="A1834" t="s">
        <v>1934</v>
      </c>
      <c r="B1834" t="s">
        <v>22</v>
      </c>
      <c r="C1834">
        <v>2</v>
      </c>
      <c r="D1834">
        <f t="shared" si="84"/>
        <v>2</v>
      </c>
      <c r="E1834">
        <v>44.1</v>
      </c>
      <c r="F1834">
        <v>88.2</v>
      </c>
      <c r="G1834">
        <f t="shared" si="85"/>
        <v>88.2</v>
      </c>
      <c r="H1834" s="1">
        <v>45725</v>
      </c>
      <c r="I1834" s="1">
        <v>45737</v>
      </c>
      <c r="J1834" t="s">
        <v>27</v>
      </c>
      <c r="K1834" t="s">
        <v>18</v>
      </c>
      <c r="L1834">
        <v>5</v>
      </c>
      <c r="M1834" t="s">
        <v>19</v>
      </c>
      <c r="N1834" t="s">
        <v>62</v>
      </c>
      <c r="O1834">
        <f>orders[[#This Row],[Ship Date]]-orders[[#This Row],[Order Date]]</f>
        <v>12</v>
      </c>
      <c r="P1834">
        <f>WEEKNUM(orders[[#This Row],[Order Date]])</f>
        <v>11</v>
      </c>
      <c r="Q1834" t="str" cm="1">
        <f t="array" ref="Q1834">_xlfn.IFS(orders[[#This Row],[Customer Gender]]="M","Male", orders[[#This Row],[Customer Gender]]="F","Female", orders[[#This Row],[Customer Gender]]="O","Other", TRUE,"Unknown")</f>
        <v>Female</v>
      </c>
      <c r="R1834" s="31" t="str">
        <f t="shared" si="86"/>
        <v>March</v>
      </c>
    </row>
    <row r="1835" spans="1:18">
      <c r="A1835" t="s">
        <v>1935</v>
      </c>
      <c r="B1835" t="s">
        <v>44</v>
      </c>
      <c r="C1835">
        <v>4</v>
      </c>
      <c r="D1835">
        <f t="shared" si="84"/>
        <v>4</v>
      </c>
      <c r="E1835">
        <v>43.5</v>
      </c>
      <c r="F1835">
        <v>174</v>
      </c>
      <c r="G1835">
        <f t="shared" si="85"/>
        <v>174</v>
      </c>
      <c r="H1835" s="1">
        <v>45725</v>
      </c>
      <c r="I1835" s="1">
        <v>45731</v>
      </c>
      <c r="J1835" t="s">
        <v>23</v>
      </c>
      <c r="K1835" t="s">
        <v>51</v>
      </c>
      <c r="L1835">
        <v>4</v>
      </c>
      <c r="M1835" t="s">
        <v>19</v>
      </c>
      <c r="N1835" t="s">
        <v>62</v>
      </c>
      <c r="O1835">
        <f>orders[[#This Row],[Ship Date]]-orders[[#This Row],[Order Date]]</f>
        <v>6</v>
      </c>
      <c r="P1835">
        <f>WEEKNUM(orders[[#This Row],[Order Date]])</f>
        <v>11</v>
      </c>
      <c r="Q1835" t="str" cm="1">
        <f t="array" ref="Q1835">_xlfn.IFS(orders[[#This Row],[Customer Gender]]="M","Male", orders[[#This Row],[Customer Gender]]="F","Female", orders[[#This Row],[Customer Gender]]="O","Other", TRUE,"Unknown")</f>
        <v>Male</v>
      </c>
      <c r="R1835" s="31" t="str">
        <f t="shared" si="86"/>
        <v>March</v>
      </c>
    </row>
    <row r="1836" spans="1:18">
      <c r="A1836" t="s">
        <v>1936</v>
      </c>
      <c r="B1836" t="s">
        <v>44</v>
      </c>
      <c r="C1836">
        <v>3</v>
      </c>
      <c r="D1836">
        <f t="shared" si="84"/>
        <v>3</v>
      </c>
      <c r="E1836">
        <v>48.2</v>
      </c>
      <c r="F1836">
        <v>144.60000000000002</v>
      </c>
      <c r="G1836">
        <f t="shared" si="85"/>
        <v>144.60000000000002</v>
      </c>
      <c r="H1836" s="1">
        <v>45725</v>
      </c>
      <c r="I1836" s="1">
        <v>45729</v>
      </c>
      <c r="J1836" t="s">
        <v>23</v>
      </c>
      <c r="K1836" t="s">
        <v>51</v>
      </c>
      <c r="L1836">
        <v>3</v>
      </c>
      <c r="M1836" t="s">
        <v>19</v>
      </c>
      <c r="N1836" t="s">
        <v>62</v>
      </c>
      <c r="O1836">
        <f>orders[[#This Row],[Ship Date]]-orders[[#This Row],[Order Date]]</f>
        <v>4</v>
      </c>
      <c r="P1836">
        <f>WEEKNUM(orders[[#This Row],[Order Date]])</f>
        <v>11</v>
      </c>
      <c r="Q1836" t="str" cm="1">
        <f t="array" ref="Q1836">_xlfn.IFS(orders[[#This Row],[Customer Gender]]="M","Male", orders[[#This Row],[Customer Gender]]="F","Female", orders[[#This Row],[Customer Gender]]="O","Other", TRUE,"Unknown")</f>
        <v>Male</v>
      </c>
      <c r="R1836" s="31" t="str">
        <f t="shared" si="86"/>
        <v>March</v>
      </c>
    </row>
    <row r="1837" spans="1:18">
      <c r="A1837" t="s">
        <v>1937</v>
      </c>
      <c r="B1837" t="s">
        <v>171</v>
      </c>
      <c r="C1837">
        <v>1</v>
      </c>
      <c r="D1837">
        <f t="shared" si="84"/>
        <v>1</v>
      </c>
      <c r="E1837">
        <v>13.7</v>
      </c>
      <c r="F1837">
        <v>13.7</v>
      </c>
      <c r="G1837">
        <f t="shared" si="85"/>
        <v>13.7</v>
      </c>
      <c r="H1837" s="1">
        <v>45725</v>
      </c>
      <c r="I1837" s="1">
        <v>45726</v>
      </c>
      <c r="J1837" t="s">
        <v>27</v>
      </c>
      <c r="K1837" t="s">
        <v>40</v>
      </c>
      <c r="L1837">
        <v>5</v>
      </c>
      <c r="M1837" t="s">
        <v>19</v>
      </c>
      <c r="N1837" t="s">
        <v>62</v>
      </c>
      <c r="O1837">
        <f>orders[[#This Row],[Ship Date]]-orders[[#This Row],[Order Date]]</f>
        <v>1</v>
      </c>
      <c r="P1837">
        <f>WEEKNUM(orders[[#This Row],[Order Date]])</f>
        <v>11</v>
      </c>
      <c r="Q1837" t="str" cm="1">
        <f t="array" ref="Q1837">_xlfn.IFS(orders[[#This Row],[Customer Gender]]="M","Male", orders[[#This Row],[Customer Gender]]="F","Female", orders[[#This Row],[Customer Gender]]="O","Other", TRUE,"Unknown")</f>
        <v>Female</v>
      </c>
      <c r="R1837" s="31" t="str">
        <f t="shared" si="86"/>
        <v>March</v>
      </c>
    </row>
    <row r="1838" spans="1:18">
      <c r="A1838" t="s">
        <v>1938</v>
      </c>
      <c r="B1838" t="s">
        <v>26</v>
      </c>
      <c r="C1838">
        <v>2</v>
      </c>
      <c r="D1838">
        <f t="shared" si="84"/>
        <v>2</v>
      </c>
      <c r="E1838">
        <v>110.5</v>
      </c>
      <c r="F1838">
        <v>221</v>
      </c>
      <c r="G1838">
        <f t="shared" si="85"/>
        <v>221</v>
      </c>
      <c r="H1838" s="1">
        <v>45725</v>
      </c>
      <c r="I1838" s="1">
        <v>45726</v>
      </c>
      <c r="J1838" t="s">
        <v>27</v>
      </c>
      <c r="K1838" t="s">
        <v>18</v>
      </c>
      <c r="L1838">
        <v>3</v>
      </c>
      <c r="M1838" t="s">
        <v>19</v>
      </c>
      <c r="N1838" t="s">
        <v>62</v>
      </c>
      <c r="O1838">
        <f>orders[[#This Row],[Ship Date]]-orders[[#This Row],[Order Date]]</f>
        <v>1</v>
      </c>
      <c r="P1838">
        <f>WEEKNUM(orders[[#This Row],[Order Date]])</f>
        <v>11</v>
      </c>
      <c r="Q1838" t="str" cm="1">
        <f t="array" ref="Q1838">_xlfn.IFS(orders[[#This Row],[Customer Gender]]="M","Male", orders[[#This Row],[Customer Gender]]="F","Female", orders[[#This Row],[Customer Gender]]="O","Other", TRUE,"Unknown")</f>
        <v>Female</v>
      </c>
      <c r="R1838" s="31" t="str">
        <f t="shared" si="86"/>
        <v>March</v>
      </c>
    </row>
    <row r="1839" spans="1:18">
      <c r="A1839" t="s">
        <v>1939</v>
      </c>
      <c r="B1839" t="s">
        <v>44</v>
      </c>
      <c r="C1839">
        <v>3</v>
      </c>
      <c r="D1839">
        <f t="shared" si="84"/>
        <v>3</v>
      </c>
      <c r="E1839">
        <v>26</v>
      </c>
      <c r="F1839">
        <v>78</v>
      </c>
      <c r="G1839">
        <f t="shared" si="85"/>
        <v>78</v>
      </c>
      <c r="H1839" s="1">
        <v>45725</v>
      </c>
      <c r="I1839" s="1">
        <v>45730</v>
      </c>
      <c r="J1839" t="s">
        <v>27</v>
      </c>
      <c r="K1839" t="s">
        <v>35</v>
      </c>
      <c r="L1839">
        <v>3</v>
      </c>
      <c r="M1839" t="s">
        <v>19</v>
      </c>
      <c r="N1839" t="s">
        <v>62</v>
      </c>
      <c r="O1839">
        <f>orders[[#This Row],[Ship Date]]-orders[[#This Row],[Order Date]]</f>
        <v>5</v>
      </c>
      <c r="P1839">
        <f>WEEKNUM(orders[[#This Row],[Order Date]])</f>
        <v>11</v>
      </c>
      <c r="Q1839" t="str" cm="1">
        <f t="array" ref="Q1839">_xlfn.IFS(orders[[#This Row],[Customer Gender]]="M","Male", orders[[#This Row],[Customer Gender]]="F","Female", orders[[#This Row],[Customer Gender]]="O","Other", TRUE,"Unknown")</f>
        <v>Female</v>
      </c>
      <c r="R1839" s="31" t="str">
        <f t="shared" si="86"/>
        <v>March</v>
      </c>
    </row>
    <row r="1840" spans="1:18">
      <c r="A1840" t="s">
        <v>1940</v>
      </c>
      <c r="B1840" t="s">
        <v>26</v>
      </c>
      <c r="C1840">
        <v>10</v>
      </c>
      <c r="D1840">
        <f t="shared" si="84"/>
        <v>10</v>
      </c>
      <c r="E1840">
        <v>140.69999999999999</v>
      </c>
      <c r="F1840">
        <v>1407</v>
      </c>
      <c r="G1840">
        <f t="shared" si="85"/>
        <v>1407</v>
      </c>
      <c r="H1840" s="1">
        <v>45725</v>
      </c>
      <c r="I1840" s="1">
        <v>45731</v>
      </c>
      <c r="J1840" t="s">
        <v>23</v>
      </c>
      <c r="K1840" t="s">
        <v>51</v>
      </c>
      <c r="L1840">
        <v>3</v>
      </c>
      <c r="M1840" t="s">
        <v>19</v>
      </c>
      <c r="N1840" t="s">
        <v>62</v>
      </c>
      <c r="O1840">
        <f>orders[[#This Row],[Ship Date]]-orders[[#This Row],[Order Date]]</f>
        <v>6</v>
      </c>
      <c r="P1840">
        <f>WEEKNUM(orders[[#This Row],[Order Date]])</f>
        <v>11</v>
      </c>
      <c r="Q1840" t="str" cm="1">
        <f t="array" ref="Q1840">_xlfn.IFS(orders[[#This Row],[Customer Gender]]="M","Male", orders[[#This Row],[Customer Gender]]="F","Female", orders[[#This Row],[Customer Gender]]="O","Other", TRUE,"Unknown")</f>
        <v>Male</v>
      </c>
      <c r="R1840" s="31" t="str">
        <f t="shared" si="86"/>
        <v>March</v>
      </c>
    </row>
    <row r="1841" spans="1:18">
      <c r="A1841" t="s">
        <v>1941</v>
      </c>
      <c r="B1841" t="s">
        <v>135</v>
      </c>
      <c r="C1841">
        <v>2</v>
      </c>
      <c r="D1841">
        <f t="shared" si="84"/>
        <v>2</v>
      </c>
      <c r="E1841">
        <v>41.7</v>
      </c>
      <c r="F1841">
        <v>83.4</v>
      </c>
      <c r="G1841">
        <f t="shared" si="85"/>
        <v>83.4</v>
      </c>
      <c r="H1841" s="1">
        <v>45725</v>
      </c>
      <c r="I1841" s="1">
        <v>45733</v>
      </c>
      <c r="J1841" t="s">
        <v>27</v>
      </c>
      <c r="K1841" t="s">
        <v>18</v>
      </c>
      <c r="L1841">
        <v>2</v>
      </c>
      <c r="M1841" t="s">
        <v>19</v>
      </c>
      <c r="N1841" t="s">
        <v>62</v>
      </c>
      <c r="O1841">
        <f>orders[[#This Row],[Ship Date]]-orders[[#This Row],[Order Date]]</f>
        <v>8</v>
      </c>
      <c r="P1841">
        <f>WEEKNUM(orders[[#This Row],[Order Date]])</f>
        <v>11</v>
      </c>
      <c r="Q1841" t="str" cm="1">
        <f t="array" ref="Q1841">_xlfn.IFS(orders[[#This Row],[Customer Gender]]="M","Male", orders[[#This Row],[Customer Gender]]="F","Female", orders[[#This Row],[Customer Gender]]="O","Other", TRUE,"Unknown")</f>
        <v>Female</v>
      </c>
      <c r="R1841" s="31" t="str">
        <f t="shared" si="86"/>
        <v>March</v>
      </c>
    </row>
    <row r="1842" spans="1:18">
      <c r="A1842" t="s">
        <v>1942</v>
      </c>
      <c r="B1842" t="s">
        <v>26</v>
      </c>
      <c r="C1842">
        <v>2</v>
      </c>
      <c r="D1842">
        <f t="shared" si="84"/>
        <v>2</v>
      </c>
      <c r="E1842">
        <v>135.1</v>
      </c>
      <c r="F1842">
        <v>270.2</v>
      </c>
      <c r="G1842">
        <f t="shared" si="85"/>
        <v>270.2</v>
      </c>
      <c r="H1842" s="1">
        <v>45725</v>
      </c>
      <c r="I1842" s="1">
        <v>45726</v>
      </c>
      <c r="J1842" t="s">
        <v>23</v>
      </c>
      <c r="K1842" t="s">
        <v>18</v>
      </c>
      <c r="L1842">
        <v>5</v>
      </c>
      <c r="M1842" t="s">
        <v>19</v>
      </c>
      <c r="N1842" t="s">
        <v>103</v>
      </c>
      <c r="O1842">
        <f>orders[[#This Row],[Ship Date]]-orders[[#This Row],[Order Date]]</f>
        <v>1</v>
      </c>
      <c r="P1842">
        <f>WEEKNUM(orders[[#This Row],[Order Date]])</f>
        <v>11</v>
      </c>
      <c r="Q1842" t="str" cm="1">
        <f t="array" ref="Q1842">_xlfn.IFS(orders[[#This Row],[Customer Gender]]="M","Male", orders[[#This Row],[Customer Gender]]="F","Female", orders[[#This Row],[Customer Gender]]="O","Other", TRUE,"Unknown")</f>
        <v>Male</v>
      </c>
      <c r="R1842" s="31" t="str">
        <f t="shared" si="86"/>
        <v>March</v>
      </c>
    </row>
    <row r="1843" spans="1:18">
      <c r="A1843" t="s">
        <v>1943</v>
      </c>
      <c r="B1843" t="s">
        <v>69</v>
      </c>
      <c r="C1843">
        <v>22</v>
      </c>
      <c r="D1843">
        <f t="shared" si="84"/>
        <v>22</v>
      </c>
      <c r="E1843">
        <v>95.5</v>
      </c>
      <c r="F1843">
        <v>2101</v>
      </c>
      <c r="G1843">
        <f t="shared" si="85"/>
        <v>2101</v>
      </c>
      <c r="H1843" s="1">
        <v>45725</v>
      </c>
      <c r="I1843" s="1">
        <v>45726</v>
      </c>
      <c r="J1843" t="s">
        <v>27</v>
      </c>
      <c r="K1843" t="s">
        <v>70</v>
      </c>
      <c r="L1843">
        <v>2</v>
      </c>
      <c r="M1843" t="s">
        <v>19</v>
      </c>
      <c r="N1843" t="s">
        <v>201</v>
      </c>
      <c r="O1843">
        <f>orders[[#This Row],[Ship Date]]-orders[[#This Row],[Order Date]]</f>
        <v>1</v>
      </c>
      <c r="P1843">
        <f>WEEKNUM(orders[[#This Row],[Order Date]])</f>
        <v>11</v>
      </c>
      <c r="Q1843" t="str" cm="1">
        <f t="array" ref="Q1843">_xlfn.IFS(orders[[#This Row],[Customer Gender]]="M","Male", orders[[#This Row],[Customer Gender]]="F","Female", orders[[#This Row],[Customer Gender]]="O","Other", TRUE,"Unknown")</f>
        <v>Female</v>
      </c>
      <c r="R1843" s="31" t="str">
        <f t="shared" si="86"/>
        <v>March</v>
      </c>
    </row>
    <row r="1844" spans="1:18">
      <c r="A1844" t="s">
        <v>1944</v>
      </c>
      <c r="B1844" t="s">
        <v>123</v>
      </c>
      <c r="C1844">
        <v>1</v>
      </c>
      <c r="D1844">
        <f t="shared" si="84"/>
        <v>1</v>
      </c>
      <c r="E1844">
        <v>25.5</v>
      </c>
      <c r="F1844">
        <v>25.5</v>
      </c>
      <c r="G1844">
        <f t="shared" si="85"/>
        <v>25.5</v>
      </c>
      <c r="H1844" s="1">
        <v>45725</v>
      </c>
      <c r="I1844" s="1">
        <v>45728</v>
      </c>
      <c r="J1844" t="s">
        <v>17</v>
      </c>
      <c r="K1844" t="s">
        <v>40</v>
      </c>
      <c r="L1844">
        <v>5</v>
      </c>
      <c r="M1844" t="s">
        <v>19</v>
      </c>
      <c r="N1844" t="s">
        <v>77</v>
      </c>
      <c r="O1844">
        <f>orders[[#This Row],[Ship Date]]-orders[[#This Row],[Order Date]]</f>
        <v>3</v>
      </c>
      <c r="P1844">
        <f>WEEKNUM(orders[[#This Row],[Order Date]])</f>
        <v>11</v>
      </c>
      <c r="Q1844" t="str" cm="1">
        <f t="array" ref="Q1844">_xlfn.IFS(orders[[#This Row],[Customer Gender]]="M","Male", orders[[#This Row],[Customer Gender]]="F","Female", orders[[#This Row],[Customer Gender]]="O","Other", TRUE,"Unknown")</f>
        <v>Unknown</v>
      </c>
      <c r="R1844" s="31" t="str">
        <f t="shared" si="86"/>
        <v>March</v>
      </c>
    </row>
    <row r="1845" spans="1:18">
      <c r="A1845" t="s">
        <v>1945</v>
      </c>
      <c r="B1845" t="s">
        <v>22</v>
      </c>
      <c r="C1845">
        <v>1</v>
      </c>
      <c r="D1845">
        <f t="shared" si="84"/>
        <v>1</v>
      </c>
      <c r="E1845">
        <v>42.6</v>
      </c>
      <c r="F1845">
        <v>42.6</v>
      </c>
      <c r="G1845">
        <f t="shared" si="85"/>
        <v>42.6</v>
      </c>
      <c r="H1845" s="1">
        <v>45725</v>
      </c>
      <c r="I1845" s="1">
        <v>45729</v>
      </c>
      <c r="J1845" t="s">
        <v>27</v>
      </c>
      <c r="K1845" t="s">
        <v>18</v>
      </c>
      <c r="L1845">
        <v>4</v>
      </c>
      <c r="M1845" t="s">
        <v>19</v>
      </c>
      <c r="N1845" t="s">
        <v>77</v>
      </c>
      <c r="O1845">
        <f>orders[[#This Row],[Ship Date]]-orders[[#This Row],[Order Date]]</f>
        <v>4</v>
      </c>
      <c r="P1845">
        <f>WEEKNUM(orders[[#This Row],[Order Date]])</f>
        <v>11</v>
      </c>
      <c r="Q1845" t="str" cm="1">
        <f t="array" ref="Q1845">_xlfn.IFS(orders[[#This Row],[Customer Gender]]="M","Male", orders[[#This Row],[Customer Gender]]="F","Female", orders[[#This Row],[Customer Gender]]="O","Other", TRUE,"Unknown")</f>
        <v>Female</v>
      </c>
      <c r="R1845" s="31" t="str">
        <f t="shared" si="86"/>
        <v>March</v>
      </c>
    </row>
    <row r="1846" spans="1:18">
      <c r="A1846" t="s">
        <v>1946</v>
      </c>
      <c r="B1846" t="s">
        <v>44</v>
      </c>
      <c r="C1846">
        <v>15</v>
      </c>
      <c r="D1846">
        <f t="shared" si="84"/>
        <v>15</v>
      </c>
      <c r="E1846">
        <v>32.4</v>
      </c>
      <c r="F1846">
        <v>486</v>
      </c>
      <c r="G1846">
        <f t="shared" si="85"/>
        <v>486</v>
      </c>
      <c r="H1846" s="1">
        <v>45725</v>
      </c>
      <c r="I1846" s="1">
        <v>45726</v>
      </c>
      <c r="J1846" t="s">
        <v>23</v>
      </c>
      <c r="K1846" t="s">
        <v>35</v>
      </c>
      <c r="L1846">
        <v>3</v>
      </c>
      <c r="M1846" t="s">
        <v>19</v>
      </c>
      <c r="N1846" t="s">
        <v>77</v>
      </c>
      <c r="O1846">
        <f>orders[[#This Row],[Ship Date]]-orders[[#This Row],[Order Date]]</f>
        <v>1</v>
      </c>
      <c r="P1846">
        <f>WEEKNUM(orders[[#This Row],[Order Date]])</f>
        <v>11</v>
      </c>
      <c r="Q1846" t="str" cm="1">
        <f t="array" ref="Q1846">_xlfn.IFS(orders[[#This Row],[Customer Gender]]="M","Male", orders[[#This Row],[Customer Gender]]="F","Female", orders[[#This Row],[Customer Gender]]="O","Other", TRUE,"Unknown")</f>
        <v>Male</v>
      </c>
      <c r="R1846" s="31" t="str">
        <f t="shared" si="86"/>
        <v>March</v>
      </c>
    </row>
    <row r="1847" spans="1:18">
      <c r="A1847" t="s">
        <v>1947</v>
      </c>
      <c r="B1847" t="s">
        <v>32</v>
      </c>
      <c r="C1847">
        <v>4</v>
      </c>
      <c r="D1847">
        <f t="shared" si="84"/>
        <v>4</v>
      </c>
      <c r="E1847">
        <v>20.2</v>
      </c>
      <c r="F1847">
        <v>80.8</v>
      </c>
      <c r="G1847">
        <f t="shared" si="85"/>
        <v>80.8</v>
      </c>
      <c r="H1847" s="1">
        <v>45725</v>
      </c>
      <c r="I1847" s="1">
        <v>45726</v>
      </c>
      <c r="J1847" t="s">
        <v>89</v>
      </c>
      <c r="K1847" t="s">
        <v>40</v>
      </c>
      <c r="L1847">
        <v>4</v>
      </c>
      <c r="M1847" t="s">
        <v>19</v>
      </c>
      <c r="N1847" t="s">
        <v>77</v>
      </c>
      <c r="O1847">
        <f>orders[[#This Row],[Ship Date]]-orders[[#This Row],[Order Date]]</f>
        <v>1</v>
      </c>
      <c r="P1847">
        <f>WEEKNUM(orders[[#This Row],[Order Date]])</f>
        <v>11</v>
      </c>
      <c r="Q1847" t="str" cm="1">
        <f t="array" ref="Q1847">_xlfn.IFS(orders[[#This Row],[Customer Gender]]="M","Male", orders[[#This Row],[Customer Gender]]="F","Female", orders[[#This Row],[Customer Gender]]="O","Other", TRUE,"Unknown")</f>
        <v>Other</v>
      </c>
      <c r="R1847" s="31" t="str">
        <f t="shared" si="86"/>
        <v>March</v>
      </c>
    </row>
    <row r="1848" spans="1:18">
      <c r="A1848" t="s">
        <v>1948</v>
      </c>
      <c r="B1848" t="s">
        <v>128</v>
      </c>
      <c r="C1848">
        <v>3</v>
      </c>
      <c r="D1848">
        <f t="shared" si="84"/>
        <v>3</v>
      </c>
      <c r="E1848">
        <v>52.5</v>
      </c>
      <c r="F1848">
        <v>157.5</v>
      </c>
      <c r="G1848">
        <f t="shared" si="85"/>
        <v>157.5</v>
      </c>
      <c r="H1848" s="1">
        <v>45725</v>
      </c>
      <c r="I1848" s="1">
        <v>45730</v>
      </c>
      <c r="J1848" t="s">
        <v>27</v>
      </c>
      <c r="K1848" t="s">
        <v>70</v>
      </c>
      <c r="L1848">
        <v>4</v>
      </c>
      <c r="M1848" t="s">
        <v>19</v>
      </c>
      <c r="N1848" t="s">
        <v>108</v>
      </c>
      <c r="O1848">
        <f>orders[[#This Row],[Ship Date]]-orders[[#This Row],[Order Date]]</f>
        <v>5</v>
      </c>
      <c r="P1848">
        <f>WEEKNUM(orders[[#This Row],[Order Date]])</f>
        <v>11</v>
      </c>
      <c r="Q1848" t="str" cm="1">
        <f t="array" ref="Q1848">_xlfn.IFS(orders[[#This Row],[Customer Gender]]="M","Male", orders[[#This Row],[Customer Gender]]="F","Female", orders[[#This Row],[Customer Gender]]="O","Other", TRUE,"Unknown")</f>
        <v>Female</v>
      </c>
      <c r="R1848" s="31" t="str">
        <f t="shared" si="86"/>
        <v>March</v>
      </c>
    </row>
    <row r="1849" spans="1:18">
      <c r="A1849" t="s">
        <v>1949</v>
      </c>
      <c r="B1849" t="s">
        <v>26</v>
      </c>
      <c r="C1849">
        <v>5</v>
      </c>
      <c r="D1849">
        <f t="shared" si="84"/>
        <v>5</v>
      </c>
      <c r="E1849">
        <v>59.9</v>
      </c>
      <c r="F1849">
        <v>299.5</v>
      </c>
      <c r="G1849">
        <f t="shared" si="85"/>
        <v>299.5</v>
      </c>
      <c r="H1849" s="1">
        <v>45725</v>
      </c>
      <c r="I1849" s="1">
        <v>45727</v>
      </c>
      <c r="J1849" t="s">
        <v>27</v>
      </c>
      <c r="K1849" t="s">
        <v>40</v>
      </c>
      <c r="L1849">
        <v>4</v>
      </c>
      <c r="M1849" t="s">
        <v>19</v>
      </c>
      <c r="N1849" t="s">
        <v>110</v>
      </c>
      <c r="O1849">
        <f>orders[[#This Row],[Ship Date]]-orders[[#This Row],[Order Date]]</f>
        <v>2</v>
      </c>
      <c r="P1849">
        <f>WEEKNUM(orders[[#This Row],[Order Date]])</f>
        <v>11</v>
      </c>
      <c r="Q1849" t="str" cm="1">
        <f t="array" ref="Q1849">_xlfn.IFS(orders[[#This Row],[Customer Gender]]="M","Male", orders[[#This Row],[Customer Gender]]="F","Female", orders[[#This Row],[Customer Gender]]="O","Other", TRUE,"Unknown")</f>
        <v>Female</v>
      </c>
      <c r="R1849" s="31" t="str">
        <f t="shared" si="86"/>
        <v>March</v>
      </c>
    </row>
    <row r="1850" spans="1:18">
      <c r="A1850" t="s">
        <v>1950</v>
      </c>
      <c r="B1850" t="s">
        <v>32</v>
      </c>
      <c r="C1850">
        <v>2</v>
      </c>
      <c r="D1850">
        <f t="shared" si="84"/>
        <v>2</v>
      </c>
      <c r="E1850">
        <v>53.2</v>
      </c>
      <c r="F1850">
        <v>106.4</v>
      </c>
      <c r="G1850">
        <f t="shared" si="85"/>
        <v>106.4</v>
      </c>
      <c r="H1850" s="1">
        <v>45725</v>
      </c>
      <c r="I1850" s="1">
        <v>45726</v>
      </c>
      <c r="J1850" t="s">
        <v>27</v>
      </c>
      <c r="K1850" t="s">
        <v>35</v>
      </c>
      <c r="L1850">
        <v>1</v>
      </c>
      <c r="M1850" t="s">
        <v>19</v>
      </c>
      <c r="N1850" t="s">
        <v>113</v>
      </c>
      <c r="O1850">
        <f>orders[[#This Row],[Ship Date]]-orders[[#This Row],[Order Date]]</f>
        <v>1</v>
      </c>
      <c r="P1850">
        <f>WEEKNUM(orders[[#This Row],[Order Date]])</f>
        <v>11</v>
      </c>
      <c r="Q1850" t="str" cm="1">
        <f t="array" ref="Q1850">_xlfn.IFS(orders[[#This Row],[Customer Gender]]="M","Male", orders[[#This Row],[Customer Gender]]="F","Female", orders[[#This Row],[Customer Gender]]="O","Other", TRUE,"Unknown")</f>
        <v>Female</v>
      </c>
      <c r="R1850" s="31" t="str">
        <f t="shared" si="86"/>
        <v>March</v>
      </c>
    </row>
    <row r="1851" spans="1:18">
      <c r="A1851" t="s">
        <v>1951</v>
      </c>
      <c r="B1851" t="s">
        <v>26</v>
      </c>
      <c r="C1851">
        <v>2</v>
      </c>
      <c r="D1851">
        <f t="shared" si="84"/>
        <v>2</v>
      </c>
      <c r="E1851">
        <v>60</v>
      </c>
      <c r="F1851">
        <v>120</v>
      </c>
      <c r="G1851">
        <f t="shared" si="85"/>
        <v>120</v>
      </c>
      <c r="H1851" s="1">
        <v>45725</v>
      </c>
      <c r="I1851" s="1">
        <v>45731</v>
      </c>
      <c r="J1851" t="s">
        <v>23</v>
      </c>
      <c r="K1851" t="s">
        <v>35</v>
      </c>
      <c r="L1851">
        <v>5</v>
      </c>
      <c r="M1851" t="s">
        <v>19</v>
      </c>
      <c r="N1851" t="s">
        <v>113</v>
      </c>
      <c r="O1851">
        <f>orders[[#This Row],[Ship Date]]-orders[[#This Row],[Order Date]]</f>
        <v>6</v>
      </c>
      <c r="P1851">
        <f>WEEKNUM(orders[[#This Row],[Order Date]])</f>
        <v>11</v>
      </c>
      <c r="Q1851" t="str" cm="1">
        <f t="array" ref="Q1851">_xlfn.IFS(orders[[#This Row],[Customer Gender]]="M","Male", orders[[#This Row],[Customer Gender]]="F","Female", orders[[#This Row],[Customer Gender]]="O","Other", TRUE,"Unknown")</f>
        <v>Male</v>
      </c>
      <c r="R1851" s="31" t="str">
        <f t="shared" si="86"/>
        <v>March</v>
      </c>
    </row>
    <row r="1852" spans="1:18">
      <c r="A1852" t="s">
        <v>1952</v>
      </c>
      <c r="B1852" t="s">
        <v>44</v>
      </c>
      <c r="C1852">
        <v>3</v>
      </c>
      <c r="D1852">
        <f t="shared" si="84"/>
        <v>3</v>
      </c>
      <c r="E1852">
        <v>29.3</v>
      </c>
      <c r="F1852">
        <v>87.9</v>
      </c>
      <c r="G1852">
        <f t="shared" si="85"/>
        <v>87.9</v>
      </c>
      <c r="H1852" s="1">
        <v>45725</v>
      </c>
      <c r="I1852" s="1">
        <v>45726</v>
      </c>
      <c r="J1852" t="s">
        <v>27</v>
      </c>
      <c r="K1852" t="s">
        <v>70</v>
      </c>
      <c r="L1852">
        <v>4</v>
      </c>
      <c r="M1852" t="s">
        <v>19</v>
      </c>
      <c r="N1852" t="s">
        <v>82</v>
      </c>
      <c r="O1852">
        <f>orders[[#This Row],[Ship Date]]-orders[[#This Row],[Order Date]]</f>
        <v>1</v>
      </c>
      <c r="P1852">
        <f>WEEKNUM(orders[[#This Row],[Order Date]])</f>
        <v>11</v>
      </c>
      <c r="Q1852" t="str" cm="1">
        <f t="array" ref="Q1852">_xlfn.IFS(orders[[#This Row],[Customer Gender]]="M","Male", orders[[#This Row],[Customer Gender]]="F","Female", orders[[#This Row],[Customer Gender]]="O","Other", TRUE,"Unknown")</f>
        <v>Female</v>
      </c>
      <c r="R1852" s="31" t="str">
        <f t="shared" si="86"/>
        <v>March</v>
      </c>
    </row>
    <row r="1853" spans="1:18">
      <c r="A1853" t="s">
        <v>1953</v>
      </c>
      <c r="B1853" t="s">
        <v>69</v>
      </c>
      <c r="C1853">
        <v>2</v>
      </c>
      <c r="D1853">
        <f t="shared" si="84"/>
        <v>2</v>
      </c>
      <c r="E1853">
        <v>55.4</v>
      </c>
      <c r="F1853">
        <v>110.8</v>
      </c>
      <c r="G1853">
        <f t="shared" si="85"/>
        <v>110.8</v>
      </c>
      <c r="H1853" s="1">
        <v>45725</v>
      </c>
      <c r="I1853" s="1">
        <v>45726</v>
      </c>
      <c r="J1853" t="s">
        <v>27</v>
      </c>
      <c r="K1853" t="s">
        <v>18</v>
      </c>
      <c r="L1853">
        <v>5</v>
      </c>
      <c r="M1853" t="s">
        <v>19</v>
      </c>
      <c r="N1853" t="s">
        <v>115</v>
      </c>
      <c r="O1853">
        <f>orders[[#This Row],[Ship Date]]-orders[[#This Row],[Order Date]]</f>
        <v>1</v>
      </c>
      <c r="P1853">
        <f>WEEKNUM(orders[[#This Row],[Order Date]])</f>
        <v>11</v>
      </c>
      <c r="Q1853" t="str" cm="1">
        <f t="array" ref="Q1853">_xlfn.IFS(orders[[#This Row],[Customer Gender]]="M","Male", orders[[#This Row],[Customer Gender]]="F","Female", orders[[#This Row],[Customer Gender]]="O","Other", TRUE,"Unknown")</f>
        <v>Female</v>
      </c>
      <c r="R1853" s="31" t="str">
        <f t="shared" si="86"/>
        <v>March</v>
      </c>
    </row>
    <row r="1854" spans="1:18">
      <c r="A1854" t="s">
        <v>1954</v>
      </c>
      <c r="B1854" t="s">
        <v>16</v>
      </c>
      <c r="C1854">
        <v>5</v>
      </c>
      <c r="D1854">
        <f t="shared" si="84"/>
        <v>5</v>
      </c>
      <c r="E1854">
        <v>20.100000000000001</v>
      </c>
      <c r="F1854">
        <v>100.5</v>
      </c>
      <c r="G1854">
        <f t="shared" si="85"/>
        <v>100.5</v>
      </c>
      <c r="H1854" s="1">
        <v>45725</v>
      </c>
      <c r="I1854" s="1">
        <v>45727</v>
      </c>
      <c r="J1854" t="s">
        <v>27</v>
      </c>
      <c r="K1854" t="s">
        <v>35</v>
      </c>
      <c r="L1854">
        <v>5</v>
      </c>
      <c r="M1854" t="s">
        <v>19</v>
      </c>
      <c r="N1854" t="s">
        <v>115</v>
      </c>
      <c r="O1854">
        <f>orders[[#This Row],[Ship Date]]-orders[[#This Row],[Order Date]]</f>
        <v>2</v>
      </c>
      <c r="P1854">
        <f>WEEKNUM(orders[[#This Row],[Order Date]])</f>
        <v>11</v>
      </c>
      <c r="Q1854" t="str" cm="1">
        <f t="array" ref="Q1854">_xlfn.IFS(orders[[#This Row],[Customer Gender]]="M","Male", orders[[#This Row],[Customer Gender]]="F","Female", orders[[#This Row],[Customer Gender]]="O","Other", TRUE,"Unknown")</f>
        <v>Female</v>
      </c>
      <c r="R1854" s="31" t="str">
        <f t="shared" si="86"/>
        <v>March</v>
      </c>
    </row>
    <row r="1855" spans="1:18">
      <c r="A1855" t="s">
        <v>1955</v>
      </c>
      <c r="B1855" t="s">
        <v>81</v>
      </c>
      <c r="C1855">
        <v>5</v>
      </c>
      <c r="D1855">
        <f t="shared" si="84"/>
        <v>5</v>
      </c>
      <c r="E1855">
        <v>24</v>
      </c>
      <c r="F1855">
        <v>120</v>
      </c>
      <c r="G1855">
        <f t="shared" si="85"/>
        <v>120</v>
      </c>
      <c r="H1855" s="1">
        <v>45725</v>
      </c>
      <c r="I1855" s="1">
        <v>45728</v>
      </c>
      <c r="J1855" t="s">
        <v>23</v>
      </c>
      <c r="K1855" t="s">
        <v>40</v>
      </c>
      <c r="L1855">
        <v>4</v>
      </c>
      <c r="M1855" t="s">
        <v>19</v>
      </c>
      <c r="N1855" t="s">
        <v>24</v>
      </c>
      <c r="O1855">
        <f>orders[[#This Row],[Ship Date]]-orders[[#This Row],[Order Date]]</f>
        <v>3</v>
      </c>
      <c r="P1855">
        <f>WEEKNUM(orders[[#This Row],[Order Date]])</f>
        <v>11</v>
      </c>
      <c r="Q1855" t="str" cm="1">
        <f t="array" ref="Q1855">_xlfn.IFS(orders[[#This Row],[Customer Gender]]="M","Male", orders[[#This Row],[Customer Gender]]="F","Female", orders[[#This Row],[Customer Gender]]="O","Other", TRUE,"Unknown")</f>
        <v>Male</v>
      </c>
      <c r="R1855" s="31" t="str">
        <f t="shared" si="86"/>
        <v>March</v>
      </c>
    </row>
    <row r="1856" spans="1:18">
      <c r="A1856" t="s">
        <v>1956</v>
      </c>
      <c r="B1856" t="s">
        <v>44</v>
      </c>
      <c r="C1856">
        <v>2</v>
      </c>
      <c r="D1856">
        <f t="shared" si="84"/>
        <v>2</v>
      </c>
      <c r="E1856">
        <v>30.6</v>
      </c>
      <c r="F1856">
        <v>61.2</v>
      </c>
      <c r="G1856">
        <f t="shared" si="85"/>
        <v>61.2</v>
      </c>
      <c r="H1856" s="1">
        <v>45726</v>
      </c>
      <c r="I1856" s="1">
        <v>45728</v>
      </c>
      <c r="J1856" t="s">
        <v>27</v>
      </c>
      <c r="K1856" t="s">
        <v>18</v>
      </c>
      <c r="L1856">
        <v>4</v>
      </c>
      <c r="M1856" t="s">
        <v>19</v>
      </c>
      <c r="N1856" t="s">
        <v>24</v>
      </c>
      <c r="O1856">
        <f>orders[[#This Row],[Ship Date]]-orders[[#This Row],[Order Date]]</f>
        <v>2</v>
      </c>
      <c r="P1856">
        <f>WEEKNUM(orders[[#This Row],[Order Date]])</f>
        <v>11</v>
      </c>
      <c r="Q1856" t="str" cm="1">
        <f t="array" ref="Q1856">_xlfn.IFS(orders[[#This Row],[Customer Gender]]="M","Male", orders[[#This Row],[Customer Gender]]="F","Female", orders[[#This Row],[Customer Gender]]="O","Other", TRUE,"Unknown")</f>
        <v>Female</v>
      </c>
      <c r="R1856" s="31" t="str">
        <f t="shared" si="86"/>
        <v>March</v>
      </c>
    </row>
    <row r="1857" spans="1:18">
      <c r="A1857" t="s">
        <v>1957</v>
      </c>
      <c r="B1857" t="s">
        <v>54</v>
      </c>
      <c r="C1857">
        <v>5</v>
      </c>
      <c r="D1857">
        <f t="shared" si="84"/>
        <v>5</v>
      </c>
      <c r="E1857">
        <v>33</v>
      </c>
      <c r="F1857">
        <v>165</v>
      </c>
      <c r="G1857">
        <f t="shared" si="85"/>
        <v>165</v>
      </c>
      <c r="H1857" s="1">
        <v>45726</v>
      </c>
      <c r="I1857" s="1">
        <v>45727</v>
      </c>
      <c r="J1857" t="s">
        <v>23</v>
      </c>
      <c r="K1857" t="s">
        <v>35</v>
      </c>
      <c r="L1857">
        <v>3</v>
      </c>
      <c r="M1857" t="s">
        <v>19</v>
      </c>
      <c r="N1857" t="s">
        <v>208</v>
      </c>
      <c r="O1857">
        <f>orders[[#This Row],[Ship Date]]-orders[[#This Row],[Order Date]]</f>
        <v>1</v>
      </c>
      <c r="P1857">
        <f>WEEKNUM(orders[[#This Row],[Order Date]])</f>
        <v>11</v>
      </c>
      <c r="Q1857" t="str" cm="1">
        <f t="array" ref="Q1857">_xlfn.IFS(orders[[#This Row],[Customer Gender]]="M","Male", orders[[#This Row],[Customer Gender]]="F","Female", orders[[#This Row],[Customer Gender]]="O","Other", TRUE,"Unknown")</f>
        <v>Male</v>
      </c>
      <c r="R1857" s="31" t="str">
        <f t="shared" si="86"/>
        <v>March</v>
      </c>
    </row>
    <row r="1858" spans="1:18">
      <c r="A1858" t="s">
        <v>1958</v>
      </c>
      <c r="B1858" t="s">
        <v>135</v>
      </c>
      <c r="C1858">
        <v>9</v>
      </c>
      <c r="D1858">
        <f t="shared" ref="D1858:D1921" si="87">IF(OR(C1858="",C1858=0),0.0001,C1858)</f>
        <v>9</v>
      </c>
      <c r="E1858">
        <v>42.1</v>
      </c>
      <c r="F1858">
        <v>378.90000000000003</v>
      </c>
      <c r="G1858">
        <f t="shared" ref="G1858:G1921" si="88">IF(OR(F1858="",F1858=0),0.0001,F1858)</f>
        <v>378.90000000000003</v>
      </c>
      <c r="H1858" s="1">
        <v>45726</v>
      </c>
      <c r="I1858" s="1">
        <v>45732</v>
      </c>
      <c r="J1858" t="s">
        <v>27</v>
      </c>
      <c r="K1858" t="s">
        <v>40</v>
      </c>
      <c r="L1858">
        <v>4</v>
      </c>
      <c r="M1858" t="s">
        <v>19</v>
      </c>
      <c r="N1858" t="s">
        <v>587</v>
      </c>
      <c r="O1858">
        <f>orders[[#This Row],[Ship Date]]-orders[[#This Row],[Order Date]]</f>
        <v>6</v>
      </c>
      <c r="P1858">
        <f>WEEKNUM(orders[[#This Row],[Order Date]])</f>
        <v>11</v>
      </c>
      <c r="Q1858" t="str" cm="1">
        <f t="array" ref="Q1858">_xlfn.IFS(orders[[#This Row],[Customer Gender]]="M","Male", orders[[#This Row],[Customer Gender]]="F","Female", orders[[#This Row],[Customer Gender]]="O","Other", TRUE,"Unknown")</f>
        <v>Female</v>
      </c>
      <c r="R1858" s="31" t="str">
        <f t="shared" ref="R1858:R1921" si="89">TEXT(H1858,"mmmm")</f>
        <v>March</v>
      </c>
    </row>
    <row r="1859" spans="1:18">
      <c r="A1859" t="s">
        <v>1959</v>
      </c>
      <c r="B1859" t="s">
        <v>39</v>
      </c>
      <c r="C1859">
        <v>7</v>
      </c>
      <c r="D1859">
        <f t="shared" si="87"/>
        <v>7</v>
      </c>
      <c r="E1859">
        <v>77.7</v>
      </c>
      <c r="F1859">
        <v>543.9</v>
      </c>
      <c r="G1859">
        <f t="shared" si="88"/>
        <v>543.9</v>
      </c>
      <c r="H1859" s="1">
        <v>45726</v>
      </c>
      <c r="I1859" s="1">
        <v>45731</v>
      </c>
      <c r="J1859" t="s">
        <v>27</v>
      </c>
      <c r="K1859" t="s">
        <v>35</v>
      </c>
      <c r="L1859">
        <v>5</v>
      </c>
      <c r="M1859" t="s">
        <v>19</v>
      </c>
      <c r="N1859" t="s">
        <v>949</v>
      </c>
      <c r="O1859">
        <f>orders[[#This Row],[Ship Date]]-orders[[#This Row],[Order Date]]</f>
        <v>5</v>
      </c>
      <c r="P1859">
        <f>WEEKNUM(orders[[#This Row],[Order Date]])</f>
        <v>11</v>
      </c>
      <c r="Q1859" t="str" cm="1">
        <f t="array" ref="Q1859">_xlfn.IFS(orders[[#This Row],[Customer Gender]]="M","Male", orders[[#This Row],[Customer Gender]]="F","Female", orders[[#This Row],[Customer Gender]]="O","Other", TRUE,"Unknown")</f>
        <v>Female</v>
      </c>
      <c r="R1859" s="31" t="str">
        <f t="shared" si="89"/>
        <v>March</v>
      </c>
    </row>
    <row r="1860" spans="1:18">
      <c r="A1860" t="s">
        <v>1960</v>
      </c>
      <c r="B1860" t="s">
        <v>135</v>
      </c>
      <c r="C1860">
        <v>6</v>
      </c>
      <c r="D1860">
        <f t="shared" si="87"/>
        <v>6</v>
      </c>
      <c r="E1860">
        <v>22.7</v>
      </c>
      <c r="F1860">
        <v>136.19999999999999</v>
      </c>
      <c r="G1860">
        <f t="shared" si="88"/>
        <v>136.19999999999999</v>
      </c>
      <c r="H1860" s="1">
        <v>45726</v>
      </c>
      <c r="I1860" s="1">
        <v>45729</v>
      </c>
      <c r="J1860" t="s">
        <v>27</v>
      </c>
      <c r="K1860" t="s">
        <v>40</v>
      </c>
      <c r="L1860">
        <v>4</v>
      </c>
      <c r="M1860" t="s">
        <v>19</v>
      </c>
      <c r="N1860" t="s">
        <v>33</v>
      </c>
      <c r="O1860">
        <f>orders[[#This Row],[Ship Date]]-orders[[#This Row],[Order Date]]</f>
        <v>3</v>
      </c>
      <c r="P1860">
        <f>WEEKNUM(orders[[#This Row],[Order Date]])</f>
        <v>11</v>
      </c>
      <c r="Q1860" t="str" cm="1">
        <f t="array" ref="Q1860">_xlfn.IFS(orders[[#This Row],[Customer Gender]]="M","Male", orders[[#This Row],[Customer Gender]]="F","Female", orders[[#This Row],[Customer Gender]]="O","Other", TRUE,"Unknown")</f>
        <v>Female</v>
      </c>
      <c r="R1860" s="31" t="str">
        <f t="shared" si="89"/>
        <v>March</v>
      </c>
    </row>
    <row r="1861" spans="1:18">
      <c r="A1861" t="s">
        <v>1961</v>
      </c>
      <c r="B1861" t="s">
        <v>26</v>
      </c>
      <c r="C1861">
        <v>2</v>
      </c>
      <c r="D1861">
        <f t="shared" si="87"/>
        <v>2</v>
      </c>
      <c r="E1861">
        <v>133</v>
      </c>
      <c r="F1861">
        <v>266</v>
      </c>
      <c r="G1861">
        <f t="shared" si="88"/>
        <v>266</v>
      </c>
      <c r="H1861" s="1">
        <v>45726</v>
      </c>
      <c r="I1861" s="1">
        <v>45726</v>
      </c>
      <c r="J1861" t="s">
        <v>23</v>
      </c>
      <c r="K1861" t="s">
        <v>40</v>
      </c>
      <c r="L1861">
        <v>5</v>
      </c>
      <c r="M1861" t="s">
        <v>19</v>
      </c>
      <c r="N1861" t="s">
        <v>33</v>
      </c>
      <c r="O1861">
        <f>orders[[#This Row],[Ship Date]]-orders[[#This Row],[Order Date]]</f>
        <v>0</v>
      </c>
      <c r="P1861">
        <f>WEEKNUM(orders[[#This Row],[Order Date]])</f>
        <v>11</v>
      </c>
      <c r="Q1861" t="str" cm="1">
        <f t="array" ref="Q1861">_xlfn.IFS(orders[[#This Row],[Customer Gender]]="M","Male", orders[[#This Row],[Customer Gender]]="F","Female", orders[[#This Row],[Customer Gender]]="O","Other", TRUE,"Unknown")</f>
        <v>Male</v>
      </c>
      <c r="R1861" s="31" t="str">
        <f t="shared" si="89"/>
        <v>March</v>
      </c>
    </row>
    <row r="1862" spans="1:18">
      <c r="A1862" t="s">
        <v>1962</v>
      </c>
      <c r="B1862" t="s">
        <v>16</v>
      </c>
      <c r="C1862">
        <v>2</v>
      </c>
      <c r="D1862">
        <f t="shared" si="87"/>
        <v>2</v>
      </c>
      <c r="E1862">
        <v>23.3</v>
      </c>
      <c r="F1862">
        <v>46.6</v>
      </c>
      <c r="G1862">
        <f t="shared" si="88"/>
        <v>46.6</v>
      </c>
      <c r="H1862" s="1">
        <v>45726</v>
      </c>
      <c r="I1862" s="1">
        <v>45727</v>
      </c>
      <c r="J1862" t="s">
        <v>23</v>
      </c>
      <c r="K1862" t="s">
        <v>35</v>
      </c>
      <c r="L1862">
        <v>5</v>
      </c>
      <c r="M1862" t="s">
        <v>19</v>
      </c>
      <c r="N1862" t="s">
        <v>33</v>
      </c>
      <c r="O1862">
        <f>orders[[#This Row],[Ship Date]]-orders[[#This Row],[Order Date]]</f>
        <v>1</v>
      </c>
      <c r="P1862">
        <f>WEEKNUM(orders[[#This Row],[Order Date]])</f>
        <v>11</v>
      </c>
      <c r="Q1862" t="str" cm="1">
        <f t="array" ref="Q1862">_xlfn.IFS(orders[[#This Row],[Customer Gender]]="M","Male", orders[[#This Row],[Customer Gender]]="F","Female", orders[[#This Row],[Customer Gender]]="O","Other", TRUE,"Unknown")</f>
        <v>Male</v>
      </c>
      <c r="R1862" s="31" t="str">
        <f t="shared" si="89"/>
        <v>March</v>
      </c>
    </row>
    <row r="1863" spans="1:18">
      <c r="A1863" t="s">
        <v>1963</v>
      </c>
      <c r="B1863" t="s">
        <v>44</v>
      </c>
      <c r="C1863">
        <v>3</v>
      </c>
      <c r="D1863">
        <f t="shared" si="87"/>
        <v>3</v>
      </c>
      <c r="E1863">
        <v>20.7</v>
      </c>
      <c r="F1863">
        <v>62.099999999999994</v>
      </c>
      <c r="G1863">
        <f t="shared" si="88"/>
        <v>62.099999999999994</v>
      </c>
      <c r="H1863" s="1">
        <v>45726</v>
      </c>
      <c r="I1863" s="1">
        <v>45728</v>
      </c>
      <c r="J1863" t="s">
        <v>89</v>
      </c>
      <c r="K1863" t="s">
        <v>18</v>
      </c>
      <c r="L1863">
        <v>5</v>
      </c>
      <c r="M1863" t="s">
        <v>19</v>
      </c>
      <c r="N1863" t="s">
        <v>33</v>
      </c>
      <c r="O1863">
        <f>orders[[#This Row],[Ship Date]]-orders[[#This Row],[Order Date]]</f>
        <v>2</v>
      </c>
      <c r="P1863">
        <f>WEEKNUM(orders[[#This Row],[Order Date]])</f>
        <v>11</v>
      </c>
      <c r="Q1863" t="str" cm="1">
        <f t="array" ref="Q1863">_xlfn.IFS(orders[[#This Row],[Customer Gender]]="M","Male", orders[[#This Row],[Customer Gender]]="F","Female", orders[[#This Row],[Customer Gender]]="O","Other", TRUE,"Unknown")</f>
        <v>Other</v>
      </c>
      <c r="R1863" s="31" t="str">
        <f t="shared" si="89"/>
        <v>March</v>
      </c>
    </row>
    <row r="1864" spans="1:18">
      <c r="A1864" t="s">
        <v>1964</v>
      </c>
      <c r="B1864" t="s">
        <v>69</v>
      </c>
      <c r="C1864">
        <v>2</v>
      </c>
      <c r="D1864">
        <f t="shared" si="87"/>
        <v>2</v>
      </c>
      <c r="E1864">
        <v>47</v>
      </c>
      <c r="F1864">
        <v>94</v>
      </c>
      <c r="G1864">
        <f t="shared" si="88"/>
        <v>94</v>
      </c>
      <c r="H1864" s="1">
        <v>45726</v>
      </c>
      <c r="I1864" s="1">
        <v>45727</v>
      </c>
      <c r="J1864" t="s">
        <v>23</v>
      </c>
      <c r="K1864" t="s">
        <v>35</v>
      </c>
      <c r="L1864">
        <v>5</v>
      </c>
      <c r="M1864" t="s">
        <v>19</v>
      </c>
      <c r="N1864" t="s">
        <v>33</v>
      </c>
      <c r="O1864">
        <f>orders[[#This Row],[Ship Date]]-orders[[#This Row],[Order Date]]</f>
        <v>1</v>
      </c>
      <c r="P1864">
        <f>WEEKNUM(orders[[#This Row],[Order Date]])</f>
        <v>11</v>
      </c>
      <c r="Q1864" t="str" cm="1">
        <f t="array" ref="Q1864">_xlfn.IFS(orders[[#This Row],[Customer Gender]]="M","Male", orders[[#This Row],[Customer Gender]]="F","Female", orders[[#This Row],[Customer Gender]]="O","Other", TRUE,"Unknown")</f>
        <v>Male</v>
      </c>
      <c r="R1864" s="31" t="str">
        <f t="shared" si="89"/>
        <v>March</v>
      </c>
    </row>
    <row r="1865" spans="1:18">
      <c r="A1865" t="s">
        <v>1965</v>
      </c>
      <c r="B1865" t="s">
        <v>69</v>
      </c>
      <c r="C1865">
        <v>3</v>
      </c>
      <c r="D1865">
        <f t="shared" si="87"/>
        <v>3</v>
      </c>
      <c r="E1865">
        <v>38.200000000000003</v>
      </c>
      <c r="F1865">
        <v>114.60000000000001</v>
      </c>
      <c r="G1865">
        <f t="shared" si="88"/>
        <v>114.60000000000001</v>
      </c>
      <c r="H1865" s="1">
        <v>45726</v>
      </c>
      <c r="I1865" s="1">
        <v>45728</v>
      </c>
      <c r="J1865" t="s">
        <v>27</v>
      </c>
      <c r="K1865" t="s">
        <v>40</v>
      </c>
      <c r="L1865">
        <v>2</v>
      </c>
      <c r="M1865" t="s">
        <v>19</v>
      </c>
      <c r="N1865" t="s">
        <v>33</v>
      </c>
      <c r="O1865">
        <f>orders[[#This Row],[Ship Date]]-orders[[#This Row],[Order Date]]</f>
        <v>2</v>
      </c>
      <c r="P1865">
        <f>WEEKNUM(orders[[#This Row],[Order Date]])</f>
        <v>11</v>
      </c>
      <c r="Q1865" t="str" cm="1">
        <f t="array" ref="Q1865">_xlfn.IFS(orders[[#This Row],[Customer Gender]]="M","Male", orders[[#This Row],[Customer Gender]]="F","Female", orders[[#This Row],[Customer Gender]]="O","Other", TRUE,"Unknown")</f>
        <v>Female</v>
      </c>
      <c r="R1865" s="31" t="str">
        <f t="shared" si="89"/>
        <v>March</v>
      </c>
    </row>
    <row r="1866" spans="1:18">
      <c r="A1866" t="s">
        <v>1966</v>
      </c>
      <c r="B1866" t="s">
        <v>46</v>
      </c>
      <c r="C1866">
        <v>1</v>
      </c>
      <c r="D1866">
        <f t="shared" si="87"/>
        <v>1</v>
      </c>
      <c r="E1866">
        <v>39.1</v>
      </c>
      <c r="F1866">
        <v>39.1</v>
      </c>
      <c r="G1866">
        <f t="shared" si="88"/>
        <v>39.1</v>
      </c>
      <c r="H1866" s="1">
        <v>45726</v>
      </c>
      <c r="I1866" s="1">
        <v>45728</v>
      </c>
      <c r="J1866" t="s">
        <v>27</v>
      </c>
      <c r="K1866" t="s">
        <v>18</v>
      </c>
      <c r="L1866">
        <v>4</v>
      </c>
      <c r="M1866" t="s">
        <v>19</v>
      </c>
      <c r="N1866" t="s">
        <v>33</v>
      </c>
      <c r="O1866">
        <f>orders[[#This Row],[Ship Date]]-orders[[#This Row],[Order Date]]</f>
        <v>2</v>
      </c>
      <c r="P1866">
        <f>WEEKNUM(orders[[#This Row],[Order Date]])</f>
        <v>11</v>
      </c>
      <c r="Q1866" t="str" cm="1">
        <f t="array" ref="Q1866">_xlfn.IFS(orders[[#This Row],[Customer Gender]]="M","Male", orders[[#This Row],[Customer Gender]]="F","Female", orders[[#This Row],[Customer Gender]]="O","Other", TRUE,"Unknown")</f>
        <v>Female</v>
      </c>
      <c r="R1866" s="31" t="str">
        <f t="shared" si="89"/>
        <v>March</v>
      </c>
    </row>
    <row r="1867" spans="1:18">
      <c r="A1867" t="s">
        <v>1967</v>
      </c>
      <c r="B1867" t="s">
        <v>42</v>
      </c>
      <c r="C1867">
        <v>25</v>
      </c>
      <c r="D1867">
        <f t="shared" si="87"/>
        <v>25</v>
      </c>
      <c r="E1867">
        <v>55.6</v>
      </c>
      <c r="F1867">
        <v>1390</v>
      </c>
      <c r="G1867">
        <f t="shared" si="88"/>
        <v>1390</v>
      </c>
      <c r="H1867" s="1">
        <v>45726</v>
      </c>
      <c r="I1867" s="1">
        <v>45728</v>
      </c>
      <c r="J1867" t="s">
        <v>23</v>
      </c>
      <c r="K1867" t="s">
        <v>18</v>
      </c>
      <c r="L1867">
        <v>5</v>
      </c>
      <c r="M1867" t="s">
        <v>19</v>
      </c>
      <c r="N1867" t="s">
        <v>33</v>
      </c>
      <c r="O1867">
        <f>orders[[#This Row],[Ship Date]]-orders[[#This Row],[Order Date]]</f>
        <v>2</v>
      </c>
      <c r="P1867">
        <f>WEEKNUM(orders[[#This Row],[Order Date]])</f>
        <v>11</v>
      </c>
      <c r="Q1867" t="str" cm="1">
        <f t="array" ref="Q1867">_xlfn.IFS(orders[[#This Row],[Customer Gender]]="M","Male", orders[[#This Row],[Customer Gender]]="F","Female", orders[[#This Row],[Customer Gender]]="O","Other", TRUE,"Unknown")</f>
        <v>Male</v>
      </c>
      <c r="R1867" s="31" t="str">
        <f t="shared" si="89"/>
        <v>March</v>
      </c>
    </row>
    <row r="1868" spans="1:18">
      <c r="A1868" t="s">
        <v>1968</v>
      </c>
      <c r="B1868" t="s">
        <v>123</v>
      </c>
      <c r="C1868">
        <v>1</v>
      </c>
      <c r="D1868">
        <f t="shared" si="87"/>
        <v>1</v>
      </c>
      <c r="E1868">
        <v>43.1</v>
      </c>
      <c r="F1868">
        <v>43.1</v>
      </c>
      <c r="G1868">
        <f t="shared" si="88"/>
        <v>43.1</v>
      </c>
      <c r="H1868" s="1">
        <v>45726</v>
      </c>
      <c r="I1868" s="1">
        <v>45726</v>
      </c>
      <c r="J1868" t="s">
        <v>89</v>
      </c>
      <c r="K1868" t="s">
        <v>35</v>
      </c>
      <c r="L1868">
        <v>5</v>
      </c>
      <c r="M1868" t="s">
        <v>19</v>
      </c>
      <c r="N1868" t="s">
        <v>33</v>
      </c>
      <c r="O1868">
        <f>orders[[#This Row],[Ship Date]]-orders[[#This Row],[Order Date]]</f>
        <v>0</v>
      </c>
      <c r="P1868">
        <f>WEEKNUM(orders[[#This Row],[Order Date]])</f>
        <v>11</v>
      </c>
      <c r="Q1868" t="str" cm="1">
        <f t="array" ref="Q1868">_xlfn.IFS(orders[[#This Row],[Customer Gender]]="M","Male", orders[[#This Row],[Customer Gender]]="F","Female", orders[[#This Row],[Customer Gender]]="O","Other", TRUE,"Unknown")</f>
        <v>Other</v>
      </c>
      <c r="R1868" s="31" t="str">
        <f t="shared" si="89"/>
        <v>March</v>
      </c>
    </row>
    <row r="1869" spans="1:18">
      <c r="A1869" t="s">
        <v>1969</v>
      </c>
      <c r="B1869" t="s">
        <v>39</v>
      </c>
      <c r="C1869">
        <v>4</v>
      </c>
      <c r="D1869">
        <f t="shared" si="87"/>
        <v>4</v>
      </c>
      <c r="E1869">
        <v>48.1</v>
      </c>
      <c r="F1869">
        <v>192.4</v>
      </c>
      <c r="G1869">
        <f t="shared" si="88"/>
        <v>192.4</v>
      </c>
      <c r="H1869" s="1">
        <v>45726</v>
      </c>
      <c r="I1869" s="1">
        <v>45727</v>
      </c>
      <c r="J1869" t="s">
        <v>27</v>
      </c>
      <c r="K1869" t="s">
        <v>70</v>
      </c>
      <c r="L1869">
        <v>5</v>
      </c>
      <c r="M1869" t="s">
        <v>19</v>
      </c>
      <c r="N1869" t="s">
        <v>33</v>
      </c>
      <c r="O1869">
        <f>orders[[#This Row],[Ship Date]]-orders[[#This Row],[Order Date]]</f>
        <v>1</v>
      </c>
      <c r="P1869">
        <f>WEEKNUM(orders[[#This Row],[Order Date]])</f>
        <v>11</v>
      </c>
      <c r="Q1869" t="str" cm="1">
        <f t="array" ref="Q1869">_xlfn.IFS(orders[[#This Row],[Customer Gender]]="M","Male", orders[[#This Row],[Customer Gender]]="F","Female", orders[[#This Row],[Customer Gender]]="O","Other", TRUE,"Unknown")</f>
        <v>Female</v>
      </c>
      <c r="R1869" s="31" t="str">
        <f t="shared" si="89"/>
        <v>March</v>
      </c>
    </row>
    <row r="1870" spans="1:18">
      <c r="A1870" t="s">
        <v>1970</v>
      </c>
      <c r="B1870" t="s">
        <v>32</v>
      </c>
      <c r="C1870">
        <v>1</v>
      </c>
      <c r="D1870">
        <f t="shared" si="87"/>
        <v>1</v>
      </c>
      <c r="E1870">
        <v>42</v>
      </c>
      <c r="F1870">
        <v>42</v>
      </c>
      <c r="G1870">
        <f t="shared" si="88"/>
        <v>42</v>
      </c>
      <c r="H1870" s="1">
        <v>45726</v>
      </c>
      <c r="I1870" s="1">
        <v>45727</v>
      </c>
      <c r="J1870" t="s">
        <v>89</v>
      </c>
      <c r="K1870" t="s">
        <v>18</v>
      </c>
      <c r="L1870">
        <v>4</v>
      </c>
      <c r="M1870" t="s">
        <v>19</v>
      </c>
      <c r="N1870" t="s">
        <v>33</v>
      </c>
      <c r="O1870">
        <f>orders[[#This Row],[Ship Date]]-orders[[#This Row],[Order Date]]</f>
        <v>1</v>
      </c>
      <c r="P1870">
        <f>WEEKNUM(orders[[#This Row],[Order Date]])</f>
        <v>11</v>
      </c>
      <c r="Q1870" t="str" cm="1">
        <f t="array" ref="Q1870">_xlfn.IFS(orders[[#This Row],[Customer Gender]]="M","Male", orders[[#This Row],[Customer Gender]]="F","Female", orders[[#This Row],[Customer Gender]]="O","Other", TRUE,"Unknown")</f>
        <v>Other</v>
      </c>
      <c r="R1870" s="31" t="str">
        <f t="shared" si="89"/>
        <v>March</v>
      </c>
    </row>
    <row r="1871" spans="1:18">
      <c r="A1871" t="s">
        <v>1971</v>
      </c>
      <c r="B1871" t="s">
        <v>44</v>
      </c>
      <c r="C1871">
        <v>5</v>
      </c>
      <c r="D1871">
        <f t="shared" si="87"/>
        <v>5</v>
      </c>
      <c r="E1871">
        <v>18.3</v>
      </c>
      <c r="F1871">
        <v>91.5</v>
      </c>
      <c r="G1871">
        <f t="shared" si="88"/>
        <v>91.5</v>
      </c>
      <c r="H1871" s="1">
        <v>45726</v>
      </c>
      <c r="I1871" s="1">
        <v>45726</v>
      </c>
      <c r="J1871" t="s">
        <v>27</v>
      </c>
      <c r="K1871" t="s">
        <v>40</v>
      </c>
      <c r="L1871">
        <v>4</v>
      </c>
      <c r="M1871" t="s">
        <v>19</v>
      </c>
      <c r="N1871" t="s">
        <v>33</v>
      </c>
      <c r="O1871">
        <f>orders[[#This Row],[Ship Date]]-orders[[#This Row],[Order Date]]</f>
        <v>0</v>
      </c>
      <c r="P1871">
        <f>WEEKNUM(orders[[#This Row],[Order Date]])</f>
        <v>11</v>
      </c>
      <c r="Q1871" t="str" cm="1">
        <f t="array" ref="Q1871">_xlfn.IFS(orders[[#This Row],[Customer Gender]]="M","Male", orders[[#This Row],[Customer Gender]]="F","Female", orders[[#This Row],[Customer Gender]]="O","Other", TRUE,"Unknown")</f>
        <v>Female</v>
      </c>
      <c r="R1871" s="31" t="str">
        <f t="shared" si="89"/>
        <v>March</v>
      </c>
    </row>
    <row r="1872" spans="1:18">
      <c r="A1872" t="s">
        <v>1972</v>
      </c>
      <c r="B1872" t="s">
        <v>54</v>
      </c>
      <c r="C1872">
        <v>4</v>
      </c>
      <c r="D1872">
        <f t="shared" si="87"/>
        <v>4</v>
      </c>
      <c r="E1872">
        <v>45.3</v>
      </c>
      <c r="F1872">
        <v>181.2</v>
      </c>
      <c r="G1872">
        <f t="shared" si="88"/>
        <v>181.2</v>
      </c>
      <c r="H1872" s="1">
        <v>45726</v>
      </c>
      <c r="I1872" s="1">
        <v>45729</v>
      </c>
      <c r="J1872" t="s">
        <v>27</v>
      </c>
      <c r="K1872" t="s">
        <v>18</v>
      </c>
      <c r="L1872">
        <v>5</v>
      </c>
      <c r="M1872" t="s">
        <v>19</v>
      </c>
      <c r="N1872" t="s">
        <v>33</v>
      </c>
      <c r="O1872">
        <f>orders[[#This Row],[Ship Date]]-orders[[#This Row],[Order Date]]</f>
        <v>3</v>
      </c>
      <c r="P1872">
        <f>WEEKNUM(orders[[#This Row],[Order Date]])</f>
        <v>11</v>
      </c>
      <c r="Q1872" t="str" cm="1">
        <f t="array" ref="Q1872">_xlfn.IFS(orders[[#This Row],[Customer Gender]]="M","Male", orders[[#This Row],[Customer Gender]]="F","Female", orders[[#This Row],[Customer Gender]]="O","Other", TRUE,"Unknown")</f>
        <v>Female</v>
      </c>
      <c r="R1872" s="31" t="str">
        <f t="shared" si="89"/>
        <v>March</v>
      </c>
    </row>
    <row r="1873" spans="1:18">
      <c r="A1873" t="s">
        <v>1973</v>
      </c>
      <c r="B1873" t="s">
        <v>16</v>
      </c>
      <c r="C1873">
        <v>2</v>
      </c>
      <c r="D1873">
        <f t="shared" si="87"/>
        <v>2</v>
      </c>
      <c r="E1873">
        <v>27.6</v>
      </c>
      <c r="F1873">
        <v>55.2</v>
      </c>
      <c r="G1873">
        <f t="shared" si="88"/>
        <v>55.2</v>
      </c>
      <c r="H1873" s="1">
        <v>45726</v>
      </c>
      <c r="I1873" s="1">
        <v>45728</v>
      </c>
      <c r="J1873" t="s">
        <v>23</v>
      </c>
      <c r="K1873" t="s">
        <v>18</v>
      </c>
      <c r="L1873">
        <v>5</v>
      </c>
      <c r="M1873" t="s">
        <v>19</v>
      </c>
      <c r="N1873" t="s">
        <v>364</v>
      </c>
      <c r="O1873">
        <f>orders[[#This Row],[Ship Date]]-orders[[#This Row],[Order Date]]</f>
        <v>2</v>
      </c>
      <c r="P1873">
        <f>WEEKNUM(orders[[#This Row],[Order Date]])</f>
        <v>11</v>
      </c>
      <c r="Q1873" t="str" cm="1">
        <f t="array" ref="Q1873">_xlfn.IFS(orders[[#This Row],[Customer Gender]]="M","Male", orders[[#This Row],[Customer Gender]]="F","Female", orders[[#This Row],[Customer Gender]]="O","Other", TRUE,"Unknown")</f>
        <v>Male</v>
      </c>
      <c r="R1873" s="31" t="str">
        <f t="shared" si="89"/>
        <v>March</v>
      </c>
    </row>
    <row r="1874" spans="1:18">
      <c r="A1874" t="s">
        <v>1974</v>
      </c>
      <c r="B1874" t="s">
        <v>32</v>
      </c>
      <c r="C1874">
        <v>5</v>
      </c>
      <c r="D1874">
        <f t="shared" si="87"/>
        <v>5</v>
      </c>
      <c r="E1874">
        <v>26.9</v>
      </c>
      <c r="F1874">
        <v>134.5</v>
      </c>
      <c r="G1874">
        <f t="shared" si="88"/>
        <v>134.5</v>
      </c>
      <c r="H1874" s="1">
        <v>45726</v>
      </c>
      <c r="I1874" s="1">
        <v>45727</v>
      </c>
      <c r="J1874" t="s">
        <v>27</v>
      </c>
      <c r="K1874" t="s">
        <v>40</v>
      </c>
      <c r="L1874">
        <v>4</v>
      </c>
      <c r="M1874" t="s">
        <v>19</v>
      </c>
      <c r="N1874" t="s">
        <v>188</v>
      </c>
      <c r="O1874">
        <f>orders[[#This Row],[Ship Date]]-orders[[#This Row],[Order Date]]</f>
        <v>1</v>
      </c>
      <c r="P1874">
        <f>WEEKNUM(orders[[#This Row],[Order Date]])</f>
        <v>11</v>
      </c>
      <c r="Q1874" t="str" cm="1">
        <f t="array" ref="Q1874">_xlfn.IFS(orders[[#This Row],[Customer Gender]]="M","Male", orders[[#This Row],[Customer Gender]]="F","Female", orders[[#This Row],[Customer Gender]]="O","Other", TRUE,"Unknown")</f>
        <v>Female</v>
      </c>
      <c r="R1874" s="31" t="str">
        <f t="shared" si="89"/>
        <v>March</v>
      </c>
    </row>
    <row r="1875" spans="1:18">
      <c r="A1875" t="s">
        <v>1975</v>
      </c>
      <c r="B1875" t="s">
        <v>26</v>
      </c>
      <c r="C1875">
        <v>9</v>
      </c>
      <c r="D1875">
        <f t="shared" si="87"/>
        <v>9</v>
      </c>
      <c r="E1875">
        <v>82.4</v>
      </c>
      <c r="F1875">
        <v>741.6</v>
      </c>
      <c r="G1875">
        <f t="shared" si="88"/>
        <v>741.6</v>
      </c>
      <c r="H1875" s="1">
        <v>45726</v>
      </c>
      <c r="I1875" s="1">
        <v>45728</v>
      </c>
      <c r="J1875" t="s">
        <v>89</v>
      </c>
      <c r="K1875" t="s">
        <v>40</v>
      </c>
      <c r="L1875">
        <v>4</v>
      </c>
      <c r="M1875" t="s">
        <v>19</v>
      </c>
      <c r="N1875" t="s">
        <v>52</v>
      </c>
      <c r="O1875">
        <f>orders[[#This Row],[Ship Date]]-orders[[#This Row],[Order Date]]</f>
        <v>2</v>
      </c>
      <c r="P1875">
        <f>WEEKNUM(orders[[#This Row],[Order Date]])</f>
        <v>11</v>
      </c>
      <c r="Q1875" t="str" cm="1">
        <f t="array" ref="Q1875">_xlfn.IFS(orders[[#This Row],[Customer Gender]]="M","Male", orders[[#This Row],[Customer Gender]]="F","Female", orders[[#This Row],[Customer Gender]]="O","Other", TRUE,"Unknown")</f>
        <v>Other</v>
      </c>
      <c r="R1875" s="31" t="str">
        <f t="shared" si="89"/>
        <v>March</v>
      </c>
    </row>
    <row r="1876" spans="1:18">
      <c r="A1876" t="s">
        <v>1976</v>
      </c>
      <c r="B1876" t="s">
        <v>39</v>
      </c>
      <c r="C1876">
        <v>1</v>
      </c>
      <c r="D1876">
        <f t="shared" si="87"/>
        <v>1</v>
      </c>
      <c r="E1876">
        <v>103.7</v>
      </c>
      <c r="F1876">
        <v>103.7</v>
      </c>
      <c r="G1876">
        <f t="shared" si="88"/>
        <v>103.7</v>
      </c>
      <c r="H1876" s="1">
        <v>45726</v>
      </c>
      <c r="I1876" s="1">
        <v>45728</v>
      </c>
      <c r="J1876" t="s">
        <v>27</v>
      </c>
      <c r="K1876" t="s">
        <v>35</v>
      </c>
      <c r="L1876">
        <v>4</v>
      </c>
      <c r="M1876" t="s">
        <v>19</v>
      </c>
      <c r="N1876" t="s">
        <v>52</v>
      </c>
      <c r="O1876">
        <f>orders[[#This Row],[Ship Date]]-orders[[#This Row],[Order Date]]</f>
        <v>2</v>
      </c>
      <c r="P1876">
        <f>WEEKNUM(orders[[#This Row],[Order Date]])</f>
        <v>11</v>
      </c>
      <c r="Q1876" t="str" cm="1">
        <f t="array" ref="Q1876">_xlfn.IFS(orders[[#This Row],[Customer Gender]]="M","Male", orders[[#This Row],[Customer Gender]]="F","Female", orders[[#This Row],[Customer Gender]]="O","Other", TRUE,"Unknown")</f>
        <v>Female</v>
      </c>
      <c r="R1876" s="31" t="str">
        <f t="shared" si="89"/>
        <v>March</v>
      </c>
    </row>
    <row r="1877" spans="1:18">
      <c r="A1877" t="s">
        <v>1977</v>
      </c>
      <c r="B1877" t="s">
        <v>26</v>
      </c>
      <c r="C1877">
        <v>2</v>
      </c>
      <c r="D1877">
        <f t="shared" si="87"/>
        <v>2</v>
      </c>
      <c r="E1877">
        <v>58.8</v>
      </c>
      <c r="F1877">
        <v>117.6</v>
      </c>
      <c r="G1877">
        <f t="shared" si="88"/>
        <v>117.6</v>
      </c>
      <c r="H1877" s="1">
        <v>45726</v>
      </c>
      <c r="I1877" s="1">
        <v>45731</v>
      </c>
      <c r="J1877" t="s">
        <v>27</v>
      </c>
      <c r="K1877" t="s">
        <v>35</v>
      </c>
      <c r="L1877">
        <v>5</v>
      </c>
      <c r="M1877" t="s">
        <v>19</v>
      </c>
      <c r="N1877" t="s">
        <v>55</v>
      </c>
      <c r="O1877">
        <f>orders[[#This Row],[Ship Date]]-orders[[#This Row],[Order Date]]</f>
        <v>5</v>
      </c>
      <c r="P1877">
        <f>WEEKNUM(orders[[#This Row],[Order Date]])</f>
        <v>11</v>
      </c>
      <c r="Q1877" t="str" cm="1">
        <f t="array" ref="Q1877">_xlfn.IFS(orders[[#This Row],[Customer Gender]]="M","Male", orders[[#This Row],[Customer Gender]]="F","Female", orders[[#This Row],[Customer Gender]]="O","Other", TRUE,"Unknown")</f>
        <v>Female</v>
      </c>
      <c r="R1877" s="31" t="str">
        <f t="shared" si="89"/>
        <v>March</v>
      </c>
    </row>
    <row r="1878" spans="1:18">
      <c r="A1878" t="s">
        <v>1978</v>
      </c>
      <c r="B1878" t="s">
        <v>76</v>
      </c>
      <c r="C1878">
        <v>1</v>
      </c>
      <c r="D1878">
        <f t="shared" si="87"/>
        <v>1</v>
      </c>
      <c r="E1878">
        <v>31.5</v>
      </c>
      <c r="F1878">
        <v>31.5</v>
      </c>
      <c r="G1878">
        <f t="shared" si="88"/>
        <v>31.5</v>
      </c>
      <c r="H1878" s="1">
        <v>45726</v>
      </c>
      <c r="I1878" s="1">
        <v>45727</v>
      </c>
      <c r="J1878" t="s">
        <v>27</v>
      </c>
      <c r="K1878" t="s">
        <v>35</v>
      </c>
      <c r="L1878">
        <v>3</v>
      </c>
      <c r="M1878" t="s">
        <v>19</v>
      </c>
      <c r="N1878" t="s">
        <v>55</v>
      </c>
      <c r="O1878">
        <f>orders[[#This Row],[Ship Date]]-orders[[#This Row],[Order Date]]</f>
        <v>1</v>
      </c>
      <c r="P1878">
        <f>WEEKNUM(orders[[#This Row],[Order Date]])</f>
        <v>11</v>
      </c>
      <c r="Q1878" t="str" cm="1">
        <f t="array" ref="Q1878">_xlfn.IFS(orders[[#This Row],[Customer Gender]]="M","Male", orders[[#This Row],[Customer Gender]]="F","Female", orders[[#This Row],[Customer Gender]]="O","Other", TRUE,"Unknown")</f>
        <v>Female</v>
      </c>
      <c r="R1878" s="31" t="str">
        <f t="shared" si="89"/>
        <v>March</v>
      </c>
    </row>
    <row r="1879" spans="1:18">
      <c r="A1879" t="s">
        <v>1979</v>
      </c>
      <c r="B1879" t="s">
        <v>42</v>
      </c>
      <c r="C1879">
        <v>5</v>
      </c>
      <c r="D1879">
        <f t="shared" si="87"/>
        <v>5</v>
      </c>
      <c r="E1879">
        <v>36.799999999999997</v>
      </c>
      <c r="F1879">
        <v>184</v>
      </c>
      <c r="G1879">
        <f t="shared" si="88"/>
        <v>184</v>
      </c>
      <c r="H1879" s="1">
        <v>45726</v>
      </c>
      <c r="I1879" s="1">
        <v>45728</v>
      </c>
      <c r="J1879" t="s">
        <v>27</v>
      </c>
      <c r="K1879" t="s">
        <v>18</v>
      </c>
      <c r="L1879">
        <v>4</v>
      </c>
      <c r="M1879" t="s">
        <v>19</v>
      </c>
      <c r="N1879" t="s">
        <v>62</v>
      </c>
      <c r="O1879">
        <f>orders[[#This Row],[Ship Date]]-orders[[#This Row],[Order Date]]</f>
        <v>2</v>
      </c>
      <c r="P1879">
        <f>WEEKNUM(orders[[#This Row],[Order Date]])</f>
        <v>11</v>
      </c>
      <c r="Q1879" t="str" cm="1">
        <f t="array" ref="Q1879">_xlfn.IFS(orders[[#This Row],[Customer Gender]]="M","Male", orders[[#This Row],[Customer Gender]]="F","Female", orders[[#This Row],[Customer Gender]]="O","Other", TRUE,"Unknown")</f>
        <v>Female</v>
      </c>
      <c r="R1879" s="31" t="str">
        <f t="shared" si="89"/>
        <v>March</v>
      </c>
    </row>
    <row r="1880" spans="1:18">
      <c r="A1880" t="s">
        <v>1980</v>
      </c>
      <c r="B1880" t="s">
        <v>30</v>
      </c>
      <c r="C1880">
        <v>1</v>
      </c>
      <c r="D1880">
        <f t="shared" si="87"/>
        <v>1</v>
      </c>
      <c r="E1880">
        <v>84.4</v>
      </c>
      <c r="F1880">
        <v>84.4</v>
      </c>
      <c r="G1880">
        <f t="shared" si="88"/>
        <v>84.4</v>
      </c>
      <c r="H1880" s="1">
        <v>45726</v>
      </c>
      <c r="I1880" s="1">
        <v>45727</v>
      </c>
      <c r="J1880" t="s">
        <v>27</v>
      </c>
      <c r="K1880" t="s">
        <v>18</v>
      </c>
      <c r="L1880">
        <v>4</v>
      </c>
      <c r="M1880" t="s">
        <v>19</v>
      </c>
      <c r="N1880" t="s">
        <v>62</v>
      </c>
      <c r="O1880">
        <f>orders[[#This Row],[Ship Date]]-orders[[#This Row],[Order Date]]</f>
        <v>1</v>
      </c>
      <c r="P1880">
        <f>WEEKNUM(orders[[#This Row],[Order Date]])</f>
        <v>11</v>
      </c>
      <c r="Q1880" t="str" cm="1">
        <f t="array" ref="Q1880">_xlfn.IFS(orders[[#This Row],[Customer Gender]]="M","Male", orders[[#This Row],[Customer Gender]]="F","Female", orders[[#This Row],[Customer Gender]]="O","Other", TRUE,"Unknown")</f>
        <v>Female</v>
      </c>
      <c r="R1880" s="31" t="str">
        <f t="shared" si="89"/>
        <v>March</v>
      </c>
    </row>
    <row r="1881" spans="1:18">
      <c r="A1881" t="s">
        <v>1981</v>
      </c>
      <c r="B1881" t="s">
        <v>81</v>
      </c>
      <c r="C1881">
        <v>1</v>
      </c>
      <c r="D1881">
        <f t="shared" si="87"/>
        <v>1</v>
      </c>
      <c r="E1881">
        <v>44.7</v>
      </c>
      <c r="F1881">
        <v>44.7</v>
      </c>
      <c r="G1881">
        <f t="shared" si="88"/>
        <v>44.7</v>
      </c>
      <c r="H1881" s="1">
        <v>45726</v>
      </c>
      <c r="I1881" s="1">
        <v>45727</v>
      </c>
      <c r="J1881" t="s">
        <v>23</v>
      </c>
      <c r="K1881" t="s">
        <v>18</v>
      </c>
      <c r="L1881">
        <v>3</v>
      </c>
      <c r="M1881" t="s">
        <v>19</v>
      </c>
      <c r="N1881" t="s">
        <v>62</v>
      </c>
      <c r="O1881">
        <f>orders[[#This Row],[Ship Date]]-orders[[#This Row],[Order Date]]</f>
        <v>1</v>
      </c>
      <c r="P1881">
        <f>WEEKNUM(orders[[#This Row],[Order Date]])</f>
        <v>11</v>
      </c>
      <c r="Q1881" t="str" cm="1">
        <f t="array" ref="Q1881">_xlfn.IFS(orders[[#This Row],[Customer Gender]]="M","Male", orders[[#This Row],[Customer Gender]]="F","Female", orders[[#This Row],[Customer Gender]]="O","Other", TRUE,"Unknown")</f>
        <v>Male</v>
      </c>
      <c r="R1881" s="31" t="str">
        <f t="shared" si="89"/>
        <v>March</v>
      </c>
    </row>
    <row r="1882" spans="1:18">
      <c r="A1882" t="s">
        <v>1982</v>
      </c>
      <c r="B1882" t="s">
        <v>46</v>
      </c>
      <c r="C1882">
        <v>8</v>
      </c>
      <c r="D1882">
        <f t="shared" si="87"/>
        <v>8</v>
      </c>
      <c r="E1882">
        <v>39.4</v>
      </c>
      <c r="F1882">
        <v>315.2</v>
      </c>
      <c r="G1882">
        <f t="shared" si="88"/>
        <v>315.2</v>
      </c>
      <c r="H1882" s="1">
        <v>45726</v>
      </c>
      <c r="I1882" s="1">
        <v>45727</v>
      </c>
      <c r="J1882" t="s">
        <v>27</v>
      </c>
      <c r="K1882" t="s">
        <v>35</v>
      </c>
      <c r="L1882">
        <v>5</v>
      </c>
      <c r="M1882" t="s">
        <v>19</v>
      </c>
      <c r="N1882" t="s">
        <v>62</v>
      </c>
      <c r="O1882">
        <f>orders[[#This Row],[Ship Date]]-orders[[#This Row],[Order Date]]</f>
        <v>1</v>
      </c>
      <c r="P1882">
        <f>WEEKNUM(orders[[#This Row],[Order Date]])</f>
        <v>11</v>
      </c>
      <c r="Q1882" t="str" cm="1">
        <f t="array" ref="Q1882">_xlfn.IFS(orders[[#This Row],[Customer Gender]]="M","Male", orders[[#This Row],[Customer Gender]]="F","Female", orders[[#This Row],[Customer Gender]]="O","Other", TRUE,"Unknown")</f>
        <v>Female</v>
      </c>
      <c r="R1882" s="31" t="str">
        <f t="shared" si="89"/>
        <v>March</v>
      </c>
    </row>
    <row r="1883" spans="1:18">
      <c r="A1883" t="s">
        <v>1983</v>
      </c>
      <c r="B1883" t="s">
        <v>67</v>
      </c>
      <c r="C1883">
        <v>4</v>
      </c>
      <c r="D1883">
        <f t="shared" si="87"/>
        <v>4</v>
      </c>
      <c r="E1883">
        <v>34.9</v>
      </c>
      <c r="F1883">
        <v>139.6</v>
      </c>
      <c r="G1883">
        <f t="shared" si="88"/>
        <v>139.6</v>
      </c>
      <c r="H1883" s="1">
        <v>45726</v>
      </c>
      <c r="I1883" s="1">
        <v>45728</v>
      </c>
      <c r="J1883" t="s">
        <v>27</v>
      </c>
      <c r="K1883" t="s">
        <v>18</v>
      </c>
      <c r="L1883">
        <v>5</v>
      </c>
      <c r="M1883" t="s">
        <v>19</v>
      </c>
      <c r="N1883" t="s">
        <v>62</v>
      </c>
      <c r="O1883">
        <f>orders[[#This Row],[Ship Date]]-orders[[#This Row],[Order Date]]</f>
        <v>2</v>
      </c>
      <c r="P1883">
        <f>WEEKNUM(orders[[#This Row],[Order Date]])</f>
        <v>11</v>
      </c>
      <c r="Q1883" t="str" cm="1">
        <f t="array" ref="Q1883">_xlfn.IFS(orders[[#This Row],[Customer Gender]]="M","Male", orders[[#This Row],[Customer Gender]]="F","Female", orders[[#This Row],[Customer Gender]]="O","Other", TRUE,"Unknown")</f>
        <v>Female</v>
      </c>
      <c r="R1883" s="31" t="str">
        <f t="shared" si="89"/>
        <v>March</v>
      </c>
    </row>
    <row r="1884" spans="1:18">
      <c r="A1884" t="s">
        <v>1984</v>
      </c>
      <c r="B1884" t="s">
        <v>22</v>
      </c>
      <c r="C1884">
        <v>3</v>
      </c>
      <c r="D1884">
        <f t="shared" si="87"/>
        <v>3</v>
      </c>
      <c r="E1884">
        <v>62.3</v>
      </c>
      <c r="F1884">
        <v>186.89999999999998</v>
      </c>
      <c r="G1884">
        <f t="shared" si="88"/>
        <v>186.89999999999998</v>
      </c>
      <c r="H1884" s="1">
        <v>45726</v>
      </c>
      <c r="I1884" s="1">
        <v>45728</v>
      </c>
      <c r="J1884" t="s">
        <v>23</v>
      </c>
      <c r="K1884" t="s">
        <v>70</v>
      </c>
      <c r="L1884">
        <v>5</v>
      </c>
      <c r="M1884" t="s">
        <v>19</v>
      </c>
      <c r="N1884" t="s">
        <v>62</v>
      </c>
      <c r="O1884">
        <f>orders[[#This Row],[Ship Date]]-orders[[#This Row],[Order Date]]</f>
        <v>2</v>
      </c>
      <c r="P1884">
        <f>WEEKNUM(orders[[#This Row],[Order Date]])</f>
        <v>11</v>
      </c>
      <c r="Q1884" t="str" cm="1">
        <f t="array" ref="Q1884">_xlfn.IFS(orders[[#This Row],[Customer Gender]]="M","Male", orders[[#This Row],[Customer Gender]]="F","Female", orders[[#This Row],[Customer Gender]]="O","Other", TRUE,"Unknown")</f>
        <v>Male</v>
      </c>
      <c r="R1884" s="31" t="str">
        <f t="shared" si="89"/>
        <v>March</v>
      </c>
    </row>
    <row r="1885" spans="1:18">
      <c r="A1885" t="s">
        <v>1985</v>
      </c>
      <c r="B1885" t="s">
        <v>44</v>
      </c>
      <c r="C1885">
        <v>4</v>
      </c>
      <c r="D1885">
        <f t="shared" si="87"/>
        <v>4</v>
      </c>
      <c r="E1885">
        <v>21.1</v>
      </c>
      <c r="F1885">
        <v>84.4</v>
      </c>
      <c r="G1885">
        <f t="shared" si="88"/>
        <v>84.4</v>
      </c>
      <c r="H1885" s="1">
        <v>45726</v>
      </c>
      <c r="I1885" s="1">
        <v>45729</v>
      </c>
      <c r="J1885" t="s">
        <v>23</v>
      </c>
      <c r="K1885" t="s">
        <v>51</v>
      </c>
      <c r="L1885">
        <v>4</v>
      </c>
      <c r="M1885" t="s">
        <v>19</v>
      </c>
      <c r="N1885" t="s">
        <v>62</v>
      </c>
      <c r="O1885">
        <f>orders[[#This Row],[Ship Date]]-orders[[#This Row],[Order Date]]</f>
        <v>3</v>
      </c>
      <c r="P1885">
        <f>WEEKNUM(orders[[#This Row],[Order Date]])</f>
        <v>11</v>
      </c>
      <c r="Q1885" t="str" cm="1">
        <f t="array" ref="Q1885">_xlfn.IFS(orders[[#This Row],[Customer Gender]]="M","Male", orders[[#This Row],[Customer Gender]]="F","Female", orders[[#This Row],[Customer Gender]]="O","Other", TRUE,"Unknown")</f>
        <v>Male</v>
      </c>
      <c r="R1885" s="31" t="str">
        <f t="shared" si="89"/>
        <v>March</v>
      </c>
    </row>
    <row r="1886" spans="1:18">
      <c r="A1886" t="s">
        <v>1986</v>
      </c>
      <c r="B1886" t="s">
        <v>44</v>
      </c>
      <c r="C1886">
        <v>3</v>
      </c>
      <c r="D1886">
        <f t="shared" si="87"/>
        <v>3</v>
      </c>
      <c r="E1886">
        <v>33.200000000000003</v>
      </c>
      <c r="F1886">
        <v>99.600000000000009</v>
      </c>
      <c r="G1886">
        <f t="shared" si="88"/>
        <v>99.600000000000009</v>
      </c>
      <c r="H1886" s="1">
        <v>45726</v>
      </c>
      <c r="I1886" s="1">
        <v>45740</v>
      </c>
      <c r="J1886" t="s">
        <v>17</v>
      </c>
      <c r="K1886" t="s">
        <v>18</v>
      </c>
      <c r="L1886">
        <v>2</v>
      </c>
      <c r="M1886" t="s">
        <v>19</v>
      </c>
      <c r="N1886" t="s">
        <v>62</v>
      </c>
      <c r="O1886">
        <f>orders[[#This Row],[Ship Date]]-orders[[#This Row],[Order Date]]</f>
        <v>14</v>
      </c>
      <c r="P1886">
        <f>WEEKNUM(orders[[#This Row],[Order Date]])</f>
        <v>11</v>
      </c>
      <c r="Q1886" t="str" cm="1">
        <f t="array" ref="Q1886">_xlfn.IFS(orders[[#This Row],[Customer Gender]]="M","Male", orders[[#This Row],[Customer Gender]]="F","Female", orders[[#This Row],[Customer Gender]]="O","Other", TRUE,"Unknown")</f>
        <v>Unknown</v>
      </c>
      <c r="R1886" s="31" t="str">
        <f t="shared" si="89"/>
        <v>March</v>
      </c>
    </row>
    <row r="1887" spans="1:18">
      <c r="A1887" t="s">
        <v>1987</v>
      </c>
      <c r="B1887" t="s">
        <v>22</v>
      </c>
      <c r="C1887">
        <v>4</v>
      </c>
      <c r="D1887">
        <f t="shared" si="87"/>
        <v>4</v>
      </c>
      <c r="E1887">
        <v>74.5</v>
      </c>
      <c r="F1887">
        <v>298</v>
      </c>
      <c r="G1887">
        <f t="shared" si="88"/>
        <v>298</v>
      </c>
      <c r="H1887" s="1">
        <v>45726</v>
      </c>
      <c r="I1887" s="1">
        <v>45727</v>
      </c>
      <c r="J1887" t="s">
        <v>23</v>
      </c>
      <c r="K1887" t="s">
        <v>70</v>
      </c>
      <c r="L1887">
        <v>4</v>
      </c>
      <c r="M1887" t="s">
        <v>19</v>
      </c>
      <c r="N1887" t="s">
        <v>62</v>
      </c>
      <c r="O1887">
        <f>orders[[#This Row],[Ship Date]]-orders[[#This Row],[Order Date]]</f>
        <v>1</v>
      </c>
      <c r="P1887">
        <f>WEEKNUM(orders[[#This Row],[Order Date]])</f>
        <v>11</v>
      </c>
      <c r="Q1887" t="str" cm="1">
        <f t="array" ref="Q1887">_xlfn.IFS(orders[[#This Row],[Customer Gender]]="M","Male", orders[[#This Row],[Customer Gender]]="F","Female", orders[[#This Row],[Customer Gender]]="O","Other", TRUE,"Unknown")</f>
        <v>Male</v>
      </c>
      <c r="R1887" s="31" t="str">
        <f t="shared" si="89"/>
        <v>March</v>
      </c>
    </row>
    <row r="1888" spans="1:18">
      <c r="A1888" t="s">
        <v>1988</v>
      </c>
      <c r="B1888" t="s">
        <v>54</v>
      </c>
      <c r="C1888">
        <v>12</v>
      </c>
      <c r="D1888">
        <f t="shared" si="87"/>
        <v>12</v>
      </c>
      <c r="E1888">
        <v>68.599999999999994</v>
      </c>
      <c r="F1888">
        <v>823.19999999999993</v>
      </c>
      <c r="G1888">
        <f t="shared" si="88"/>
        <v>823.19999999999993</v>
      </c>
      <c r="H1888" s="1">
        <v>45726</v>
      </c>
      <c r="I1888" s="1">
        <v>45729</v>
      </c>
      <c r="J1888" t="s">
        <v>27</v>
      </c>
      <c r="K1888" t="s">
        <v>18</v>
      </c>
      <c r="L1888">
        <v>5</v>
      </c>
      <c r="M1888" t="s">
        <v>19</v>
      </c>
      <c r="N1888" t="s">
        <v>62</v>
      </c>
      <c r="O1888">
        <f>orders[[#This Row],[Ship Date]]-orders[[#This Row],[Order Date]]</f>
        <v>3</v>
      </c>
      <c r="P1888">
        <f>WEEKNUM(orders[[#This Row],[Order Date]])</f>
        <v>11</v>
      </c>
      <c r="Q1888" t="str" cm="1">
        <f t="array" ref="Q1888">_xlfn.IFS(orders[[#This Row],[Customer Gender]]="M","Male", orders[[#This Row],[Customer Gender]]="F","Female", orders[[#This Row],[Customer Gender]]="O","Other", TRUE,"Unknown")</f>
        <v>Female</v>
      </c>
      <c r="R1888" s="31" t="str">
        <f t="shared" si="89"/>
        <v>March</v>
      </c>
    </row>
    <row r="1889" spans="1:18">
      <c r="A1889" t="s">
        <v>1989</v>
      </c>
      <c r="B1889" t="s">
        <v>37</v>
      </c>
      <c r="C1889">
        <v>14</v>
      </c>
      <c r="D1889">
        <f t="shared" si="87"/>
        <v>14</v>
      </c>
      <c r="E1889">
        <v>36.4</v>
      </c>
      <c r="F1889">
        <v>509.59999999999997</v>
      </c>
      <c r="G1889">
        <f t="shared" si="88"/>
        <v>509.59999999999997</v>
      </c>
      <c r="H1889" s="1">
        <v>45726</v>
      </c>
      <c r="I1889" s="1">
        <v>45728</v>
      </c>
      <c r="J1889" t="s">
        <v>27</v>
      </c>
      <c r="K1889" t="s">
        <v>18</v>
      </c>
      <c r="L1889">
        <v>3</v>
      </c>
      <c r="M1889" t="s">
        <v>19</v>
      </c>
      <c r="N1889" t="s">
        <v>72</v>
      </c>
      <c r="O1889">
        <f>orders[[#This Row],[Ship Date]]-orders[[#This Row],[Order Date]]</f>
        <v>2</v>
      </c>
      <c r="P1889">
        <f>WEEKNUM(orders[[#This Row],[Order Date]])</f>
        <v>11</v>
      </c>
      <c r="Q1889" t="str" cm="1">
        <f t="array" ref="Q1889">_xlfn.IFS(orders[[#This Row],[Customer Gender]]="M","Male", orders[[#This Row],[Customer Gender]]="F","Female", orders[[#This Row],[Customer Gender]]="O","Other", TRUE,"Unknown")</f>
        <v>Female</v>
      </c>
      <c r="R1889" s="31" t="str">
        <f t="shared" si="89"/>
        <v>March</v>
      </c>
    </row>
    <row r="1890" spans="1:18">
      <c r="A1890" t="s">
        <v>1990</v>
      </c>
      <c r="B1890" t="s">
        <v>128</v>
      </c>
      <c r="C1890">
        <v>5</v>
      </c>
      <c r="D1890">
        <f t="shared" si="87"/>
        <v>5</v>
      </c>
      <c r="E1890">
        <v>67.599999999999994</v>
      </c>
      <c r="F1890">
        <v>338</v>
      </c>
      <c r="G1890">
        <f t="shared" si="88"/>
        <v>338</v>
      </c>
      <c r="H1890" s="1">
        <v>45727</v>
      </c>
      <c r="I1890" s="1">
        <v>45730</v>
      </c>
      <c r="J1890" t="s">
        <v>27</v>
      </c>
      <c r="K1890" t="s">
        <v>70</v>
      </c>
      <c r="L1890">
        <v>3</v>
      </c>
      <c r="M1890" t="s">
        <v>19</v>
      </c>
      <c r="N1890" t="s">
        <v>72</v>
      </c>
      <c r="O1890">
        <f>orders[[#This Row],[Ship Date]]-orders[[#This Row],[Order Date]]</f>
        <v>3</v>
      </c>
      <c r="P1890">
        <f>WEEKNUM(orders[[#This Row],[Order Date]])</f>
        <v>11</v>
      </c>
      <c r="Q1890" t="str" cm="1">
        <f t="array" ref="Q1890">_xlfn.IFS(orders[[#This Row],[Customer Gender]]="M","Male", orders[[#This Row],[Customer Gender]]="F","Female", orders[[#This Row],[Customer Gender]]="O","Other", TRUE,"Unknown")</f>
        <v>Female</v>
      </c>
      <c r="R1890" s="31" t="str">
        <f t="shared" si="89"/>
        <v>March</v>
      </c>
    </row>
    <row r="1891" spans="1:18">
      <c r="A1891" t="s">
        <v>1991</v>
      </c>
      <c r="B1891" t="s">
        <v>123</v>
      </c>
      <c r="C1891">
        <v>1</v>
      </c>
      <c r="D1891">
        <f t="shared" si="87"/>
        <v>1</v>
      </c>
      <c r="E1891">
        <v>46.3</v>
      </c>
      <c r="F1891">
        <v>46.3</v>
      </c>
      <c r="G1891">
        <f t="shared" si="88"/>
        <v>46.3</v>
      </c>
      <c r="H1891" s="1">
        <v>45727</v>
      </c>
      <c r="I1891" s="1">
        <v>45728</v>
      </c>
      <c r="J1891" t="s">
        <v>23</v>
      </c>
      <c r="K1891" t="s">
        <v>40</v>
      </c>
      <c r="L1891">
        <v>4</v>
      </c>
      <c r="M1891" t="s">
        <v>19</v>
      </c>
      <c r="N1891" t="s">
        <v>72</v>
      </c>
      <c r="O1891">
        <f>orders[[#This Row],[Ship Date]]-orders[[#This Row],[Order Date]]</f>
        <v>1</v>
      </c>
      <c r="P1891">
        <f>WEEKNUM(orders[[#This Row],[Order Date]])</f>
        <v>11</v>
      </c>
      <c r="Q1891" t="str" cm="1">
        <f t="array" ref="Q1891">_xlfn.IFS(orders[[#This Row],[Customer Gender]]="M","Male", orders[[#This Row],[Customer Gender]]="F","Female", orders[[#This Row],[Customer Gender]]="O","Other", TRUE,"Unknown")</f>
        <v>Male</v>
      </c>
      <c r="R1891" s="31" t="str">
        <f t="shared" si="89"/>
        <v>March</v>
      </c>
    </row>
    <row r="1892" spans="1:18">
      <c r="A1892" t="s">
        <v>1992</v>
      </c>
      <c r="B1892" t="s">
        <v>22</v>
      </c>
      <c r="C1892">
        <v>3</v>
      </c>
      <c r="D1892">
        <f t="shared" si="87"/>
        <v>3</v>
      </c>
      <c r="E1892">
        <v>124.2</v>
      </c>
      <c r="F1892">
        <v>372.6</v>
      </c>
      <c r="G1892">
        <f t="shared" si="88"/>
        <v>372.6</v>
      </c>
      <c r="H1892" s="1">
        <v>45727</v>
      </c>
      <c r="I1892" s="1">
        <v>45729</v>
      </c>
      <c r="J1892" t="s">
        <v>27</v>
      </c>
      <c r="K1892" t="s">
        <v>35</v>
      </c>
      <c r="L1892">
        <v>5</v>
      </c>
      <c r="M1892" t="s">
        <v>19</v>
      </c>
      <c r="N1892" t="s">
        <v>77</v>
      </c>
      <c r="O1892">
        <f>orders[[#This Row],[Ship Date]]-orders[[#This Row],[Order Date]]</f>
        <v>2</v>
      </c>
      <c r="P1892">
        <f>WEEKNUM(orders[[#This Row],[Order Date]])</f>
        <v>11</v>
      </c>
      <c r="Q1892" t="str" cm="1">
        <f t="array" ref="Q1892">_xlfn.IFS(orders[[#This Row],[Customer Gender]]="M","Male", orders[[#This Row],[Customer Gender]]="F","Female", orders[[#This Row],[Customer Gender]]="O","Other", TRUE,"Unknown")</f>
        <v>Female</v>
      </c>
      <c r="R1892" s="31" t="str">
        <f t="shared" si="89"/>
        <v>March</v>
      </c>
    </row>
    <row r="1893" spans="1:18">
      <c r="A1893" t="s">
        <v>1993</v>
      </c>
      <c r="B1893" t="s">
        <v>54</v>
      </c>
      <c r="C1893">
        <v>2</v>
      </c>
      <c r="D1893">
        <f t="shared" si="87"/>
        <v>2</v>
      </c>
      <c r="E1893">
        <v>37</v>
      </c>
      <c r="F1893">
        <v>74</v>
      </c>
      <c r="G1893">
        <f t="shared" si="88"/>
        <v>74</v>
      </c>
      <c r="H1893" s="1">
        <v>45727</v>
      </c>
      <c r="I1893" s="1">
        <v>45733</v>
      </c>
      <c r="J1893" t="s">
        <v>23</v>
      </c>
      <c r="K1893" t="s">
        <v>18</v>
      </c>
      <c r="L1893">
        <v>4</v>
      </c>
      <c r="M1893" t="s">
        <v>19</v>
      </c>
      <c r="N1893" t="s">
        <v>77</v>
      </c>
      <c r="O1893">
        <f>orders[[#This Row],[Ship Date]]-orders[[#This Row],[Order Date]]</f>
        <v>6</v>
      </c>
      <c r="P1893">
        <f>WEEKNUM(orders[[#This Row],[Order Date]])</f>
        <v>11</v>
      </c>
      <c r="Q1893" t="str" cm="1">
        <f t="array" ref="Q1893">_xlfn.IFS(orders[[#This Row],[Customer Gender]]="M","Male", orders[[#This Row],[Customer Gender]]="F","Female", orders[[#This Row],[Customer Gender]]="O","Other", TRUE,"Unknown")</f>
        <v>Male</v>
      </c>
      <c r="R1893" s="31" t="str">
        <f t="shared" si="89"/>
        <v>March</v>
      </c>
    </row>
    <row r="1894" spans="1:18">
      <c r="A1894" t="s">
        <v>1994</v>
      </c>
      <c r="B1894" t="s">
        <v>37</v>
      </c>
      <c r="C1894">
        <v>1</v>
      </c>
      <c r="D1894">
        <f t="shared" si="87"/>
        <v>1</v>
      </c>
      <c r="E1894">
        <v>41.8</v>
      </c>
      <c r="F1894">
        <v>41.8</v>
      </c>
      <c r="G1894">
        <f t="shared" si="88"/>
        <v>41.8</v>
      </c>
      <c r="H1894" s="1">
        <v>45727</v>
      </c>
      <c r="I1894" s="1">
        <v>45728</v>
      </c>
      <c r="J1894" t="s">
        <v>23</v>
      </c>
      <c r="K1894" t="s">
        <v>40</v>
      </c>
      <c r="L1894">
        <v>4</v>
      </c>
      <c r="M1894" t="s">
        <v>19</v>
      </c>
      <c r="N1894" t="s">
        <v>292</v>
      </c>
      <c r="O1894">
        <f>orders[[#This Row],[Ship Date]]-orders[[#This Row],[Order Date]]</f>
        <v>1</v>
      </c>
      <c r="P1894">
        <f>WEEKNUM(orders[[#This Row],[Order Date]])</f>
        <v>11</v>
      </c>
      <c r="Q1894" t="str" cm="1">
        <f t="array" ref="Q1894">_xlfn.IFS(orders[[#This Row],[Customer Gender]]="M","Male", orders[[#This Row],[Customer Gender]]="F","Female", orders[[#This Row],[Customer Gender]]="O","Other", TRUE,"Unknown")</f>
        <v>Male</v>
      </c>
      <c r="R1894" s="31" t="str">
        <f t="shared" si="89"/>
        <v>March</v>
      </c>
    </row>
    <row r="1895" spans="1:18">
      <c r="A1895" t="s">
        <v>1995</v>
      </c>
      <c r="B1895" t="s">
        <v>46</v>
      </c>
      <c r="C1895">
        <v>2</v>
      </c>
      <c r="D1895">
        <f t="shared" si="87"/>
        <v>2</v>
      </c>
      <c r="E1895">
        <v>57.2</v>
      </c>
      <c r="F1895">
        <v>114.4</v>
      </c>
      <c r="G1895">
        <f t="shared" si="88"/>
        <v>114.4</v>
      </c>
      <c r="H1895" s="1">
        <v>45727</v>
      </c>
      <c r="I1895" s="1">
        <v>45729</v>
      </c>
      <c r="J1895" t="s">
        <v>23</v>
      </c>
      <c r="K1895" t="s">
        <v>40</v>
      </c>
      <c r="L1895">
        <v>3</v>
      </c>
      <c r="M1895" t="s">
        <v>19</v>
      </c>
      <c r="N1895" t="s">
        <v>113</v>
      </c>
      <c r="O1895">
        <f>orders[[#This Row],[Ship Date]]-orders[[#This Row],[Order Date]]</f>
        <v>2</v>
      </c>
      <c r="P1895">
        <f>WEEKNUM(orders[[#This Row],[Order Date]])</f>
        <v>11</v>
      </c>
      <c r="Q1895" t="str" cm="1">
        <f t="array" ref="Q1895">_xlfn.IFS(orders[[#This Row],[Customer Gender]]="M","Male", orders[[#This Row],[Customer Gender]]="F","Female", orders[[#This Row],[Customer Gender]]="O","Other", TRUE,"Unknown")</f>
        <v>Male</v>
      </c>
      <c r="R1895" s="31" t="str">
        <f t="shared" si="89"/>
        <v>March</v>
      </c>
    </row>
    <row r="1896" spans="1:18">
      <c r="A1896" t="s">
        <v>1996</v>
      </c>
      <c r="B1896" t="s">
        <v>39</v>
      </c>
      <c r="C1896">
        <v>2</v>
      </c>
      <c r="D1896">
        <f t="shared" si="87"/>
        <v>2</v>
      </c>
      <c r="E1896">
        <v>47.1</v>
      </c>
      <c r="F1896">
        <v>94.2</v>
      </c>
      <c r="G1896">
        <f t="shared" si="88"/>
        <v>94.2</v>
      </c>
      <c r="H1896" s="1">
        <v>45727</v>
      </c>
      <c r="I1896" s="1">
        <v>45729</v>
      </c>
      <c r="J1896" t="s">
        <v>27</v>
      </c>
      <c r="K1896" t="s">
        <v>18</v>
      </c>
      <c r="L1896">
        <v>2</v>
      </c>
      <c r="M1896" t="s">
        <v>19</v>
      </c>
      <c r="N1896" t="s">
        <v>113</v>
      </c>
      <c r="O1896">
        <f>orders[[#This Row],[Ship Date]]-orders[[#This Row],[Order Date]]</f>
        <v>2</v>
      </c>
      <c r="P1896">
        <f>WEEKNUM(orders[[#This Row],[Order Date]])</f>
        <v>11</v>
      </c>
      <c r="Q1896" t="str" cm="1">
        <f t="array" ref="Q1896">_xlfn.IFS(orders[[#This Row],[Customer Gender]]="M","Male", orders[[#This Row],[Customer Gender]]="F","Female", orders[[#This Row],[Customer Gender]]="O","Other", TRUE,"Unknown")</f>
        <v>Female</v>
      </c>
      <c r="R1896" s="31" t="str">
        <f t="shared" si="89"/>
        <v>March</v>
      </c>
    </row>
    <row r="1897" spans="1:18">
      <c r="A1897" t="s">
        <v>1997</v>
      </c>
      <c r="B1897" t="s">
        <v>37</v>
      </c>
      <c r="C1897">
        <v>3</v>
      </c>
      <c r="D1897">
        <f t="shared" si="87"/>
        <v>3</v>
      </c>
      <c r="E1897">
        <v>86.4</v>
      </c>
      <c r="F1897">
        <v>259.20000000000005</v>
      </c>
      <c r="G1897">
        <f t="shared" si="88"/>
        <v>259.20000000000005</v>
      </c>
      <c r="H1897" s="1">
        <v>45727</v>
      </c>
      <c r="I1897" s="1">
        <v>45728</v>
      </c>
      <c r="J1897" t="s">
        <v>23</v>
      </c>
      <c r="K1897" t="s">
        <v>40</v>
      </c>
      <c r="L1897">
        <v>3</v>
      </c>
      <c r="M1897" t="s">
        <v>19</v>
      </c>
      <c r="N1897" t="s">
        <v>997</v>
      </c>
      <c r="O1897">
        <f>orders[[#This Row],[Ship Date]]-orders[[#This Row],[Order Date]]</f>
        <v>1</v>
      </c>
      <c r="P1897">
        <f>WEEKNUM(orders[[#This Row],[Order Date]])</f>
        <v>11</v>
      </c>
      <c r="Q1897" t="str" cm="1">
        <f t="array" ref="Q1897">_xlfn.IFS(orders[[#This Row],[Customer Gender]]="M","Male", orders[[#This Row],[Customer Gender]]="F","Female", orders[[#This Row],[Customer Gender]]="O","Other", TRUE,"Unknown")</f>
        <v>Male</v>
      </c>
      <c r="R1897" s="31" t="str">
        <f t="shared" si="89"/>
        <v>March</v>
      </c>
    </row>
    <row r="1898" spans="1:18">
      <c r="A1898" t="s">
        <v>1998</v>
      </c>
      <c r="B1898" t="s">
        <v>39</v>
      </c>
      <c r="C1898">
        <v>5</v>
      </c>
      <c r="D1898">
        <f t="shared" si="87"/>
        <v>5</v>
      </c>
      <c r="E1898">
        <v>105</v>
      </c>
      <c r="F1898">
        <v>525</v>
      </c>
      <c r="G1898">
        <f t="shared" si="88"/>
        <v>525</v>
      </c>
      <c r="H1898" s="1">
        <v>45727</v>
      </c>
      <c r="I1898" s="1">
        <v>45730</v>
      </c>
      <c r="J1898" t="s">
        <v>23</v>
      </c>
      <c r="K1898" t="s">
        <v>18</v>
      </c>
      <c r="L1898">
        <v>4</v>
      </c>
      <c r="M1898" t="s">
        <v>19</v>
      </c>
      <c r="N1898" t="s">
        <v>82</v>
      </c>
      <c r="O1898">
        <f>orders[[#This Row],[Ship Date]]-orders[[#This Row],[Order Date]]</f>
        <v>3</v>
      </c>
      <c r="P1898">
        <f>WEEKNUM(orders[[#This Row],[Order Date]])</f>
        <v>11</v>
      </c>
      <c r="Q1898" t="str" cm="1">
        <f t="array" ref="Q1898">_xlfn.IFS(orders[[#This Row],[Customer Gender]]="M","Male", orders[[#This Row],[Customer Gender]]="F","Female", orders[[#This Row],[Customer Gender]]="O","Other", TRUE,"Unknown")</f>
        <v>Male</v>
      </c>
      <c r="R1898" s="31" t="str">
        <f t="shared" si="89"/>
        <v>March</v>
      </c>
    </row>
    <row r="1899" spans="1:18">
      <c r="A1899" t="s">
        <v>1999</v>
      </c>
      <c r="B1899" t="s">
        <v>146</v>
      </c>
      <c r="C1899">
        <v>1</v>
      </c>
      <c r="D1899">
        <f t="shared" si="87"/>
        <v>1</v>
      </c>
      <c r="E1899">
        <v>33</v>
      </c>
      <c r="F1899">
        <v>33</v>
      </c>
      <c r="G1899">
        <f t="shared" si="88"/>
        <v>33</v>
      </c>
      <c r="H1899" s="1">
        <v>45727</v>
      </c>
      <c r="I1899" s="1">
        <v>45730</v>
      </c>
      <c r="J1899" t="s">
        <v>23</v>
      </c>
      <c r="K1899" t="s">
        <v>70</v>
      </c>
      <c r="L1899">
        <v>4</v>
      </c>
      <c r="M1899" t="s">
        <v>19</v>
      </c>
      <c r="N1899" t="s">
        <v>115</v>
      </c>
      <c r="O1899">
        <f>orders[[#This Row],[Ship Date]]-orders[[#This Row],[Order Date]]</f>
        <v>3</v>
      </c>
      <c r="P1899">
        <f>WEEKNUM(orders[[#This Row],[Order Date]])</f>
        <v>11</v>
      </c>
      <c r="Q1899" t="str" cm="1">
        <f t="array" ref="Q1899">_xlfn.IFS(orders[[#This Row],[Customer Gender]]="M","Male", orders[[#This Row],[Customer Gender]]="F","Female", orders[[#This Row],[Customer Gender]]="O","Other", TRUE,"Unknown")</f>
        <v>Male</v>
      </c>
      <c r="R1899" s="31" t="str">
        <f t="shared" si="89"/>
        <v>March</v>
      </c>
    </row>
    <row r="1900" spans="1:18">
      <c r="A1900" t="s">
        <v>2000</v>
      </c>
      <c r="B1900" t="s">
        <v>39</v>
      </c>
      <c r="C1900">
        <v>5</v>
      </c>
      <c r="D1900">
        <f t="shared" si="87"/>
        <v>5</v>
      </c>
      <c r="E1900">
        <v>106.6</v>
      </c>
      <c r="F1900">
        <v>533</v>
      </c>
      <c r="G1900">
        <f t="shared" si="88"/>
        <v>533</v>
      </c>
      <c r="H1900" s="1">
        <v>45727</v>
      </c>
      <c r="I1900" s="1">
        <v>45740</v>
      </c>
      <c r="J1900" t="s">
        <v>27</v>
      </c>
      <c r="K1900" t="s">
        <v>40</v>
      </c>
      <c r="L1900">
        <v>4</v>
      </c>
      <c r="M1900" t="s">
        <v>19</v>
      </c>
      <c r="N1900" t="s">
        <v>24</v>
      </c>
      <c r="O1900">
        <f>orders[[#This Row],[Ship Date]]-orders[[#This Row],[Order Date]]</f>
        <v>13</v>
      </c>
      <c r="P1900">
        <f>WEEKNUM(orders[[#This Row],[Order Date]])</f>
        <v>11</v>
      </c>
      <c r="Q1900" t="str" cm="1">
        <f t="array" ref="Q1900">_xlfn.IFS(orders[[#This Row],[Customer Gender]]="M","Male", orders[[#This Row],[Customer Gender]]="F","Female", orders[[#This Row],[Customer Gender]]="O","Other", TRUE,"Unknown")</f>
        <v>Female</v>
      </c>
      <c r="R1900" s="31" t="str">
        <f t="shared" si="89"/>
        <v>March</v>
      </c>
    </row>
    <row r="1901" spans="1:18">
      <c r="A1901" t="s">
        <v>2001</v>
      </c>
      <c r="B1901" t="s">
        <v>54</v>
      </c>
      <c r="C1901">
        <v>32</v>
      </c>
      <c r="D1901">
        <f t="shared" si="87"/>
        <v>32</v>
      </c>
      <c r="E1901">
        <v>26.8</v>
      </c>
      <c r="F1901">
        <v>857.6</v>
      </c>
      <c r="G1901">
        <f t="shared" si="88"/>
        <v>857.6</v>
      </c>
      <c r="H1901" s="1">
        <v>45727</v>
      </c>
      <c r="I1901" s="1">
        <v>45728</v>
      </c>
      <c r="J1901" t="s">
        <v>27</v>
      </c>
      <c r="K1901" t="s">
        <v>40</v>
      </c>
      <c r="L1901">
        <v>4</v>
      </c>
      <c r="M1901" t="s">
        <v>19</v>
      </c>
      <c r="N1901" t="s">
        <v>24</v>
      </c>
      <c r="O1901">
        <f>orders[[#This Row],[Ship Date]]-orders[[#This Row],[Order Date]]</f>
        <v>1</v>
      </c>
      <c r="P1901">
        <f>WEEKNUM(orders[[#This Row],[Order Date]])</f>
        <v>11</v>
      </c>
      <c r="Q1901" t="str" cm="1">
        <f t="array" ref="Q1901">_xlfn.IFS(orders[[#This Row],[Customer Gender]]="M","Male", orders[[#This Row],[Customer Gender]]="F","Female", orders[[#This Row],[Customer Gender]]="O","Other", TRUE,"Unknown")</f>
        <v>Female</v>
      </c>
      <c r="R1901" s="31" t="str">
        <f t="shared" si="89"/>
        <v>March</v>
      </c>
    </row>
    <row r="1902" spans="1:18">
      <c r="A1902" t="s">
        <v>2002</v>
      </c>
      <c r="B1902" t="s">
        <v>135</v>
      </c>
      <c r="C1902">
        <v>5</v>
      </c>
      <c r="D1902">
        <f t="shared" si="87"/>
        <v>5</v>
      </c>
      <c r="E1902">
        <v>25.8</v>
      </c>
      <c r="F1902">
        <v>129</v>
      </c>
      <c r="G1902">
        <f t="shared" si="88"/>
        <v>129</v>
      </c>
      <c r="H1902" s="1">
        <v>45727</v>
      </c>
      <c r="I1902" s="1">
        <v>45727</v>
      </c>
      <c r="J1902" t="s">
        <v>27</v>
      </c>
      <c r="K1902" t="s">
        <v>35</v>
      </c>
      <c r="L1902">
        <v>5</v>
      </c>
      <c r="M1902" t="s">
        <v>19</v>
      </c>
      <c r="N1902" t="s">
        <v>33</v>
      </c>
      <c r="O1902">
        <f>orders[[#This Row],[Ship Date]]-orders[[#This Row],[Order Date]]</f>
        <v>0</v>
      </c>
      <c r="P1902">
        <f>WEEKNUM(orders[[#This Row],[Order Date]])</f>
        <v>11</v>
      </c>
      <c r="Q1902" t="str" cm="1">
        <f t="array" ref="Q1902">_xlfn.IFS(orders[[#This Row],[Customer Gender]]="M","Male", orders[[#This Row],[Customer Gender]]="F","Female", orders[[#This Row],[Customer Gender]]="O","Other", TRUE,"Unknown")</f>
        <v>Female</v>
      </c>
      <c r="R1902" s="31" t="str">
        <f t="shared" si="89"/>
        <v>March</v>
      </c>
    </row>
    <row r="1903" spans="1:18">
      <c r="A1903" t="s">
        <v>2003</v>
      </c>
      <c r="B1903" t="s">
        <v>26</v>
      </c>
      <c r="C1903">
        <v>3</v>
      </c>
      <c r="D1903">
        <f t="shared" si="87"/>
        <v>3</v>
      </c>
      <c r="E1903">
        <v>217</v>
      </c>
      <c r="F1903">
        <v>651</v>
      </c>
      <c r="G1903">
        <f t="shared" si="88"/>
        <v>651</v>
      </c>
      <c r="H1903" s="1">
        <v>45727</v>
      </c>
      <c r="I1903" s="1">
        <v>45728</v>
      </c>
      <c r="J1903" t="s">
        <v>27</v>
      </c>
      <c r="K1903" t="s">
        <v>35</v>
      </c>
      <c r="L1903">
        <v>3</v>
      </c>
      <c r="M1903" t="s">
        <v>19</v>
      </c>
      <c r="N1903" t="s">
        <v>33</v>
      </c>
      <c r="O1903">
        <f>orders[[#This Row],[Ship Date]]-orders[[#This Row],[Order Date]]</f>
        <v>1</v>
      </c>
      <c r="P1903">
        <f>WEEKNUM(orders[[#This Row],[Order Date]])</f>
        <v>11</v>
      </c>
      <c r="Q1903" t="str" cm="1">
        <f t="array" ref="Q1903">_xlfn.IFS(orders[[#This Row],[Customer Gender]]="M","Male", orders[[#This Row],[Customer Gender]]="F","Female", orders[[#This Row],[Customer Gender]]="O","Other", TRUE,"Unknown")</f>
        <v>Female</v>
      </c>
      <c r="R1903" s="31" t="str">
        <f t="shared" si="89"/>
        <v>March</v>
      </c>
    </row>
    <row r="1904" spans="1:18">
      <c r="A1904" t="s">
        <v>2004</v>
      </c>
      <c r="B1904" t="s">
        <v>26</v>
      </c>
      <c r="C1904">
        <v>2</v>
      </c>
      <c r="D1904">
        <f t="shared" si="87"/>
        <v>2</v>
      </c>
      <c r="E1904">
        <v>97.3</v>
      </c>
      <c r="F1904">
        <v>194.6</v>
      </c>
      <c r="G1904">
        <f t="shared" si="88"/>
        <v>194.6</v>
      </c>
      <c r="H1904" s="1">
        <v>45727</v>
      </c>
      <c r="I1904" s="1">
        <v>45728</v>
      </c>
      <c r="J1904" t="s">
        <v>23</v>
      </c>
      <c r="K1904" t="s">
        <v>40</v>
      </c>
      <c r="L1904">
        <v>2</v>
      </c>
      <c r="M1904" t="s">
        <v>19</v>
      </c>
      <c r="N1904" t="s">
        <v>33</v>
      </c>
      <c r="O1904">
        <f>orders[[#This Row],[Ship Date]]-orders[[#This Row],[Order Date]]</f>
        <v>1</v>
      </c>
      <c r="P1904">
        <f>WEEKNUM(orders[[#This Row],[Order Date]])</f>
        <v>11</v>
      </c>
      <c r="Q1904" t="str" cm="1">
        <f t="array" ref="Q1904">_xlfn.IFS(orders[[#This Row],[Customer Gender]]="M","Male", orders[[#This Row],[Customer Gender]]="F","Female", orders[[#This Row],[Customer Gender]]="O","Other", TRUE,"Unknown")</f>
        <v>Male</v>
      </c>
      <c r="R1904" s="31" t="str">
        <f t="shared" si="89"/>
        <v>March</v>
      </c>
    </row>
    <row r="1905" spans="1:18">
      <c r="A1905" t="s">
        <v>2005</v>
      </c>
      <c r="B1905" t="s">
        <v>22</v>
      </c>
      <c r="C1905">
        <v>1</v>
      </c>
      <c r="D1905">
        <f t="shared" si="87"/>
        <v>1</v>
      </c>
      <c r="E1905">
        <v>49.8</v>
      </c>
      <c r="F1905">
        <v>49.8</v>
      </c>
      <c r="G1905">
        <f t="shared" si="88"/>
        <v>49.8</v>
      </c>
      <c r="H1905" s="1">
        <v>45727</v>
      </c>
      <c r="I1905" s="1">
        <v>45728</v>
      </c>
      <c r="J1905" t="s">
        <v>27</v>
      </c>
      <c r="K1905" t="s">
        <v>18</v>
      </c>
      <c r="L1905">
        <v>4</v>
      </c>
      <c r="M1905" t="s">
        <v>19</v>
      </c>
      <c r="N1905" t="s">
        <v>33</v>
      </c>
      <c r="O1905">
        <f>orders[[#This Row],[Ship Date]]-orders[[#This Row],[Order Date]]</f>
        <v>1</v>
      </c>
      <c r="P1905">
        <f>WEEKNUM(orders[[#This Row],[Order Date]])</f>
        <v>11</v>
      </c>
      <c r="Q1905" t="str" cm="1">
        <f t="array" ref="Q1905">_xlfn.IFS(orders[[#This Row],[Customer Gender]]="M","Male", orders[[#This Row],[Customer Gender]]="F","Female", orders[[#This Row],[Customer Gender]]="O","Other", TRUE,"Unknown")</f>
        <v>Female</v>
      </c>
      <c r="R1905" s="31" t="str">
        <f t="shared" si="89"/>
        <v>March</v>
      </c>
    </row>
    <row r="1906" spans="1:18">
      <c r="A1906" t="s">
        <v>2006</v>
      </c>
      <c r="B1906" t="s">
        <v>69</v>
      </c>
      <c r="C1906">
        <v>5</v>
      </c>
      <c r="D1906">
        <f t="shared" si="87"/>
        <v>5</v>
      </c>
      <c r="E1906">
        <v>32.6</v>
      </c>
      <c r="F1906">
        <v>163</v>
      </c>
      <c r="G1906">
        <f t="shared" si="88"/>
        <v>163</v>
      </c>
      <c r="H1906" s="1">
        <v>45727</v>
      </c>
      <c r="I1906" s="1">
        <v>45728</v>
      </c>
      <c r="J1906" t="s">
        <v>27</v>
      </c>
      <c r="K1906" t="s">
        <v>18</v>
      </c>
      <c r="L1906">
        <v>4</v>
      </c>
      <c r="M1906" t="s">
        <v>19</v>
      </c>
      <c r="N1906" t="s">
        <v>33</v>
      </c>
      <c r="O1906">
        <f>orders[[#This Row],[Ship Date]]-orders[[#This Row],[Order Date]]</f>
        <v>1</v>
      </c>
      <c r="P1906">
        <f>WEEKNUM(orders[[#This Row],[Order Date]])</f>
        <v>11</v>
      </c>
      <c r="Q1906" t="str" cm="1">
        <f t="array" ref="Q1906">_xlfn.IFS(orders[[#This Row],[Customer Gender]]="M","Male", orders[[#This Row],[Customer Gender]]="F","Female", orders[[#This Row],[Customer Gender]]="O","Other", TRUE,"Unknown")</f>
        <v>Female</v>
      </c>
      <c r="R1906" s="31" t="str">
        <f t="shared" si="89"/>
        <v>March</v>
      </c>
    </row>
    <row r="1907" spans="1:18">
      <c r="A1907" t="s">
        <v>2007</v>
      </c>
      <c r="B1907" t="s">
        <v>46</v>
      </c>
      <c r="C1907">
        <v>2</v>
      </c>
      <c r="D1907">
        <f t="shared" si="87"/>
        <v>2</v>
      </c>
      <c r="E1907">
        <v>40.1</v>
      </c>
      <c r="F1907">
        <v>80.2</v>
      </c>
      <c r="G1907">
        <f t="shared" si="88"/>
        <v>80.2</v>
      </c>
      <c r="H1907" s="1">
        <v>45727</v>
      </c>
      <c r="I1907" s="1">
        <v>45730</v>
      </c>
      <c r="J1907" t="s">
        <v>23</v>
      </c>
      <c r="K1907" t="s">
        <v>35</v>
      </c>
      <c r="L1907">
        <v>5</v>
      </c>
      <c r="M1907" t="s">
        <v>19</v>
      </c>
      <c r="N1907" t="s">
        <v>33</v>
      </c>
      <c r="O1907">
        <f>orders[[#This Row],[Ship Date]]-orders[[#This Row],[Order Date]]</f>
        <v>3</v>
      </c>
      <c r="P1907">
        <f>WEEKNUM(orders[[#This Row],[Order Date]])</f>
        <v>11</v>
      </c>
      <c r="Q1907" t="str" cm="1">
        <f t="array" ref="Q1907">_xlfn.IFS(orders[[#This Row],[Customer Gender]]="M","Male", orders[[#This Row],[Customer Gender]]="F","Female", orders[[#This Row],[Customer Gender]]="O","Other", TRUE,"Unknown")</f>
        <v>Male</v>
      </c>
      <c r="R1907" s="31" t="str">
        <f t="shared" si="89"/>
        <v>March</v>
      </c>
    </row>
    <row r="1908" spans="1:18">
      <c r="A1908" t="s">
        <v>2008</v>
      </c>
      <c r="B1908" t="s">
        <v>54</v>
      </c>
      <c r="C1908">
        <v>2</v>
      </c>
      <c r="D1908">
        <f t="shared" si="87"/>
        <v>2</v>
      </c>
      <c r="E1908">
        <v>49.4</v>
      </c>
      <c r="F1908">
        <v>98.8</v>
      </c>
      <c r="G1908">
        <f t="shared" si="88"/>
        <v>98.8</v>
      </c>
      <c r="H1908" s="1">
        <v>45727</v>
      </c>
      <c r="I1908" s="1">
        <v>45729</v>
      </c>
      <c r="J1908" t="s">
        <v>23</v>
      </c>
      <c r="K1908" t="s">
        <v>35</v>
      </c>
      <c r="L1908">
        <v>4</v>
      </c>
      <c r="M1908" t="s">
        <v>19</v>
      </c>
      <c r="N1908" t="s">
        <v>33</v>
      </c>
      <c r="O1908">
        <f>orders[[#This Row],[Ship Date]]-orders[[#This Row],[Order Date]]</f>
        <v>2</v>
      </c>
      <c r="P1908">
        <f>WEEKNUM(orders[[#This Row],[Order Date]])</f>
        <v>11</v>
      </c>
      <c r="Q1908" t="str" cm="1">
        <f t="array" ref="Q1908">_xlfn.IFS(orders[[#This Row],[Customer Gender]]="M","Male", orders[[#This Row],[Customer Gender]]="F","Female", orders[[#This Row],[Customer Gender]]="O","Other", TRUE,"Unknown")</f>
        <v>Male</v>
      </c>
      <c r="R1908" s="31" t="str">
        <f t="shared" si="89"/>
        <v>March</v>
      </c>
    </row>
    <row r="1909" spans="1:18">
      <c r="A1909" t="s">
        <v>2009</v>
      </c>
      <c r="B1909" t="s">
        <v>26</v>
      </c>
      <c r="C1909">
        <v>1</v>
      </c>
      <c r="D1909">
        <f t="shared" si="87"/>
        <v>1</v>
      </c>
      <c r="E1909">
        <v>67.3</v>
      </c>
      <c r="F1909">
        <v>67.3</v>
      </c>
      <c r="G1909">
        <f t="shared" si="88"/>
        <v>67.3</v>
      </c>
      <c r="H1909" s="1">
        <v>45727</v>
      </c>
      <c r="I1909" s="1">
        <v>45728</v>
      </c>
      <c r="J1909" t="s">
        <v>27</v>
      </c>
      <c r="K1909" t="s">
        <v>18</v>
      </c>
      <c r="L1909">
        <v>5</v>
      </c>
      <c r="M1909" t="s">
        <v>19</v>
      </c>
      <c r="N1909" t="s">
        <v>33</v>
      </c>
      <c r="O1909">
        <f>orders[[#This Row],[Ship Date]]-orders[[#This Row],[Order Date]]</f>
        <v>1</v>
      </c>
      <c r="P1909">
        <f>WEEKNUM(orders[[#This Row],[Order Date]])</f>
        <v>11</v>
      </c>
      <c r="Q1909" t="str" cm="1">
        <f t="array" ref="Q1909">_xlfn.IFS(orders[[#This Row],[Customer Gender]]="M","Male", orders[[#This Row],[Customer Gender]]="F","Female", orders[[#This Row],[Customer Gender]]="O","Other", TRUE,"Unknown")</f>
        <v>Female</v>
      </c>
      <c r="R1909" s="31" t="str">
        <f t="shared" si="89"/>
        <v>March</v>
      </c>
    </row>
    <row r="1910" spans="1:18">
      <c r="A1910" t="s">
        <v>2010</v>
      </c>
      <c r="B1910" t="s">
        <v>146</v>
      </c>
      <c r="C1910">
        <v>4</v>
      </c>
      <c r="D1910">
        <f t="shared" si="87"/>
        <v>4</v>
      </c>
      <c r="E1910">
        <v>44.5</v>
      </c>
      <c r="F1910">
        <v>178</v>
      </c>
      <c r="G1910">
        <f t="shared" si="88"/>
        <v>178</v>
      </c>
      <c r="H1910" s="1">
        <v>45727</v>
      </c>
      <c r="I1910" s="1">
        <v>45730</v>
      </c>
      <c r="J1910" t="s">
        <v>17</v>
      </c>
      <c r="K1910" t="s">
        <v>35</v>
      </c>
      <c r="L1910">
        <v>4</v>
      </c>
      <c r="M1910" t="s">
        <v>19</v>
      </c>
      <c r="N1910" t="s">
        <v>33</v>
      </c>
      <c r="O1910">
        <f>orders[[#This Row],[Ship Date]]-orders[[#This Row],[Order Date]]</f>
        <v>3</v>
      </c>
      <c r="P1910">
        <f>WEEKNUM(orders[[#This Row],[Order Date]])</f>
        <v>11</v>
      </c>
      <c r="Q1910" t="str" cm="1">
        <f t="array" ref="Q1910">_xlfn.IFS(orders[[#This Row],[Customer Gender]]="M","Male", orders[[#This Row],[Customer Gender]]="F","Female", orders[[#This Row],[Customer Gender]]="O","Other", TRUE,"Unknown")</f>
        <v>Unknown</v>
      </c>
      <c r="R1910" s="31" t="str">
        <f t="shared" si="89"/>
        <v>March</v>
      </c>
    </row>
    <row r="1911" spans="1:18">
      <c r="A1911" t="s">
        <v>2011</v>
      </c>
      <c r="B1911" t="s">
        <v>39</v>
      </c>
      <c r="C1911">
        <v>11</v>
      </c>
      <c r="D1911">
        <f t="shared" si="87"/>
        <v>11</v>
      </c>
      <c r="E1911">
        <v>111.1</v>
      </c>
      <c r="F1911">
        <v>1222.0999999999999</v>
      </c>
      <c r="G1911">
        <f t="shared" si="88"/>
        <v>1222.0999999999999</v>
      </c>
      <c r="H1911" s="1">
        <v>45727</v>
      </c>
      <c r="I1911" s="1">
        <v>45728</v>
      </c>
      <c r="J1911" t="s">
        <v>27</v>
      </c>
      <c r="K1911" t="s">
        <v>70</v>
      </c>
      <c r="L1911">
        <v>4</v>
      </c>
      <c r="M1911" t="s">
        <v>19</v>
      </c>
      <c r="N1911" t="s">
        <v>33</v>
      </c>
      <c r="O1911">
        <f>orders[[#This Row],[Ship Date]]-orders[[#This Row],[Order Date]]</f>
        <v>1</v>
      </c>
      <c r="P1911">
        <f>WEEKNUM(orders[[#This Row],[Order Date]])</f>
        <v>11</v>
      </c>
      <c r="Q1911" t="str" cm="1">
        <f t="array" ref="Q1911">_xlfn.IFS(orders[[#This Row],[Customer Gender]]="M","Male", orders[[#This Row],[Customer Gender]]="F","Female", orders[[#This Row],[Customer Gender]]="O","Other", TRUE,"Unknown")</f>
        <v>Female</v>
      </c>
      <c r="R1911" s="31" t="str">
        <f t="shared" si="89"/>
        <v>March</v>
      </c>
    </row>
    <row r="1912" spans="1:18">
      <c r="A1912" t="s">
        <v>2012</v>
      </c>
      <c r="B1912" t="s">
        <v>44</v>
      </c>
      <c r="C1912">
        <v>3</v>
      </c>
      <c r="D1912">
        <f t="shared" si="87"/>
        <v>3</v>
      </c>
      <c r="E1912">
        <v>19.7</v>
      </c>
      <c r="F1912">
        <v>59.099999999999994</v>
      </c>
      <c r="G1912">
        <f t="shared" si="88"/>
        <v>59.099999999999994</v>
      </c>
      <c r="H1912" s="1">
        <v>45727</v>
      </c>
      <c r="I1912" s="1">
        <v>45728</v>
      </c>
      <c r="J1912" t="s">
        <v>27</v>
      </c>
      <c r="K1912" t="s">
        <v>70</v>
      </c>
      <c r="L1912">
        <v>2</v>
      </c>
      <c r="M1912" t="s">
        <v>19</v>
      </c>
      <c r="N1912" t="s">
        <v>33</v>
      </c>
      <c r="O1912">
        <f>orders[[#This Row],[Ship Date]]-orders[[#This Row],[Order Date]]</f>
        <v>1</v>
      </c>
      <c r="P1912">
        <f>WEEKNUM(orders[[#This Row],[Order Date]])</f>
        <v>11</v>
      </c>
      <c r="Q1912" t="str" cm="1">
        <f t="array" ref="Q1912">_xlfn.IFS(orders[[#This Row],[Customer Gender]]="M","Male", orders[[#This Row],[Customer Gender]]="F","Female", orders[[#This Row],[Customer Gender]]="O","Other", TRUE,"Unknown")</f>
        <v>Female</v>
      </c>
      <c r="R1912" s="31" t="str">
        <f t="shared" si="89"/>
        <v>March</v>
      </c>
    </row>
    <row r="1913" spans="1:18">
      <c r="A1913" t="s">
        <v>2013</v>
      </c>
      <c r="B1913" t="s">
        <v>22</v>
      </c>
      <c r="C1913">
        <v>1</v>
      </c>
      <c r="D1913">
        <f t="shared" si="87"/>
        <v>1</v>
      </c>
      <c r="E1913">
        <v>40.299999999999997</v>
      </c>
      <c r="F1913">
        <v>40.299999999999997</v>
      </c>
      <c r="G1913">
        <f t="shared" si="88"/>
        <v>40.299999999999997</v>
      </c>
      <c r="H1913" s="1">
        <v>45727</v>
      </c>
      <c r="I1913" s="1">
        <v>45728</v>
      </c>
      <c r="J1913" t="s">
        <v>89</v>
      </c>
      <c r="K1913" t="s">
        <v>35</v>
      </c>
      <c r="L1913">
        <v>4</v>
      </c>
      <c r="M1913" t="s">
        <v>19</v>
      </c>
      <c r="N1913" t="s">
        <v>33</v>
      </c>
      <c r="O1913">
        <f>orders[[#This Row],[Ship Date]]-orders[[#This Row],[Order Date]]</f>
        <v>1</v>
      </c>
      <c r="P1913">
        <f>WEEKNUM(orders[[#This Row],[Order Date]])</f>
        <v>11</v>
      </c>
      <c r="Q1913" t="str" cm="1">
        <f t="array" ref="Q1913">_xlfn.IFS(orders[[#This Row],[Customer Gender]]="M","Male", orders[[#This Row],[Customer Gender]]="F","Female", orders[[#This Row],[Customer Gender]]="O","Other", TRUE,"Unknown")</f>
        <v>Other</v>
      </c>
      <c r="R1913" s="31" t="str">
        <f t="shared" si="89"/>
        <v>March</v>
      </c>
    </row>
    <row r="1914" spans="1:18">
      <c r="A1914" t="s">
        <v>2014</v>
      </c>
      <c r="B1914" t="s">
        <v>39</v>
      </c>
      <c r="C1914">
        <v>2</v>
      </c>
      <c r="D1914">
        <f t="shared" si="87"/>
        <v>2</v>
      </c>
      <c r="E1914">
        <v>108.8</v>
      </c>
      <c r="F1914">
        <v>217.6</v>
      </c>
      <c r="G1914">
        <f t="shared" si="88"/>
        <v>217.6</v>
      </c>
      <c r="H1914" s="1">
        <v>45727</v>
      </c>
      <c r="I1914" s="1">
        <v>45732</v>
      </c>
      <c r="J1914" t="s">
        <v>23</v>
      </c>
      <c r="K1914" t="s">
        <v>18</v>
      </c>
      <c r="L1914">
        <v>5</v>
      </c>
      <c r="M1914" t="s">
        <v>19</v>
      </c>
      <c r="N1914" t="s">
        <v>55</v>
      </c>
      <c r="O1914">
        <f>orders[[#This Row],[Ship Date]]-orders[[#This Row],[Order Date]]</f>
        <v>5</v>
      </c>
      <c r="P1914">
        <f>WEEKNUM(orders[[#This Row],[Order Date]])</f>
        <v>11</v>
      </c>
      <c r="Q1914" t="str" cm="1">
        <f t="array" ref="Q1914">_xlfn.IFS(orders[[#This Row],[Customer Gender]]="M","Male", orders[[#This Row],[Customer Gender]]="F","Female", orders[[#This Row],[Customer Gender]]="O","Other", TRUE,"Unknown")</f>
        <v>Male</v>
      </c>
      <c r="R1914" s="31" t="str">
        <f t="shared" si="89"/>
        <v>March</v>
      </c>
    </row>
    <row r="1915" spans="1:18">
      <c r="A1915" t="s">
        <v>2015</v>
      </c>
      <c r="B1915" t="s">
        <v>44</v>
      </c>
      <c r="C1915">
        <v>3</v>
      </c>
      <c r="D1915">
        <f t="shared" si="87"/>
        <v>3</v>
      </c>
      <c r="E1915">
        <v>48.2</v>
      </c>
      <c r="F1915">
        <v>144.60000000000002</v>
      </c>
      <c r="G1915">
        <f t="shared" si="88"/>
        <v>144.60000000000002</v>
      </c>
      <c r="H1915" s="1">
        <v>45727</v>
      </c>
      <c r="I1915" s="1">
        <v>45732</v>
      </c>
      <c r="J1915" t="s">
        <v>27</v>
      </c>
      <c r="K1915" t="s">
        <v>70</v>
      </c>
      <c r="L1915">
        <v>4</v>
      </c>
      <c r="M1915" t="s">
        <v>19</v>
      </c>
      <c r="N1915" t="s">
        <v>59</v>
      </c>
      <c r="O1915">
        <f>orders[[#This Row],[Ship Date]]-orders[[#This Row],[Order Date]]</f>
        <v>5</v>
      </c>
      <c r="P1915">
        <f>WEEKNUM(orders[[#This Row],[Order Date]])</f>
        <v>11</v>
      </c>
      <c r="Q1915" t="str" cm="1">
        <f t="array" ref="Q1915">_xlfn.IFS(orders[[#This Row],[Customer Gender]]="M","Male", orders[[#This Row],[Customer Gender]]="F","Female", orders[[#This Row],[Customer Gender]]="O","Other", TRUE,"Unknown")</f>
        <v>Female</v>
      </c>
      <c r="R1915" s="31" t="str">
        <f t="shared" si="89"/>
        <v>March</v>
      </c>
    </row>
    <row r="1916" spans="1:18">
      <c r="A1916" t="s">
        <v>2016</v>
      </c>
      <c r="B1916" t="s">
        <v>26</v>
      </c>
      <c r="C1916">
        <v>3</v>
      </c>
      <c r="D1916">
        <f t="shared" si="87"/>
        <v>3</v>
      </c>
      <c r="E1916">
        <v>104.7</v>
      </c>
      <c r="F1916">
        <v>314.10000000000002</v>
      </c>
      <c r="G1916">
        <f t="shared" si="88"/>
        <v>314.10000000000002</v>
      </c>
      <c r="H1916" s="1">
        <v>45727</v>
      </c>
      <c r="I1916" s="1">
        <v>45729</v>
      </c>
      <c r="J1916" t="s">
        <v>27</v>
      </c>
      <c r="K1916" t="s">
        <v>18</v>
      </c>
      <c r="L1916">
        <v>3</v>
      </c>
      <c r="M1916" t="s">
        <v>19</v>
      </c>
      <c r="N1916" t="s">
        <v>59</v>
      </c>
      <c r="O1916">
        <f>orders[[#This Row],[Ship Date]]-orders[[#This Row],[Order Date]]</f>
        <v>2</v>
      </c>
      <c r="P1916">
        <f>WEEKNUM(orders[[#This Row],[Order Date]])</f>
        <v>11</v>
      </c>
      <c r="Q1916" t="str" cm="1">
        <f t="array" ref="Q1916">_xlfn.IFS(orders[[#This Row],[Customer Gender]]="M","Male", orders[[#This Row],[Customer Gender]]="F","Female", orders[[#This Row],[Customer Gender]]="O","Other", TRUE,"Unknown")</f>
        <v>Female</v>
      </c>
      <c r="R1916" s="31" t="str">
        <f t="shared" si="89"/>
        <v>March</v>
      </c>
    </row>
    <row r="1917" spans="1:18">
      <c r="A1917" t="s">
        <v>2017</v>
      </c>
      <c r="B1917" t="s">
        <v>22</v>
      </c>
      <c r="C1917">
        <v>2</v>
      </c>
      <c r="D1917">
        <f t="shared" si="87"/>
        <v>2</v>
      </c>
      <c r="E1917">
        <v>80.599999999999994</v>
      </c>
      <c r="F1917">
        <v>161.19999999999999</v>
      </c>
      <c r="G1917">
        <f t="shared" si="88"/>
        <v>161.19999999999999</v>
      </c>
      <c r="H1917" s="1">
        <v>45727</v>
      </c>
      <c r="I1917" s="1">
        <v>45727</v>
      </c>
      <c r="J1917" t="s">
        <v>27</v>
      </c>
      <c r="K1917" t="s">
        <v>35</v>
      </c>
      <c r="L1917">
        <v>4</v>
      </c>
      <c r="M1917" t="s">
        <v>19</v>
      </c>
      <c r="N1917" t="s">
        <v>62</v>
      </c>
      <c r="O1917">
        <f>orders[[#This Row],[Ship Date]]-orders[[#This Row],[Order Date]]</f>
        <v>0</v>
      </c>
      <c r="P1917">
        <f>WEEKNUM(orders[[#This Row],[Order Date]])</f>
        <v>11</v>
      </c>
      <c r="Q1917" t="str" cm="1">
        <f t="array" ref="Q1917">_xlfn.IFS(orders[[#This Row],[Customer Gender]]="M","Male", orders[[#This Row],[Customer Gender]]="F","Female", orders[[#This Row],[Customer Gender]]="O","Other", TRUE,"Unknown")</f>
        <v>Female</v>
      </c>
      <c r="R1917" s="31" t="str">
        <f t="shared" si="89"/>
        <v>March</v>
      </c>
    </row>
    <row r="1918" spans="1:18">
      <c r="A1918" t="s">
        <v>2018</v>
      </c>
      <c r="B1918" t="s">
        <v>39</v>
      </c>
      <c r="C1918">
        <v>1</v>
      </c>
      <c r="D1918">
        <f t="shared" si="87"/>
        <v>1</v>
      </c>
      <c r="E1918">
        <v>65.5</v>
      </c>
      <c r="F1918">
        <v>65.5</v>
      </c>
      <c r="G1918">
        <f t="shared" si="88"/>
        <v>65.5</v>
      </c>
      <c r="H1918" s="1">
        <v>45727</v>
      </c>
      <c r="I1918" s="1">
        <v>45729</v>
      </c>
      <c r="J1918" t="s">
        <v>89</v>
      </c>
      <c r="K1918" t="s">
        <v>35</v>
      </c>
      <c r="L1918">
        <v>4</v>
      </c>
      <c r="M1918" t="s">
        <v>19</v>
      </c>
      <c r="N1918" t="s">
        <v>62</v>
      </c>
      <c r="O1918">
        <f>orders[[#This Row],[Ship Date]]-orders[[#This Row],[Order Date]]</f>
        <v>2</v>
      </c>
      <c r="P1918">
        <f>WEEKNUM(orders[[#This Row],[Order Date]])</f>
        <v>11</v>
      </c>
      <c r="Q1918" t="str" cm="1">
        <f t="array" ref="Q1918">_xlfn.IFS(orders[[#This Row],[Customer Gender]]="M","Male", orders[[#This Row],[Customer Gender]]="F","Female", orders[[#This Row],[Customer Gender]]="O","Other", TRUE,"Unknown")</f>
        <v>Other</v>
      </c>
      <c r="R1918" s="31" t="str">
        <f t="shared" si="89"/>
        <v>March</v>
      </c>
    </row>
    <row r="1919" spans="1:18">
      <c r="A1919" t="s">
        <v>2019</v>
      </c>
      <c r="B1919" t="s">
        <v>46</v>
      </c>
      <c r="C1919">
        <v>3</v>
      </c>
      <c r="D1919">
        <f t="shared" si="87"/>
        <v>3</v>
      </c>
      <c r="E1919">
        <v>61.4</v>
      </c>
      <c r="F1919">
        <v>184.2</v>
      </c>
      <c r="G1919">
        <f t="shared" si="88"/>
        <v>184.2</v>
      </c>
      <c r="H1919" s="1">
        <v>45727</v>
      </c>
      <c r="I1919" s="1">
        <v>45729</v>
      </c>
      <c r="J1919" t="s">
        <v>27</v>
      </c>
      <c r="K1919" t="s">
        <v>70</v>
      </c>
      <c r="L1919">
        <v>5</v>
      </c>
      <c r="M1919" t="s">
        <v>19</v>
      </c>
      <c r="N1919" t="s">
        <v>62</v>
      </c>
      <c r="O1919">
        <f>orders[[#This Row],[Ship Date]]-orders[[#This Row],[Order Date]]</f>
        <v>2</v>
      </c>
      <c r="P1919">
        <f>WEEKNUM(orders[[#This Row],[Order Date]])</f>
        <v>11</v>
      </c>
      <c r="Q1919" t="str" cm="1">
        <f t="array" ref="Q1919">_xlfn.IFS(orders[[#This Row],[Customer Gender]]="M","Male", orders[[#This Row],[Customer Gender]]="F","Female", orders[[#This Row],[Customer Gender]]="O","Other", TRUE,"Unknown")</f>
        <v>Female</v>
      </c>
      <c r="R1919" s="31" t="str">
        <f t="shared" si="89"/>
        <v>March</v>
      </c>
    </row>
    <row r="1920" spans="1:18">
      <c r="A1920" t="s">
        <v>2020</v>
      </c>
      <c r="B1920" t="s">
        <v>16</v>
      </c>
      <c r="C1920">
        <v>1</v>
      </c>
      <c r="D1920">
        <f t="shared" si="87"/>
        <v>1</v>
      </c>
      <c r="E1920">
        <v>12.5</v>
      </c>
      <c r="F1920">
        <v>12.5</v>
      </c>
      <c r="G1920">
        <f t="shared" si="88"/>
        <v>12.5</v>
      </c>
      <c r="H1920" s="1">
        <v>45728</v>
      </c>
      <c r="I1920" s="1">
        <v>45731</v>
      </c>
      <c r="J1920" t="s">
        <v>27</v>
      </c>
      <c r="K1920" t="s">
        <v>18</v>
      </c>
      <c r="L1920">
        <v>3</v>
      </c>
      <c r="M1920" t="s">
        <v>19</v>
      </c>
      <c r="N1920" t="s">
        <v>62</v>
      </c>
      <c r="O1920">
        <f>orders[[#This Row],[Ship Date]]-orders[[#This Row],[Order Date]]</f>
        <v>3</v>
      </c>
      <c r="P1920">
        <f>WEEKNUM(orders[[#This Row],[Order Date]])</f>
        <v>11</v>
      </c>
      <c r="Q1920" t="str" cm="1">
        <f t="array" ref="Q1920">_xlfn.IFS(orders[[#This Row],[Customer Gender]]="M","Male", orders[[#This Row],[Customer Gender]]="F","Female", orders[[#This Row],[Customer Gender]]="O","Other", TRUE,"Unknown")</f>
        <v>Female</v>
      </c>
      <c r="R1920" s="31" t="str">
        <f t="shared" si="89"/>
        <v>March</v>
      </c>
    </row>
    <row r="1921" spans="1:18">
      <c r="A1921" t="s">
        <v>2021</v>
      </c>
      <c r="B1921" t="s">
        <v>32</v>
      </c>
      <c r="C1921">
        <v>4</v>
      </c>
      <c r="D1921">
        <f t="shared" si="87"/>
        <v>4</v>
      </c>
      <c r="E1921">
        <v>35.1</v>
      </c>
      <c r="F1921">
        <v>140.4</v>
      </c>
      <c r="G1921">
        <f t="shared" si="88"/>
        <v>140.4</v>
      </c>
      <c r="H1921" s="1">
        <v>45728</v>
      </c>
      <c r="I1921" s="1">
        <v>45729</v>
      </c>
      <c r="J1921" t="s">
        <v>23</v>
      </c>
      <c r="K1921" t="s">
        <v>40</v>
      </c>
      <c r="L1921">
        <v>3</v>
      </c>
      <c r="M1921" t="s">
        <v>19</v>
      </c>
      <c r="N1921" t="s">
        <v>103</v>
      </c>
      <c r="O1921">
        <f>orders[[#This Row],[Ship Date]]-orders[[#This Row],[Order Date]]</f>
        <v>1</v>
      </c>
      <c r="P1921">
        <f>WEEKNUM(orders[[#This Row],[Order Date]])</f>
        <v>11</v>
      </c>
      <c r="Q1921" t="str" cm="1">
        <f t="array" ref="Q1921">_xlfn.IFS(orders[[#This Row],[Customer Gender]]="M","Male", orders[[#This Row],[Customer Gender]]="F","Female", orders[[#This Row],[Customer Gender]]="O","Other", TRUE,"Unknown")</f>
        <v>Male</v>
      </c>
      <c r="R1921" s="31" t="str">
        <f t="shared" si="89"/>
        <v>March</v>
      </c>
    </row>
    <row r="1922" spans="1:18">
      <c r="A1922" t="s">
        <v>2022</v>
      </c>
      <c r="B1922" t="s">
        <v>37</v>
      </c>
      <c r="C1922">
        <v>2</v>
      </c>
      <c r="D1922">
        <f t="shared" ref="D1922:D1985" si="90">IF(OR(C1922="",C1922=0),0.0001,C1922)</f>
        <v>2</v>
      </c>
      <c r="E1922">
        <v>55.7</v>
      </c>
      <c r="F1922">
        <v>111.4</v>
      </c>
      <c r="G1922">
        <f t="shared" ref="G1922:G1985" si="91">IF(OR(F1922="",F1922=0),0.0001,F1922)</f>
        <v>111.4</v>
      </c>
      <c r="H1922" s="1">
        <v>45728</v>
      </c>
      <c r="I1922" s="1">
        <v>45729</v>
      </c>
      <c r="J1922" t="s">
        <v>23</v>
      </c>
      <c r="K1922" t="s">
        <v>18</v>
      </c>
      <c r="L1922">
        <v>3</v>
      </c>
      <c r="M1922" t="s">
        <v>19</v>
      </c>
      <c r="N1922" t="s">
        <v>201</v>
      </c>
      <c r="O1922">
        <f>orders[[#This Row],[Ship Date]]-orders[[#This Row],[Order Date]]</f>
        <v>1</v>
      </c>
      <c r="P1922">
        <f>WEEKNUM(orders[[#This Row],[Order Date]])</f>
        <v>11</v>
      </c>
      <c r="Q1922" t="str" cm="1">
        <f t="array" ref="Q1922">_xlfn.IFS(orders[[#This Row],[Customer Gender]]="M","Male", orders[[#This Row],[Customer Gender]]="F","Female", orders[[#This Row],[Customer Gender]]="O","Other", TRUE,"Unknown")</f>
        <v>Male</v>
      </c>
      <c r="R1922" s="31" t="str">
        <f t="shared" ref="R1922:R1985" si="92">TEXT(H1922,"mmmm")</f>
        <v>March</v>
      </c>
    </row>
    <row r="1923" spans="1:18">
      <c r="A1923" t="s">
        <v>2023</v>
      </c>
      <c r="B1923" t="s">
        <v>42</v>
      </c>
      <c r="C1923">
        <v>2</v>
      </c>
      <c r="D1923">
        <f t="shared" si="90"/>
        <v>2</v>
      </c>
      <c r="E1923">
        <v>57.7</v>
      </c>
      <c r="F1923">
        <v>115.4</v>
      </c>
      <c r="G1923">
        <f t="shared" si="91"/>
        <v>115.4</v>
      </c>
      <c r="H1923" s="1">
        <v>45728</v>
      </c>
      <c r="I1923" s="1">
        <v>45730</v>
      </c>
      <c r="J1923" t="s">
        <v>23</v>
      </c>
      <c r="K1923" t="s">
        <v>70</v>
      </c>
      <c r="L1923">
        <v>3</v>
      </c>
      <c r="M1923" t="s">
        <v>19</v>
      </c>
      <c r="N1923" t="s">
        <v>72</v>
      </c>
      <c r="O1923">
        <f>orders[[#This Row],[Ship Date]]-orders[[#This Row],[Order Date]]</f>
        <v>2</v>
      </c>
      <c r="P1923">
        <f>WEEKNUM(orders[[#This Row],[Order Date]])</f>
        <v>11</v>
      </c>
      <c r="Q1923" t="str" cm="1">
        <f t="array" ref="Q1923">_xlfn.IFS(orders[[#This Row],[Customer Gender]]="M","Male", orders[[#This Row],[Customer Gender]]="F","Female", orders[[#This Row],[Customer Gender]]="O","Other", TRUE,"Unknown")</f>
        <v>Male</v>
      </c>
      <c r="R1923" s="31" t="str">
        <f t="shared" si="92"/>
        <v>March</v>
      </c>
    </row>
    <row r="1924" spans="1:18">
      <c r="A1924" t="s">
        <v>2024</v>
      </c>
      <c r="B1924" t="s">
        <v>26</v>
      </c>
      <c r="C1924">
        <v>6</v>
      </c>
      <c r="D1924">
        <f t="shared" si="90"/>
        <v>6</v>
      </c>
      <c r="E1924">
        <v>85.7</v>
      </c>
      <c r="F1924">
        <v>514.20000000000005</v>
      </c>
      <c r="G1924">
        <f t="shared" si="91"/>
        <v>514.20000000000005</v>
      </c>
      <c r="H1924" s="1">
        <v>45728</v>
      </c>
      <c r="I1924" s="1">
        <v>45729</v>
      </c>
      <c r="J1924" t="s">
        <v>23</v>
      </c>
      <c r="K1924" t="s">
        <v>51</v>
      </c>
      <c r="L1924">
        <v>5</v>
      </c>
      <c r="M1924" t="s">
        <v>19</v>
      </c>
      <c r="N1924" t="s">
        <v>72</v>
      </c>
      <c r="O1924">
        <f>orders[[#This Row],[Ship Date]]-orders[[#This Row],[Order Date]]</f>
        <v>1</v>
      </c>
      <c r="P1924">
        <f>WEEKNUM(orders[[#This Row],[Order Date]])</f>
        <v>11</v>
      </c>
      <c r="Q1924" t="str" cm="1">
        <f t="array" ref="Q1924">_xlfn.IFS(orders[[#This Row],[Customer Gender]]="M","Male", orders[[#This Row],[Customer Gender]]="F","Female", orders[[#This Row],[Customer Gender]]="O","Other", TRUE,"Unknown")</f>
        <v>Male</v>
      </c>
      <c r="R1924" s="31" t="str">
        <f t="shared" si="92"/>
        <v>March</v>
      </c>
    </row>
    <row r="1925" spans="1:18">
      <c r="A1925" t="s">
        <v>2025</v>
      </c>
      <c r="B1925" t="s">
        <v>26</v>
      </c>
      <c r="C1925">
        <v>3</v>
      </c>
      <c r="D1925">
        <f t="shared" si="90"/>
        <v>3</v>
      </c>
      <c r="E1925">
        <v>86.9</v>
      </c>
      <c r="F1925">
        <v>260.70000000000005</v>
      </c>
      <c r="G1925">
        <f t="shared" si="91"/>
        <v>260.70000000000005</v>
      </c>
      <c r="H1925" s="1">
        <v>45728</v>
      </c>
      <c r="I1925" s="1">
        <v>45730</v>
      </c>
      <c r="J1925" t="s">
        <v>27</v>
      </c>
      <c r="K1925" t="s">
        <v>35</v>
      </c>
      <c r="L1925">
        <v>4</v>
      </c>
      <c r="M1925" t="s">
        <v>19</v>
      </c>
      <c r="N1925" t="s">
        <v>77</v>
      </c>
      <c r="O1925">
        <f>orders[[#This Row],[Ship Date]]-orders[[#This Row],[Order Date]]</f>
        <v>2</v>
      </c>
      <c r="P1925">
        <f>WEEKNUM(orders[[#This Row],[Order Date]])</f>
        <v>11</v>
      </c>
      <c r="Q1925" t="str" cm="1">
        <f t="array" ref="Q1925">_xlfn.IFS(orders[[#This Row],[Customer Gender]]="M","Male", orders[[#This Row],[Customer Gender]]="F","Female", orders[[#This Row],[Customer Gender]]="O","Other", TRUE,"Unknown")</f>
        <v>Female</v>
      </c>
      <c r="R1925" s="31" t="str">
        <f t="shared" si="92"/>
        <v>March</v>
      </c>
    </row>
    <row r="1926" spans="1:18">
      <c r="A1926" t="s">
        <v>2026</v>
      </c>
      <c r="B1926" t="s">
        <v>146</v>
      </c>
      <c r="C1926">
        <v>2</v>
      </c>
      <c r="D1926">
        <f t="shared" si="90"/>
        <v>2</v>
      </c>
      <c r="E1926">
        <v>46.4</v>
      </c>
      <c r="F1926">
        <v>92.8</v>
      </c>
      <c r="G1926">
        <f t="shared" si="91"/>
        <v>92.8</v>
      </c>
      <c r="H1926" s="1">
        <v>45728</v>
      </c>
      <c r="I1926" s="1">
        <v>45731</v>
      </c>
      <c r="J1926" t="s">
        <v>27</v>
      </c>
      <c r="K1926" t="s">
        <v>70</v>
      </c>
      <c r="L1926">
        <v>4</v>
      </c>
      <c r="M1926" t="s">
        <v>19</v>
      </c>
      <c r="N1926" t="s">
        <v>77</v>
      </c>
      <c r="O1926">
        <f>orders[[#This Row],[Ship Date]]-orders[[#This Row],[Order Date]]</f>
        <v>3</v>
      </c>
      <c r="P1926">
        <f>WEEKNUM(orders[[#This Row],[Order Date]])</f>
        <v>11</v>
      </c>
      <c r="Q1926" t="str" cm="1">
        <f t="array" ref="Q1926">_xlfn.IFS(orders[[#This Row],[Customer Gender]]="M","Male", orders[[#This Row],[Customer Gender]]="F","Female", orders[[#This Row],[Customer Gender]]="O","Other", TRUE,"Unknown")</f>
        <v>Female</v>
      </c>
      <c r="R1926" s="31" t="str">
        <f t="shared" si="92"/>
        <v>March</v>
      </c>
    </row>
    <row r="1927" spans="1:18">
      <c r="A1927" t="s">
        <v>2027</v>
      </c>
      <c r="B1927" t="s">
        <v>37</v>
      </c>
      <c r="C1927">
        <v>3</v>
      </c>
      <c r="D1927">
        <f t="shared" si="90"/>
        <v>3</v>
      </c>
      <c r="E1927">
        <v>25.4</v>
      </c>
      <c r="F1927">
        <v>76.199999999999989</v>
      </c>
      <c r="G1927">
        <f t="shared" si="91"/>
        <v>76.199999999999989</v>
      </c>
      <c r="H1927" s="1">
        <v>45728</v>
      </c>
      <c r="I1927" s="1">
        <v>45728</v>
      </c>
      <c r="J1927" t="s">
        <v>27</v>
      </c>
      <c r="K1927" t="s">
        <v>40</v>
      </c>
      <c r="L1927">
        <v>5</v>
      </c>
      <c r="M1927" t="s">
        <v>19</v>
      </c>
      <c r="N1927" t="s">
        <v>108</v>
      </c>
      <c r="O1927">
        <f>orders[[#This Row],[Ship Date]]-orders[[#This Row],[Order Date]]</f>
        <v>0</v>
      </c>
      <c r="P1927">
        <f>WEEKNUM(orders[[#This Row],[Order Date]])</f>
        <v>11</v>
      </c>
      <c r="Q1927" t="str" cm="1">
        <f t="array" ref="Q1927">_xlfn.IFS(orders[[#This Row],[Customer Gender]]="M","Male", orders[[#This Row],[Customer Gender]]="F","Female", orders[[#This Row],[Customer Gender]]="O","Other", TRUE,"Unknown")</f>
        <v>Female</v>
      </c>
      <c r="R1927" s="31" t="str">
        <f t="shared" si="92"/>
        <v>March</v>
      </c>
    </row>
    <row r="1928" spans="1:18">
      <c r="A1928" t="s">
        <v>2028</v>
      </c>
      <c r="B1928" t="s">
        <v>54</v>
      </c>
      <c r="C1928">
        <v>3</v>
      </c>
      <c r="D1928">
        <f t="shared" si="90"/>
        <v>3</v>
      </c>
      <c r="E1928">
        <v>47.8</v>
      </c>
      <c r="F1928">
        <v>143.39999999999998</v>
      </c>
      <c r="G1928">
        <f t="shared" si="91"/>
        <v>143.39999999999998</v>
      </c>
      <c r="H1928" s="1">
        <v>45728</v>
      </c>
      <c r="I1928" s="1">
        <v>45728</v>
      </c>
      <c r="J1928" t="s">
        <v>17</v>
      </c>
      <c r="K1928" t="s">
        <v>40</v>
      </c>
      <c r="L1928">
        <v>5</v>
      </c>
      <c r="M1928" t="s">
        <v>19</v>
      </c>
      <c r="N1928" t="s">
        <v>110</v>
      </c>
      <c r="O1928">
        <f>orders[[#This Row],[Ship Date]]-orders[[#This Row],[Order Date]]</f>
        <v>0</v>
      </c>
      <c r="P1928">
        <f>WEEKNUM(orders[[#This Row],[Order Date]])</f>
        <v>11</v>
      </c>
      <c r="Q1928" t="str" cm="1">
        <f t="array" ref="Q1928">_xlfn.IFS(orders[[#This Row],[Customer Gender]]="M","Male", orders[[#This Row],[Customer Gender]]="F","Female", orders[[#This Row],[Customer Gender]]="O","Other", TRUE,"Unknown")</f>
        <v>Unknown</v>
      </c>
      <c r="R1928" s="31" t="str">
        <f t="shared" si="92"/>
        <v>March</v>
      </c>
    </row>
    <row r="1929" spans="1:18">
      <c r="A1929" t="s">
        <v>2029</v>
      </c>
      <c r="B1929" t="s">
        <v>44</v>
      </c>
      <c r="C1929">
        <v>19</v>
      </c>
      <c r="D1929">
        <f t="shared" si="90"/>
        <v>19</v>
      </c>
      <c r="E1929">
        <v>18.399999999999999</v>
      </c>
      <c r="F1929">
        <v>349.59999999999997</v>
      </c>
      <c r="G1929">
        <f t="shared" si="91"/>
        <v>349.59999999999997</v>
      </c>
      <c r="H1929" s="1">
        <v>45728</v>
      </c>
      <c r="I1929" s="1">
        <v>45730</v>
      </c>
      <c r="J1929" t="s">
        <v>89</v>
      </c>
      <c r="K1929" t="s">
        <v>40</v>
      </c>
      <c r="L1929">
        <v>4</v>
      </c>
      <c r="M1929" t="s">
        <v>19</v>
      </c>
      <c r="N1929" t="s">
        <v>113</v>
      </c>
      <c r="O1929">
        <f>orders[[#This Row],[Ship Date]]-orders[[#This Row],[Order Date]]</f>
        <v>2</v>
      </c>
      <c r="P1929">
        <f>WEEKNUM(orders[[#This Row],[Order Date]])</f>
        <v>11</v>
      </c>
      <c r="Q1929" t="str" cm="1">
        <f t="array" ref="Q1929">_xlfn.IFS(orders[[#This Row],[Customer Gender]]="M","Male", orders[[#This Row],[Customer Gender]]="F","Female", orders[[#This Row],[Customer Gender]]="O","Other", TRUE,"Unknown")</f>
        <v>Other</v>
      </c>
      <c r="R1929" s="31" t="str">
        <f t="shared" si="92"/>
        <v>March</v>
      </c>
    </row>
    <row r="1930" spans="1:18">
      <c r="A1930" t="s">
        <v>2030</v>
      </c>
      <c r="B1930" t="s">
        <v>69</v>
      </c>
      <c r="C1930">
        <v>3</v>
      </c>
      <c r="D1930">
        <f t="shared" si="90"/>
        <v>3</v>
      </c>
      <c r="E1930">
        <v>65.5</v>
      </c>
      <c r="F1930">
        <v>196.5</v>
      </c>
      <c r="G1930">
        <f t="shared" si="91"/>
        <v>196.5</v>
      </c>
      <c r="H1930" s="1">
        <v>45728</v>
      </c>
      <c r="I1930" s="1">
        <v>45736</v>
      </c>
      <c r="J1930" t="s">
        <v>27</v>
      </c>
      <c r="K1930" t="s">
        <v>18</v>
      </c>
      <c r="L1930">
        <v>4</v>
      </c>
      <c r="M1930" t="s">
        <v>19</v>
      </c>
      <c r="N1930" t="s">
        <v>115</v>
      </c>
      <c r="O1930">
        <f>orders[[#This Row],[Ship Date]]-orders[[#This Row],[Order Date]]</f>
        <v>8</v>
      </c>
      <c r="P1930">
        <f>WEEKNUM(orders[[#This Row],[Order Date]])</f>
        <v>11</v>
      </c>
      <c r="Q1930" t="str" cm="1">
        <f t="array" ref="Q1930">_xlfn.IFS(orders[[#This Row],[Customer Gender]]="M","Male", orders[[#This Row],[Customer Gender]]="F","Female", orders[[#This Row],[Customer Gender]]="O","Other", TRUE,"Unknown")</f>
        <v>Female</v>
      </c>
      <c r="R1930" s="31" t="str">
        <f t="shared" si="92"/>
        <v>March</v>
      </c>
    </row>
    <row r="1931" spans="1:18">
      <c r="A1931" t="s">
        <v>2031</v>
      </c>
      <c r="B1931" t="s">
        <v>54</v>
      </c>
      <c r="C1931">
        <v>2</v>
      </c>
      <c r="D1931">
        <f t="shared" si="90"/>
        <v>2</v>
      </c>
      <c r="E1931">
        <v>50.6</v>
      </c>
      <c r="F1931">
        <v>101.2</v>
      </c>
      <c r="G1931">
        <f t="shared" si="91"/>
        <v>101.2</v>
      </c>
      <c r="H1931" s="1">
        <v>45728</v>
      </c>
      <c r="I1931" s="1">
        <v>45731</v>
      </c>
      <c r="J1931" t="s">
        <v>23</v>
      </c>
      <c r="K1931" t="s">
        <v>40</v>
      </c>
      <c r="L1931">
        <v>2</v>
      </c>
      <c r="M1931" t="s">
        <v>19</v>
      </c>
      <c r="N1931" t="s">
        <v>115</v>
      </c>
      <c r="O1931">
        <f>orders[[#This Row],[Ship Date]]-orders[[#This Row],[Order Date]]</f>
        <v>3</v>
      </c>
      <c r="P1931">
        <f>WEEKNUM(orders[[#This Row],[Order Date]])</f>
        <v>11</v>
      </c>
      <c r="Q1931" t="str" cm="1">
        <f t="array" ref="Q1931">_xlfn.IFS(orders[[#This Row],[Customer Gender]]="M","Male", orders[[#This Row],[Customer Gender]]="F","Female", orders[[#This Row],[Customer Gender]]="O","Other", TRUE,"Unknown")</f>
        <v>Male</v>
      </c>
      <c r="R1931" s="31" t="str">
        <f t="shared" si="92"/>
        <v>March</v>
      </c>
    </row>
    <row r="1932" spans="1:18">
      <c r="A1932" t="s">
        <v>2032</v>
      </c>
      <c r="B1932" t="s">
        <v>30</v>
      </c>
      <c r="C1932">
        <v>5</v>
      </c>
      <c r="D1932">
        <f t="shared" si="90"/>
        <v>5</v>
      </c>
      <c r="E1932">
        <v>69</v>
      </c>
      <c r="F1932">
        <v>345</v>
      </c>
      <c r="G1932">
        <f t="shared" si="91"/>
        <v>345</v>
      </c>
      <c r="H1932" s="1">
        <v>45728</v>
      </c>
      <c r="I1932" s="1">
        <v>45732</v>
      </c>
      <c r="J1932" t="s">
        <v>23</v>
      </c>
      <c r="K1932" t="s">
        <v>51</v>
      </c>
      <c r="L1932">
        <v>4</v>
      </c>
      <c r="M1932" t="s">
        <v>19</v>
      </c>
      <c r="N1932" t="s">
        <v>115</v>
      </c>
      <c r="O1932">
        <f>orders[[#This Row],[Ship Date]]-orders[[#This Row],[Order Date]]</f>
        <v>4</v>
      </c>
      <c r="P1932">
        <f>WEEKNUM(orders[[#This Row],[Order Date]])</f>
        <v>11</v>
      </c>
      <c r="Q1932" t="str" cm="1">
        <f t="array" ref="Q1932">_xlfn.IFS(orders[[#This Row],[Customer Gender]]="M","Male", orders[[#This Row],[Customer Gender]]="F","Female", orders[[#This Row],[Customer Gender]]="O","Other", TRUE,"Unknown")</f>
        <v>Male</v>
      </c>
      <c r="R1932" s="31" t="str">
        <f t="shared" si="92"/>
        <v>March</v>
      </c>
    </row>
    <row r="1933" spans="1:18">
      <c r="A1933" t="s">
        <v>2033</v>
      </c>
      <c r="B1933" t="s">
        <v>46</v>
      </c>
      <c r="C1933">
        <v>8</v>
      </c>
      <c r="D1933">
        <f t="shared" si="90"/>
        <v>8</v>
      </c>
      <c r="E1933">
        <v>51.1</v>
      </c>
      <c r="F1933">
        <v>408.8</v>
      </c>
      <c r="G1933">
        <f t="shared" si="91"/>
        <v>408.8</v>
      </c>
      <c r="H1933" s="1">
        <v>45728</v>
      </c>
      <c r="I1933" s="1">
        <v>45730</v>
      </c>
      <c r="J1933" t="s">
        <v>27</v>
      </c>
      <c r="K1933" t="s">
        <v>18</v>
      </c>
      <c r="L1933">
        <v>4</v>
      </c>
      <c r="M1933" t="s">
        <v>19</v>
      </c>
      <c r="N1933" t="s">
        <v>24</v>
      </c>
      <c r="O1933">
        <f>orders[[#This Row],[Ship Date]]-orders[[#This Row],[Order Date]]</f>
        <v>2</v>
      </c>
      <c r="P1933">
        <f>WEEKNUM(orders[[#This Row],[Order Date]])</f>
        <v>11</v>
      </c>
      <c r="Q1933" t="str" cm="1">
        <f t="array" ref="Q1933">_xlfn.IFS(orders[[#This Row],[Customer Gender]]="M","Male", orders[[#This Row],[Customer Gender]]="F","Female", orders[[#This Row],[Customer Gender]]="O","Other", TRUE,"Unknown")</f>
        <v>Female</v>
      </c>
      <c r="R1933" s="31" t="str">
        <f t="shared" si="92"/>
        <v>March</v>
      </c>
    </row>
    <row r="1934" spans="1:18">
      <c r="A1934" t="s">
        <v>2034</v>
      </c>
      <c r="B1934" t="s">
        <v>46</v>
      </c>
      <c r="C1934">
        <v>1</v>
      </c>
      <c r="D1934">
        <f t="shared" si="90"/>
        <v>1</v>
      </c>
      <c r="E1934">
        <v>36.1</v>
      </c>
      <c r="F1934">
        <v>36.1</v>
      </c>
      <c r="G1934">
        <f t="shared" si="91"/>
        <v>36.1</v>
      </c>
      <c r="H1934" s="1">
        <v>45728</v>
      </c>
      <c r="I1934" s="1">
        <v>45729</v>
      </c>
      <c r="J1934" t="s">
        <v>27</v>
      </c>
      <c r="K1934" t="s">
        <v>18</v>
      </c>
      <c r="L1934">
        <v>5</v>
      </c>
      <c r="M1934" t="s">
        <v>19</v>
      </c>
      <c r="N1934" t="s">
        <v>334</v>
      </c>
      <c r="O1934">
        <f>orders[[#This Row],[Ship Date]]-orders[[#This Row],[Order Date]]</f>
        <v>1</v>
      </c>
      <c r="P1934">
        <f>WEEKNUM(orders[[#This Row],[Order Date]])</f>
        <v>11</v>
      </c>
      <c r="Q1934" t="str" cm="1">
        <f t="array" ref="Q1934">_xlfn.IFS(orders[[#This Row],[Customer Gender]]="M","Male", orders[[#This Row],[Customer Gender]]="F","Female", orders[[#This Row],[Customer Gender]]="O","Other", TRUE,"Unknown")</f>
        <v>Female</v>
      </c>
      <c r="R1934" s="31" t="str">
        <f t="shared" si="92"/>
        <v>March</v>
      </c>
    </row>
    <row r="1935" spans="1:18">
      <c r="A1935" t="s">
        <v>2035</v>
      </c>
      <c r="B1935" t="s">
        <v>81</v>
      </c>
      <c r="C1935">
        <v>1</v>
      </c>
      <c r="D1935">
        <f t="shared" si="90"/>
        <v>1</v>
      </c>
      <c r="E1935">
        <v>18.7</v>
      </c>
      <c r="F1935">
        <v>18.7</v>
      </c>
      <c r="G1935">
        <f t="shared" si="91"/>
        <v>18.7</v>
      </c>
      <c r="H1935" s="1">
        <v>45728</v>
      </c>
      <c r="I1935" s="1">
        <v>45729</v>
      </c>
      <c r="J1935" t="s">
        <v>23</v>
      </c>
      <c r="K1935" t="s">
        <v>18</v>
      </c>
      <c r="L1935">
        <v>4</v>
      </c>
      <c r="M1935" t="s">
        <v>19</v>
      </c>
      <c r="N1935" t="s">
        <v>33</v>
      </c>
      <c r="O1935">
        <f>orders[[#This Row],[Ship Date]]-orders[[#This Row],[Order Date]]</f>
        <v>1</v>
      </c>
      <c r="P1935">
        <f>WEEKNUM(orders[[#This Row],[Order Date]])</f>
        <v>11</v>
      </c>
      <c r="Q1935" t="str" cm="1">
        <f t="array" ref="Q1935">_xlfn.IFS(orders[[#This Row],[Customer Gender]]="M","Male", orders[[#This Row],[Customer Gender]]="F","Female", orders[[#This Row],[Customer Gender]]="O","Other", TRUE,"Unknown")</f>
        <v>Male</v>
      </c>
      <c r="R1935" s="31" t="str">
        <f t="shared" si="92"/>
        <v>March</v>
      </c>
    </row>
    <row r="1936" spans="1:18">
      <c r="A1936" t="s">
        <v>2036</v>
      </c>
      <c r="B1936" t="s">
        <v>135</v>
      </c>
      <c r="C1936">
        <v>1</v>
      </c>
      <c r="D1936">
        <f t="shared" si="90"/>
        <v>1</v>
      </c>
      <c r="E1936">
        <v>30.1</v>
      </c>
      <c r="F1936">
        <v>30.1</v>
      </c>
      <c r="G1936">
        <f t="shared" si="91"/>
        <v>30.1</v>
      </c>
      <c r="H1936" s="1">
        <v>45728</v>
      </c>
      <c r="I1936" s="1">
        <v>45731</v>
      </c>
      <c r="J1936" t="s">
        <v>27</v>
      </c>
      <c r="K1936" t="s">
        <v>51</v>
      </c>
      <c r="L1936">
        <v>3</v>
      </c>
      <c r="M1936" t="s">
        <v>19</v>
      </c>
      <c r="N1936" t="s">
        <v>33</v>
      </c>
      <c r="O1936">
        <f>orders[[#This Row],[Ship Date]]-orders[[#This Row],[Order Date]]</f>
        <v>3</v>
      </c>
      <c r="P1936">
        <f>WEEKNUM(orders[[#This Row],[Order Date]])</f>
        <v>11</v>
      </c>
      <c r="Q1936" t="str" cm="1">
        <f t="array" ref="Q1936">_xlfn.IFS(orders[[#This Row],[Customer Gender]]="M","Male", orders[[#This Row],[Customer Gender]]="F","Female", orders[[#This Row],[Customer Gender]]="O","Other", TRUE,"Unknown")</f>
        <v>Female</v>
      </c>
      <c r="R1936" s="31" t="str">
        <f t="shared" si="92"/>
        <v>March</v>
      </c>
    </row>
    <row r="1937" spans="1:18">
      <c r="A1937" t="s">
        <v>2037</v>
      </c>
      <c r="B1937" t="s">
        <v>44</v>
      </c>
      <c r="C1937">
        <v>1</v>
      </c>
      <c r="D1937">
        <f t="shared" si="90"/>
        <v>1</v>
      </c>
      <c r="E1937">
        <v>16.3</v>
      </c>
      <c r="F1937">
        <v>16.3</v>
      </c>
      <c r="G1937">
        <f t="shared" si="91"/>
        <v>16.3</v>
      </c>
      <c r="H1937" s="1">
        <v>45728</v>
      </c>
      <c r="I1937" s="1">
        <v>45729</v>
      </c>
      <c r="J1937" t="s">
        <v>23</v>
      </c>
      <c r="K1937" t="s">
        <v>51</v>
      </c>
      <c r="L1937">
        <v>4</v>
      </c>
      <c r="M1937" t="s">
        <v>19</v>
      </c>
      <c r="N1937" t="s">
        <v>33</v>
      </c>
      <c r="O1937">
        <f>orders[[#This Row],[Ship Date]]-orders[[#This Row],[Order Date]]</f>
        <v>1</v>
      </c>
      <c r="P1937">
        <f>WEEKNUM(orders[[#This Row],[Order Date]])</f>
        <v>11</v>
      </c>
      <c r="Q1937" t="str" cm="1">
        <f t="array" ref="Q1937">_xlfn.IFS(orders[[#This Row],[Customer Gender]]="M","Male", orders[[#This Row],[Customer Gender]]="F","Female", orders[[#This Row],[Customer Gender]]="O","Other", TRUE,"Unknown")</f>
        <v>Male</v>
      </c>
      <c r="R1937" s="31" t="str">
        <f t="shared" si="92"/>
        <v>March</v>
      </c>
    </row>
    <row r="1938" spans="1:18">
      <c r="A1938" t="s">
        <v>2038</v>
      </c>
      <c r="B1938" t="s">
        <v>22</v>
      </c>
      <c r="C1938">
        <v>3</v>
      </c>
      <c r="D1938">
        <f t="shared" si="90"/>
        <v>3</v>
      </c>
      <c r="E1938">
        <v>63.8</v>
      </c>
      <c r="F1938">
        <v>191.39999999999998</v>
      </c>
      <c r="G1938">
        <f t="shared" si="91"/>
        <v>191.39999999999998</v>
      </c>
      <c r="H1938" s="1">
        <v>45728</v>
      </c>
      <c r="I1938" s="1">
        <v>45733</v>
      </c>
      <c r="J1938" t="s">
        <v>27</v>
      </c>
      <c r="K1938" t="s">
        <v>40</v>
      </c>
      <c r="L1938">
        <v>3</v>
      </c>
      <c r="M1938" t="s">
        <v>19</v>
      </c>
      <c r="N1938" t="s">
        <v>33</v>
      </c>
      <c r="O1938">
        <f>orders[[#This Row],[Ship Date]]-orders[[#This Row],[Order Date]]</f>
        <v>5</v>
      </c>
      <c r="P1938">
        <f>WEEKNUM(orders[[#This Row],[Order Date]])</f>
        <v>11</v>
      </c>
      <c r="Q1938" t="str" cm="1">
        <f t="array" ref="Q1938">_xlfn.IFS(orders[[#This Row],[Customer Gender]]="M","Male", orders[[#This Row],[Customer Gender]]="F","Female", orders[[#This Row],[Customer Gender]]="O","Other", TRUE,"Unknown")</f>
        <v>Female</v>
      </c>
      <c r="R1938" s="31" t="str">
        <f t="shared" si="92"/>
        <v>March</v>
      </c>
    </row>
    <row r="1939" spans="1:18">
      <c r="A1939" t="s">
        <v>2039</v>
      </c>
      <c r="B1939" t="s">
        <v>22</v>
      </c>
      <c r="C1939">
        <v>7</v>
      </c>
      <c r="D1939">
        <f t="shared" si="90"/>
        <v>7</v>
      </c>
      <c r="E1939">
        <v>73.900000000000006</v>
      </c>
      <c r="F1939">
        <v>517.30000000000007</v>
      </c>
      <c r="G1939">
        <f t="shared" si="91"/>
        <v>517.30000000000007</v>
      </c>
      <c r="H1939" s="1">
        <v>45728</v>
      </c>
      <c r="I1939" s="1">
        <v>45728</v>
      </c>
      <c r="J1939" t="s">
        <v>27</v>
      </c>
      <c r="K1939" t="s">
        <v>18</v>
      </c>
      <c r="L1939">
        <v>3</v>
      </c>
      <c r="M1939" t="s">
        <v>19</v>
      </c>
      <c r="N1939" t="s">
        <v>33</v>
      </c>
      <c r="O1939">
        <f>orders[[#This Row],[Ship Date]]-orders[[#This Row],[Order Date]]</f>
        <v>0</v>
      </c>
      <c r="P1939">
        <f>WEEKNUM(orders[[#This Row],[Order Date]])</f>
        <v>11</v>
      </c>
      <c r="Q1939" t="str" cm="1">
        <f t="array" ref="Q1939">_xlfn.IFS(orders[[#This Row],[Customer Gender]]="M","Male", orders[[#This Row],[Customer Gender]]="F","Female", orders[[#This Row],[Customer Gender]]="O","Other", TRUE,"Unknown")</f>
        <v>Female</v>
      </c>
      <c r="R1939" s="31" t="str">
        <f t="shared" si="92"/>
        <v>March</v>
      </c>
    </row>
    <row r="1940" spans="1:18">
      <c r="A1940" t="s">
        <v>2040</v>
      </c>
      <c r="B1940" t="s">
        <v>16</v>
      </c>
      <c r="C1940">
        <v>2</v>
      </c>
      <c r="D1940">
        <f t="shared" si="90"/>
        <v>2</v>
      </c>
      <c r="E1940">
        <v>20.2</v>
      </c>
      <c r="F1940">
        <v>40.4</v>
      </c>
      <c r="G1940">
        <f t="shared" si="91"/>
        <v>40.4</v>
      </c>
      <c r="H1940" s="1">
        <v>45728</v>
      </c>
      <c r="I1940" s="1">
        <v>45729</v>
      </c>
      <c r="J1940" t="s">
        <v>23</v>
      </c>
      <c r="K1940" t="s">
        <v>18</v>
      </c>
      <c r="L1940">
        <v>3</v>
      </c>
      <c r="M1940" t="s">
        <v>19</v>
      </c>
      <c r="N1940" t="s">
        <v>33</v>
      </c>
      <c r="O1940">
        <f>orders[[#This Row],[Ship Date]]-orders[[#This Row],[Order Date]]</f>
        <v>1</v>
      </c>
      <c r="P1940">
        <f>WEEKNUM(orders[[#This Row],[Order Date]])</f>
        <v>11</v>
      </c>
      <c r="Q1940" t="str" cm="1">
        <f t="array" ref="Q1940">_xlfn.IFS(orders[[#This Row],[Customer Gender]]="M","Male", orders[[#This Row],[Customer Gender]]="F","Female", orders[[#This Row],[Customer Gender]]="O","Other", TRUE,"Unknown")</f>
        <v>Male</v>
      </c>
      <c r="R1940" s="31" t="str">
        <f t="shared" si="92"/>
        <v>March</v>
      </c>
    </row>
    <row r="1941" spans="1:18">
      <c r="A1941" t="s">
        <v>2041</v>
      </c>
      <c r="B1941" t="s">
        <v>67</v>
      </c>
      <c r="C1941">
        <v>11</v>
      </c>
      <c r="D1941">
        <f t="shared" si="90"/>
        <v>11</v>
      </c>
      <c r="E1941">
        <v>29.5</v>
      </c>
      <c r="F1941">
        <v>324.5</v>
      </c>
      <c r="G1941">
        <f t="shared" si="91"/>
        <v>324.5</v>
      </c>
      <c r="H1941" s="1">
        <v>45728</v>
      </c>
      <c r="I1941" s="1">
        <v>45729</v>
      </c>
      <c r="J1941" t="s">
        <v>23</v>
      </c>
      <c r="K1941" t="s">
        <v>18</v>
      </c>
      <c r="L1941">
        <v>4</v>
      </c>
      <c r="M1941" t="s">
        <v>19</v>
      </c>
      <c r="N1941" t="s">
        <v>33</v>
      </c>
      <c r="O1941">
        <f>orders[[#This Row],[Ship Date]]-orders[[#This Row],[Order Date]]</f>
        <v>1</v>
      </c>
      <c r="P1941">
        <f>WEEKNUM(orders[[#This Row],[Order Date]])</f>
        <v>11</v>
      </c>
      <c r="Q1941" t="str" cm="1">
        <f t="array" ref="Q1941">_xlfn.IFS(orders[[#This Row],[Customer Gender]]="M","Male", orders[[#This Row],[Customer Gender]]="F","Female", orders[[#This Row],[Customer Gender]]="O","Other", TRUE,"Unknown")</f>
        <v>Male</v>
      </c>
      <c r="R1941" s="31" t="str">
        <f t="shared" si="92"/>
        <v>March</v>
      </c>
    </row>
    <row r="1942" spans="1:18">
      <c r="A1942" t="s">
        <v>2042</v>
      </c>
      <c r="B1942" t="s">
        <v>123</v>
      </c>
      <c r="C1942">
        <v>7</v>
      </c>
      <c r="D1942">
        <f t="shared" si="90"/>
        <v>7</v>
      </c>
      <c r="E1942">
        <v>37.9</v>
      </c>
      <c r="F1942">
        <v>265.3</v>
      </c>
      <c r="G1942">
        <f t="shared" si="91"/>
        <v>265.3</v>
      </c>
      <c r="H1942" s="1">
        <v>45728</v>
      </c>
      <c r="I1942" s="1">
        <v>45729</v>
      </c>
      <c r="J1942" t="s">
        <v>23</v>
      </c>
      <c r="K1942" t="s">
        <v>35</v>
      </c>
      <c r="L1942">
        <v>4</v>
      </c>
      <c r="M1942" t="s">
        <v>19</v>
      </c>
      <c r="N1942" t="s">
        <v>33</v>
      </c>
      <c r="O1942">
        <f>orders[[#This Row],[Ship Date]]-orders[[#This Row],[Order Date]]</f>
        <v>1</v>
      </c>
      <c r="P1942">
        <f>WEEKNUM(orders[[#This Row],[Order Date]])</f>
        <v>11</v>
      </c>
      <c r="Q1942" t="str" cm="1">
        <f t="array" ref="Q1942">_xlfn.IFS(orders[[#This Row],[Customer Gender]]="M","Male", orders[[#This Row],[Customer Gender]]="F","Female", orders[[#This Row],[Customer Gender]]="O","Other", TRUE,"Unknown")</f>
        <v>Male</v>
      </c>
      <c r="R1942" s="31" t="str">
        <f t="shared" si="92"/>
        <v>March</v>
      </c>
    </row>
    <row r="1943" spans="1:18">
      <c r="A1943" t="s">
        <v>2043</v>
      </c>
      <c r="B1943" t="s">
        <v>26</v>
      </c>
      <c r="C1943">
        <v>1</v>
      </c>
      <c r="D1943">
        <f t="shared" si="90"/>
        <v>1</v>
      </c>
      <c r="E1943">
        <v>56.5</v>
      </c>
      <c r="F1943">
        <v>56.5</v>
      </c>
      <c r="G1943">
        <f t="shared" si="91"/>
        <v>56.5</v>
      </c>
      <c r="H1943" s="1">
        <v>45728</v>
      </c>
      <c r="I1943" s="1">
        <v>45729</v>
      </c>
      <c r="J1943" t="s">
        <v>27</v>
      </c>
      <c r="K1943" t="s">
        <v>40</v>
      </c>
      <c r="L1943">
        <v>3</v>
      </c>
      <c r="M1943" t="s">
        <v>19</v>
      </c>
      <c r="N1943" t="s">
        <v>33</v>
      </c>
      <c r="O1943">
        <f>orders[[#This Row],[Ship Date]]-orders[[#This Row],[Order Date]]</f>
        <v>1</v>
      </c>
      <c r="P1943">
        <f>WEEKNUM(orders[[#This Row],[Order Date]])</f>
        <v>11</v>
      </c>
      <c r="Q1943" t="str" cm="1">
        <f t="array" ref="Q1943">_xlfn.IFS(orders[[#This Row],[Customer Gender]]="M","Male", orders[[#This Row],[Customer Gender]]="F","Female", orders[[#This Row],[Customer Gender]]="O","Other", TRUE,"Unknown")</f>
        <v>Female</v>
      </c>
      <c r="R1943" s="31" t="str">
        <f t="shared" si="92"/>
        <v>March</v>
      </c>
    </row>
    <row r="1944" spans="1:18">
      <c r="A1944" t="s">
        <v>2044</v>
      </c>
      <c r="B1944" t="s">
        <v>26</v>
      </c>
      <c r="C1944">
        <v>2</v>
      </c>
      <c r="D1944">
        <f t="shared" si="90"/>
        <v>2</v>
      </c>
      <c r="E1944">
        <v>66.900000000000006</v>
      </c>
      <c r="F1944">
        <v>133.80000000000001</v>
      </c>
      <c r="G1944">
        <f t="shared" si="91"/>
        <v>133.80000000000001</v>
      </c>
      <c r="H1944" s="1">
        <v>45728</v>
      </c>
      <c r="I1944" s="1">
        <v>45734</v>
      </c>
      <c r="J1944" t="s">
        <v>23</v>
      </c>
      <c r="K1944" t="s">
        <v>35</v>
      </c>
      <c r="L1944">
        <v>2</v>
      </c>
      <c r="M1944" t="s">
        <v>19</v>
      </c>
      <c r="N1944" t="s">
        <v>188</v>
      </c>
      <c r="O1944">
        <f>orders[[#This Row],[Ship Date]]-orders[[#This Row],[Order Date]]</f>
        <v>6</v>
      </c>
      <c r="P1944">
        <f>WEEKNUM(orders[[#This Row],[Order Date]])</f>
        <v>11</v>
      </c>
      <c r="Q1944" t="str" cm="1">
        <f t="array" ref="Q1944">_xlfn.IFS(orders[[#This Row],[Customer Gender]]="M","Male", orders[[#This Row],[Customer Gender]]="F","Female", orders[[#This Row],[Customer Gender]]="O","Other", TRUE,"Unknown")</f>
        <v>Male</v>
      </c>
      <c r="R1944" s="31" t="str">
        <f t="shared" si="92"/>
        <v>March</v>
      </c>
    </row>
    <row r="1945" spans="1:18">
      <c r="A1945" t="s">
        <v>2045</v>
      </c>
      <c r="B1945" t="s">
        <v>26</v>
      </c>
      <c r="C1945">
        <v>5</v>
      </c>
      <c r="D1945">
        <f t="shared" si="90"/>
        <v>5</v>
      </c>
      <c r="E1945">
        <v>51.9</v>
      </c>
      <c r="F1945">
        <v>259.5</v>
      </c>
      <c r="G1945">
        <f t="shared" si="91"/>
        <v>259.5</v>
      </c>
      <c r="H1945" s="1">
        <v>45728</v>
      </c>
      <c r="I1945" s="1">
        <v>45731</v>
      </c>
      <c r="J1945" t="s">
        <v>23</v>
      </c>
      <c r="K1945" t="s">
        <v>35</v>
      </c>
      <c r="L1945">
        <v>4</v>
      </c>
      <c r="M1945" t="s">
        <v>19</v>
      </c>
      <c r="N1945" t="s">
        <v>59</v>
      </c>
      <c r="O1945">
        <f>orders[[#This Row],[Ship Date]]-orders[[#This Row],[Order Date]]</f>
        <v>3</v>
      </c>
      <c r="P1945">
        <f>WEEKNUM(orders[[#This Row],[Order Date]])</f>
        <v>11</v>
      </c>
      <c r="Q1945" t="str" cm="1">
        <f t="array" ref="Q1945">_xlfn.IFS(orders[[#This Row],[Customer Gender]]="M","Male", orders[[#This Row],[Customer Gender]]="F","Female", orders[[#This Row],[Customer Gender]]="O","Other", TRUE,"Unknown")</f>
        <v>Male</v>
      </c>
      <c r="R1945" s="31" t="str">
        <f t="shared" si="92"/>
        <v>March</v>
      </c>
    </row>
    <row r="1946" spans="1:18">
      <c r="A1946" t="s">
        <v>2046</v>
      </c>
      <c r="B1946" t="s">
        <v>26</v>
      </c>
      <c r="C1946">
        <v>2</v>
      </c>
      <c r="D1946">
        <f t="shared" si="90"/>
        <v>2</v>
      </c>
      <c r="E1946">
        <v>75.599999999999994</v>
      </c>
      <c r="F1946">
        <v>151.19999999999999</v>
      </c>
      <c r="G1946">
        <f t="shared" si="91"/>
        <v>151.19999999999999</v>
      </c>
      <c r="H1946" s="1">
        <v>45728</v>
      </c>
      <c r="I1946" s="1">
        <v>45731</v>
      </c>
      <c r="J1946" t="s">
        <v>23</v>
      </c>
      <c r="K1946" t="s">
        <v>35</v>
      </c>
      <c r="L1946">
        <v>4</v>
      </c>
      <c r="M1946" t="s">
        <v>19</v>
      </c>
      <c r="N1946" t="s">
        <v>62</v>
      </c>
      <c r="O1946">
        <f>orders[[#This Row],[Ship Date]]-orders[[#This Row],[Order Date]]</f>
        <v>3</v>
      </c>
      <c r="P1946">
        <f>WEEKNUM(orders[[#This Row],[Order Date]])</f>
        <v>11</v>
      </c>
      <c r="Q1946" t="str" cm="1">
        <f t="array" ref="Q1946">_xlfn.IFS(orders[[#This Row],[Customer Gender]]="M","Male", orders[[#This Row],[Customer Gender]]="F","Female", orders[[#This Row],[Customer Gender]]="O","Other", TRUE,"Unknown")</f>
        <v>Male</v>
      </c>
      <c r="R1946" s="31" t="str">
        <f t="shared" si="92"/>
        <v>March</v>
      </c>
    </row>
    <row r="1947" spans="1:18">
      <c r="A1947" t="s">
        <v>2047</v>
      </c>
      <c r="B1947" t="s">
        <v>69</v>
      </c>
      <c r="C1947">
        <v>6</v>
      </c>
      <c r="D1947">
        <f t="shared" si="90"/>
        <v>6</v>
      </c>
      <c r="E1947">
        <v>47.3</v>
      </c>
      <c r="F1947">
        <v>283.79999999999995</v>
      </c>
      <c r="G1947">
        <f t="shared" si="91"/>
        <v>283.79999999999995</v>
      </c>
      <c r="H1947" s="1">
        <v>45728</v>
      </c>
      <c r="I1947" s="1">
        <v>45739</v>
      </c>
      <c r="J1947" t="s">
        <v>23</v>
      </c>
      <c r="K1947" t="s">
        <v>18</v>
      </c>
      <c r="L1947">
        <v>4</v>
      </c>
      <c r="M1947" t="s">
        <v>19</v>
      </c>
      <c r="N1947" t="s">
        <v>62</v>
      </c>
      <c r="O1947">
        <f>orders[[#This Row],[Ship Date]]-orders[[#This Row],[Order Date]]</f>
        <v>11</v>
      </c>
      <c r="P1947">
        <f>WEEKNUM(orders[[#This Row],[Order Date]])</f>
        <v>11</v>
      </c>
      <c r="Q1947" t="str" cm="1">
        <f t="array" ref="Q1947">_xlfn.IFS(orders[[#This Row],[Customer Gender]]="M","Male", orders[[#This Row],[Customer Gender]]="F","Female", orders[[#This Row],[Customer Gender]]="O","Other", TRUE,"Unknown")</f>
        <v>Male</v>
      </c>
      <c r="R1947" s="31" t="str">
        <f t="shared" si="92"/>
        <v>March</v>
      </c>
    </row>
    <row r="1948" spans="1:18">
      <c r="A1948" t="s">
        <v>2048</v>
      </c>
      <c r="B1948" t="s">
        <v>32</v>
      </c>
      <c r="C1948">
        <v>1</v>
      </c>
      <c r="D1948">
        <f t="shared" si="90"/>
        <v>1</v>
      </c>
      <c r="E1948">
        <v>20.6</v>
      </c>
      <c r="F1948">
        <v>20.6</v>
      </c>
      <c r="G1948">
        <f t="shared" si="91"/>
        <v>20.6</v>
      </c>
      <c r="H1948" s="1">
        <v>45728</v>
      </c>
      <c r="I1948" s="1">
        <v>45729</v>
      </c>
      <c r="J1948" t="s">
        <v>17</v>
      </c>
      <c r="K1948" t="s">
        <v>18</v>
      </c>
      <c r="L1948">
        <v>3</v>
      </c>
      <c r="M1948" t="s">
        <v>19</v>
      </c>
      <c r="N1948" t="s">
        <v>62</v>
      </c>
      <c r="O1948">
        <f>orders[[#This Row],[Ship Date]]-orders[[#This Row],[Order Date]]</f>
        <v>1</v>
      </c>
      <c r="P1948">
        <f>WEEKNUM(orders[[#This Row],[Order Date]])</f>
        <v>11</v>
      </c>
      <c r="Q1948" t="str" cm="1">
        <f t="array" ref="Q1948">_xlfn.IFS(orders[[#This Row],[Customer Gender]]="M","Male", orders[[#This Row],[Customer Gender]]="F","Female", orders[[#This Row],[Customer Gender]]="O","Other", TRUE,"Unknown")</f>
        <v>Unknown</v>
      </c>
      <c r="R1948" s="31" t="str">
        <f t="shared" si="92"/>
        <v>March</v>
      </c>
    </row>
    <row r="1949" spans="1:18">
      <c r="A1949" t="s">
        <v>2049</v>
      </c>
      <c r="B1949" t="s">
        <v>39</v>
      </c>
      <c r="C1949">
        <v>3</v>
      </c>
      <c r="D1949">
        <f t="shared" si="90"/>
        <v>3</v>
      </c>
      <c r="E1949">
        <v>49.7</v>
      </c>
      <c r="F1949">
        <v>149.10000000000002</v>
      </c>
      <c r="G1949">
        <f t="shared" si="91"/>
        <v>149.10000000000002</v>
      </c>
      <c r="H1949" s="1">
        <v>45728</v>
      </c>
      <c r="I1949" s="1">
        <v>45730</v>
      </c>
      <c r="J1949" t="s">
        <v>23</v>
      </c>
      <c r="K1949" t="s">
        <v>18</v>
      </c>
      <c r="L1949">
        <v>3</v>
      </c>
      <c r="M1949" t="s">
        <v>19</v>
      </c>
      <c r="N1949" t="s">
        <v>62</v>
      </c>
      <c r="O1949">
        <f>orders[[#This Row],[Ship Date]]-orders[[#This Row],[Order Date]]</f>
        <v>2</v>
      </c>
      <c r="P1949">
        <f>WEEKNUM(orders[[#This Row],[Order Date]])</f>
        <v>11</v>
      </c>
      <c r="Q1949" t="str" cm="1">
        <f t="array" ref="Q1949">_xlfn.IFS(orders[[#This Row],[Customer Gender]]="M","Male", orders[[#This Row],[Customer Gender]]="F","Female", orders[[#This Row],[Customer Gender]]="O","Other", TRUE,"Unknown")</f>
        <v>Male</v>
      </c>
      <c r="R1949" s="31" t="str">
        <f t="shared" si="92"/>
        <v>March</v>
      </c>
    </row>
    <row r="1950" spans="1:18">
      <c r="A1950" t="s">
        <v>2050</v>
      </c>
      <c r="B1950" t="s">
        <v>30</v>
      </c>
      <c r="C1950">
        <v>1</v>
      </c>
      <c r="D1950">
        <f t="shared" si="90"/>
        <v>1</v>
      </c>
      <c r="E1950">
        <v>37.9</v>
      </c>
      <c r="F1950">
        <v>37.9</v>
      </c>
      <c r="G1950">
        <f t="shared" si="91"/>
        <v>37.9</v>
      </c>
      <c r="H1950" s="1">
        <v>45728</v>
      </c>
      <c r="I1950" s="1">
        <v>45730</v>
      </c>
      <c r="J1950" t="s">
        <v>27</v>
      </c>
      <c r="K1950" t="s">
        <v>18</v>
      </c>
      <c r="L1950">
        <v>4</v>
      </c>
      <c r="M1950" t="s">
        <v>19</v>
      </c>
      <c r="N1950" t="s">
        <v>62</v>
      </c>
      <c r="O1950">
        <f>orders[[#This Row],[Ship Date]]-orders[[#This Row],[Order Date]]</f>
        <v>2</v>
      </c>
      <c r="P1950">
        <f>WEEKNUM(orders[[#This Row],[Order Date]])</f>
        <v>11</v>
      </c>
      <c r="Q1950" t="str" cm="1">
        <f t="array" ref="Q1950">_xlfn.IFS(orders[[#This Row],[Customer Gender]]="M","Male", orders[[#This Row],[Customer Gender]]="F","Female", orders[[#This Row],[Customer Gender]]="O","Other", TRUE,"Unknown")</f>
        <v>Female</v>
      </c>
      <c r="R1950" s="31" t="str">
        <f t="shared" si="92"/>
        <v>March</v>
      </c>
    </row>
    <row r="1951" spans="1:18">
      <c r="A1951" t="s">
        <v>2051</v>
      </c>
      <c r="B1951" t="s">
        <v>76</v>
      </c>
      <c r="C1951">
        <v>15</v>
      </c>
      <c r="D1951">
        <f t="shared" si="90"/>
        <v>15</v>
      </c>
      <c r="E1951">
        <v>32</v>
      </c>
      <c r="F1951">
        <v>480</v>
      </c>
      <c r="G1951">
        <f t="shared" si="91"/>
        <v>480</v>
      </c>
      <c r="H1951" s="1">
        <v>45728</v>
      </c>
      <c r="I1951" s="1">
        <v>45730</v>
      </c>
      <c r="J1951" t="s">
        <v>27</v>
      </c>
      <c r="K1951" t="s">
        <v>70</v>
      </c>
      <c r="L1951">
        <v>4</v>
      </c>
      <c r="M1951" t="s">
        <v>19</v>
      </c>
      <c r="N1951" t="s">
        <v>77</v>
      </c>
      <c r="O1951">
        <f>orders[[#This Row],[Ship Date]]-orders[[#This Row],[Order Date]]</f>
        <v>2</v>
      </c>
      <c r="P1951">
        <f>WEEKNUM(orders[[#This Row],[Order Date]])</f>
        <v>11</v>
      </c>
      <c r="Q1951" t="str" cm="1">
        <f t="array" ref="Q1951">_xlfn.IFS(orders[[#This Row],[Customer Gender]]="M","Male", orders[[#This Row],[Customer Gender]]="F","Female", orders[[#This Row],[Customer Gender]]="O","Other", TRUE,"Unknown")</f>
        <v>Female</v>
      </c>
      <c r="R1951" s="31" t="str">
        <f t="shared" si="92"/>
        <v>March</v>
      </c>
    </row>
    <row r="1952" spans="1:18">
      <c r="A1952" t="s">
        <v>2052</v>
      </c>
      <c r="B1952" t="s">
        <v>54</v>
      </c>
      <c r="C1952">
        <v>18</v>
      </c>
      <c r="D1952">
        <f t="shared" si="90"/>
        <v>18</v>
      </c>
      <c r="E1952">
        <v>38.5</v>
      </c>
      <c r="F1952">
        <v>693</v>
      </c>
      <c r="G1952">
        <f t="shared" si="91"/>
        <v>693</v>
      </c>
      <c r="H1952" s="1">
        <v>45729</v>
      </c>
      <c r="I1952" s="1">
        <v>45730</v>
      </c>
      <c r="J1952" t="s">
        <v>23</v>
      </c>
      <c r="K1952" t="s">
        <v>18</v>
      </c>
      <c r="L1952">
        <v>5</v>
      </c>
      <c r="M1952" t="s">
        <v>19</v>
      </c>
      <c r="N1952" t="s">
        <v>77</v>
      </c>
      <c r="O1952">
        <f>orders[[#This Row],[Ship Date]]-orders[[#This Row],[Order Date]]</f>
        <v>1</v>
      </c>
      <c r="P1952">
        <f>WEEKNUM(orders[[#This Row],[Order Date]])</f>
        <v>11</v>
      </c>
      <c r="Q1952" t="str" cm="1">
        <f t="array" ref="Q1952">_xlfn.IFS(orders[[#This Row],[Customer Gender]]="M","Male", orders[[#This Row],[Customer Gender]]="F","Female", orders[[#This Row],[Customer Gender]]="O","Other", TRUE,"Unknown")</f>
        <v>Male</v>
      </c>
      <c r="R1952" s="31" t="str">
        <f t="shared" si="92"/>
        <v>March</v>
      </c>
    </row>
    <row r="1953" spans="1:18">
      <c r="A1953" t="s">
        <v>2053</v>
      </c>
      <c r="B1953" t="s">
        <v>16</v>
      </c>
      <c r="C1953">
        <v>4</v>
      </c>
      <c r="D1953">
        <f t="shared" si="90"/>
        <v>4</v>
      </c>
      <c r="E1953">
        <v>11.7</v>
      </c>
      <c r="F1953">
        <v>46.8</v>
      </c>
      <c r="G1953">
        <f t="shared" si="91"/>
        <v>46.8</v>
      </c>
      <c r="H1953" s="1">
        <v>45729</v>
      </c>
      <c r="I1953" s="1">
        <v>45731</v>
      </c>
      <c r="J1953" t="s">
        <v>27</v>
      </c>
      <c r="K1953" t="s">
        <v>35</v>
      </c>
      <c r="L1953">
        <v>4</v>
      </c>
      <c r="M1953" t="s">
        <v>19</v>
      </c>
      <c r="N1953" t="s">
        <v>113</v>
      </c>
      <c r="O1953">
        <f>orders[[#This Row],[Ship Date]]-orders[[#This Row],[Order Date]]</f>
        <v>2</v>
      </c>
      <c r="P1953">
        <f>WEEKNUM(orders[[#This Row],[Order Date]])</f>
        <v>11</v>
      </c>
      <c r="Q1953" t="str" cm="1">
        <f t="array" ref="Q1953">_xlfn.IFS(orders[[#This Row],[Customer Gender]]="M","Male", orders[[#This Row],[Customer Gender]]="F","Female", orders[[#This Row],[Customer Gender]]="O","Other", TRUE,"Unknown")</f>
        <v>Female</v>
      </c>
      <c r="R1953" s="31" t="str">
        <f t="shared" si="92"/>
        <v>March</v>
      </c>
    </row>
    <row r="1954" spans="1:18">
      <c r="A1954" t="s">
        <v>2054</v>
      </c>
      <c r="B1954" t="s">
        <v>30</v>
      </c>
      <c r="C1954">
        <v>6</v>
      </c>
      <c r="D1954">
        <f t="shared" si="90"/>
        <v>6</v>
      </c>
      <c r="E1954">
        <v>83.8</v>
      </c>
      <c r="F1954">
        <v>502.79999999999995</v>
      </c>
      <c r="G1954">
        <f t="shared" si="91"/>
        <v>502.79999999999995</v>
      </c>
      <c r="H1954" s="1">
        <v>45729</v>
      </c>
      <c r="I1954" s="1">
        <v>45730</v>
      </c>
      <c r="J1954" t="s">
        <v>23</v>
      </c>
      <c r="K1954" t="s">
        <v>18</v>
      </c>
      <c r="L1954">
        <v>4</v>
      </c>
      <c r="M1954" t="s">
        <v>19</v>
      </c>
      <c r="N1954" t="s">
        <v>115</v>
      </c>
      <c r="O1954">
        <f>orders[[#This Row],[Ship Date]]-orders[[#This Row],[Order Date]]</f>
        <v>1</v>
      </c>
      <c r="P1954">
        <f>WEEKNUM(orders[[#This Row],[Order Date]])</f>
        <v>11</v>
      </c>
      <c r="Q1954" t="str" cm="1">
        <f t="array" ref="Q1954">_xlfn.IFS(orders[[#This Row],[Customer Gender]]="M","Male", orders[[#This Row],[Customer Gender]]="F","Female", orders[[#This Row],[Customer Gender]]="O","Other", TRUE,"Unknown")</f>
        <v>Male</v>
      </c>
      <c r="R1954" s="31" t="str">
        <f t="shared" si="92"/>
        <v>March</v>
      </c>
    </row>
    <row r="1955" spans="1:18">
      <c r="A1955" t="s">
        <v>2055</v>
      </c>
      <c r="B1955" t="s">
        <v>16</v>
      </c>
      <c r="C1955">
        <v>7</v>
      </c>
      <c r="D1955">
        <f t="shared" si="90"/>
        <v>7</v>
      </c>
      <c r="E1955">
        <v>14</v>
      </c>
      <c r="F1955">
        <v>98</v>
      </c>
      <c r="G1955">
        <f t="shared" si="91"/>
        <v>98</v>
      </c>
      <c r="H1955" s="1">
        <v>45729</v>
      </c>
      <c r="I1955" s="1">
        <v>45732</v>
      </c>
      <c r="J1955" t="s">
        <v>23</v>
      </c>
      <c r="K1955" t="s">
        <v>18</v>
      </c>
      <c r="L1955">
        <v>3</v>
      </c>
      <c r="M1955" t="s">
        <v>19</v>
      </c>
      <c r="N1955" t="s">
        <v>147</v>
      </c>
      <c r="O1955">
        <f>orders[[#This Row],[Ship Date]]-orders[[#This Row],[Order Date]]</f>
        <v>3</v>
      </c>
      <c r="P1955">
        <f>WEEKNUM(orders[[#This Row],[Order Date]])</f>
        <v>11</v>
      </c>
      <c r="Q1955" t="str" cm="1">
        <f t="array" ref="Q1955">_xlfn.IFS(orders[[#This Row],[Customer Gender]]="M","Male", orders[[#This Row],[Customer Gender]]="F","Female", orders[[#This Row],[Customer Gender]]="O","Other", TRUE,"Unknown")</f>
        <v>Male</v>
      </c>
      <c r="R1955" s="31" t="str">
        <f t="shared" si="92"/>
        <v>March</v>
      </c>
    </row>
    <row r="1956" spans="1:18">
      <c r="A1956" t="s">
        <v>2056</v>
      </c>
      <c r="B1956" t="s">
        <v>128</v>
      </c>
      <c r="C1956">
        <v>4</v>
      </c>
      <c r="D1956">
        <f t="shared" si="90"/>
        <v>4</v>
      </c>
      <c r="E1956">
        <v>77.3</v>
      </c>
      <c r="F1956">
        <v>309.2</v>
      </c>
      <c r="G1956">
        <f t="shared" si="91"/>
        <v>309.2</v>
      </c>
      <c r="H1956" s="1">
        <v>45729</v>
      </c>
      <c r="I1956" s="1">
        <v>45731</v>
      </c>
      <c r="J1956" t="s">
        <v>27</v>
      </c>
      <c r="K1956" t="s">
        <v>70</v>
      </c>
      <c r="L1956">
        <v>5</v>
      </c>
      <c r="M1956" t="s">
        <v>19</v>
      </c>
      <c r="N1956" t="s">
        <v>33</v>
      </c>
      <c r="O1956">
        <f>orders[[#This Row],[Ship Date]]-orders[[#This Row],[Order Date]]</f>
        <v>2</v>
      </c>
      <c r="P1956">
        <f>WEEKNUM(orders[[#This Row],[Order Date]])</f>
        <v>11</v>
      </c>
      <c r="Q1956" t="str" cm="1">
        <f t="array" ref="Q1956">_xlfn.IFS(orders[[#This Row],[Customer Gender]]="M","Male", orders[[#This Row],[Customer Gender]]="F","Female", orders[[#This Row],[Customer Gender]]="O","Other", TRUE,"Unknown")</f>
        <v>Female</v>
      </c>
      <c r="R1956" s="31" t="str">
        <f t="shared" si="92"/>
        <v>March</v>
      </c>
    </row>
    <row r="1957" spans="1:18">
      <c r="A1957" t="s">
        <v>2057</v>
      </c>
      <c r="B1957" t="s">
        <v>26</v>
      </c>
      <c r="C1957">
        <v>2</v>
      </c>
      <c r="D1957">
        <f t="shared" si="90"/>
        <v>2</v>
      </c>
      <c r="E1957">
        <v>76.900000000000006</v>
      </c>
      <c r="F1957">
        <v>153.80000000000001</v>
      </c>
      <c r="G1957">
        <f t="shared" si="91"/>
        <v>153.80000000000001</v>
      </c>
      <c r="H1957" s="1">
        <v>45729</v>
      </c>
      <c r="I1957" s="1">
        <v>45733</v>
      </c>
      <c r="J1957" t="s">
        <v>27</v>
      </c>
      <c r="K1957" t="s">
        <v>18</v>
      </c>
      <c r="L1957">
        <v>3</v>
      </c>
      <c r="M1957" t="s">
        <v>19</v>
      </c>
      <c r="N1957" t="s">
        <v>33</v>
      </c>
      <c r="O1957">
        <f>orders[[#This Row],[Ship Date]]-orders[[#This Row],[Order Date]]</f>
        <v>4</v>
      </c>
      <c r="P1957">
        <f>WEEKNUM(orders[[#This Row],[Order Date]])</f>
        <v>11</v>
      </c>
      <c r="Q1957" t="str" cm="1">
        <f t="array" ref="Q1957">_xlfn.IFS(orders[[#This Row],[Customer Gender]]="M","Male", orders[[#This Row],[Customer Gender]]="F","Female", orders[[#This Row],[Customer Gender]]="O","Other", TRUE,"Unknown")</f>
        <v>Female</v>
      </c>
      <c r="R1957" s="31" t="str">
        <f t="shared" si="92"/>
        <v>March</v>
      </c>
    </row>
    <row r="1958" spans="1:18">
      <c r="A1958" t="s">
        <v>2058</v>
      </c>
      <c r="B1958" t="s">
        <v>22</v>
      </c>
      <c r="C1958">
        <v>1</v>
      </c>
      <c r="D1958">
        <f t="shared" si="90"/>
        <v>1</v>
      </c>
      <c r="E1958">
        <v>48</v>
      </c>
      <c r="F1958">
        <v>48</v>
      </c>
      <c r="G1958">
        <f t="shared" si="91"/>
        <v>48</v>
      </c>
      <c r="H1958" s="1">
        <v>45729</v>
      </c>
      <c r="I1958" s="1">
        <v>45731</v>
      </c>
      <c r="J1958" t="s">
        <v>27</v>
      </c>
      <c r="K1958" t="s">
        <v>35</v>
      </c>
      <c r="L1958">
        <v>5</v>
      </c>
      <c r="M1958" t="s">
        <v>19</v>
      </c>
      <c r="N1958" t="s">
        <v>33</v>
      </c>
      <c r="O1958">
        <f>orders[[#This Row],[Ship Date]]-orders[[#This Row],[Order Date]]</f>
        <v>2</v>
      </c>
      <c r="P1958">
        <f>WEEKNUM(orders[[#This Row],[Order Date]])</f>
        <v>11</v>
      </c>
      <c r="Q1958" t="str" cm="1">
        <f t="array" ref="Q1958">_xlfn.IFS(orders[[#This Row],[Customer Gender]]="M","Male", orders[[#This Row],[Customer Gender]]="F","Female", orders[[#This Row],[Customer Gender]]="O","Other", TRUE,"Unknown")</f>
        <v>Female</v>
      </c>
      <c r="R1958" s="31" t="str">
        <f t="shared" si="92"/>
        <v>March</v>
      </c>
    </row>
    <row r="1959" spans="1:18">
      <c r="A1959" t="s">
        <v>2059</v>
      </c>
      <c r="B1959" t="s">
        <v>26</v>
      </c>
      <c r="C1959">
        <v>1</v>
      </c>
      <c r="D1959">
        <f t="shared" si="90"/>
        <v>1</v>
      </c>
      <c r="E1959">
        <v>94.5</v>
      </c>
      <c r="F1959">
        <v>94.5</v>
      </c>
      <c r="G1959">
        <f t="shared" si="91"/>
        <v>94.5</v>
      </c>
      <c r="H1959" s="1">
        <v>45729</v>
      </c>
      <c r="I1959" s="1">
        <v>45732</v>
      </c>
      <c r="J1959" t="s">
        <v>23</v>
      </c>
      <c r="K1959" t="s">
        <v>35</v>
      </c>
      <c r="L1959">
        <v>3</v>
      </c>
      <c r="M1959" t="s">
        <v>19</v>
      </c>
      <c r="N1959" t="s">
        <v>33</v>
      </c>
      <c r="O1959">
        <f>orders[[#This Row],[Ship Date]]-orders[[#This Row],[Order Date]]</f>
        <v>3</v>
      </c>
      <c r="P1959">
        <f>WEEKNUM(orders[[#This Row],[Order Date]])</f>
        <v>11</v>
      </c>
      <c r="Q1959" t="str" cm="1">
        <f t="array" ref="Q1959">_xlfn.IFS(orders[[#This Row],[Customer Gender]]="M","Male", orders[[#This Row],[Customer Gender]]="F","Female", orders[[#This Row],[Customer Gender]]="O","Other", TRUE,"Unknown")</f>
        <v>Male</v>
      </c>
      <c r="R1959" s="31" t="str">
        <f t="shared" si="92"/>
        <v>March</v>
      </c>
    </row>
    <row r="1960" spans="1:18">
      <c r="A1960" t="s">
        <v>2060</v>
      </c>
      <c r="B1960" t="s">
        <v>54</v>
      </c>
      <c r="C1960">
        <v>3</v>
      </c>
      <c r="D1960">
        <f t="shared" si="90"/>
        <v>3</v>
      </c>
      <c r="E1960">
        <v>58.4</v>
      </c>
      <c r="F1960">
        <v>175.2</v>
      </c>
      <c r="G1960">
        <f t="shared" si="91"/>
        <v>175.2</v>
      </c>
      <c r="H1960" s="1">
        <v>45729</v>
      </c>
      <c r="I1960" s="1">
        <v>45731</v>
      </c>
      <c r="J1960" t="s">
        <v>27</v>
      </c>
      <c r="K1960" t="s">
        <v>35</v>
      </c>
      <c r="L1960">
        <v>5</v>
      </c>
      <c r="M1960" t="s">
        <v>19</v>
      </c>
      <c r="N1960" t="s">
        <v>33</v>
      </c>
      <c r="O1960">
        <f>orders[[#This Row],[Ship Date]]-orders[[#This Row],[Order Date]]</f>
        <v>2</v>
      </c>
      <c r="P1960">
        <f>WEEKNUM(orders[[#This Row],[Order Date]])</f>
        <v>11</v>
      </c>
      <c r="Q1960" t="str" cm="1">
        <f t="array" ref="Q1960">_xlfn.IFS(orders[[#This Row],[Customer Gender]]="M","Male", orders[[#This Row],[Customer Gender]]="F","Female", orders[[#This Row],[Customer Gender]]="O","Other", TRUE,"Unknown")</f>
        <v>Female</v>
      </c>
      <c r="R1960" s="31" t="str">
        <f t="shared" si="92"/>
        <v>March</v>
      </c>
    </row>
    <row r="1961" spans="1:18">
      <c r="A1961" t="s">
        <v>2061</v>
      </c>
      <c r="B1961" t="s">
        <v>42</v>
      </c>
      <c r="C1961">
        <v>13</v>
      </c>
      <c r="D1961">
        <f t="shared" si="90"/>
        <v>13</v>
      </c>
      <c r="E1961">
        <v>42.2</v>
      </c>
      <c r="F1961">
        <v>548.6</v>
      </c>
      <c r="G1961">
        <f t="shared" si="91"/>
        <v>548.6</v>
      </c>
      <c r="H1961" s="1">
        <v>45729</v>
      </c>
      <c r="I1961" s="1">
        <v>45729</v>
      </c>
      <c r="J1961" t="s">
        <v>23</v>
      </c>
      <c r="K1961" t="s">
        <v>18</v>
      </c>
      <c r="L1961">
        <v>4</v>
      </c>
      <c r="M1961" t="s">
        <v>19</v>
      </c>
      <c r="N1961" t="s">
        <v>188</v>
      </c>
      <c r="O1961">
        <f>orders[[#This Row],[Ship Date]]-orders[[#This Row],[Order Date]]</f>
        <v>0</v>
      </c>
      <c r="P1961">
        <f>WEEKNUM(orders[[#This Row],[Order Date]])</f>
        <v>11</v>
      </c>
      <c r="Q1961" t="str" cm="1">
        <f t="array" ref="Q1961">_xlfn.IFS(orders[[#This Row],[Customer Gender]]="M","Male", orders[[#This Row],[Customer Gender]]="F","Female", orders[[#This Row],[Customer Gender]]="O","Other", TRUE,"Unknown")</f>
        <v>Male</v>
      </c>
      <c r="R1961" s="31" t="str">
        <f t="shared" si="92"/>
        <v>March</v>
      </c>
    </row>
    <row r="1962" spans="1:18">
      <c r="A1962" t="s">
        <v>2062</v>
      </c>
      <c r="B1962" t="s">
        <v>39</v>
      </c>
      <c r="C1962">
        <v>2</v>
      </c>
      <c r="D1962">
        <f t="shared" si="90"/>
        <v>2</v>
      </c>
      <c r="E1962">
        <v>152.19999999999999</v>
      </c>
      <c r="F1962">
        <v>304.39999999999998</v>
      </c>
      <c r="G1962">
        <f t="shared" si="91"/>
        <v>304.39999999999998</v>
      </c>
      <c r="H1962" s="1">
        <v>45729</v>
      </c>
      <c r="I1962" s="1">
        <v>45730</v>
      </c>
      <c r="J1962" t="s">
        <v>23</v>
      </c>
      <c r="K1962" t="s">
        <v>70</v>
      </c>
      <c r="L1962">
        <v>3</v>
      </c>
      <c r="M1962" t="s">
        <v>19</v>
      </c>
      <c r="N1962" t="s">
        <v>188</v>
      </c>
      <c r="O1962">
        <f>orders[[#This Row],[Ship Date]]-orders[[#This Row],[Order Date]]</f>
        <v>1</v>
      </c>
      <c r="P1962">
        <f>WEEKNUM(orders[[#This Row],[Order Date]])</f>
        <v>11</v>
      </c>
      <c r="Q1962" t="str" cm="1">
        <f t="array" ref="Q1962">_xlfn.IFS(orders[[#This Row],[Customer Gender]]="M","Male", orders[[#This Row],[Customer Gender]]="F","Female", orders[[#This Row],[Customer Gender]]="O","Other", TRUE,"Unknown")</f>
        <v>Male</v>
      </c>
      <c r="R1962" s="31" t="str">
        <f t="shared" si="92"/>
        <v>March</v>
      </c>
    </row>
    <row r="1963" spans="1:18">
      <c r="A1963" t="s">
        <v>2063</v>
      </c>
      <c r="B1963" t="s">
        <v>39</v>
      </c>
      <c r="C1963">
        <v>24</v>
      </c>
      <c r="D1963">
        <f t="shared" si="90"/>
        <v>24</v>
      </c>
      <c r="E1963">
        <v>72</v>
      </c>
      <c r="F1963">
        <v>1728</v>
      </c>
      <c r="G1963">
        <f t="shared" si="91"/>
        <v>1728</v>
      </c>
      <c r="H1963" s="1">
        <v>45729</v>
      </c>
      <c r="I1963" s="1">
        <v>45730</v>
      </c>
      <c r="J1963" t="s">
        <v>23</v>
      </c>
      <c r="K1963" t="s">
        <v>18</v>
      </c>
      <c r="L1963">
        <v>3</v>
      </c>
      <c r="M1963" t="s">
        <v>19</v>
      </c>
      <c r="N1963" t="s">
        <v>55</v>
      </c>
      <c r="O1963">
        <f>orders[[#This Row],[Ship Date]]-orders[[#This Row],[Order Date]]</f>
        <v>1</v>
      </c>
      <c r="P1963">
        <f>WEEKNUM(orders[[#This Row],[Order Date]])</f>
        <v>11</v>
      </c>
      <c r="Q1963" t="str" cm="1">
        <f t="array" ref="Q1963">_xlfn.IFS(orders[[#This Row],[Customer Gender]]="M","Male", orders[[#This Row],[Customer Gender]]="F","Female", orders[[#This Row],[Customer Gender]]="O","Other", TRUE,"Unknown")</f>
        <v>Male</v>
      </c>
      <c r="R1963" s="31" t="str">
        <f t="shared" si="92"/>
        <v>March</v>
      </c>
    </row>
    <row r="1964" spans="1:18">
      <c r="A1964" t="s">
        <v>2064</v>
      </c>
      <c r="B1964" t="s">
        <v>22</v>
      </c>
      <c r="C1964">
        <v>23</v>
      </c>
      <c r="D1964">
        <f t="shared" si="90"/>
        <v>23</v>
      </c>
      <c r="E1964">
        <v>70.900000000000006</v>
      </c>
      <c r="F1964">
        <v>1630.7</v>
      </c>
      <c r="G1964">
        <f t="shared" si="91"/>
        <v>1630.7</v>
      </c>
      <c r="H1964" s="1">
        <v>45729</v>
      </c>
      <c r="I1964" s="1">
        <v>45730</v>
      </c>
      <c r="J1964" t="s">
        <v>27</v>
      </c>
      <c r="K1964" t="s">
        <v>40</v>
      </c>
      <c r="L1964">
        <v>4</v>
      </c>
      <c r="M1964" t="s">
        <v>19</v>
      </c>
      <c r="N1964" t="s">
        <v>62</v>
      </c>
      <c r="O1964">
        <f>orders[[#This Row],[Ship Date]]-orders[[#This Row],[Order Date]]</f>
        <v>1</v>
      </c>
      <c r="P1964">
        <f>WEEKNUM(orders[[#This Row],[Order Date]])</f>
        <v>11</v>
      </c>
      <c r="Q1964" t="str" cm="1">
        <f t="array" ref="Q1964">_xlfn.IFS(orders[[#This Row],[Customer Gender]]="M","Male", orders[[#This Row],[Customer Gender]]="F","Female", orders[[#This Row],[Customer Gender]]="O","Other", TRUE,"Unknown")</f>
        <v>Female</v>
      </c>
      <c r="R1964" s="31" t="str">
        <f t="shared" si="92"/>
        <v>March</v>
      </c>
    </row>
    <row r="1965" spans="1:18">
      <c r="A1965" t="s">
        <v>2065</v>
      </c>
      <c r="B1965" t="s">
        <v>26</v>
      </c>
      <c r="C1965">
        <v>2</v>
      </c>
      <c r="D1965">
        <f t="shared" si="90"/>
        <v>2</v>
      </c>
      <c r="E1965">
        <v>53.7</v>
      </c>
      <c r="F1965">
        <v>107.4</v>
      </c>
      <c r="G1965">
        <f t="shared" si="91"/>
        <v>107.4</v>
      </c>
      <c r="H1965" s="1">
        <v>45729</v>
      </c>
      <c r="I1965" s="1">
        <v>45730</v>
      </c>
      <c r="J1965" t="s">
        <v>23</v>
      </c>
      <c r="K1965" t="s">
        <v>40</v>
      </c>
      <c r="L1965">
        <v>5</v>
      </c>
      <c r="M1965" t="s">
        <v>19</v>
      </c>
      <c r="N1965" t="s">
        <v>62</v>
      </c>
      <c r="O1965">
        <f>orders[[#This Row],[Ship Date]]-orders[[#This Row],[Order Date]]</f>
        <v>1</v>
      </c>
      <c r="P1965">
        <f>WEEKNUM(orders[[#This Row],[Order Date]])</f>
        <v>11</v>
      </c>
      <c r="Q1965" t="str" cm="1">
        <f t="array" ref="Q1965">_xlfn.IFS(orders[[#This Row],[Customer Gender]]="M","Male", orders[[#This Row],[Customer Gender]]="F","Female", orders[[#This Row],[Customer Gender]]="O","Other", TRUE,"Unknown")</f>
        <v>Male</v>
      </c>
      <c r="R1965" s="31" t="str">
        <f t="shared" si="92"/>
        <v>March</v>
      </c>
    </row>
    <row r="1966" spans="1:18">
      <c r="A1966" t="s">
        <v>2066</v>
      </c>
      <c r="B1966" t="s">
        <v>46</v>
      </c>
      <c r="C1966">
        <v>4</v>
      </c>
      <c r="D1966">
        <f t="shared" si="90"/>
        <v>4</v>
      </c>
      <c r="E1966">
        <v>42.9</v>
      </c>
      <c r="F1966">
        <v>171.6</v>
      </c>
      <c r="G1966">
        <f t="shared" si="91"/>
        <v>171.6</v>
      </c>
      <c r="H1966" s="1">
        <v>45729</v>
      </c>
      <c r="I1966" s="1">
        <v>45730</v>
      </c>
      <c r="J1966" t="s">
        <v>27</v>
      </c>
      <c r="K1966" t="s">
        <v>40</v>
      </c>
      <c r="L1966">
        <v>2</v>
      </c>
      <c r="M1966" t="s">
        <v>19</v>
      </c>
      <c r="N1966" t="s">
        <v>72</v>
      </c>
      <c r="O1966">
        <f>orders[[#This Row],[Ship Date]]-orders[[#This Row],[Order Date]]</f>
        <v>1</v>
      </c>
      <c r="P1966">
        <f>WEEKNUM(orders[[#This Row],[Order Date]])</f>
        <v>11</v>
      </c>
      <c r="Q1966" t="str" cm="1">
        <f t="array" ref="Q1966">_xlfn.IFS(orders[[#This Row],[Customer Gender]]="M","Male", orders[[#This Row],[Customer Gender]]="F","Female", orders[[#This Row],[Customer Gender]]="O","Other", TRUE,"Unknown")</f>
        <v>Female</v>
      </c>
      <c r="R1966" s="31" t="str">
        <f t="shared" si="92"/>
        <v>March</v>
      </c>
    </row>
    <row r="1967" spans="1:18">
      <c r="A1967" t="s">
        <v>2067</v>
      </c>
      <c r="B1967" t="s">
        <v>26</v>
      </c>
      <c r="C1967">
        <v>7</v>
      </c>
      <c r="D1967">
        <f t="shared" si="90"/>
        <v>7</v>
      </c>
      <c r="E1967">
        <v>107.5</v>
      </c>
      <c r="F1967">
        <v>752.5</v>
      </c>
      <c r="G1967">
        <f t="shared" si="91"/>
        <v>752.5</v>
      </c>
      <c r="H1967" s="1">
        <v>45729</v>
      </c>
      <c r="I1967" s="1">
        <v>45730</v>
      </c>
      <c r="J1967" t="s">
        <v>23</v>
      </c>
      <c r="K1967" t="s">
        <v>35</v>
      </c>
      <c r="L1967">
        <v>4</v>
      </c>
      <c r="M1967" t="s">
        <v>19</v>
      </c>
      <c r="N1967" t="s">
        <v>77</v>
      </c>
      <c r="O1967">
        <f>orders[[#This Row],[Ship Date]]-orders[[#This Row],[Order Date]]</f>
        <v>1</v>
      </c>
      <c r="P1967">
        <f>WEEKNUM(orders[[#This Row],[Order Date]])</f>
        <v>11</v>
      </c>
      <c r="Q1967" t="str" cm="1">
        <f t="array" ref="Q1967">_xlfn.IFS(orders[[#This Row],[Customer Gender]]="M","Male", orders[[#This Row],[Customer Gender]]="F","Female", orders[[#This Row],[Customer Gender]]="O","Other", TRUE,"Unknown")</f>
        <v>Male</v>
      </c>
      <c r="R1967" s="31" t="str">
        <f t="shared" si="92"/>
        <v>March</v>
      </c>
    </row>
    <row r="1968" spans="1:18">
      <c r="A1968" t="s">
        <v>2068</v>
      </c>
      <c r="B1968" t="s">
        <v>135</v>
      </c>
      <c r="C1968">
        <v>16</v>
      </c>
      <c r="D1968">
        <f t="shared" si="90"/>
        <v>16</v>
      </c>
      <c r="E1968">
        <v>21.5</v>
      </c>
      <c r="F1968">
        <v>344</v>
      </c>
      <c r="G1968">
        <f t="shared" si="91"/>
        <v>344</v>
      </c>
      <c r="H1968" s="1">
        <v>45729</v>
      </c>
      <c r="I1968" s="1">
        <v>45730</v>
      </c>
      <c r="J1968" t="s">
        <v>23</v>
      </c>
      <c r="K1968" t="s">
        <v>35</v>
      </c>
      <c r="L1968">
        <v>3</v>
      </c>
      <c r="M1968" t="s">
        <v>19</v>
      </c>
      <c r="N1968" t="s">
        <v>309</v>
      </c>
      <c r="O1968">
        <f>orders[[#This Row],[Ship Date]]-orders[[#This Row],[Order Date]]</f>
        <v>1</v>
      </c>
      <c r="P1968">
        <f>WEEKNUM(orders[[#This Row],[Order Date]])</f>
        <v>11</v>
      </c>
      <c r="Q1968" t="str" cm="1">
        <f t="array" ref="Q1968">_xlfn.IFS(orders[[#This Row],[Customer Gender]]="M","Male", orders[[#This Row],[Customer Gender]]="F","Female", orders[[#This Row],[Customer Gender]]="O","Other", TRUE,"Unknown")</f>
        <v>Male</v>
      </c>
      <c r="R1968" s="31" t="str">
        <f t="shared" si="92"/>
        <v>March</v>
      </c>
    </row>
    <row r="1969" spans="1:18">
      <c r="A1969" t="s">
        <v>2069</v>
      </c>
      <c r="B1969" t="s">
        <v>30</v>
      </c>
      <c r="C1969">
        <v>5</v>
      </c>
      <c r="D1969">
        <f t="shared" si="90"/>
        <v>5</v>
      </c>
      <c r="E1969">
        <v>85.3</v>
      </c>
      <c r="F1969">
        <v>426.5</v>
      </c>
      <c r="G1969">
        <f t="shared" si="91"/>
        <v>426.5</v>
      </c>
      <c r="H1969" s="1">
        <v>45729</v>
      </c>
      <c r="I1969" s="1">
        <v>45731</v>
      </c>
      <c r="J1969" t="s">
        <v>27</v>
      </c>
      <c r="K1969" t="s">
        <v>51</v>
      </c>
      <c r="L1969">
        <v>4</v>
      </c>
      <c r="M1969" t="s">
        <v>19</v>
      </c>
      <c r="N1969" t="s">
        <v>108</v>
      </c>
      <c r="O1969">
        <f>orders[[#This Row],[Ship Date]]-orders[[#This Row],[Order Date]]</f>
        <v>2</v>
      </c>
      <c r="P1969">
        <f>WEEKNUM(orders[[#This Row],[Order Date]])</f>
        <v>11</v>
      </c>
      <c r="Q1969" t="str" cm="1">
        <f t="array" ref="Q1969">_xlfn.IFS(orders[[#This Row],[Customer Gender]]="M","Male", orders[[#This Row],[Customer Gender]]="F","Female", orders[[#This Row],[Customer Gender]]="O","Other", TRUE,"Unknown")</f>
        <v>Female</v>
      </c>
      <c r="R1969" s="31" t="str">
        <f t="shared" si="92"/>
        <v>March</v>
      </c>
    </row>
    <row r="1970" spans="1:18">
      <c r="A1970" t="s">
        <v>2070</v>
      </c>
      <c r="B1970" t="s">
        <v>42</v>
      </c>
      <c r="C1970">
        <v>5</v>
      </c>
      <c r="D1970">
        <f t="shared" si="90"/>
        <v>5</v>
      </c>
      <c r="E1970">
        <v>80.8</v>
      </c>
      <c r="F1970">
        <v>404</v>
      </c>
      <c r="G1970">
        <f t="shared" si="91"/>
        <v>404</v>
      </c>
      <c r="H1970" s="1">
        <v>45729</v>
      </c>
      <c r="I1970" s="1">
        <v>45737</v>
      </c>
      <c r="J1970" t="s">
        <v>89</v>
      </c>
      <c r="K1970" t="s">
        <v>35</v>
      </c>
      <c r="L1970">
        <v>3</v>
      </c>
      <c r="M1970" t="s">
        <v>19</v>
      </c>
      <c r="N1970" t="s">
        <v>110</v>
      </c>
      <c r="O1970">
        <f>orders[[#This Row],[Ship Date]]-orders[[#This Row],[Order Date]]</f>
        <v>8</v>
      </c>
      <c r="P1970">
        <f>WEEKNUM(orders[[#This Row],[Order Date]])</f>
        <v>11</v>
      </c>
      <c r="Q1970" t="str" cm="1">
        <f t="array" ref="Q1970">_xlfn.IFS(orders[[#This Row],[Customer Gender]]="M","Male", orders[[#This Row],[Customer Gender]]="F","Female", orders[[#This Row],[Customer Gender]]="O","Other", TRUE,"Unknown")</f>
        <v>Other</v>
      </c>
      <c r="R1970" s="31" t="str">
        <f t="shared" si="92"/>
        <v>March</v>
      </c>
    </row>
    <row r="1971" spans="1:18">
      <c r="A1971" t="s">
        <v>2071</v>
      </c>
      <c r="B1971" t="s">
        <v>26</v>
      </c>
      <c r="C1971">
        <v>3</v>
      </c>
      <c r="D1971">
        <f t="shared" si="90"/>
        <v>3</v>
      </c>
      <c r="E1971">
        <v>123.1</v>
      </c>
      <c r="F1971">
        <v>369.29999999999995</v>
      </c>
      <c r="G1971">
        <f t="shared" si="91"/>
        <v>369.29999999999995</v>
      </c>
      <c r="H1971" s="1">
        <v>45729</v>
      </c>
      <c r="I1971" s="1">
        <v>45731</v>
      </c>
      <c r="J1971" t="s">
        <v>17</v>
      </c>
      <c r="K1971" t="s">
        <v>40</v>
      </c>
      <c r="L1971">
        <v>4</v>
      </c>
      <c r="M1971" t="s">
        <v>19</v>
      </c>
      <c r="N1971" t="s">
        <v>115</v>
      </c>
      <c r="O1971">
        <f>orders[[#This Row],[Ship Date]]-orders[[#This Row],[Order Date]]</f>
        <v>2</v>
      </c>
      <c r="P1971">
        <f>WEEKNUM(orders[[#This Row],[Order Date]])</f>
        <v>11</v>
      </c>
      <c r="Q1971" t="str" cm="1">
        <f t="array" ref="Q1971">_xlfn.IFS(orders[[#This Row],[Customer Gender]]="M","Male", orders[[#This Row],[Customer Gender]]="F","Female", orders[[#This Row],[Customer Gender]]="O","Other", TRUE,"Unknown")</f>
        <v>Unknown</v>
      </c>
      <c r="R1971" s="31" t="str">
        <f t="shared" si="92"/>
        <v>March</v>
      </c>
    </row>
    <row r="1972" spans="1:18">
      <c r="A1972" t="s">
        <v>2072</v>
      </c>
      <c r="B1972" t="s">
        <v>44</v>
      </c>
      <c r="C1972">
        <v>2</v>
      </c>
      <c r="D1972">
        <f t="shared" si="90"/>
        <v>2</v>
      </c>
      <c r="E1972">
        <v>36.9</v>
      </c>
      <c r="F1972">
        <v>73.8</v>
      </c>
      <c r="G1972">
        <f t="shared" si="91"/>
        <v>73.8</v>
      </c>
      <c r="H1972" s="1">
        <v>45729</v>
      </c>
      <c r="I1972" s="1">
        <v>45731</v>
      </c>
      <c r="J1972" t="s">
        <v>27</v>
      </c>
      <c r="K1972" t="s">
        <v>40</v>
      </c>
      <c r="L1972">
        <v>2</v>
      </c>
      <c r="M1972" t="s">
        <v>19</v>
      </c>
      <c r="N1972" t="s">
        <v>967</v>
      </c>
      <c r="O1972">
        <f>orders[[#This Row],[Ship Date]]-orders[[#This Row],[Order Date]]</f>
        <v>2</v>
      </c>
      <c r="P1972">
        <f>WEEKNUM(orders[[#This Row],[Order Date]])</f>
        <v>11</v>
      </c>
      <c r="Q1972" t="str" cm="1">
        <f t="array" ref="Q1972">_xlfn.IFS(orders[[#This Row],[Customer Gender]]="M","Male", orders[[#This Row],[Customer Gender]]="F","Female", orders[[#This Row],[Customer Gender]]="O","Other", TRUE,"Unknown")</f>
        <v>Female</v>
      </c>
      <c r="R1972" s="31" t="str">
        <f t="shared" si="92"/>
        <v>March</v>
      </c>
    </row>
    <row r="1973" spans="1:18">
      <c r="A1973" t="s">
        <v>2073</v>
      </c>
      <c r="B1973" t="s">
        <v>67</v>
      </c>
      <c r="C1973">
        <v>5</v>
      </c>
      <c r="D1973">
        <f t="shared" si="90"/>
        <v>5</v>
      </c>
      <c r="E1973">
        <v>40</v>
      </c>
      <c r="F1973">
        <v>200</v>
      </c>
      <c r="G1973">
        <f t="shared" si="91"/>
        <v>200</v>
      </c>
      <c r="H1973" s="1">
        <v>45729</v>
      </c>
      <c r="I1973" s="1">
        <v>45730</v>
      </c>
      <c r="J1973" t="s">
        <v>23</v>
      </c>
      <c r="K1973" t="s">
        <v>18</v>
      </c>
      <c r="L1973">
        <v>4</v>
      </c>
      <c r="M1973" t="s">
        <v>19</v>
      </c>
      <c r="N1973" t="s">
        <v>24</v>
      </c>
      <c r="O1973">
        <f>orders[[#This Row],[Ship Date]]-orders[[#This Row],[Order Date]]</f>
        <v>1</v>
      </c>
      <c r="P1973">
        <f>WEEKNUM(orders[[#This Row],[Order Date]])</f>
        <v>11</v>
      </c>
      <c r="Q1973" t="str" cm="1">
        <f t="array" ref="Q1973">_xlfn.IFS(orders[[#This Row],[Customer Gender]]="M","Male", orders[[#This Row],[Customer Gender]]="F","Female", orders[[#This Row],[Customer Gender]]="O","Other", TRUE,"Unknown")</f>
        <v>Male</v>
      </c>
      <c r="R1973" s="31" t="str">
        <f t="shared" si="92"/>
        <v>March</v>
      </c>
    </row>
    <row r="1974" spans="1:18">
      <c r="A1974" t="s">
        <v>2074</v>
      </c>
      <c r="B1974" t="s">
        <v>39</v>
      </c>
      <c r="C1974">
        <v>3</v>
      </c>
      <c r="D1974">
        <f t="shared" si="90"/>
        <v>3</v>
      </c>
      <c r="E1974">
        <v>55.5</v>
      </c>
      <c r="F1974">
        <v>166.5</v>
      </c>
      <c r="G1974">
        <f t="shared" si="91"/>
        <v>166.5</v>
      </c>
      <c r="H1974" s="1">
        <v>45729</v>
      </c>
      <c r="I1974" s="1">
        <v>45730</v>
      </c>
      <c r="J1974" t="s">
        <v>23</v>
      </c>
      <c r="K1974" t="s">
        <v>70</v>
      </c>
      <c r="L1974">
        <v>5</v>
      </c>
      <c r="M1974" t="s">
        <v>19</v>
      </c>
      <c r="N1974" t="s">
        <v>24</v>
      </c>
      <c r="O1974">
        <f>orders[[#This Row],[Ship Date]]-orders[[#This Row],[Order Date]]</f>
        <v>1</v>
      </c>
      <c r="P1974">
        <f>WEEKNUM(orders[[#This Row],[Order Date]])</f>
        <v>11</v>
      </c>
      <c r="Q1974" t="str" cm="1">
        <f t="array" ref="Q1974">_xlfn.IFS(orders[[#This Row],[Customer Gender]]="M","Male", orders[[#This Row],[Customer Gender]]="F","Female", orders[[#This Row],[Customer Gender]]="O","Other", TRUE,"Unknown")</f>
        <v>Male</v>
      </c>
      <c r="R1974" s="31" t="str">
        <f t="shared" si="92"/>
        <v>March</v>
      </c>
    </row>
    <row r="1975" spans="1:18">
      <c r="A1975" t="s">
        <v>2075</v>
      </c>
      <c r="B1975" t="s">
        <v>16</v>
      </c>
      <c r="C1975">
        <v>4</v>
      </c>
      <c r="D1975">
        <f t="shared" si="90"/>
        <v>4</v>
      </c>
      <c r="E1975">
        <v>20.5</v>
      </c>
      <c r="F1975">
        <v>82</v>
      </c>
      <c r="G1975">
        <f t="shared" si="91"/>
        <v>82</v>
      </c>
      <c r="H1975" s="1">
        <v>45729</v>
      </c>
      <c r="I1975" s="1">
        <v>45733</v>
      </c>
      <c r="J1975" t="s">
        <v>27</v>
      </c>
      <c r="K1975" t="s">
        <v>70</v>
      </c>
      <c r="L1975">
        <v>4</v>
      </c>
      <c r="M1975" t="s">
        <v>19</v>
      </c>
      <c r="N1975" t="s">
        <v>24</v>
      </c>
      <c r="O1975">
        <f>orders[[#This Row],[Ship Date]]-orders[[#This Row],[Order Date]]</f>
        <v>4</v>
      </c>
      <c r="P1975">
        <f>WEEKNUM(orders[[#This Row],[Order Date]])</f>
        <v>11</v>
      </c>
      <c r="Q1975" t="str" cm="1">
        <f t="array" ref="Q1975">_xlfn.IFS(orders[[#This Row],[Customer Gender]]="M","Male", orders[[#This Row],[Customer Gender]]="F","Female", orders[[#This Row],[Customer Gender]]="O","Other", TRUE,"Unknown")</f>
        <v>Female</v>
      </c>
      <c r="R1975" s="31" t="str">
        <f t="shared" si="92"/>
        <v>March</v>
      </c>
    </row>
    <row r="1976" spans="1:18">
      <c r="A1976" t="s">
        <v>2076</v>
      </c>
      <c r="B1976" t="s">
        <v>146</v>
      </c>
      <c r="C1976">
        <v>4</v>
      </c>
      <c r="D1976">
        <f t="shared" si="90"/>
        <v>4</v>
      </c>
      <c r="E1976">
        <v>50.1</v>
      </c>
      <c r="F1976">
        <v>200.4</v>
      </c>
      <c r="G1976">
        <f t="shared" si="91"/>
        <v>200.4</v>
      </c>
      <c r="H1976" s="1">
        <v>45729</v>
      </c>
      <c r="I1976" s="1">
        <v>45730</v>
      </c>
      <c r="J1976" t="s">
        <v>27</v>
      </c>
      <c r="K1976" t="s">
        <v>70</v>
      </c>
      <c r="L1976">
        <v>4</v>
      </c>
      <c r="M1976" t="s">
        <v>19</v>
      </c>
      <c r="N1976" t="s">
        <v>24</v>
      </c>
      <c r="O1976">
        <f>orders[[#This Row],[Ship Date]]-orders[[#This Row],[Order Date]]</f>
        <v>1</v>
      </c>
      <c r="P1976">
        <f>WEEKNUM(orders[[#This Row],[Order Date]])</f>
        <v>11</v>
      </c>
      <c r="Q1976" t="str" cm="1">
        <f t="array" ref="Q1976">_xlfn.IFS(orders[[#This Row],[Customer Gender]]="M","Male", orders[[#This Row],[Customer Gender]]="F","Female", orders[[#This Row],[Customer Gender]]="O","Other", TRUE,"Unknown")</f>
        <v>Female</v>
      </c>
      <c r="R1976" s="31" t="str">
        <f t="shared" si="92"/>
        <v>March</v>
      </c>
    </row>
    <row r="1977" spans="1:18">
      <c r="A1977" t="s">
        <v>2077</v>
      </c>
      <c r="B1977" t="s">
        <v>46</v>
      </c>
      <c r="C1977">
        <v>1</v>
      </c>
      <c r="D1977">
        <f t="shared" si="90"/>
        <v>1</v>
      </c>
      <c r="E1977">
        <v>35.9</v>
      </c>
      <c r="F1977">
        <v>35.9</v>
      </c>
      <c r="G1977">
        <f t="shared" si="91"/>
        <v>35.9</v>
      </c>
      <c r="H1977" s="1">
        <v>45729</v>
      </c>
      <c r="I1977" s="1">
        <v>45731</v>
      </c>
      <c r="J1977" t="s">
        <v>23</v>
      </c>
      <c r="K1977" t="s">
        <v>35</v>
      </c>
      <c r="L1977">
        <v>5</v>
      </c>
      <c r="M1977" t="s">
        <v>19</v>
      </c>
      <c r="N1977" t="s">
        <v>24</v>
      </c>
      <c r="O1977">
        <f>orders[[#This Row],[Ship Date]]-orders[[#This Row],[Order Date]]</f>
        <v>2</v>
      </c>
      <c r="P1977">
        <f>WEEKNUM(orders[[#This Row],[Order Date]])</f>
        <v>11</v>
      </c>
      <c r="Q1977" t="str" cm="1">
        <f t="array" ref="Q1977">_xlfn.IFS(orders[[#This Row],[Customer Gender]]="M","Male", orders[[#This Row],[Customer Gender]]="F","Female", orders[[#This Row],[Customer Gender]]="O","Other", TRUE,"Unknown")</f>
        <v>Male</v>
      </c>
      <c r="R1977" s="31" t="str">
        <f t="shared" si="92"/>
        <v>March</v>
      </c>
    </row>
    <row r="1978" spans="1:18">
      <c r="A1978" t="s">
        <v>2078</v>
      </c>
      <c r="B1978" t="s">
        <v>76</v>
      </c>
      <c r="C1978">
        <v>4</v>
      </c>
      <c r="D1978">
        <f t="shared" si="90"/>
        <v>4</v>
      </c>
      <c r="E1978">
        <v>29.4</v>
      </c>
      <c r="F1978">
        <v>117.6</v>
      </c>
      <c r="G1978">
        <f t="shared" si="91"/>
        <v>117.6</v>
      </c>
      <c r="H1978" s="1">
        <v>45730</v>
      </c>
      <c r="I1978" s="1">
        <v>45731</v>
      </c>
      <c r="J1978" t="s">
        <v>23</v>
      </c>
      <c r="K1978" t="s">
        <v>40</v>
      </c>
      <c r="L1978">
        <v>5</v>
      </c>
      <c r="M1978" t="s">
        <v>19</v>
      </c>
      <c r="N1978" t="s">
        <v>331</v>
      </c>
      <c r="O1978">
        <f>orders[[#This Row],[Ship Date]]-orders[[#This Row],[Order Date]]</f>
        <v>1</v>
      </c>
      <c r="P1978">
        <f>WEEKNUM(orders[[#This Row],[Order Date]])</f>
        <v>11</v>
      </c>
      <c r="Q1978" t="str" cm="1">
        <f t="array" ref="Q1978">_xlfn.IFS(orders[[#This Row],[Customer Gender]]="M","Male", orders[[#This Row],[Customer Gender]]="F","Female", orders[[#This Row],[Customer Gender]]="O","Other", TRUE,"Unknown")</f>
        <v>Male</v>
      </c>
      <c r="R1978" s="31" t="str">
        <f t="shared" si="92"/>
        <v>March</v>
      </c>
    </row>
    <row r="1979" spans="1:18">
      <c r="A1979" t="s">
        <v>2079</v>
      </c>
      <c r="B1979" t="s">
        <v>44</v>
      </c>
      <c r="C1979">
        <v>5</v>
      </c>
      <c r="D1979">
        <f t="shared" si="90"/>
        <v>5</v>
      </c>
      <c r="E1979">
        <v>29.1</v>
      </c>
      <c r="F1979">
        <v>145.5</v>
      </c>
      <c r="G1979">
        <f t="shared" si="91"/>
        <v>145.5</v>
      </c>
      <c r="H1979" s="1">
        <v>45730</v>
      </c>
      <c r="I1979" s="1">
        <v>45738</v>
      </c>
      <c r="J1979" t="s">
        <v>89</v>
      </c>
      <c r="K1979" t="s">
        <v>40</v>
      </c>
      <c r="L1979">
        <v>3</v>
      </c>
      <c r="M1979" t="s">
        <v>19</v>
      </c>
      <c r="N1979" t="s">
        <v>331</v>
      </c>
      <c r="O1979">
        <f>orders[[#This Row],[Ship Date]]-orders[[#This Row],[Order Date]]</f>
        <v>8</v>
      </c>
      <c r="P1979">
        <f>WEEKNUM(orders[[#This Row],[Order Date]])</f>
        <v>11</v>
      </c>
      <c r="Q1979" t="str" cm="1">
        <f t="array" ref="Q1979">_xlfn.IFS(orders[[#This Row],[Customer Gender]]="M","Male", orders[[#This Row],[Customer Gender]]="F","Female", orders[[#This Row],[Customer Gender]]="O","Other", TRUE,"Unknown")</f>
        <v>Other</v>
      </c>
      <c r="R1979" s="31" t="str">
        <f t="shared" si="92"/>
        <v>March</v>
      </c>
    </row>
    <row r="1980" spans="1:18">
      <c r="A1980" t="s">
        <v>2080</v>
      </c>
      <c r="B1980" t="s">
        <v>44</v>
      </c>
      <c r="C1980">
        <v>3</v>
      </c>
      <c r="D1980">
        <f t="shared" si="90"/>
        <v>3</v>
      </c>
      <c r="E1980">
        <v>33.5</v>
      </c>
      <c r="F1980">
        <v>100.5</v>
      </c>
      <c r="G1980">
        <f t="shared" si="91"/>
        <v>100.5</v>
      </c>
      <c r="H1980" s="1">
        <v>45730</v>
      </c>
      <c r="I1980" s="1">
        <v>45742</v>
      </c>
      <c r="J1980" t="s">
        <v>23</v>
      </c>
      <c r="K1980" t="s">
        <v>18</v>
      </c>
      <c r="L1980">
        <v>5</v>
      </c>
      <c r="M1980" t="s">
        <v>19</v>
      </c>
      <c r="N1980" t="s">
        <v>147</v>
      </c>
      <c r="O1980">
        <f>orders[[#This Row],[Ship Date]]-orders[[#This Row],[Order Date]]</f>
        <v>12</v>
      </c>
      <c r="P1980">
        <f>WEEKNUM(orders[[#This Row],[Order Date]])</f>
        <v>11</v>
      </c>
      <c r="Q1980" t="str" cm="1">
        <f t="array" ref="Q1980">_xlfn.IFS(orders[[#This Row],[Customer Gender]]="M","Male", orders[[#This Row],[Customer Gender]]="F","Female", orders[[#This Row],[Customer Gender]]="O","Other", TRUE,"Unknown")</f>
        <v>Male</v>
      </c>
      <c r="R1980" s="31" t="str">
        <f t="shared" si="92"/>
        <v>March</v>
      </c>
    </row>
    <row r="1981" spans="1:18">
      <c r="A1981" t="s">
        <v>2081</v>
      </c>
      <c r="B1981" t="s">
        <v>32</v>
      </c>
      <c r="C1981">
        <v>10</v>
      </c>
      <c r="D1981">
        <f t="shared" si="90"/>
        <v>10</v>
      </c>
      <c r="E1981">
        <v>36</v>
      </c>
      <c r="F1981">
        <v>360</v>
      </c>
      <c r="G1981">
        <f t="shared" si="91"/>
        <v>360</v>
      </c>
      <c r="H1981" s="1">
        <v>45730</v>
      </c>
      <c r="I1981" s="1">
        <v>45730</v>
      </c>
      <c r="J1981" t="s">
        <v>23</v>
      </c>
      <c r="K1981" t="s">
        <v>51</v>
      </c>
      <c r="L1981">
        <v>5</v>
      </c>
      <c r="M1981" t="s">
        <v>19</v>
      </c>
      <c r="N1981" t="s">
        <v>33</v>
      </c>
      <c r="O1981">
        <f>orders[[#This Row],[Ship Date]]-orders[[#This Row],[Order Date]]</f>
        <v>0</v>
      </c>
      <c r="P1981">
        <f>WEEKNUM(orders[[#This Row],[Order Date]])</f>
        <v>11</v>
      </c>
      <c r="Q1981" t="str" cm="1">
        <f t="array" ref="Q1981">_xlfn.IFS(orders[[#This Row],[Customer Gender]]="M","Male", orders[[#This Row],[Customer Gender]]="F","Female", orders[[#This Row],[Customer Gender]]="O","Other", TRUE,"Unknown")</f>
        <v>Male</v>
      </c>
      <c r="R1981" s="31" t="str">
        <f t="shared" si="92"/>
        <v>March</v>
      </c>
    </row>
    <row r="1982" spans="1:18">
      <c r="A1982" t="s">
        <v>2082</v>
      </c>
      <c r="B1982" t="s">
        <v>128</v>
      </c>
      <c r="C1982">
        <v>3</v>
      </c>
      <c r="D1982">
        <f t="shared" si="90"/>
        <v>3</v>
      </c>
      <c r="E1982">
        <v>57.3</v>
      </c>
      <c r="F1982">
        <v>171.89999999999998</v>
      </c>
      <c r="G1982">
        <f t="shared" si="91"/>
        <v>171.89999999999998</v>
      </c>
      <c r="H1982" s="1">
        <v>45730</v>
      </c>
      <c r="I1982" s="1">
        <v>45734</v>
      </c>
      <c r="J1982" t="s">
        <v>27</v>
      </c>
      <c r="K1982" t="s">
        <v>18</v>
      </c>
      <c r="L1982">
        <v>5</v>
      </c>
      <c r="M1982" t="s">
        <v>19</v>
      </c>
      <c r="N1982" t="s">
        <v>33</v>
      </c>
      <c r="O1982">
        <f>orders[[#This Row],[Ship Date]]-orders[[#This Row],[Order Date]]</f>
        <v>4</v>
      </c>
      <c r="P1982">
        <f>WEEKNUM(orders[[#This Row],[Order Date]])</f>
        <v>11</v>
      </c>
      <c r="Q1982" t="str" cm="1">
        <f t="array" ref="Q1982">_xlfn.IFS(orders[[#This Row],[Customer Gender]]="M","Male", orders[[#This Row],[Customer Gender]]="F","Female", orders[[#This Row],[Customer Gender]]="O","Other", TRUE,"Unknown")</f>
        <v>Female</v>
      </c>
      <c r="R1982" s="31" t="str">
        <f t="shared" si="92"/>
        <v>March</v>
      </c>
    </row>
    <row r="1983" spans="1:18">
      <c r="A1983" t="s">
        <v>2083</v>
      </c>
      <c r="B1983" t="s">
        <v>22</v>
      </c>
      <c r="C1983">
        <v>1</v>
      </c>
      <c r="D1983">
        <f t="shared" si="90"/>
        <v>1</v>
      </c>
      <c r="E1983">
        <v>81.400000000000006</v>
      </c>
      <c r="F1983">
        <v>81.400000000000006</v>
      </c>
      <c r="G1983">
        <f t="shared" si="91"/>
        <v>81.400000000000006</v>
      </c>
      <c r="H1983" s="1">
        <v>45730</v>
      </c>
      <c r="I1983" s="1">
        <v>45731</v>
      </c>
      <c r="J1983" t="s">
        <v>27</v>
      </c>
      <c r="K1983" t="s">
        <v>40</v>
      </c>
      <c r="L1983">
        <v>5</v>
      </c>
      <c r="M1983" t="s">
        <v>19</v>
      </c>
      <c r="N1983" t="s">
        <v>33</v>
      </c>
      <c r="O1983">
        <f>orders[[#This Row],[Ship Date]]-orders[[#This Row],[Order Date]]</f>
        <v>1</v>
      </c>
      <c r="P1983">
        <f>WEEKNUM(orders[[#This Row],[Order Date]])</f>
        <v>11</v>
      </c>
      <c r="Q1983" t="str" cm="1">
        <f t="array" ref="Q1983">_xlfn.IFS(orders[[#This Row],[Customer Gender]]="M","Male", orders[[#This Row],[Customer Gender]]="F","Female", orders[[#This Row],[Customer Gender]]="O","Other", TRUE,"Unknown")</f>
        <v>Female</v>
      </c>
      <c r="R1983" s="31" t="str">
        <f t="shared" si="92"/>
        <v>March</v>
      </c>
    </row>
    <row r="1984" spans="1:18">
      <c r="A1984" t="s">
        <v>2084</v>
      </c>
      <c r="B1984" t="s">
        <v>54</v>
      </c>
      <c r="C1984">
        <v>2</v>
      </c>
      <c r="D1984">
        <f t="shared" si="90"/>
        <v>2</v>
      </c>
      <c r="E1984">
        <v>35.299999999999997</v>
      </c>
      <c r="F1984">
        <v>70.599999999999994</v>
      </c>
      <c r="G1984">
        <f t="shared" si="91"/>
        <v>70.599999999999994</v>
      </c>
      <c r="H1984" s="1">
        <v>45730</v>
      </c>
      <c r="I1984" s="1">
        <v>45734</v>
      </c>
      <c r="J1984" t="s">
        <v>23</v>
      </c>
      <c r="K1984" t="s">
        <v>18</v>
      </c>
      <c r="L1984">
        <v>5</v>
      </c>
      <c r="M1984" t="s">
        <v>19</v>
      </c>
      <c r="N1984" t="s">
        <v>33</v>
      </c>
      <c r="O1984">
        <f>orders[[#This Row],[Ship Date]]-orders[[#This Row],[Order Date]]</f>
        <v>4</v>
      </c>
      <c r="P1984">
        <f>WEEKNUM(orders[[#This Row],[Order Date]])</f>
        <v>11</v>
      </c>
      <c r="Q1984" t="str" cm="1">
        <f t="array" ref="Q1984">_xlfn.IFS(orders[[#This Row],[Customer Gender]]="M","Male", orders[[#This Row],[Customer Gender]]="F","Female", orders[[#This Row],[Customer Gender]]="O","Other", TRUE,"Unknown")</f>
        <v>Male</v>
      </c>
      <c r="R1984" s="31" t="str">
        <f t="shared" si="92"/>
        <v>March</v>
      </c>
    </row>
    <row r="1985" spans="1:18">
      <c r="A1985" t="s">
        <v>2085</v>
      </c>
      <c r="B1985" t="s">
        <v>30</v>
      </c>
      <c r="C1985">
        <v>1</v>
      </c>
      <c r="D1985">
        <f t="shared" si="90"/>
        <v>1</v>
      </c>
      <c r="E1985">
        <v>36.1</v>
      </c>
      <c r="F1985">
        <v>36.1</v>
      </c>
      <c r="G1985">
        <f t="shared" si="91"/>
        <v>36.1</v>
      </c>
      <c r="H1985" s="1">
        <v>45730</v>
      </c>
      <c r="I1985" s="1">
        <v>45731</v>
      </c>
      <c r="J1985" t="s">
        <v>27</v>
      </c>
      <c r="K1985" t="s">
        <v>70</v>
      </c>
      <c r="L1985">
        <v>4</v>
      </c>
      <c r="M1985" t="s">
        <v>19</v>
      </c>
      <c r="N1985" t="s">
        <v>33</v>
      </c>
      <c r="O1985">
        <f>orders[[#This Row],[Ship Date]]-orders[[#This Row],[Order Date]]</f>
        <v>1</v>
      </c>
      <c r="P1985">
        <f>WEEKNUM(orders[[#This Row],[Order Date]])</f>
        <v>11</v>
      </c>
      <c r="Q1985" t="str" cm="1">
        <f t="array" ref="Q1985">_xlfn.IFS(orders[[#This Row],[Customer Gender]]="M","Male", orders[[#This Row],[Customer Gender]]="F","Female", orders[[#This Row],[Customer Gender]]="O","Other", TRUE,"Unknown")</f>
        <v>Female</v>
      </c>
      <c r="R1985" s="31" t="str">
        <f t="shared" si="92"/>
        <v>March</v>
      </c>
    </row>
    <row r="1986" spans="1:18">
      <c r="A1986" t="s">
        <v>2086</v>
      </c>
      <c r="B1986" t="s">
        <v>22</v>
      </c>
      <c r="C1986">
        <v>2</v>
      </c>
      <c r="D1986">
        <f t="shared" ref="D1986:D2049" si="93">IF(OR(C1986="",C1986=0),0.0001,C1986)</f>
        <v>2</v>
      </c>
      <c r="E1986">
        <v>36.700000000000003</v>
      </c>
      <c r="F1986">
        <v>73.400000000000006</v>
      </c>
      <c r="G1986">
        <f t="shared" ref="G1986:G2049" si="94">IF(OR(F1986="",F1986=0),0.0001,F1986)</f>
        <v>73.400000000000006</v>
      </c>
      <c r="H1986" s="1">
        <v>45730</v>
      </c>
      <c r="I1986" s="1">
        <v>45732</v>
      </c>
      <c r="J1986" t="s">
        <v>27</v>
      </c>
      <c r="K1986" t="s">
        <v>18</v>
      </c>
      <c r="L1986">
        <v>5</v>
      </c>
      <c r="M1986" t="s">
        <v>19</v>
      </c>
      <c r="N1986" t="s">
        <v>33</v>
      </c>
      <c r="O1986">
        <f>orders[[#This Row],[Ship Date]]-orders[[#This Row],[Order Date]]</f>
        <v>2</v>
      </c>
      <c r="P1986">
        <f>WEEKNUM(orders[[#This Row],[Order Date]])</f>
        <v>11</v>
      </c>
      <c r="Q1986" t="str" cm="1">
        <f t="array" ref="Q1986">_xlfn.IFS(orders[[#This Row],[Customer Gender]]="M","Male", orders[[#This Row],[Customer Gender]]="F","Female", orders[[#This Row],[Customer Gender]]="O","Other", TRUE,"Unknown")</f>
        <v>Female</v>
      </c>
      <c r="R1986" s="31" t="str">
        <f t="shared" ref="R1986:R2049" si="95">TEXT(H1986,"mmmm")</f>
        <v>March</v>
      </c>
    </row>
    <row r="1987" spans="1:18">
      <c r="A1987" t="s">
        <v>2087</v>
      </c>
      <c r="B1987" t="s">
        <v>54</v>
      </c>
      <c r="C1987">
        <v>1</v>
      </c>
      <c r="D1987">
        <f t="shared" si="93"/>
        <v>1</v>
      </c>
      <c r="E1987">
        <v>20.9</v>
      </c>
      <c r="F1987">
        <v>20.9</v>
      </c>
      <c r="G1987">
        <f t="shared" si="94"/>
        <v>20.9</v>
      </c>
      <c r="H1987" s="1">
        <v>45730</v>
      </c>
      <c r="I1987" s="1">
        <v>45732</v>
      </c>
      <c r="J1987" t="s">
        <v>27</v>
      </c>
      <c r="K1987" t="s">
        <v>18</v>
      </c>
      <c r="L1987">
        <v>2</v>
      </c>
      <c r="M1987" t="s">
        <v>19</v>
      </c>
      <c r="N1987" t="s">
        <v>33</v>
      </c>
      <c r="O1987">
        <f>orders[[#This Row],[Ship Date]]-orders[[#This Row],[Order Date]]</f>
        <v>2</v>
      </c>
      <c r="P1987">
        <f>WEEKNUM(orders[[#This Row],[Order Date]])</f>
        <v>11</v>
      </c>
      <c r="Q1987" t="str" cm="1">
        <f t="array" ref="Q1987">_xlfn.IFS(orders[[#This Row],[Customer Gender]]="M","Male", orders[[#This Row],[Customer Gender]]="F","Female", orders[[#This Row],[Customer Gender]]="O","Other", TRUE,"Unknown")</f>
        <v>Female</v>
      </c>
      <c r="R1987" s="31" t="str">
        <f t="shared" si="95"/>
        <v>March</v>
      </c>
    </row>
    <row r="1988" spans="1:18">
      <c r="A1988" t="s">
        <v>2088</v>
      </c>
      <c r="B1988" t="s">
        <v>69</v>
      </c>
      <c r="C1988">
        <v>3</v>
      </c>
      <c r="D1988">
        <f t="shared" si="93"/>
        <v>3</v>
      </c>
      <c r="E1988">
        <v>58.8</v>
      </c>
      <c r="F1988">
        <v>176.39999999999998</v>
      </c>
      <c r="G1988">
        <f t="shared" si="94"/>
        <v>176.39999999999998</v>
      </c>
      <c r="H1988" s="1">
        <v>45730</v>
      </c>
      <c r="I1988" s="1">
        <v>45734</v>
      </c>
      <c r="J1988" t="s">
        <v>23</v>
      </c>
      <c r="K1988" t="s">
        <v>18</v>
      </c>
      <c r="L1988">
        <v>5</v>
      </c>
      <c r="M1988" t="s">
        <v>19</v>
      </c>
      <c r="N1988" t="s">
        <v>188</v>
      </c>
      <c r="O1988">
        <f>orders[[#This Row],[Ship Date]]-orders[[#This Row],[Order Date]]</f>
        <v>4</v>
      </c>
      <c r="P1988">
        <f>WEEKNUM(orders[[#This Row],[Order Date]])</f>
        <v>11</v>
      </c>
      <c r="Q1988" t="str" cm="1">
        <f t="array" ref="Q1988">_xlfn.IFS(orders[[#This Row],[Customer Gender]]="M","Male", orders[[#This Row],[Customer Gender]]="F","Female", orders[[#This Row],[Customer Gender]]="O","Other", TRUE,"Unknown")</f>
        <v>Male</v>
      </c>
      <c r="R1988" s="31" t="str">
        <f t="shared" si="95"/>
        <v>March</v>
      </c>
    </row>
    <row r="1989" spans="1:18">
      <c r="A1989" t="s">
        <v>2089</v>
      </c>
      <c r="B1989" t="s">
        <v>26</v>
      </c>
      <c r="C1989">
        <v>3</v>
      </c>
      <c r="D1989">
        <f t="shared" si="93"/>
        <v>3</v>
      </c>
      <c r="E1989">
        <v>97.6</v>
      </c>
      <c r="F1989">
        <v>292.79999999999995</v>
      </c>
      <c r="G1989">
        <f t="shared" si="94"/>
        <v>292.79999999999995</v>
      </c>
      <c r="H1989" s="1">
        <v>45731</v>
      </c>
      <c r="I1989" s="1">
        <v>45733</v>
      </c>
      <c r="J1989" t="s">
        <v>17</v>
      </c>
      <c r="K1989" t="s">
        <v>18</v>
      </c>
      <c r="L1989">
        <v>4</v>
      </c>
      <c r="M1989" t="s">
        <v>19</v>
      </c>
      <c r="N1989" t="s">
        <v>55</v>
      </c>
      <c r="O1989">
        <f>orders[[#This Row],[Ship Date]]-orders[[#This Row],[Order Date]]</f>
        <v>2</v>
      </c>
      <c r="P1989">
        <f>WEEKNUM(orders[[#This Row],[Order Date]])</f>
        <v>11</v>
      </c>
      <c r="Q1989" t="str" cm="1">
        <f t="array" ref="Q1989">_xlfn.IFS(orders[[#This Row],[Customer Gender]]="M","Male", orders[[#This Row],[Customer Gender]]="F","Female", orders[[#This Row],[Customer Gender]]="O","Other", TRUE,"Unknown")</f>
        <v>Unknown</v>
      </c>
      <c r="R1989" s="31" t="str">
        <f t="shared" si="95"/>
        <v>March</v>
      </c>
    </row>
    <row r="1990" spans="1:18">
      <c r="A1990" t="s">
        <v>2090</v>
      </c>
      <c r="B1990" t="s">
        <v>22</v>
      </c>
      <c r="C1990">
        <v>2</v>
      </c>
      <c r="D1990">
        <f t="shared" si="93"/>
        <v>2</v>
      </c>
      <c r="E1990">
        <v>58.7</v>
      </c>
      <c r="F1990">
        <v>117.4</v>
      </c>
      <c r="G1990">
        <f t="shared" si="94"/>
        <v>117.4</v>
      </c>
      <c r="H1990" s="1">
        <v>45731</v>
      </c>
      <c r="I1990" s="1">
        <v>45734</v>
      </c>
      <c r="J1990" t="s">
        <v>27</v>
      </c>
      <c r="K1990" t="s">
        <v>18</v>
      </c>
      <c r="L1990">
        <v>3</v>
      </c>
      <c r="M1990" t="s">
        <v>19</v>
      </c>
      <c r="N1990" t="s">
        <v>55</v>
      </c>
      <c r="O1990">
        <f>orders[[#This Row],[Ship Date]]-orders[[#This Row],[Order Date]]</f>
        <v>3</v>
      </c>
      <c r="P1990">
        <f>WEEKNUM(orders[[#This Row],[Order Date]])</f>
        <v>11</v>
      </c>
      <c r="Q1990" t="str" cm="1">
        <f t="array" ref="Q1990">_xlfn.IFS(orders[[#This Row],[Customer Gender]]="M","Male", orders[[#This Row],[Customer Gender]]="F","Female", orders[[#This Row],[Customer Gender]]="O","Other", TRUE,"Unknown")</f>
        <v>Female</v>
      </c>
      <c r="R1990" s="31" t="str">
        <f t="shared" si="95"/>
        <v>March</v>
      </c>
    </row>
    <row r="1991" spans="1:18">
      <c r="A1991" t="s">
        <v>2091</v>
      </c>
      <c r="B1991" t="s">
        <v>39</v>
      </c>
      <c r="C1991">
        <v>5</v>
      </c>
      <c r="D1991">
        <f t="shared" si="93"/>
        <v>5</v>
      </c>
      <c r="E1991">
        <v>71.900000000000006</v>
      </c>
      <c r="F1991">
        <v>359.5</v>
      </c>
      <c r="G1991">
        <f t="shared" si="94"/>
        <v>359.5</v>
      </c>
      <c r="H1991" s="1">
        <v>45731</v>
      </c>
      <c r="I1991" s="1">
        <v>45732</v>
      </c>
      <c r="J1991" t="s">
        <v>17</v>
      </c>
      <c r="K1991" t="s">
        <v>18</v>
      </c>
      <c r="L1991">
        <v>3</v>
      </c>
      <c r="M1991" t="s">
        <v>19</v>
      </c>
      <c r="N1991" t="s">
        <v>55</v>
      </c>
      <c r="O1991">
        <f>orders[[#This Row],[Ship Date]]-orders[[#This Row],[Order Date]]</f>
        <v>1</v>
      </c>
      <c r="P1991">
        <f>WEEKNUM(orders[[#This Row],[Order Date]])</f>
        <v>11</v>
      </c>
      <c r="Q1991" t="str" cm="1">
        <f t="array" ref="Q1991">_xlfn.IFS(orders[[#This Row],[Customer Gender]]="M","Male", orders[[#This Row],[Customer Gender]]="F","Female", orders[[#This Row],[Customer Gender]]="O","Other", TRUE,"Unknown")</f>
        <v>Unknown</v>
      </c>
      <c r="R1991" s="31" t="str">
        <f t="shared" si="95"/>
        <v>March</v>
      </c>
    </row>
    <row r="1992" spans="1:18">
      <c r="A1992" t="s">
        <v>2092</v>
      </c>
      <c r="B1992" t="s">
        <v>22</v>
      </c>
      <c r="C1992">
        <v>2</v>
      </c>
      <c r="D1992">
        <f t="shared" si="93"/>
        <v>2</v>
      </c>
      <c r="E1992">
        <v>62.4</v>
      </c>
      <c r="F1992">
        <v>124.8</v>
      </c>
      <c r="G1992">
        <f t="shared" si="94"/>
        <v>124.8</v>
      </c>
      <c r="H1992" s="1">
        <v>45731</v>
      </c>
      <c r="I1992" s="1">
        <v>45733</v>
      </c>
      <c r="J1992" t="s">
        <v>17</v>
      </c>
      <c r="K1992" t="s">
        <v>18</v>
      </c>
      <c r="L1992">
        <v>3</v>
      </c>
      <c r="M1992" t="s">
        <v>19</v>
      </c>
      <c r="N1992" t="s">
        <v>62</v>
      </c>
      <c r="O1992">
        <f>orders[[#This Row],[Ship Date]]-orders[[#This Row],[Order Date]]</f>
        <v>2</v>
      </c>
      <c r="P1992">
        <f>WEEKNUM(orders[[#This Row],[Order Date]])</f>
        <v>11</v>
      </c>
      <c r="Q1992" t="str" cm="1">
        <f t="array" ref="Q1992">_xlfn.IFS(orders[[#This Row],[Customer Gender]]="M","Male", orders[[#This Row],[Customer Gender]]="F","Female", orders[[#This Row],[Customer Gender]]="O","Other", TRUE,"Unknown")</f>
        <v>Unknown</v>
      </c>
      <c r="R1992" s="31" t="str">
        <f t="shared" si="95"/>
        <v>March</v>
      </c>
    </row>
    <row r="1993" spans="1:18">
      <c r="A1993" t="s">
        <v>2093</v>
      </c>
      <c r="B1993" t="s">
        <v>39</v>
      </c>
      <c r="C1993">
        <v>16</v>
      </c>
      <c r="D1993">
        <f t="shared" si="93"/>
        <v>16</v>
      </c>
      <c r="E1993">
        <v>53.8</v>
      </c>
      <c r="F1993">
        <v>860.8</v>
      </c>
      <c r="G1993">
        <f t="shared" si="94"/>
        <v>860.8</v>
      </c>
      <c r="H1993" s="1">
        <v>45731</v>
      </c>
      <c r="I1993" s="1">
        <v>45732</v>
      </c>
      <c r="J1993" t="s">
        <v>27</v>
      </c>
      <c r="K1993" t="s">
        <v>35</v>
      </c>
      <c r="L1993">
        <v>4</v>
      </c>
      <c r="M1993" t="s">
        <v>19</v>
      </c>
      <c r="N1993" t="s">
        <v>62</v>
      </c>
      <c r="O1993">
        <f>orders[[#This Row],[Ship Date]]-orders[[#This Row],[Order Date]]</f>
        <v>1</v>
      </c>
      <c r="P1993">
        <f>WEEKNUM(orders[[#This Row],[Order Date]])</f>
        <v>11</v>
      </c>
      <c r="Q1993" t="str" cm="1">
        <f t="array" ref="Q1993">_xlfn.IFS(orders[[#This Row],[Customer Gender]]="M","Male", orders[[#This Row],[Customer Gender]]="F","Female", orders[[#This Row],[Customer Gender]]="O","Other", TRUE,"Unknown")</f>
        <v>Female</v>
      </c>
      <c r="R1993" s="31" t="str">
        <f t="shared" si="95"/>
        <v>March</v>
      </c>
    </row>
    <row r="1994" spans="1:18">
      <c r="A1994" t="s">
        <v>2094</v>
      </c>
      <c r="B1994" t="s">
        <v>46</v>
      </c>
      <c r="C1994">
        <v>1</v>
      </c>
      <c r="D1994">
        <f t="shared" si="93"/>
        <v>1</v>
      </c>
      <c r="E1994">
        <v>43.8</v>
      </c>
      <c r="F1994">
        <v>43.8</v>
      </c>
      <c r="G1994">
        <f t="shared" si="94"/>
        <v>43.8</v>
      </c>
      <c r="H1994" s="1">
        <v>45731</v>
      </c>
      <c r="I1994" s="1">
        <v>45738</v>
      </c>
      <c r="J1994" t="s">
        <v>27</v>
      </c>
      <c r="K1994" t="s">
        <v>18</v>
      </c>
      <c r="L1994">
        <v>5</v>
      </c>
      <c r="M1994" t="s">
        <v>19</v>
      </c>
      <c r="N1994" t="s">
        <v>62</v>
      </c>
      <c r="O1994">
        <f>orders[[#This Row],[Ship Date]]-orders[[#This Row],[Order Date]]</f>
        <v>7</v>
      </c>
      <c r="P1994">
        <f>WEEKNUM(orders[[#This Row],[Order Date]])</f>
        <v>11</v>
      </c>
      <c r="Q1994" t="str" cm="1">
        <f t="array" ref="Q1994">_xlfn.IFS(orders[[#This Row],[Customer Gender]]="M","Male", orders[[#This Row],[Customer Gender]]="F","Female", orders[[#This Row],[Customer Gender]]="O","Other", TRUE,"Unknown")</f>
        <v>Female</v>
      </c>
      <c r="R1994" s="31" t="str">
        <f t="shared" si="95"/>
        <v>March</v>
      </c>
    </row>
    <row r="1995" spans="1:18">
      <c r="A1995" t="s">
        <v>2095</v>
      </c>
      <c r="B1995" t="s">
        <v>37</v>
      </c>
      <c r="C1995">
        <v>3</v>
      </c>
      <c r="D1995">
        <f t="shared" si="93"/>
        <v>3</v>
      </c>
      <c r="E1995">
        <v>53.6</v>
      </c>
      <c r="F1995">
        <v>160.80000000000001</v>
      </c>
      <c r="G1995">
        <f t="shared" si="94"/>
        <v>160.80000000000001</v>
      </c>
      <c r="H1995" s="1">
        <v>45731</v>
      </c>
      <c r="I1995" s="1">
        <v>45732</v>
      </c>
      <c r="J1995" t="s">
        <v>23</v>
      </c>
      <c r="K1995" t="s">
        <v>51</v>
      </c>
      <c r="L1995">
        <v>4</v>
      </c>
      <c r="M1995" t="s">
        <v>19</v>
      </c>
      <c r="N1995" t="s">
        <v>62</v>
      </c>
      <c r="O1995">
        <f>orders[[#This Row],[Ship Date]]-orders[[#This Row],[Order Date]]</f>
        <v>1</v>
      </c>
      <c r="P1995">
        <f>WEEKNUM(orders[[#This Row],[Order Date]])</f>
        <v>11</v>
      </c>
      <c r="Q1995" t="str" cm="1">
        <f t="array" ref="Q1995">_xlfn.IFS(orders[[#This Row],[Customer Gender]]="M","Male", orders[[#This Row],[Customer Gender]]="F","Female", orders[[#This Row],[Customer Gender]]="O","Other", TRUE,"Unknown")</f>
        <v>Male</v>
      </c>
      <c r="R1995" s="31" t="str">
        <f t="shared" si="95"/>
        <v>March</v>
      </c>
    </row>
    <row r="1996" spans="1:18">
      <c r="A1996" t="s">
        <v>2096</v>
      </c>
      <c r="B1996" t="s">
        <v>69</v>
      </c>
      <c r="C1996">
        <v>2</v>
      </c>
      <c r="D1996">
        <f t="shared" si="93"/>
        <v>2</v>
      </c>
      <c r="E1996">
        <v>84.3</v>
      </c>
      <c r="F1996">
        <v>168.6</v>
      </c>
      <c r="G1996">
        <f t="shared" si="94"/>
        <v>168.6</v>
      </c>
      <c r="H1996" s="1">
        <v>45731</v>
      </c>
      <c r="I1996" s="1">
        <v>45734</v>
      </c>
      <c r="J1996" t="s">
        <v>23</v>
      </c>
      <c r="K1996" t="s">
        <v>70</v>
      </c>
      <c r="L1996">
        <v>3</v>
      </c>
      <c r="M1996" t="s">
        <v>19</v>
      </c>
      <c r="N1996" t="s">
        <v>62</v>
      </c>
      <c r="O1996">
        <f>orders[[#This Row],[Ship Date]]-orders[[#This Row],[Order Date]]</f>
        <v>3</v>
      </c>
      <c r="P1996">
        <f>WEEKNUM(orders[[#This Row],[Order Date]])</f>
        <v>11</v>
      </c>
      <c r="Q1996" t="str" cm="1">
        <f t="array" ref="Q1996">_xlfn.IFS(orders[[#This Row],[Customer Gender]]="M","Male", orders[[#This Row],[Customer Gender]]="F","Female", orders[[#This Row],[Customer Gender]]="O","Other", TRUE,"Unknown")</f>
        <v>Male</v>
      </c>
      <c r="R1996" s="31" t="str">
        <f t="shared" si="95"/>
        <v>March</v>
      </c>
    </row>
    <row r="1997" spans="1:18">
      <c r="A1997" t="s">
        <v>2097</v>
      </c>
      <c r="B1997" t="s">
        <v>39</v>
      </c>
      <c r="C1997">
        <v>9</v>
      </c>
      <c r="D1997">
        <f t="shared" si="93"/>
        <v>9</v>
      </c>
      <c r="E1997">
        <v>117.9</v>
      </c>
      <c r="F1997">
        <v>1061.1000000000001</v>
      </c>
      <c r="G1997">
        <f t="shared" si="94"/>
        <v>1061.1000000000001</v>
      </c>
      <c r="H1997" s="1">
        <v>45731</v>
      </c>
      <c r="I1997" s="1">
        <v>45732</v>
      </c>
      <c r="J1997" t="s">
        <v>27</v>
      </c>
      <c r="K1997" t="s">
        <v>35</v>
      </c>
      <c r="L1997">
        <v>5</v>
      </c>
      <c r="M1997" t="s">
        <v>19</v>
      </c>
      <c r="N1997" t="s">
        <v>62</v>
      </c>
      <c r="O1997">
        <f>orders[[#This Row],[Ship Date]]-orders[[#This Row],[Order Date]]</f>
        <v>1</v>
      </c>
      <c r="P1997">
        <f>WEEKNUM(orders[[#This Row],[Order Date]])</f>
        <v>11</v>
      </c>
      <c r="Q1997" t="str" cm="1">
        <f t="array" ref="Q1997">_xlfn.IFS(orders[[#This Row],[Customer Gender]]="M","Male", orders[[#This Row],[Customer Gender]]="F","Female", orders[[#This Row],[Customer Gender]]="O","Other", TRUE,"Unknown")</f>
        <v>Female</v>
      </c>
      <c r="R1997" s="31" t="str">
        <f t="shared" si="95"/>
        <v>March</v>
      </c>
    </row>
    <row r="1998" spans="1:18">
      <c r="A1998" t="s">
        <v>2098</v>
      </c>
      <c r="B1998" t="s">
        <v>32</v>
      </c>
      <c r="C1998">
        <v>8</v>
      </c>
      <c r="D1998">
        <f t="shared" si="93"/>
        <v>8</v>
      </c>
      <c r="E1998">
        <v>30</v>
      </c>
      <c r="F1998">
        <v>240</v>
      </c>
      <c r="G1998">
        <f t="shared" si="94"/>
        <v>240</v>
      </c>
      <c r="H1998" s="1">
        <v>45731</v>
      </c>
      <c r="I1998" s="1">
        <v>45732</v>
      </c>
      <c r="J1998" t="s">
        <v>27</v>
      </c>
      <c r="K1998" t="s">
        <v>35</v>
      </c>
      <c r="L1998">
        <v>4</v>
      </c>
      <c r="M1998" t="s">
        <v>19</v>
      </c>
      <c r="N1998" t="s">
        <v>201</v>
      </c>
      <c r="O1998">
        <f>orders[[#This Row],[Ship Date]]-orders[[#This Row],[Order Date]]</f>
        <v>1</v>
      </c>
      <c r="P1998">
        <f>WEEKNUM(orders[[#This Row],[Order Date]])</f>
        <v>11</v>
      </c>
      <c r="Q1998" t="str" cm="1">
        <f t="array" ref="Q1998">_xlfn.IFS(orders[[#This Row],[Customer Gender]]="M","Male", orders[[#This Row],[Customer Gender]]="F","Female", orders[[#This Row],[Customer Gender]]="O","Other", TRUE,"Unknown")</f>
        <v>Female</v>
      </c>
      <c r="R1998" s="31" t="str">
        <f t="shared" si="95"/>
        <v>March</v>
      </c>
    </row>
    <row r="1999" spans="1:18">
      <c r="A1999" t="s">
        <v>2099</v>
      </c>
      <c r="B1999" t="s">
        <v>81</v>
      </c>
      <c r="C1999">
        <v>3</v>
      </c>
      <c r="D1999">
        <f t="shared" si="93"/>
        <v>3</v>
      </c>
      <c r="E1999">
        <v>37.299999999999997</v>
      </c>
      <c r="F1999">
        <v>111.89999999999999</v>
      </c>
      <c r="G1999">
        <f t="shared" si="94"/>
        <v>111.89999999999999</v>
      </c>
      <c r="H1999" s="1">
        <v>45731</v>
      </c>
      <c r="I1999" s="1">
        <v>45732</v>
      </c>
      <c r="J1999" t="s">
        <v>23</v>
      </c>
      <c r="K1999" t="s">
        <v>40</v>
      </c>
      <c r="L1999">
        <v>4</v>
      </c>
      <c r="M1999" t="s">
        <v>19</v>
      </c>
      <c r="N1999" t="s">
        <v>72</v>
      </c>
      <c r="O1999">
        <f>orders[[#This Row],[Ship Date]]-orders[[#This Row],[Order Date]]</f>
        <v>1</v>
      </c>
      <c r="P1999">
        <f>WEEKNUM(orders[[#This Row],[Order Date]])</f>
        <v>11</v>
      </c>
      <c r="Q1999" t="str" cm="1">
        <f t="array" ref="Q1999">_xlfn.IFS(orders[[#This Row],[Customer Gender]]="M","Male", orders[[#This Row],[Customer Gender]]="F","Female", orders[[#This Row],[Customer Gender]]="O","Other", TRUE,"Unknown")</f>
        <v>Male</v>
      </c>
      <c r="R1999" s="31" t="str">
        <f t="shared" si="95"/>
        <v>March</v>
      </c>
    </row>
    <row r="2000" spans="1:18">
      <c r="A2000" t="s">
        <v>2100</v>
      </c>
      <c r="B2000" t="s">
        <v>32</v>
      </c>
      <c r="C2000">
        <v>9</v>
      </c>
      <c r="D2000">
        <f t="shared" si="93"/>
        <v>9</v>
      </c>
      <c r="E2000">
        <v>25.1</v>
      </c>
      <c r="F2000">
        <v>225.9</v>
      </c>
      <c r="G2000">
        <f t="shared" si="94"/>
        <v>225.9</v>
      </c>
      <c r="H2000" s="1">
        <v>45731</v>
      </c>
      <c r="I2000" s="1">
        <v>45733</v>
      </c>
      <c r="J2000" t="s">
        <v>23</v>
      </c>
      <c r="K2000" t="s">
        <v>35</v>
      </c>
      <c r="L2000">
        <v>5</v>
      </c>
      <c r="M2000" t="s">
        <v>19</v>
      </c>
      <c r="N2000" t="s">
        <v>77</v>
      </c>
      <c r="O2000">
        <f>orders[[#This Row],[Ship Date]]-orders[[#This Row],[Order Date]]</f>
        <v>2</v>
      </c>
      <c r="P2000">
        <f>WEEKNUM(orders[[#This Row],[Order Date]])</f>
        <v>11</v>
      </c>
      <c r="Q2000" t="str" cm="1">
        <f t="array" ref="Q2000">_xlfn.IFS(orders[[#This Row],[Customer Gender]]="M","Male", orders[[#This Row],[Customer Gender]]="F","Female", orders[[#This Row],[Customer Gender]]="O","Other", TRUE,"Unknown")</f>
        <v>Male</v>
      </c>
      <c r="R2000" s="31" t="str">
        <f t="shared" si="95"/>
        <v>March</v>
      </c>
    </row>
    <row r="2001" spans="1:18">
      <c r="A2001" t="s">
        <v>2101</v>
      </c>
      <c r="B2001" t="s">
        <v>44</v>
      </c>
      <c r="C2001">
        <v>11</v>
      </c>
      <c r="D2001">
        <f t="shared" si="93"/>
        <v>11</v>
      </c>
      <c r="E2001">
        <v>36</v>
      </c>
      <c r="F2001">
        <v>396</v>
      </c>
      <c r="G2001">
        <f t="shared" si="94"/>
        <v>396</v>
      </c>
      <c r="H2001" s="1">
        <v>45731</v>
      </c>
      <c r="I2001" s="1">
        <v>45741</v>
      </c>
      <c r="J2001" t="s">
        <v>23</v>
      </c>
      <c r="K2001" t="s">
        <v>35</v>
      </c>
      <c r="L2001">
        <v>4</v>
      </c>
      <c r="M2001" t="s">
        <v>19</v>
      </c>
      <c r="N2001" t="s">
        <v>108</v>
      </c>
      <c r="O2001">
        <f>orders[[#This Row],[Ship Date]]-orders[[#This Row],[Order Date]]</f>
        <v>10</v>
      </c>
      <c r="P2001">
        <f>WEEKNUM(orders[[#This Row],[Order Date]])</f>
        <v>11</v>
      </c>
      <c r="Q2001" t="str" cm="1">
        <f t="array" ref="Q2001">_xlfn.IFS(orders[[#This Row],[Customer Gender]]="M","Male", orders[[#This Row],[Customer Gender]]="F","Female", orders[[#This Row],[Customer Gender]]="O","Other", TRUE,"Unknown")</f>
        <v>Male</v>
      </c>
      <c r="R2001" s="31" t="str">
        <f t="shared" si="95"/>
        <v>March</v>
      </c>
    </row>
    <row r="2002" spans="1:18">
      <c r="A2002" t="s">
        <v>2102</v>
      </c>
      <c r="B2002" t="s">
        <v>128</v>
      </c>
      <c r="C2002">
        <v>3</v>
      </c>
      <c r="D2002">
        <f t="shared" si="93"/>
        <v>3</v>
      </c>
      <c r="E2002">
        <v>48.5</v>
      </c>
      <c r="F2002">
        <v>145.5</v>
      </c>
      <c r="G2002">
        <f t="shared" si="94"/>
        <v>145.5</v>
      </c>
      <c r="H2002" s="1">
        <v>45731</v>
      </c>
      <c r="I2002" s="1">
        <v>45735</v>
      </c>
      <c r="J2002" t="s">
        <v>27</v>
      </c>
      <c r="K2002" t="s">
        <v>35</v>
      </c>
      <c r="L2002">
        <v>4</v>
      </c>
      <c r="M2002" t="s">
        <v>19</v>
      </c>
      <c r="N2002" t="s">
        <v>110</v>
      </c>
      <c r="O2002">
        <f>orders[[#This Row],[Ship Date]]-orders[[#This Row],[Order Date]]</f>
        <v>4</v>
      </c>
      <c r="P2002">
        <f>WEEKNUM(orders[[#This Row],[Order Date]])</f>
        <v>11</v>
      </c>
      <c r="Q2002" t="str" cm="1">
        <f t="array" ref="Q2002">_xlfn.IFS(orders[[#This Row],[Customer Gender]]="M","Male", orders[[#This Row],[Customer Gender]]="F","Female", orders[[#This Row],[Customer Gender]]="O","Other", TRUE,"Unknown")</f>
        <v>Female</v>
      </c>
      <c r="R2002" s="31" t="str">
        <f t="shared" si="95"/>
        <v>March</v>
      </c>
    </row>
    <row r="2003" spans="1:18">
      <c r="A2003" t="s">
        <v>2103</v>
      </c>
      <c r="B2003" t="s">
        <v>135</v>
      </c>
      <c r="C2003">
        <v>6</v>
      </c>
      <c r="D2003">
        <f t="shared" si="93"/>
        <v>6</v>
      </c>
      <c r="E2003">
        <v>21.1</v>
      </c>
      <c r="F2003">
        <v>126.60000000000001</v>
      </c>
      <c r="G2003">
        <f t="shared" si="94"/>
        <v>126.60000000000001</v>
      </c>
      <c r="H2003" s="1">
        <v>45731</v>
      </c>
      <c r="I2003" s="1">
        <v>45732</v>
      </c>
      <c r="J2003" t="s">
        <v>23</v>
      </c>
      <c r="K2003" t="s">
        <v>35</v>
      </c>
      <c r="L2003">
        <v>5</v>
      </c>
      <c r="M2003" t="s">
        <v>19</v>
      </c>
      <c r="N2003" t="s">
        <v>115</v>
      </c>
      <c r="O2003">
        <f>orders[[#This Row],[Ship Date]]-orders[[#This Row],[Order Date]]</f>
        <v>1</v>
      </c>
      <c r="P2003">
        <f>WEEKNUM(orders[[#This Row],[Order Date]])</f>
        <v>11</v>
      </c>
      <c r="Q2003" t="str" cm="1">
        <f t="array" ref="Q2003">_xlfn.IFS(orders[[#This Row],[Customer Gender]]="M","Male", orders[[#This Row],[Customer Gender]]="F","Female", orders[[#This Row],[Customer Gender]]="O","Other", TRUE,"Unknown")</f>
        <v>Male</v>
      </c>
      <c r="R2003" s="31" t="str">
        <f t="shared" si="95"/>
        <v>March</v>
      </c>
    </row>
    <row r="2004" spans="1:18">
      <c r="A2004" t="s">
        <v>2104</v>
      </c>
      <c r="B2004" t="s">
        <v>123</v>
      </c>
      <c r="C2004">
        <v>14</v>
      </c>
      <c r="D2004">
        <f t="shared" si="93"/>
        <v>14</v>
      </c>
      <c r="E2004">
        <v>43.2</v>
      </c>
      <c r="F2004">
        <v>604.80000000000007</v>
      </c>
      <c r="G2004">
        <f t="shared" si="94"/>
        <v>604.80000000000007</v>
      </c>
      <c r="H2004" s="1">
        <v>45731</v>
      </c>
      <c r="I2004" s="1">
        <v>45732</v>
      </c>
      <c r="J2004" t="s">
        <v>89</v>
      </c>
      <c r="K2004" t="s">
        <v>18</v>
      </c>
      <c r="L2004">
        <v>3</v>
      </c>
      <c r="M2004" t="s">
        <v>19</v>
      </c>
      <c r="N2004" t="s">
        <v>115</v>
      </c>
      <c r="O2004">
        <f>orders[[#This Row],[Ship Date]]-orders[[#This Row],[Order Date]]</f>
        <v>1</v>
      </c>
      <c r="P2004">
        <f>WEEKNUM(orders[[#This Row],[Order Date]])</f>
        <v>11</v>
      </c>
      <c r="Q2004" t="str" cm="1">
        <f t="array" ref="Q2004">_xlfn.IFS(orders[[#This Row],[Customer Gender]]="M","Male", orders[[#This Row],[Customer Gender]]="F","Female", orders[[#This Row],[Customer Gender]]="O","Other", TRUE,"Unknown")</f>
        <v>Other</v>
      </c>
      <c r="R2004" s="31" t="str">
        <f t="shared" si="95"/>
        <v>March</v>
      </c>
    </row>
    <row r="2005" spans="1:18">
      <c r="A2005" t="s">
        <v>2105</v>
      </c>
      <c r="B2005" t="s">
        <v>46</v>
      </c>
      <c r="C2005">
        <v>2</v>
      </c>
      <c r="D2005">
        <f t="shared" si="93"/>
        <v>2</v>
      </c>
      <c r="E2005">
        <v>21.1</v>
      </c>
      <c r="F2005">
        <v>42.2</v>
      </c>
      <c r="G2005">
        <f t="shared" si="94"/>
        <v>42.2</v>
      </c>
      <c r="H2005" s="1">
        <v>45731</v>
      </c>
      <c r="I2005" s="1">
        <v>45732</v>
      </c>
      <c r="J2005" t="s">
        <v>17</v>
      </c>
      <c r="K2005" t="s">
        <v>51</v>
      </c>
      <c r="L2005">
        <v>3</v>
      </c>
      <c r="M2005" t="s">
        <v>19</v>
      </c>
      <c r="N2005" t="s">
        <v>115</v>
      </c>
      <c r="O2005">
        <f>orders[[#This Row],[Ship Date]]-orders[[#This Row],[Order Date]]</f>
        <v>1</v>
      </c>
      <c r="P2005">
        <f>WEEKNUM(orders[[#This Row],[Order Date]])</f>
        <v>11</v>
      </c>
      <c r="Q2005" t="str" cm="1">
        <f t="array" ref="Q2005">_xlfn.IFS(orders[[#This Row],[Customer Gender]]="M","Male", orders[[#This Row],[Customer Gender]]="F","Female", orders[[#This Row],[Customer Gender]]="O","Other", TRUE,"Unknown")</f>
        <v>Unknown</v>
      </c>
      <c r="R2005" s="31" t="str">
        <f t="shared" si="95"/>
        <v>March</v>
      </c>
    </row>
    <row r="2006" spans="1:18">
      <c r="A2006" t="s">
        <v>2106</v>
      </c>
      <c r="B2006" t="s">
        <v>39</v>
      </c>
      <c r="C2006">
        <v>4</v>
      </c>
      <c r="D2006">
        <f t="shared" si="93"/>
        <v>4</v>
      </c>
      <c r="E2006">
        <v>41.3</v>
      </c>
      <c r="F2006">
        <v>165.2</v>
      </c>
      <c r="G2006">
        <f t="shared" si="94"/>
        <v>165.2</v>
      </c>
      <c r="H2006" s="1">
        <v>45731</v>
      </c>
      <c r="I2006" s="1">
        <v>45733</v>
      </c>
      <c r="J2006" t="s">
        <v>27</v>
      </c>
      <c r="K2006" t="s">
        <v>51</v>
      </c>
      <c r="L2006">
        <v>5</v>
      </c>
      <c r="M2006" t="s">
        <v>19</v>
      </c>
      <c r="N2006" t="s">
        <v>24</v>
      </c>
      <c r="O2006">
        <f>orders[[#This Row],[Ship Date]]-orders[[#This Row],[Order Date]]</f>
        <v>2</v>
      </c>
      <c r="P2006">
        <f>WEEKNUM(orders[[#This Row],[Order Date]])</f>
        <v>11</v>
      </c>
      <c r="Q2006" t="str" cm="1">
        <f t="array" ref="Q2006">_xlfn.IFS(orders[[#This Row],[Customer Gender]]="M","Male", orders[[#This Row],[Customer Gender]]="F","Female", orders[[#This Row],[Customer Gender]]="O","Other", TRUE,"Unknown")</f>
        <v>Female</v>
      </c>
      <c r="R2006" s="31" t="str">
        <f t="shared" si="95"/>
        <v>March</v>
      </c>
    </row>
    <row r="2007" spans="1:18">
      <c r="A2007" t="s">
        <v>2107</v>
      </c>
      <c r="B2007" t="s">
        <v>44</v>
      </c>
      <c r="C2007">
        <v>2</v>
      </c>
      <c r="D2007">
        <f t="shared" si="93"/>
        <v>2</v>
      </c>
      <c r="E2007">
        <v>15.3</v>
      </c>
      <c r="F2007">
        <v>30.6</v>
      </c>
      <c r="G2007">
        <f t="shared" si="94"/>
        <v>30.6</v>
      </c>
      <c r="H2007" s="1">
        <v>45731</v>
      </c>
      <c r="I2007" s="1">
        <v>45734</v>
      </c>
      <c r="J2007" t="s">
        <v>17</v>
      </c>
      <c r="K2007" t="s">
        <v>40</v>
      </c>
      <c r="L2007">
        <v>5</v>
      </c>
      <c r="M2007" t="s">
        <v>19</v>
      </c>
      <c r="N2007" t="s">
        <v>24</v>
      </c>
      <c r="O2007">
        <f>orders[[#This Row],[Ship Date]]-orders[[#This Row],[Order Date]]</f>
        <v>3</v>
      </c>
      <c r="P2007">
        <f>WEEKNUM(orders[[#This Row],[Order Date]])</f>
        <v>11</v>
      </c>
      <c r="Q2007" t="str" cm="1">
        <f t="array" ref="Q2007">_xlfn.IFS(orders[[#This Row],[Customer Gender]]="M","Male", orders[[#This Row],[Customer Gender]]="F","Female", orders[[#This Row],[Customer Gender]]="O","Other", TRUE,"Unknown")</f>
        <v>Unknown</v>
      </c>
      <c r="R2007" s="31" t="str">
        <f t="shared" si="95"/>
        <v>March</v>
      </c>
    </row>
    <row r="2008" spans="1:18">
      <c r="A2008" t="s">
        <v>2108</v>
      </c>
      <c r="B2008" t="s">
        <v>22</v>
      </c>
      <c r="C2008">
        <v>1</v>
      </c>
      <c r="D2008">
        <f t="shared" si="93"/>
        <v>1</v>
      </c>
      <c r="E2008">
        <v>54.6</v>
      </c>
      <c r="F2008">
        <v>54.6</v>
      </c>
      <c r="G2008">
        <f t="shared" si="94"/>
        <v>54.6</v>
      </c>
      <c r="H2008" s="1">
        <v>45731</v>
      </c>
      <c r="I2008" s="1">
        <v>45733</v>
      </c>
      <c r="J2008" t="s">
        <v>23</v>
      </c>
      <c r="K2008" t="s">
        <v>35</v>
      </c>
      <c r="L2008">
        <v>3</v>
      </c>
      <c r="M2008" t="s">
        <v>19</v>
      </c>
      <c r="N2008" t="s">
        <v>28</v>
      </c>
      <c r="O2008">
        <f>orders[[#This Row],[Ship Date]]-orders[[#This Row],[Order Date]]</f>
        <v>2</v>
      </c>
      <c r="P2008">
        <f>WEEKNUM(orders[[#This Row],[Order Date]])</f>
        <v>11</v>
      </c>
      <c r="Q2008" t="str" cm="1">
        <f t="array" ref="Q2008">_xlfn.IFS(orders[[#This Row],[Customer Gender]]="M","Male", orders[[#This Row],[Customer Gender]]="F","Female", orders[[#This Row],[Customer Gender]]="O","Other", TRUE,"Unknown")</f>
        <v>Male</v>
      </c>
      <c r="R2008" s="31" t="str">
        <f t="shared" si="95"/>
        <v>March</v>
      </c>
    </row>
    <row r="2009" spans="1:18">
      <c r="A2009" t="s">
        <v>2109</v>
      </c>
      <c r="B2009" t="s">
        <v>44</v>
      </c>
      <c r="C2009">
        <v>1</v>
      </c>
      <c r="D2009">
        <f t="shared" si="93"/>
        <v>1</v>
      </c>
      <c r="E2009">
        <v>15.9</v>
      </c>
      <c r="F2009">
        <v>15.9</v>
      </c>
      <c r="G2009">
        <f t="shared" si="94"/>
        <v>15.9</v>
      </c>
      <c r="H2009" s="1">
        <v>45731</v>
      </c>
      <c r="I2009" s="1">
        <v>45732</v>
      </c>
      <c r="J2009" t="s">
        <v>23</v>
      </c>
      <c r="K2009" t="s">
        <v>18</v>
      </c>
      <c r="L2009">
        <v>3</v>
      </c>
      <c r="M2009" t="s">
        <v>19</v>
      </c>
      <c r="N2009" t="s">
        <v>147</v>
      </c>
      <c r="O2009">
        <f>orders[[#This Row],[Ship Date]]-orders[[#This Row],[Order Date]]</f>
        <v>1</v>
      </c>
      <c r="P2009">
        <f>WEEKNUM(orders[[#This Row],[Order Date]])</f>
        <v>11</v>
      </c>
      <c r="Q2009" t="str" cm="1">
        <f t="array" ref="Q2009">_xlfn.IFS(orders[[#This Row],[Customer Gender]]="M","Male", orders[[#This Row],[Customer Gender]]="F","Female", orders[[#This Row],[Customer Gender]]="O","Other", TRUE,"Unknown")</f>
        <v>Male</v>
      </c>
      <c r="R2009" s="31" t="str">
        <f t="shared" si="95"/>
        <v>March</v>
      </c>
    </row>
    <row r="2010" spans="1:18">
      <c r="A2010" t="s">
        <v>2110</v>
      </c>
      <c r="B2010" t="s">
        <v>46</v>
      </c>
      <c r="C2010">
        <v>1</v>
      </c>
      <c r="D2010">
        <f t="shared" si="93"/>
        <v>1</v>
      </c>
      <c r="E2010">
        <v>50.2</v>
      </c>
      <c r="F2010">
        <v>50.2</v>
      </c>
      <c r="G2010">
        <f t="shared" si="94"/>
        <v>50.2</v>
      </c>
      <c r="H2010" s="1">
        <v>45731</v>
      </c>
      <c r="I2010" s="1">
        <v>45733</v>
      </c>
      <c r="J2010" t="s">
        <v>27</v>
      </c>
      <c r="K2010" t="s">
        <v>51</v>
      </c>
      <c r="L2010">
        <v>5</v>
      </c>
      <c r="M2010" t="s">
        <v>19</v>
      </c>
      <c r="N2010" t="s">
        <v>334</v>
      </c>
      <c r="O2010">
        <f>orders[[#This Row],[Ship Date]]-orders[[#This Row],[Order Date]]</f>
        <v>2</v>
      </c>
      <c r="P2010">
        <f>WEEKNUM(orders[[#This Row],[Order Date]])</f>
        <v>11</v>
      </c>
      <c r="Q2010" t="str" cm="1">
        <f t="array" ref="Q2010">_xlfn.IFS(orders[[#This Row],[Customer Gender]]="M","Male", orders[[#This Row],[Customer Gender]]="F","Female", orders[[#This Row],[Customer Gender]]="O","Other", TRUE,"Unknown")</f>
        <v>Female</v>
      </c>
      <c r="R2010" s="31" t="str">
        <f t="shared" si="95"/>
        <v>March</v>
      </c>
    </row>
    <row r="2011" spans="1:18">
      <c r="A2011" t="s">
        <v>2111</v>
      </c>
      <c r="B2011" t="s">
        <v>67</v>
      </c>
      <c r="C2011">
        <v>4</v>
      </c>
      <c r="D2011">
        <f t="shared" si="93"/>
        <v>4</v>
      </c>
      <c r="E2011">
        <v>85.1</v>
      </c>
      <c r="F2011">
        <v>340.4</v>
      </c>
      <c r="G2011">
        <f t="shared" si="94"/>
        <v>340.4</v>
      </c>
      <c r="H2011" s="1">
        <v>45731</v>
      </c>
      <c r="I2011" s="1">
        <v>45732</v>
      </c>
      <c r="J2011" t="s">
        <v>27</v>
      </c>
      <c r="K2011" t="s">
        <v>51</v>
      </c>
      <c r="L2011">
        <v>2</v>
      </c>
      <c r="M2011" t="s">
        <v>19</v>
      </c>
      <c r="N2011" t="s">
        <v>334</v>
      </c>
      <c r="O2011">
        <f>orders[[#This Row],[Ship Date]]-orders[[#This Row],[Order Date]]</f>
        <v>1</v>
      </c>
      <c r="P2011">
        <f>WEEKNUM(orders[[#This Row],[Order Date]])</f>
        <v>11</v>
      </c>
      <c r="Q2011" t="str" cm="1">
        <f t="array" ref="Q2011">_xlfn.IFS(orders[[#This Row],[Customer Gender]]="M","Male", orders[[#This Row],[Customer Gender]]="F","Female", orders[[#This Row],[Customer Gender]]="O","Other", TRUE,"Unknown")</f>
        <v>Female</v>
      </c>
      <c r="R2011" s="31" t="str">
        <f t="shared" si="95"/>
        <v>March</v>
      </c>
    </row>
    <row r="2012" spans="1:18">
      <c r="A2012" t="s">
        <v>2112</v>
      </c>
      <c r="B2012" t="s">
        <v>67</v>
      </c>
      <c r="C2012">
        <v>2</v>
      </c>
      <c r="D2012">
        <f t="shared" si="93"/>
        <v>2</v>
      </c>
      <c r="E2012">
        <v>41.4</v>
      </c>
      <c r="F2012">
        <v>82.8</v>
      </c>
      <c r="G2012">
        <f t="shared" si="94"/>
        <v>82.8</v>
      </c>
      <c r="H2012" s="1">
        <v>45731</v>
      </c>
      <c r="I2012" s="1">
        <v>45732</v>
      </c>
      <c r="J2012" t="s">
        <v>27</v>
      </c>
      <c r="K2012" t="s">
        <v>18</v>
      </c>
      <c r="L2012">
        <v>5</v>
      </c>
      <c r="M2012" t="s">
        <v>19</v>
      </c>
      <c r="N2012" t="s">
        <v>33</v>
      </c>
      <c r="O2012">
        <f>orders[[#This Row],[Ship Date]]-orders[[#This Row],[Order Date]]</f>
        <v>1</v>
      </c>
      <c r="P2012">
        <f>WEEKNUM(orders[[#This Row],[Order Date]])</f>
        <v>11</v>
      </c>
      <c r="Q2012" t="str" cm="1">
        <f t="array" ref="Q2012">_xlfn.IFS(orders[[#This Row],[Customer Gender]]="M","Male", orders[[#This Row],[Customer Gender]]="F","Female", orders[[#This Row],[Customer Gender]]="O","Other", TRUE,"Unknown")</f>
        <v>Female</v>
      </c>
      <c r="R2012" s="31" t="str">
        <f t="shared" si="95"/>
        <v>March</v>
      </c>
    </row>
    <row r="2013" spans="1:18">
      <c r="A2013" t="s">
        <v>2113</v>
      </c>
      <c r="B2013" t="s">
        <v>32</v>
      </c>
      <c r="C2013">
        <v>7</v>
      </c>
      <c r="D2013">
        <f t="shared" si="93"/>
        <v>7</v>
      </c>
      <c r="E2013">
        <v>32.700000000000003</v>
      </c>
      <c r="F2013">
        <v>228.90000000000003</v>
      </c>
      <c r="G2013">
        <f t="shared" si="94"/>
        <v>228.90000000000003</v>
      </c>
      <c r="H2013" s="1">
        <v>45731</v>
      </c>
      <c r="I2013" s="1">
        <v>45732</v>
      </c>
      <c r="J2013" t="s">
        <v>27</v>
      </c>
      <c r="K2013" t="s">
        <v>40</v>
      </c>
      <c r="L2013">
        <v>3</v>
      </c>
      <c r="M2013" t="s">
        <v>19</v>
      </c>
      <c r="N2013" t="s">
        <v>33</v>
      </c>
      <c r="O2013">
        <f>orders[[#This Row],[Ship Date]]-orders[[#This Row],[Order Date]]</f>
        <v>1</v>
      </c>
      <c r="P2013">
        <f>WEEKNUM(orders[[#This Row],[Order Date]])</f>
        <v>11</v>
      </c>
      <c r="Q2013" t="str" cm="1">
        <f t="array" ref="Q2013">_xlfn.IFS(orders[[#This Row],[Customer Gender]]="M","Male", orders[[#This Row],[Customer Gender]]="F","Female", orders[[#This Row],[Customer Gender]]="O","Other", TRUE,"Unknown")</f>
        <v>Female</v>
      </c>
      <c r="R2013" s="31" t="str">
        <f t="shared" si="95"/>
        <v>March</v>
      </c>
    </row>
    <row r="2014" spans="1:18">
      <c r="A2014" t="s">
        <v>2114</v>
      </c>
      <c r="B2014" t="s">
        <v>32</v>
      </c>
      <c r="C2014">
        <v>2</v>
      </c>
      <c r="D2014">
        <f t="shared" si="93"/>
        <v>2</v>
      </c>
      <c r="E2014">
        <v>41.6</v>
      </c>
      <c r="F2014">
        <v>83.2</v>
      </c>
      <c r="G2014">
        <f t="shared" si="94"/>
        <v>83.2</v>
      </c>
      <c r="H2014" s="1">
        <v>45731</v>
      </c>
      <c r="I2014" s="1">
        <v>45733</v>
      </c>
      <c r="J2014" t="s">
        <v>23</v>
      </c>
      <c r="K2014" t="s">
        <v>70</v>
      </c>
      <c r="L2014">
        <v>3</v>
      </c>
      <c r="M2014" t="s">
        <v>19</v>
      </c>
      <c r="N2014" t="s">
        <v>33</v>
      </c>
      <c r="O2014">
        <f>orders[[#This Row],[Ship Date]]-orders[[#This Row],[Order Date]]</f>
        <v>2</v>
      </c>
      <c r="P2014">
        <f>WEEKNUM(orders[[#This Row],[Order Date]])</f>
        <v>11</v>
      </c>
      <c r="Q2014" t="str" cm="1">
        <f t="array" ref="Q2014">_xlfn.IFS(orders[[#This Row],[Customer Gender]]="M","Male", orders[[#This Row],[Customer Gender]]="F","Female", orders[[#This Row],[Customer Gender]]="O","Other", TRUE,"Unknown")</f>
        <v>Male</v>
      </c>
      <c r="R2014" s="31" t="str">
        <f t="shared" si="95"/>
        <v>March</v>
      </c>
    </row>
    <row r="2015" spans="1:18">
      <c r="A2015" t="s">
        <v>2115</v>
      </c>
      <c r="B2015" t="s">
        <v>37</v>
      </c>
      <c r="C2015">
        <v>4</v>
      </c>
      <c r="D2015">
        <f t="shared" si="93"/>
        <v>4</v>
      </c>
      <c r="E2015">
        <v>64.8</v>
      </c>
      <c r="F2015">
        <v>259.2</v>
      </c>
      <c r="G2015">
        <f t="shared" si="94"/>
        <v>259.2</v>
      </c>
      <c r="H2015" s="1">
        <v>45731</v>
      </c>
      <c r="I2015" s="1">
        <v>45732</v>
      </c>
      <c r="J2015" t="s">
        <v>17</v>
      </c>
      <c r="K2015" t="s">
        <v>40</v>
      </c>
      <c r="L2015">
        <v>4</v>
      </c>
      <c r="M2015" t="s">
        <v>19</v>
      </c>
      <c r="N2015" t="s">
        <v>33</v>
      </c>
      <c r="O2015">
        <f>orders[[#This Row],[Ship Date]]-orders[[#This Row],[Order Date]]</f>
        <v>1</v>
      </c>
      <c r="P2015">
        <f>WEEKNUM(orders[[#This Row],[Order Date]])</f>
        <v>11</v>
      </c>
      <c r="Q2015" t="str" cm="1">
        <f t="array" ref="Q2015">_xlfn.IFS(orders[[#This Row],[Customer Gender]]="M","Male", orders[[#This Row],[Customer Gender]]="F","Female", orders[[#This Row],[Customer Gender]]="O","Other", TRUE,"Unknown")</f>
        <v>Unknown</v>
      </c>
      <c r="R2015" s="31" t="str">
        <f t="shared" si="95"/>
        <v>March</v>
      </c>
    </row>
    <row r="2016" spans="1:18">
      <c r="A2016" t="s">
        <v>2116</v>
      </c>
      <c r="B2016" t="s">
        <v>123</v>
      </c>
      <c r="C2016">
        <v>2</v>
      </c>
      <c r="D2016">
        <f t="shared" si="93"/>
        <v>2</v>
      </c>
      <c r="E2016">
        <v>33.6</v>
      </c>
      <c r="F2016">
        <v>67.2</v>
      </c>
      <c r="G2016">
        <f t="shared" si="94"/>
        <v>67.2</v>
      </c>
      <c r="H2016" s="1">
        <v>45731</v>
      </c>
      <c r="I2016" s="1">
        <v>45732</v>
      </c>
      <c r="J2016" t="s">
        <v>23</v>
      </c>
      <c r="K2016" t="s">
        <v>18</v>
      </c>
      <c r="L2016">
        <v>5</v>
      </c>
      <c r="M2016" t="s">
        <v>19</v>
      </c>
      <c r="N2016" t="s">
        <v>33</v>
      </c>
      <c r="O2016">
        <f>orders[[#This Row],[Ship Date]]-orders[[#This Row],[Order Date]]</f>
        <v>1</v>
      </c>
      <c r="P2016">
        <f>WEEKNUM(orders[[#This Row],[Order Date]])</f>
        <v>11</v>
      </c>
      <c r="Q2016" t="str" cm="1">
        <f t="array" ref="Q2016">_xlfn.IFS(orders[[#This Row],[Customer Gender]]="M","Male", orders[[#This Row],[Customer Gender]]="F","Female", orders[[#This Row],[Customer Gender]]="O","Other", TRUE,"Unknown")</f>
        <v>Male</v>
      </c>
      <c r="R2016" s="31" t="str">
        <f t="shared" si="95"/>
        <v>March</v>
      </c>
    </row>
    <row r="2017" spans="1:18">
      <c r="A2017" t="s">
        <v>2117</v>
      </c>
      <c r="B2017" t="s">
        <v>39</v>
      </c>
      <c r="C2017">
        <v>3</v>
      </c>
      <c r="D2017">
        <f t="shared" si="93"/>
        <v>3</v>
      </c>
      <c r="E2017">
        <v>100.7</v>
      </c>
      <c r="F2017">
        <v>302.10000000000002</v>
      </c>
      <c r="G2017">
        <f t="shared" si="94"/>
        <v>302.10000000000002</v>
      </c>
      <c r="H2017" s="1">
        <v>45731</v>
      </c>
      <c r="I2017" s="1">
        <v>45732</v>
      </c>
      <c r="J2017" t="s">
        <v>17</v>
      </c>
      <c r="K2017" t="s">
        <v>35</v>
      </c>
      <c r="L2017">
        <v>4</v>
      </c>
      <c r="M2017" t="s">
        <v>19</v>
      </c>
      <c r="N2017" t="s">
        <v>33</v>
      </c>
      <c r="O2017">
        <f>orders[[#This Row],[Ship Date]]-orders[[#This Row],[Order Date]]</f>
        <v>1</v>
      </c>
      <c r="P2017">
        <f>WEEKNUM(orders[[#This Row],[Order Date]])</f>
        <v>11</v>
      </c>
      <c r="Q2017" t="str" cm="1">
        <f t="array" ref="Q2017">_xlfn.IFS(orders[[#This Row],[Customer Gender]]="M","Male", orders[[#This Row],[Customer Gender]]="F","Female", orders[[#This Row],[Customer Gender]]="O","Other", TRUE,"Unknown")</f>
        <v>Unknown</v>
      </c>
      <c r="R2017" s="31" t="str">
        <f t="shared" si="95"/>
        <v>March</v>
      </c>
    </row>
    <row r="2018" spans="1:18">
      <c r="A2018" t="s">
        <v>2118</v>
      </c>
      <c r="B2018" t="s">
        <v>32</v>
      </c>
      <c r="C2018">
        <v>2</v>
      </c>
      <c r="D2018">
        <f t="shared" si="93"/>
        <v>2</v>
      </c>
      <c r="E2018">
        <v>49.3</v>
      </c>
      <c r="F2018">
        <v>98.6</v>
      </c>
      <c r="G2018">
        <f t="shared" si="94"/>
        <v>98.6</v>
      </c>
      <c r="H2018" s="1">
        <v>45732</v>
      </c>
      <c r="I2018" s="1">
        <v>45734</v>
      </c>
      <c r="J2018" t="s">
        <v>27</v>
      </c>
      <c r="K2018" t="s">
        <v>70</v>
      </c>
      <c r="L2018">
        <v>5</v>
      </c>
      <c r="M2018" t="s">
        <v>19</v>
      </c>
      <c r="N2018" t="s">
        <v>33</v>
      </c>
      <c r="O2018">
        <f>orders[[#This Row],[Ship Date]]-orders[[#This Row],[Order Date]]</f>
        <v>2</v>
      </c>
      <c r="P2018">
        <f>WEEKNUM(orders[[#This Row],[Order Date]])</f>
        <v>12</v>
      </c>
      <c r="Q2018" t="str" cm="1">
        <f t="array" ref="Q2018">_xlfn.IFS(orders[[#This Row],[Customer Gender]]="M","Male", orders[[#This Row],[Customer Gender]]="F","Female", orders[[#This Row],[Customer Gender]]="O","Other", TRUE,"Unknown")</f>
        <v>Female</v>
      </c>
      <c r="R2018" s="31" t="str">
        <f t="shared" si="95"/>
        <v>March</v>
      </c>
    </row>
    <row r="2019" spans="1:18">
      <c r="A2019" t="s">
        <v>2119</v>
      </c>
      <c r="B2019" t="s">
        <v>26</v>
      </c>
      <c r="C2019">
        <v>6</v>
      </c>
      <c r="D2019">
        <f t="shared" si="93"/>
        <v>6</v>
      </c>
      <c r="E2019">
        <v>97</v>
      </c>
      <c r="F2019">
        <v>582</v>
      </c>
      <c r="G2019">
        <f t="shared" si="94"/>
        <v>582</v>
      </c>
      <c r="H2019" s="1">
        <v>45732</v>
      </c>
      <c r="I2019" s="1">
        <v>45735</v>
      </c>
      <c r="J2019" t="s">
        <v>23</v>
      </c>
      <c r="K2019" t="s">
        <v>40</v>
      </c>
      <c r="L2019">
        <v>5</v>
      </c>
      <c r="M2019" t="s">
        <v>19</v>
      </c>
      <c r="N2019" t="s">
        <v>33</v>
      </c>
      <c r="O2019">
        <f>orders[[#This Row],[Ship Date]]-orders[[#This Row],[Order Date]]</f>
        <v>3</v>
      </c>
      <c r="P2019">
        <f>WEEKNUM(orders[[#This Row],[Order Date]])</f>
        <v>12</v>
      </c>
      <c r="Q2019" t="str" cm="1">
        <f t="array" ref="Q2019">_xlfn.IFS(orders[[#This Row],[Customer Gender]]="M","Male", orders[[#This Row],[Customer Gender]]="F","Female", orders[[#This Row],[Customer Gender]]="O","Other", TRUE,"Unknown")</f>
        <v>Male</v>
      </c>
      <c r="R2019" s="31" t="str">
        <f t="shared" si="95"/>
        <v>March</v>
      </c>
    </row>
    <row r="2020" spans="1:18">
      <c r="A2020" t="s">
        <v>2120</v>
      </c>
      <c r="B2020" t="s">
        <v>16</v>
      </c>
      <c r="C2020">
        <v>6</v>
      </c>
      <c r="D2020">
        <f t="shared" si="93"/>
        <v>6</v>
      </c>
      <c r="E2020">
        <v>25.2</v>
      </c>
      <c r="F2020">
        <v>151.19999999999999</v>
      </c>
      <c r="G2020">
        <f t="shared" si="94"/>
        <v>151.19999999999999</v>
      </c>
      <c r="H2020" s="1">
        <v>45732</v>
      </c>
      <c r="I2020" s="1">
        <v>45735</v>
      </c>
      <c r="J2020" t="s">
        <v>27</v>
      </c>
      <c r="K2020" t="s">
        <v>70</v>
      </c>
      <c r="L2020">
        <v>5</v>
      </c>
      <c r="M2020" t="s">
        <v>19</v>
      </c>
      <c r="N2020" t="s">
        <v>33</v>
      </c>
      <c r="O2020">
        <f>orders[[#This Row],[Ship Date]]-orders[[#This Row],[Order Date]]</f>
        <v>3</v>
      </c>
      <c r="P2020">
        <f>WEEKNUM(orders[[#This Row],[Order Date]])</f>
        <v>12</v>
      </c>
      <c r="Q2020" t="str" cm="1">
        <f t="array" ref="Q2020">_xlfn.IFS(orders[[#This Row],[Customer Gender]]="M","Male", orders[[#This Row],[Customer Gender]]="F","Female", orders[[#This Row],[Customer Gender]]="O","Other", TRUE,"Unknown")</f>
        <v>Female</v>
      </c>
      <c r="R2020" s="31" t="str">
        <f t="shared" si="95"/>
        <v>March</v>
      </c>
    </row>
    <row r="2021" spans="1:18">
      <c r="A2021" t="s">
        <v>2121</v>
      </c>
      <c r="B2021" t="s">
        <v>16</v>
      </c>
      <c r="C2021">
        <v>11</v>
      </c>
      <c r="D2021">
        <f t="shared" si="93"/>
        <v>11</v>
      </c>
      <c r="E2021">
        <v>12.2</v>
      </c>
      <c r="F2021">
        <v>134.19999999999999</v>
      </c>
      <c r="G2021">
        <f t="shared" si="94"/>
        <v>134.19999999999999</v>
      </c>
      <c r="H2021" s="1">
        <v>45732</v>
      </c>
      <c r="I2021" s="1">
        <v>45733</v>
      </c>
      <c r="J2021" t="s">
        <v>17</v>
      </c>
      <c r="K2021" t="s">
        <v>18</v>
      </c>
      <c r="L2021">
        <v>3</v>
      </c>
      <c r="M2021" t="s">
        <v>19</v>
      </c>
      <c r="N2021" t="s">
        <v>33</v>
      </c>
      <c r="O2021">
        <f>orders[[#This Row],[Ship Date]]-orders[[#This Row],[Order Date]]</f>
        <v>1</v>
      </c>
      <c r="P2021">
        <f>WEEKNUM(orders[[#This Row],[Order Date]])</f>
        <v>12</v>
      </c>
      <c r="Q2021" t="str" cm="1">
        <f t="array" ref="Q2021">_xlfn.IFS(orders[[#This Row],[Customer Gender]]="M","Male", orders[[#This Row],[Customer Gender]]="F","Female", orders[[#This Row],[Customer Gender]]="O","Other", TRUE,"Unknown")</f>
        <v>Unknown</v>
      </c>
      <c r="R2021" s="31" t="str">
        <f t="shared" si="95"/>
        <v>March</v>
      </c>
    </row>
    <row r="2022" spans="1:18">
      <c r="A2022" t="s">
        <v>2122</v>
      </c>
      <c r="B2022" t="s">
        <v>44</v>
      </c>
      <c r="C2022">
        <v>7</v>
      </c>
      <c r="D2022">
        <f t="shared" si="93"/>
        <v>7</v>
      </c>
      <c r="E2022">
        <v>38.799999999999997</v>
      </c>
      <c r="F2022">
        <v>271.59999999999997</v>
      </c>
      <c r="G2022">
        <f t="shared" si="94"/>
        <v>271.59999999999997</v>
      </c>
      <c r="H2022" s="1">
        <v>45732</v>
      </c>
      <c r="I2022" s="1">
        <v>45734</v>
      </c>
      <c r="J2022" t="s">
        <v>27</v>
      </c>
      <c r="K2022" t="s">
        <v>35</v>
      </c>
      <c r="L2022">
        <v>3</v>
      </c>
      <c r="M2022" t="s">
        <v>19</v>
      </c>
      <c r="N2022" t="s">
        <v>158</v>
      </c>
      <c r="O2022">
        <f>orders[[#This Row],[Ship Date]]-orders[[#This Row],[Order Date]]</f>
        <v>2</v>
      </c>
      <c r="P2022">
        <f>WEEKNUM(orders[[#This Row],[Order Date]])</f>
        <v>12</v>
      </c>
      <c r="Q2022" t="str" cm="1">
        <f t="array" ref="Q2022">_xlfn.IFS(orders[[#This Row],[Customer Gender]]="M","Male", orders[[#This Row],[Customer Gender]]="F","Female", orders[[#This Row],[Customer Gender]]="O","Other", TRUE,"Unknown")</f>
        <v>Female</v>
      </c>
      <c r="R2022" s="31" t="str">
        <f t="shared" si="95"/>
        <v>March</v>
      </c>
    </row>
    <row r="2023" spans="1:18">
      <c r="A2023" t="s">
        <v>2123</v>
      </c>
      <c r="B2023" t="s">
        <v>26</v>
      </c>
      <c r="C2023">
        <v>4</v>
      </c>
      <c r="D2023">
        <f t="shared" si="93"/>
        <v>4</v>
      </c>
      <c r="E2023">
        <v>53.2</v>
      </c>
      <c r="F2023">
        <v>212.8</v>
      </c>
      <c r="G2023">
        <f t="shared" si="94"/>
        <v>212.8</v>
      </c>
      <c r="H2023" s="1">
        <v>45732</v>
      </c>
      <c r="I2023" s="1">
        <v>45733</v>
      </c>
      <c r="J2023" t="s">
        <v>23</v>
      </c>
      <c r="K2023" t="s">
        <v>18</v>
      </c>
      <c r="L2023">
        <v>5</v>
      </c>
      <c r="M2023" t="s">
        <v>19</v>
      </c>
      <c r="N2023" t="s">
        <v>62</v>
      </c>
      <c r="O2023">
        <f>orders[[#This Row],[Ship Date]]-orders[[#This Row],[Order Date]]</f>
        <v>1</v>
      </c>
      <c r="P2023">
        <f>WEEKNUM(orders[[#This Row],[Order Date]])</f>
        <v>12</v>
      </c>
      <c r="Q2023" t="str" cm="1">
        <f t="array" ref="Q2023">_xlfn.IFS(orders[[#This Row],[Customer Gender]]="M","Male", orders[[#This Row],[Customer Gender]]="F","Female", orders[[#This Row],[Customer Gender]]="O","Other", TRUE,"Unknown")</f>
        <v>Male</v>
      </c>
      <c r="R2023" s="31" t="str">
        <f t="shared" si="95"/>
        <v>March</v>
      </c>
    </row>
    <row r="2024" spans="1:18">
      <c r="A2024" t="s">
        <v>2124</v>
      </c>
      <c r="B2024" t="s">
        <v>39</v>
      </c>
      <c r="C2024">
        <v>7</v>
      </c>
      <c r="D2024">
        <f t="shared" si="93"/>
        <v>7</v>
      </c>
      <c r="E2024">
        <v>151</v>
      </c>
      <c r="F2024">
        <v>1057</v>
      </c>
      <c r="G2024">
        <f t="shared" si="94"/>
        <v>1057</v>
      </c>
      <c r="H2024" s="1">
        <v>45732</v>
      </c>
      <c r="I2024" s="1">
        <v>45733</v>
      </c>
      <c r="J2024" t="s">
        <v>89</v>
      </c>
      <c r="K2024" t="s">
        <v>35</v>
      </c>
      <c r="L2024">
        <v>3</v>
      </c>
      <c r="M2024" t="s">
        <v>19</v>
      </c>
      <c r="N2024" t="s">
        <v>62</v>
      </c>
      <c r="O2024">
        <f>orders[[#This Row],[Ship Date]]-orders[[#This Row],[Order Date]]</f>
        <v>1</v>
      </c>
      <c r="P2024">
        <f>WEEKNUM(orders[[#This Row],[Order Date]])</f>
        <v>12</v>
      </c>
      <c r="Q2024" t="str" cm="1">
        <f t="array" ref="Q2024">_xlfn.IFS(orders[[#This Row],[Customer Gender]]="M","Male", orders[[#This Row],[Customer Gender]]="F","Female", orders[[#This Row],[Customer Gender]]="O","Other", TRUE,"Unknown")</f>
        <v>Other</v>
      </c>
      <c r="R2024" s="31" t="str">
        <f t="shared" si="95"/>
        <v>March</v>
      </c>
    </row>
    <row r="2025" spans="1:18">
      <c r="A2025" t="s">
        <v>2125</v>
      </c>
      <c r="B2025" t="s">
        <v>22</v>
      </c>
      <c r="C2025">
        <v>2</v>
      </c>
      <c r="D2025">
        <f t="shared" si="93"/>
        <v>2</v>
      </c>
      <c r="E2025">
        <v>37.1</v>
      </c>
      <c r="F2025">
        <v>74.2</v>
      </c>
      <c r="G2025">
        <f t="shared" si="94"/>
        <v>74.2</v>
      </c>
      <c r="H2025" s="1">
        <v>45732</v>
      </c>
      <c r="I2025" s="1">
        <v>45733</v>
      </c>
      <c r="J2025" t="s">
        <v>27</v>
      </c>
      <c r="K2025" t="s">
        <v>70</v>
      </c>
      <c r="L2025">
        <v>4</v>
      </c>
      <c r="M2025" t="s">
        <v>19</v>
      </c>
      <c r="N2025" t="s">
        <v>62</v>
      </c>
      <c r="O2025">
        <f>orders[[#This Row],[Ship Date]]-orders[[#This Row],[Order Date]]</f>
        <v>1</v>
      </c>
      <c r="P2025">
        <f>WEEKNUM(orders[[#This Row],[Order Date]])</f>
        <v>12</v>
      </c>
      <c r="Q2025" t="str" cm="1">
        <f t="array" ref="Q2025">_xlfn.IFS(orders[[#This Row],[Customer Gender]]="M","Male", orders[[#This Row],[Customer Gender]]="F","Female", orders[[#This Row],[Customer Gender]]="O","Other", TRUE,"Unknown")</f>
        <v>Female</v>
      </c>
      <c r="R2025" s="31" t="str">
        <f t="shared" si="95"/>
        <v>March</v>
      </c>
    </row>
    <row r="2026" spans="1:18">
      <c r="A2026" t="s">
        <v>2126</v>
      </c>
      <c r="B2026" t="s">
        <v>37</v>
      </c>
      <c r="C2026">
        <v>2</v>
      </c>
      <c r="D2026">
        <f t="shared" si="93"/>
        <v>2</v>
      </c>
      <c r="E2026">
        <v>38.9</v>
      </c>
      <c r="F2026">
        <v>77.8</v>
      </c>
      <c r="G2026">
        <f t="shared" si="94"/>
        <v>77.8</v>
      </c>
      <c r="H2026" s="1">
        <v>45732</v>
      </c>
      <c r="I2026" s="1">
        <v>45733</v>
      </c>
      <c r="J2026" t="s">
        <v>23</v>
      </c>
      <c r="K2026" t="s">
        <v>70</v>
      </c>
      <c r="L2026">
        <v>4</v>
      </c>
      <c r="M2026" t="s">
        <v>19</v>
      </c>
      <c r="N2026" t="s">
        <v>62</v>
      </c>
      <c r="O2026">
        <f>orders[[#This Row],[Ship Date]]-orders[[#This Row],[Order Date]]</f>
        <v>1</v>
      </c>
      <c r="P2026">
        <f>WEEKNUM(orders[[#This Row],[Order Date]])</f>
        <v>12</v>
      </c>
      <c r="Q2026" t="str" cm="1">
        <f t="array" ref="Q2026">_xlfn.IFS(orders[[#This Row],[Customer Gender]]="M","Male", orders[[#This Row],[Customer Gender]]="F","Female", orders[[#This Row],[Customer Gender]]="O","Other", TRUE,"Unknown")</f>
        <v>Male</v>
      </c>
      <c r="R2026" s="31" t="str">
        <f t="shared" si="95"/>
        <v>March</v>
      </c>
    </row>
    <row r="2027" spans="1:18">
      <c r="A2027" t="s">
        <v>2127</v>
      </c>
      <c r="B2027" t="s">
        <v>54</v>
      </c>
      <c r="C2027">
        <v>2</v>
      </c>
      <c r="D2027">
        <f t="shared" si="93"/>
        <v>2</v>
      </c>
      <c r="E2027">
        <v>35.200000000000003</v>
      </c>
      <c r="F2027">
        <v>70.400000000000006</v>
      </c>
      <c r="G2027">
        <f t="shared" si="94"/>
        <v>70.400000000000006</v>
      </c>
      <c r="H2027" s="1">
        <v>45732</v>
      </c>
      <c r="I2027" s="1">
        <v>45733</v>
      </c>
      <c r="J2027" t="s">
        <v>23</v>
      </c>
      <c r="K2027" t="s">
        <v>18</v>
      </c>
      <c r="L2027">
        <v>5</v>
      </c>
      <c r="M2027" t="s">
        <v>19</v>
      </c>
      <c r="N2027" t="s">
        <v>103</v>
      </c>
      <c r="O2027">
        <f>orders[[#This Row],[Ship Date]]-orders[[#This Row],[Order Date]]</f>
        <v>1</v>
      </c>
      <c r="P2027">
        <f>WEEKNUM(orders[[#This Row],[Order Date]])</f>
        <v>12</v>
      </c>
      <c r="Q2027" t="str" cm="1">
        <f t="array" ref="Q2027">_xlfn.IFS(orders[[#This Row],[Customer Gender]]="M","Male", orders[[#This Row],[Customer Gender]]="F","Female", orders[[#This Row],[Customer Gender]]="O","Other", TRUE,"Unknown")</f>
        <v>Male</v>
      </c>
      <c r="R2027" s="31" t="str">
        <f t="shared" si="95"/>
        <v>March</v>
      </c>
    </row>
    <row r="2028" spans="1:18">
      <c r="A2028" t="s">
        <v>2128</v>
      </c>
      <c r="B2028" t="s">
        <v>16</v>
      </c>
      <c r="C2028">
        <v>2</v>
      </c>
      <c r="D2028">
        <f t="shared" si="93"/>
        <v>2</v>
      </c>
      <c r="E2028">
        <v>22.3</v>
      </c>
      <c r="F2028">
        <v>44.6</v>
      </c>
      <c r="G2028">
        <f t="shared" si="94"/>
        <v>44.6</v>
      </c>
      <c r="H2028" s="1">
        <v>45732</v>
      </c>
      <c r="I2028" s="1">
        <v>45734</v>
      </c>
      <c r="J2028" t="s">
        <v>27</v>
      </c>
      <c r="K2028" t="s">
        <v>35</v>
      </c>
      <c r="L2028">
        <v>4</v>
      </c>
      <c r="M2028" t="s">
        <v>19</v>
      </c>
      <c r="N2028" t="s">
        <v>72</v>
      </c>
      <c r="O2028">
        <f>orders[[#This Row],[Ship Date]]-orders[[#This Row],[Order Date]]</f>
        <v>2</v>
      </c>
      <c r="P2028">
        <f>WEEKNUM(orders[[#This Row],[Order Date]])</f>
        <v>12</v>
      </c>
      <c r="Q2028" t="str" cm="1">
        <f t="array" ref="Q2028">_xlfn.IFS(orders[[#This Row],[Customer Gender]]="M","Male", orders[[#This Row],[Customer Gender]]="F","Female", orders[[#This Row],[Customer Gender]]="O","Other", TRUE,"Unknown")</f>
        <v>Female</v>
      </c>
      <c r="R2028" s="31" t="str">
        <f t="shared" si="95"/>
        <v>March</v>
      </c>
    </row>
    <row r="2029" spans="1:18">
      <c r="A2029" t="s">
        <v>2129</v>
      </c>
      <c r="B2029" t="s">
        <v>46</v>
      </c>
      <c r="C2029">
        <v>1</v>
      </c>
      <c r="D2029">
        <f t="shared" si="93"/>
        <v>1</v>
      </c>
      <c r="E2029">
        <v>43.3</v>
      </c>
      <c r="F2029">
        <v>43.3</v>
      </c>
      <c r="G2029">
        <f t="shared" si="94"/>
        <v>43.3</v>
      </c>
      <c r="H2029" s="1">
        <v>45732</v>
      </c>
      <c r="I2029" s="1">
        <v>45735</v>
      </c>
      <c r="J2029" t="s">
        <v>27</v>
      </c>
      <c r="K2029" t="s">
        <v>18</v>
      </c>
      <c r="L2029">
        <v>5</v>
      </c>
      <c r="M2029" t="s">
        <v>19</v>
      </c>
      <c r="N2029" t="s">
        <v>77</v>
      </c>
      <c r="O2029">
        <f>orders[[#This Row],[Ship Date]]-orders[[#This Row],[Order Date]]</f>
        <v>3</v>
      </c>
      <c r="P2029">
        <f>WEEKNUM(orders[[#This Row],[Order Date]])</f>
        <v>12</v>
      </c>
      <c r="Q2029" t="str" cm="1">
        <f t="array" ref="Q2029">_xlfn.IFS(orders[[#This Row],[Customer Gender]]="M","Male", orders[[#This Row],[Customer Gender]]="F","Female", orders[[#This Row],[Customer Gender]]="O","Other", TRUE,"Unknown")</f>
        <v>Female</v>
      </c>
      <c r="R2029" s="31" t="str">
        <f t="shared" si="95"/>
        <v>March</v>
      </c>
    </row>
    <row r="2030" spans="1:18">
      <c r="A2030" t="s">
        <v>2130</v>
      </c>
      <c r="B2030" t="s">
        <v>39</v>
      </c>
      <c r="C2030">
        <v>6</v>
      </c>
      <c r="D2030">
        <f t="shared" si="93"/>
        <v>6</v>
      </c>
      <c r="E2030">
        <v>75.900000000000006</v>
      </c>
      <c r="F2030">
        <v>455.40000000000003</v>
      </c>
      <c r="G2030">
        <f t="shared" si="94"/>
        <v>455.40000000000003</v>
      </c>
      <c r="H2030" s="1">
        <v>45732</v>
      </c>
      <c r="I2030" s="1">
        <v>45738</v>
      </c>
      <c r="J2030" t="s">
        <v>23</v>
      </c>
      <c r="K2030" t="s">
        <v>18</v>
      </c>
      <c r="L2030">
        <v>4</v>
      </c>
      <c r="M2030" t="s">
        <v>19</v>
      </c>
      <c r="N2030" t="s">
        <v>77</v>
      </c>
      <c r="O2030">
        <f>orders[[#This Row],[Ship Date]]-orders[[#This Row],[Order Date]]</f>
        <v>6</v>
      </c>
      <c r="P2030">
        <f>WEEKNUM(orders[[#This Row],[Order Date]])</f>
        <v>12</v>
      </c>
      <c r="Q2030" t="str" cm="1">
        <f t="array" ref="Q2030">_xlfn.IFS(orders[[#This Row],[Customer Gender]]="M","Male", orders[[#This Row],[Customer Gender]]="F","Female", orders[[#This Row],[Customer Gender]]="O","Other", TRUE,"Unknown")</f>
        <v>Male</v>
      </c>
      <c r="R2030" s="31" t="str">
        <f t="shared" si="95"/>
        <v>March</v>
      </c>
    </row>
    <row r="2031" spans="1:18">
      <c r="A2031" t="s">
        <v>2131</v>
      </c>
      <c r="B2031" t="s">
        <v>39</v>
      </c>
      <c r="C2031">
        <v>3</v>
      </c>
      <c r="D2031">
        <f t="shared" si="93"/>
        <v>3</v>
      </c>
      <c r="E2031">
        <v>78.7</v>
      </c>
      <c r="F2031">
        <v>236.10000000000002</v>
      </c>
      <c r="G2031">
        <f t="shared" si="94"/>
        <v>236.10000000000002</v>
      </c>
      <c r="H2031" s="1">
        <v>45732</v>
      </c>
      <c r="I2031" s="1">
        <v>45736</v>
      </c>
      <c r="J2031" t="s">
        <v>27</v>
      </c>
      <c r="K2031" t="s">
        <v>40</v>
      </c>
      <c r="L2031">
        <v>3</v>
      </c>
      <c r="M2031" t="s">
        <v>19</v>
      </c>
      <c r="N2031" t="s">
        <v>77</v>
      </c>
      <c r="O2031">
        <f>orders[[#This Row],[Ship Date]]-orders[[#This Row],[Order Date]]</f>
        <v>4</v>
      </c>
      <c r="P2031">
        <f>WEEKNUM(orders[[#This Row],[Order Date]])</f>
        <v>12</v>
      </c>
      <c r="Q2031" t="str" cm="1">
        <f t="array" ref="Q2031">_xlfn.IFS(orders[[#This Row],[Customer Gender]]="M","Male", orders[[#This Row],[Customer Gender]]="F","Female", orders[[#This Row],[Customer Gender]]="O","Other", TRUE,"Unknown")</f>
        <v>Female</v>
      </c>
      <c r="R2031" s="31" t="str">
        <f t="shared" si="95"/>
        <v>March</v>
      </c>
    </row>
    <row r="2032" spans="1:18">
      <c r="A2032" t="s">
        <v>2132</v>
      </c>
      <c r="B2032" t="s">
        <v>22</v>
      </c>
      <c r="C2032">
        <v>1</v>
      </c>
      <c r="D2032">
        <f t="shared" si="93"/>
        <v>1</v>
      </c>
      <c r="E2032">
        <v>66.3</v>
      </c>
      <c r="F2032">
        <v>66.3</v>
      </c>
      <c r="G2032">
        <f t="shared" si="94"/>
        <v>66.3</v>
      </c>
      <c r="H2032" s="1">
        <v>45732</v>
      </c>
      <c r="I2032" s="1">
        <v>45736</v>
      </c>
      <c r="J2032" t="s">
        <v>27</v>
      </c>
      <c r="K2032" t="s">
        <v>18</v>
      </c>
      <c r="L2032">
        <v>5</v>
      </c>
      <c r="M2032" t="s">
        <v>19</v>
      </c>
      <c r="N2032" t="s">
        <v>110</v>
      </c>
      <c r="O2032">
        <f>orders[[#This Row],[Ship Date]]-orders[[#This Row],[Order Date]]</f>
        <v>4</v>
      </c>
      <c r="P2032">
        <f>WEEKNUM(orders[[#This Row],[Order Date]])</f>
        <v>12</v>
      </c>
      <c r="Q2032" t="str" cm="1">
        <f t="array" ref="Q2032">_xlfn.IFS(orders[[#This Row],[Customer Gender]]="M","Male", orders[[#This Row],[Customer Gender]]="F","Female", orders[[#This Row],[Customer Gender]]="O","Other", TRUE,"Unknown")</f>
        <v>Female</v>
      </c>
      <c r="R2032" s="31" t="str">
        <f t="shared" si="95"/>
        <v>March</v>
      </c>
    </row>
    <row r="2033" spans="1:18">
      <c r="A2033" t="s">
        <v>2133</v>
      </c>
      <c r="B2033" t="s">
        <v>44</v>
      </c>
      <c r="C2033">
        <v>2</v>
      </c>
      <c r="D2033">
        <f t="shared" si="93"/>
        <v>2</v>
      </c>
      <c r="E2033">
        <v>33.6</v>
      </c>
      <c r="F2033">
        <v>67.2</v>
      </c>
      <c r="G2033">
        <f t="shared" si="94"/>
        <v>67.2</v>
      </c>
      <c r="H2033" s="1">
        <v>45732</v>
      </c>
      <c r="I2033" s="1">
        <v>45732</v>
      </c>
      <c r="J2033" t="s">
        <v>23</v>
      </c>
      <c r="K2033" t="s">
        <v>18</v>
      </c>
      <c r="L2033">
        <v>3</v>
      </c>
      <c r="M2033" t="s">
        <v>19</v>
      </c>
      <c r="N2033" t="s">
        <v>110</v>
      </c>
      <c r="O2033">
        <f>orders[[#This Row],[Ship Date]]-orders[[#This Row],[Order Date]]</f>
        <v>0</v>
      </c>
      <c r="P2033">
        <f>WEEKNUM(orders[[#This Row],[Order Date]])</f>
        <v>12</v>
      </c>
      <c r="Q2033" t="str" cm="1">
        <f t="array" ref="Q2033">_xlfn.IFS(orders[[#This Row],[Customer Gender]]="M","Male", orders[[#This Row],[Customer Gender]]="F","Female", orders[[#This Row],[Customer Gender]]="O","Other", TRUE,"Unknown")</f>
        <v>Male</v>
      </c>
      <c r="R2033" s="31" t="str">
        <f t="shared" si="95"/>
        <v>March</v>
      </c>
    </row>
    <row r="2034" spans="1:18">
      <c r="A2034" t="s">
        <v>2134</v>
      </c>
      <c r="B2034" t="s">
        <v>26</v>
      </c>
      <c r="C2034">
        <v>7</v>
      </c>
      <c r="D2034">
        <f t="shared" si="93"/>
        <v>7</v>
      </c>
      <c r="E2034">
        <v>61.4</v>
      </c>
      <c r="F2034">
        <v>429.8</v>
      </c>
      <c r="G2034">
        <f t="shared" si="94"/>
        <v>429.8</v>
      </c>
      <c r="H2034" s="1">
        <v>45732</v>
      </c>
      <c r="I2034" s="1">
        <v>45733</v>
      </c>
      <c r="J2034" t="s">
        <v>23</v>
      </c>
      <c r="K2034" t="s">
        <v>70</v>
      </c>
      <c r="L2034">
        <v>4</v>
      </c>
      <c r="M2034" t="s">
        <v>19</v>
      </c>
      <c r="N2034" t="s">
        <v>110</v>
      </c>
      <c r="O2034">
        <f>orders[[#This Row],[Ship Date]]-orders[[#This Row],[Order Date]]</f>
        <v>1</v>
      </c>
      <c r="P2034">
        <f>WEEKNUM(orders[[#This Row],[Order Date]])</f>
        <v>12</v>
      </c>
      <c r="Q2034" t="str" cm="1">
        <f t="array" ref="Q2034">_xlfn.IFS(orders[[#This Row],[Customer Gender]]="M","Male", orders[[#This Row],[Customer Gender]]="F","Female", orders[[#This Row],[Customer Gender]]="O","Other", TRUE,"Unknown")</f>
        <v>Male</v>
      </c>
      <c r="R2034" s="31" t="str">
        <f t="shared" si="95"/>
        <v>March</v>
      </c>
    </row>
    <row r="2035" spans="1:18">
      <c r="A2035" t="s">
        <v>2135</v>
      </c>
      <c r="B2035" t="s">
        <v>44</v>
      </c>
      <c r="C2035">
        <v>2</v>
      </c>
      <c r="D2035">
        <f t="shared" si="93"/>
        <v>2</v>
      </c>
      <c r="E2035">
        <v>17.5</v>
      </c>
      <c r="F2035">
        <v>35</v>
      </c>
      <c r="G2035">
        <f t="shared" si="94"/>
        <v>35</v>
      </c>
      <c r="H2035" s="1">
        <v>45732</v>
      </c>
      <c r="I2035" s="1">
        <v>45735</v>
      </c>
      <c r="J2035" t="s">
        <v>27</v>
      </c>
      <c r="K2035" t="s">
        <v>18</v>
      </c>
      <c r="L2035">
        <v>4</v>
      </c>
      <c r="M2035" t="s">
        <v>19</v>
      </c>
      <c r="N2035" t="s">
        <v>115</v>
      </c>
      <c r="O2035">
        <f>orders[[#This Row],[Ship Date]]-orders[[#This Row],[Order Date]]</f>
        <v>3</v>
      </c>
      <c r="P2035">
        <f>WEEKNUM(orders[[#This Row],[Order Date]])</f>
        <v>12</v>
      </c>
      <c r="Q2035" t="str" cm="1">
        <f t="array" ref="Q2035">_xlfn.IFS(orders[[#This Row],[Customer Gender]]="M","Male", orders[[#This Row],[Customer Gender]]="F","Female", orders[[#This Row],[Customer Gender]]="O","Other", TRUE,"Unknown")</f>
        <v>Female</v>
      </c>
      <c r="R2035" s="31" t="str">
        <f t="shared" si="95"/>
        <v>March</v>
      </c>
    </row>
    <row r="2036" spans="1:18">
      <c r="A2036" t="s">
        <v>2136</v>
      </c>
      <c r="B2036" t="s">
        <v>44</v>
      </c>
      <c r="C2036">
        <v>2</v>
      </c>
      <c r="D2036">
        <f t="shared" si="93"/>
        <v>2</v>
      </c>
      <c r="E2036">
        <v>32.5</v>
      </c>
      <c r="F2036">
        <v>65</v>
      </c>
      <c r="G2036">
        <f t="shared" si="94"/>
        <v>65</v>
      </c>
      <c r="H2036" s="1">
        <v>45732</v>
      </c>
      <c r="I2036" s="1">
        <v>45735</v>
      </c>
      <c r="J2036" t="s">
        <v>27</v>
      </c>
      <c r="K2036" t="s">
        <v>35</v>
      </c>
      <c r="L2036">
        <v>4</v>
      </c>
      <c r="M2036" t="s">
        <v>19</v>
      </c>
      <c r="N2036" t="s">
        <v>115</v>
      </c>
      <c r="O2036">
        <f>orders[[#This Row],[Ship Date]]-orders[[#This Row],[Order Date]]</f>
        <v>3</v>
      </c>
      <c r="P2036">
        <f>WEEKNUM(orders[[#This Row],[Order Date]])</f>
        <v>12</v>
      </c>
      <c r="Q2036" t="str" cm="1">
        <f t="array" ref="Q2036">_xlfn.IFS(orders[[#This Row],[Customer Gender]]="M","Male", orders[[#This Row],[Customer Gender]]="F","Female", orders[[#This Row],[Customer Gender]]="O","Other", TRUE,"Unknown")</f>
        <v>Female</v>
      </c>
      <c r="R2036" s="31" t="str">
        <f t="shared" si="95"/>
        <v>March</v>
      </c>
    </row>
    <row r="2037" spans="1:18">
      <c r="A2037" t="s">
        <v>2137</v>
      </c>
      <c r="B2037" t="s">
        <v>32</v>
      </c>
      <c r="C2037">
        <v>1</v>
      </c>
      <c r="D2037">
        <f t="shared" si="93"/>
        <v>1</v>
      </c>
      <c r="E2037">
        <v>34.6</v>
      </c>
      <c r="F2037">
        <v>34.6</v>
      </c>
      <c r="G2037">
        <f t="shared" si="94"/>
        <v>34.6</v>
      </c>
      <c r="H2037" s="1">
        <v>45732</v>
      </c>
      <c r="I2037" s="1">
        <v>45733</v>
      </c>
      <c r="J2037" t="s">
        <v>27</v>
      </c>
      <c r="K2037" t="s">
        <v>70</v>
      </c>
      <c r="L2037">
        <v>4</v>
      </c>
      <c r="M2037" t="s">
        <v>19</v>
      </c>
      <c r="N2037" t="s">
        <v>115</v>
      </c>
      <c r="O2037">
        <f>orders[[#This Row],[Ship Date]]-orders[[#This Row],[Order Date]]</f>
        <v>1</v>
      </c>
      <c r="P2037">
        <f>WEEKNUM(orders[[#This Row],[Order Date]])</f>
        <v>12</v>
      </c>
      <c r="Q2037" t="str" cm="1">
        <f t="array" ref="Q2037">_xlfn.IFS(orders[[#This Row],[Customer Gender]]="M","Male", orders[[#This Row],[Customer Gender]]="F","Female", orders[[#This Row],[Customer Gender]]="O","Other", TRUE,"Unknown")</f>
        <v>Female</v>
      </c>
      <c r="R2037" s="31" t="str">
        <f t="shared" si="95"/>
        <v>March</v>
      </c>
    </row>
    <row r="2038" spans="1:18">
      <c r="A2038" t="s">
        <v>2138</v>
      </c>
      <c r="B2038" t="s">
        <v>26</v>
      </c>
      <c r="C2038">
        <v>1</v>
      </c>
      <c r="D2038">
        <f t="shared" si="93"/>
        <v>1</v>
      </c>
      <c r="E2038">
        <v>75.900000000000006</v>
      </c>
      <c r="F2038">
        <v>75.900000000000006</v>
      </c>
      <c r="G2038">
        <f t="shared" si="94"/>
        <v>75.900000000000006</v>
      </c>
      <c r="H2038" s="1">
        <v>45732</v>
      </c>
      <c r="I2038" s="1">
        <v>45732</v>
      </c>
      <c r="J2038" t="s">
        <v>23</v>
      </c>
      <c r="K2038" t="s">
        <v>35</v>
      </c>
      <c r="L2038">
        <v>5</v>
      </c>
      <c r="M2038" t="s">
        <v>19</v>
      </c>
      <c r="N2038" t="s">
        <v>115</v>
      </c>
      <c r="O2038">
        <f>orders[[#This Row],[Ship Date]]-orders[[#This Row],[Order Date]]</f>
        <v>0</v>
      </c>
      <c r="P2038">
        <f>WEEKNUM(orders[[#This Row],[Order Date]])</f>
        <v>12</v>
      </c>
      <c r="Q2038" t="str" cm="1">
        <f t="array" ref="Q2038">_xlfn.IFS(orders[[#This Row],[Customer Gender]]="M","Male", orders[[#This Row],[Customer Gender]]="F","Female", orders[[#This Row],[Customer Gender]]="O","Other", TRUE,"Unknown")</f>
        <v>Male</v>
      </c>
      <c r="R2038" s="31" t="str">
        <f t="shared" si="95"/>
        <v>March</v>
      </c>
    </row>
    <row r="2039" spans="1:18">
      <c r="A2039" t="s">
        <v>2139</v>
      </c>
      <c r="B2039" t="s">
        <v>22</v>
      </c>
      <c r="C2039">
        <v>3</v>
      </c>
      <c r="D2039">
        <f t="shared" si="93"/>
        <v>3</v>
      </c>
      <c r="E2039">
        <v>42.1</v>
      </c>
      <c r="F2039">
        <v>126.30000000000001</v>
      </c>
      <c r="G2039">
        <f t="shared" si="94"/>
        <v>126.30000000000001</v>
      </c>
      <c r="H2039" s="1">
        <v>45732</v>
      </c>
      <c r="I2039" s="1">
        <v>45735</v>
      </c>
      <c r="J2039" t="s">
        <v>23</v>
      </c>
      <c r="K2039" t="s">
        <v>35</v>
      </c>
      <c r="L2039">
        <v>3</v>
      </c>
      <c r="M2039" t="s">
        <v>19</v>
      </c>
      <c r="N2039" t="s">
        <v>115</v>
      </c>
      <c r="O2039">
        <f>orders[[#This Row],[Ship Date]]-orders[[#This Row],[Order Date]]</f>
        <v>3</v>
      </c>
      <c r="P2039">
        <f>WEEKNUM(orders[[#This Row],[Order Date]])</f>
        <v>12</v>
      </c>
      <c r="Q2039" t="str" cm="1">
        <f t="array" ref="Q2039">_xlfn.IFS(orders[[#This Row],[Customer Gender]]="M","Male", orders[[#This Row],[Customer Gender]]="F","Female", orders[[#This Row],[Customer Gender]]="O","Other", TRUE,"Unknown")</f>
        <v>Male</v>
      </c>
      <c r="R2039" s="31" t="str">
        <f t="shared" si="95"/>
        <v>March</v>
      </c>
    </row>
    <row r="2040" spans="1:18">
      <c r="A2040" t="s">
        <v>2140</v>
      </c>
      <c r="B2040" t="s">
        <v>42</v>
      </c>
      <c r="C2040">
        <v>3</v>
      </c>
      <c r="D2040">
        <f t="shared" si="93"/>
        <v>3</v>
      </c>
      <c r="E2040">
        <v>65.3</v>
      </c>
      <c r="F2040">
        <v>195.89999999999998</v>
      </c>
      <c r="G2040">
        <f t="shared" si="94"/>
        <v>195.89999999999998</v>
      </c>
      <c r="H2040" s="1">
        <v>45732</v>
      </c>
      <c r="I2040" s="1">
        <v>45739</v>
      </c>
      <c r="J2040" t="s">
        <v>23</v>
      </c>
      <c r="K2040" t="s">
        <v>18</v>
      </c>
      <c r="L2040">
        <v>4</v>
      </c>
      <c r="M2040" t="s">
        <v>19</v>
      </c>
      <c r="N2040" t="s">
        <v>24</v>
      </c>
      <c r="O2040">
        <f>orders[[#This Row],[Ship Date]]-orders[[#This Row],[Order Date]]</f>
        <v>7</v>
      </c>
      <c r="P2040">
        <f>WEEKNUM(orders[[#This Row],[Order Date]])</f>
        <v>12</v>
      </c>
      <c r="Q2040" t="str" cm="1">
        <f t="array" ref="Q2040">_xlfn.IFS(orders[[#This Row],[Customer Gender]]="M","Male", orders[[#This Row],[Customer Gender]]="F","Female", orders[[#This Row],[Customer Gender]]="O","Other", TRUE,"Unknown")</f>
        <v>Male</v>
      </c>
      <c r="R2040" s="31" t="str">
        <f t="shared" si="95"/>
        <v>March</v>
      </c>
    </row>
    <row r="2041" spans="1:18">
      <c r="A2041" t="s">
        <v>2141</v>
      </c>
      <c r="B2041" t="s">
        <v>123</v>
      </c>
      <c r="C2041">
        <v>1</v>
      </c>
      <c r="D2041">
        <f t="shared" si="93"/>
        <v>1</v>
      </c>
      <c r="E2041">
        <v>20.6</v>
      </c>
      <c r="F2041">
        <v>20.6</v>
      </c>
      <c r="G2041">
        <f t="shared" si="94"/>
        <v>20.6</v>
      </c>
      <c r="H2041" s="1">
        <v>45732</v>
      </c>
      <c r="I2041" s="1">
        <v>45735</v>
      </c>
      <c r="J2041" t="s">
        <v>23</v>
      </c>
      <c r="K2041" t="s">
        <v>51</v>
      </c>
      <c r="L2041">
        <v>4</v>
      </c>
      <c r="M2041" t="s">
        <v>19</v>
      </c>
      <c r="N2041" t="s">
        <v>437</v>
      </c>
      <c r="O2041">
        <f>orders[[#This Row],[Ship Date]]-orders[[#This Row],[Order Date]]</f>
        <v>3</v>
      </c>
      <c r="P2041">
        <f>WEEKNUM(orders[[#This Row],[Order Date]])</f>
        <v>12</v>
      </c>
      <c r="Q2041" t="str" cm="1">
        <f t="array" ref="Q2041">_xlfn.IFS(orders[[#This Row],[Customer Gender]]="M","Male", orders[[#This Row],[Customer Gender]]="F","Female", orders[[#This Row],[Customer Gender]]="O","Other", TRUE,"Unknown")</f>
        <v>Male</v>
      </c>
      <c r="R2041" s="31" t="str">
        <f t="shared" si="95"/>
        <v>March</v>
      </c>
    </row>
    <row r="2042" spans="1:18">
      <c r="A2042" t="s">
        <v>2142</v>
      </c>
      <c r="B2042" t="s">
        <v>44</v>
      </c>
      <c r="C2042">
        <v>7</v>
      </c>
      <c r="D2042">
        <f t="shared" si="93"/>
        <v>7</v>
      </c>
      <c r="E2042">
        <v>16.5</v>
      </c>
      <c r="F2042">
        <v>115.5</v>
      </c>
      <c r="G2042">
        <f t="shared" si="94"/>
        <v>115.5</v>
      </c>
      <c r="H2042" s="1">
        <v>45732</v>
      </c>
      <c r="I2042" s="1">
        <v>45733</v>
      </c>
      <c r="J2042" t="s">
        <v>23</v>
      </c>
      <c r="K2042" t="s">
        <v>35</v>
      </c>
      <c r="L2042">
        <v>3</v>
      </c>
      <c r="M2042" t="s">
        <v>19</v>
      </c>
      <c r="N2042" t="s">
        <v>28</v>
      </c>
      <c r="O2042">
        <f>orders[[#This Row],[Ship Date]]-orders[[#This Row],[Order Date]]</f>
        <v>1</v>
      </c>
      <c r="P2042">
        <f>WEEKNUM(orders[[#This Row],[Order Date]])</f>
        <v>12</v>
      </c>
      <c r="Q2042" t="str" cm="1">
        <f t="array" ref="Q2042">_xlfn.IFS(orders[[#This Row],[Customer Gender]]="M","Male", orders[[#This Row],[Customer Gender]]="F","Female", orders[[#This Row],[Customer Gender]]="O","Other", TRUE,"Unknown")</f>
        <v>Male</v>
      </c>
      <c r="R2042" s="31" t="str">
        <f t="shared" si="95"/>
        <v>March</v>
      </c>
    </row>
    <row r="2043" spans="1:18">
      <c r="A2043" t="s">
        <v>2143</v>
      </c>
      <c r="B2043" t="s">
        <v>128</v>
      </c>
      <c r="C2043">
        <v>10</v>
      </c>
      <c r="D2043">
        <f t="shared" si="93"/>
        <v>10</v>
      </c>
      <c r="E2043">
        <v>36.200000000000003</v>
      </c>
      <c r="F2043">
        <v>362</v>
      </c>
      <c r="G2043">
        <f t="shared" si="94"/>
        <v>362</v>
      </c>
      <c r="H2043" s="1">
        <v>45732</v>
      </c>
      <c r="I2043" s="1">
        <v>45734</v>
      </c>
      <c r="J2043" t="s">
        <v>23</v>
      </c>
      <c r="K2043" t="s">
        <v>18</v>
      </c>
      <c r="L2043">
        <v>5</v>
      </c>
      <c r="M2043" t="s">
        <v>19</v>
      </c>
      <c r="N2043" t="s">
        <v>28</v>
      </c>
      <c r="O2043">
        <f>orders[[#This Row],[Ship Date]]-orders[[#This Row],[Order Date]]</f>
        <v>2</v>
      </c>
      <c r="P2043">
        <f>WEEKNUM(orders[[#This Row],[Order Date]])</f>
        <v>12</v>
      </c>
      <c r="Q2043" t="str" cm="1">
        <f t="array" ref="Q2043">_xlfn.IFS(orders[[#This Row],[Customer Gender]]="M","Male", orders[[#This Row],[Customer Gender]]="F","Female", orders[[#This Row],[Customer Gender]]="O","Other", TRUE,"Unknown")</f>
        <v>Male</v>
      </c>
      <c r="R2043" s="31" t="str">
        <f t="shared" si="95"/>
        <v>March</v>
      </c>
    </row>
    <row r="2044" spans="1:18">
      <c r="A2044" t="s">
        <v>2144</v>
      </c>
      <c r="B2044" t="s">
        <v>39</v>
      </c>
      <c r="C2044">
        <v>1</v>
      </c>
      <c r="D2044">
        <f t="shared" si="93"/>
        <v>1</v>
      </c>
      <c r="E2044">
        <v>53.2</v>
      </c>
      <c r="F2044">
        <v>53.2</v>
      </c>
      <c r="G2044">
        <f t="shared" si="94"/>
        <v>53.2</v>
      </c>
      <c r="H2044" s="1">
        <v>45732</v>
      </c>
      <c r="I2044" s="1">
        <v>45733</v>
      </c>
      <c r="J2044" t="s">
        <v>27</v>
      </c>
      <c r="K2044" t="s">
        <v>18</v>
      </c>
      <c r="L2044">
        <v>3</v>
      </c>
      <c r="M2044" t="s">
        <v>19</v>
      </c>
      <c r="N2044" t="s">
        <v>147</v>
      </c>
      <c r="O2044">
        <f>orders[[#This Row],[Ship Date]]-orders[[#This Row],[Order Date]]</f>
        <v>1</v>
      </c>
      <c r="P2044">
        <f>WEEKNUM(orders[[#This Row],[Order Date]])</f>
        <v>12</v>
      </c>
      <c r="Q2044" t="str" cm="1">
        <f t="array" ref="Q2044">_xlfn.IFS(orders[[#This Row],[Customer Gender]]="M","Male", orders[[#This Row],[Customer Gender]]="F","Female", orders[[#This Row],[Customer Gender]]="O","Other", TRUE,"Unknown")</f>
        <v>Female</v>
      </c>
      <c r="R2044" s="31" t="str">
        <f t="shared" si="95"/>
        <v>March</v>
      </c>
    </row>
    <row r="2045" spans="1:18">
      <c r="A2045" t="s">
        <v>2145</v>
      </c>
      <c r="B2045" t="s">
        <v>26</v>
      </c>
      <c r="C2045">
        <v>14</v>
      </c>
      <c r="D2045">
        <f t="shared" si="93"/>
        <v>14</v>
      </c>
      <c r="E2045">
        <v>176</v>
      </c>
      <c r="F2045">
        <v>2464</v>
      </c>
      <c r="G2045">
        <f t="shared" si="94"/>
        <v>2464</v>
      </c>
      <c r="H2045" s="1">
        <v>45732</v>
      </c>
      <c r="I2045" s="1">
        <v>45733</v>
      </c>
      <c r="J2045" t="s">
        <v>27</v>
      </c>
      <c r="K2045" t="s">
        <v>18</v>
      </c>
      <c r="L2045">
        <v>3</v>
      </c>
      <c r="M2045" t="s">
        <v>19</v>
      </c>
      <c r="N2045" t="s">
        <v>33</v>
      </c>
      <c r="O2045">
        <f>orders[[#This Row],[Ship Date]]-orders[[#This Row],[Order Date]]</f>
        <v>1</v>
      </c>
      <c r="P2045">
        <f>WEEKNUM(orders[[#This Row],[Order Date]])</f>
        <v>12</v>
      </c>
      <c r="Q2045" t="str" cm="1">
        <f t="array" ref="Q2045">_xlfn.IFS(orders[[#This Row],[Customer Gender]]="M","Male", orders[[#This Row],[Customer Gender]]="F","Female", orders[[#This Row],[Customer Gender]]="O","Other", TRUE,"Unknown")</f>
        <v>Female</v>
      </c>
      <c r="R2045" s="31" t="str">
        <f t="shared" si="95"/>
        <v>March</v>
      </c>
    </row>
    <row r="2046" spans="1:18">
      <c r="A2046" t="s">
        <v>2146</v>
      </c>
      <c r="B2046" t="s">
        <v>22</v>
      </c>
      <c r="C2046">
        <v>1</v>
      </c>
      <c r="D2046">
        <f t="shared" si="93"/>
        <v>1</v>
      </c>
      <c r="E2046">
        <v>52.4</v>
      </c>
      <c r="F2046">
        <v>52.4</v>
      </c>
      <c r="G2046">
        <f t="shared" si="94"/>
        <v>52.4</v>
      </c>
      <c r="H2046" s="1">
        <v>45732</v>
      </c>
      <c r="I2046" s="1">
        <v>45733</v>
      </c>
      <c r="J2046" t="s">
        <v>23</v>
      </c>
      <c r="K2046" t="s">
        <v>35</v>
      </c>
      <c r="L2046">
        <v>4</v>
      </c>
      <c r="M2046" t="s">
        <v>19</v>
      </c>
      <c r="N2046" t="s">
        <v>33</v>
      </c>
      <c r="O2046">
        <f>orders[[#This Row],[Ship Date]]-orders[[#This Row],[Order Date]]</f>
        <v>1</v>
      </c>
      <c r="P2046">
        <f>WEEKNUM(orders[[#This Row],[Order Date]])</f>
        <v>12</v>
      </c>
      <c r="Q2046" t="str" cm="1">
        <f t="array" ref="Q2046">_xlfn.IFS(orders[[#This Row],[Customer Gender]]="M","Male", orders[[#This Row],[Customer Gender]]="F","Female", orders[[#This Row],[Customer Gender]]="O","Other", TRUE,"Unknown")</f>
        <v>Male</v>
      </c>
      <c r="R2046" s="31" t="str">
        <f t="shared" si="95"/>
        <v>March</v>
      </c>
    </row>
    <row r="2047" spans="1:18">
      <c r="A2047" t="s">
        <v>2147</v>
      </c>
      <c r="B2047" t="s">
        <v>54</v>
      </c>
      <c r="C2047">
        <v>3</v>
      </c>
      <c r="D2047">
        <f t="shared" si="93"/>
        <v>3</v>
      </c>
      <c r="E2047">
        <v>48.2</v>
      </c>
      <c r="F2047">
        <v>144.60000000000002</v>
      </c>
      <c r="G2047">
        <f t="shared" si="94"/>
        <v>144.60000000000002</v>
      </c>
      <c r="H2047" s="1">
        <v>45732</v>
      </c>
      <c r="I2047" s="1">
        <v>45733</v>
      </c>
      <c r="J2047" t="s">
        <v>27</v>
      </c>
      <c r="K2047" t="s">
        <v>35</v>
      </c>
      <c r="L2047">
        <v>5</v>
      </c>
      <c r="M2047" t="s">
        <v>19</v>
      </c>
      <c r="N2047" t="s">
        <v>33</v>
      </c>
      <c r="O2047">
        <f>orders[[#This Row],[Ship Date]]-orders[[#This Row],[Order Date]]</f>
        <v>1</v>
      </c>
      <c r="P2047">
        <f>WEEKNUM(orders[[#This Row],[Order Date]])</f>
        <v>12</v>
      </c>
      <c r="Q2047" t="str" cm="1">
        <f t="array" ref="Q2047">_xlfn.IFS(orders[[#This Row],[Customer Gender]]="M","Male", orders[[#This Row],[Customer Gender]]="F","Female", orders[[#This Row],[Customer Gender]]="O","Other", TRUE,"Unknown")</f>
        <v>Female</v>
      </c>
      <c r="R2047" s="31" t="str">
        <f t="shared" si="95"/>
        <v>March</v>
      </c>
    </row>
    <row r="2048" spans="1:18">
      <c r="A2048" t="s">
        <v>2148</v>
      </c>
      <c r="B2048" t="s">
        <v>123</v>
      </c>
      <c r="C2048">
        <v>1</v>
      </c>
      <c r="D2048">
        <f t="shared" si="93"/>
        <v>1</v>
      </c>
      <c r="E2048">
        <v>51.6</v>
      </c>
      <c r="F2048">
        <v>51.6</v>
      </c>
      <c r="G2048">
        <f t="shared" si="94"/>
        <v>51.6</v>
      </c>
      <c r="H2048" s="1">
        <v>45732</v>
      </c>
      <c r="I2048" s="1">
        <v>45736</v>
      </c>
      <c r="J2048" t="s">
        <v>27</v>
      </c>
      <c r="K2048" t="s">
        <v>40</v>
      </c>
      <c r="L2048">
        <v>3</v>
      </c>
      <c r="M2048" t="s">
        <v>19</v>
      </c>
      <c r="N2048" t="s">
        <v>33</v>
      </c>
      <c r="O2048">
        <f>orders[[#This Row],[Ship Date]]-orders[[#This Row],[Order Date]]</f>
        <v>4</v>
      </c>
      <c r="P2048">
        <f>WEEKNUM(orders[[#This Row],[Order Date]])</f>
        <v>12</v>
      </c>
      <c r="Q2048" t="str" cm="1">
        <f t="array" ref="Q2048">_xlfn.IFS(orders[[#This Row],[Customer Gender]]="M","Male", orders[[#This Row],[Customer Gender]]="F","Female", orders[[#This Row],[Customer Gender]]="O","Other", TRUE,"Unknown")</f>
        <v>Female</v>
      </c>
      <c r="R2048" s="31" t="str">
        <f t="shared" si="95"/>
        <v>March</v>
      </c>
    </row>
    <row r="2049" spans="1:18">
      <c r="A2049" t="s">
        <v>2149</v>
      </c>
      <c r="B2049" t="s">
        <v>16</v>
      </c>
      <c r="C2049">
        <v>4</v>
      </c>
      <c r="D2049">
        <f t="shared" si="93"/>
        <v>4</v>
      </c>
      <c r="E2049">
        <v>33.700000000000003</v>
      </c>
      <c r="F2049">
        <v>134.80000000000001</v>
      </c>
      <c r="G2049">
        <f t="shared" si="94"/>
        <v>134.80000000000001</v>
      </c>
      <c r="H2049" s="1">
        <v>45733</v>
      </c>
      <c r="I2049" s="1">
        <v>45734</v>
      </c>
      <c r="J2049" t="s">
        <v>23</v>
      </c>
      <c r="K2049" t="s">
        <v>18</v>
      </c>
      <c r="L2049">
        <v>4</v>
      </c>
      <c r="M2049" t="s">
        <v>19</v>
      </c>
      <c r="N2049" t="s">
        <v>33</v>
      </c>
      <c r="O2049">
        <f>orders[[#This Row],[Ship Date]]-orders[[#This Row],[Order Date]]</f>
        <v>1</v>
      </c>
      <c r="P2049">
        <f>WEEKNUM(orders[[#This Row],[Order Date]])</f>
        <v>12</v>
      </c>
      <c r="Q2049" t="str" cm="1">
        <f t="array" ref="Q2049">_xlfn.IFS(orders[[#This Row],[Customer Gender]]="M","Male", orders[[#This Row],[Customer Gender]]="F","Female", orders[[#This Row],[Customer Gender]]="O","Other", TRUE,"Unknown")</f>
        <v>Male</v>
      </c>
      <c r="R2049" s="31" t="str">
        <f t="shared" si="95"/>
        <v>March</v>
      </c>
    </row>
    <row r="2050" spans="1:18">
      <c r="A2050" t="s">
        <v>2150</v>
      </c>
      <c r="B2050" t="s">
        <v>32</v>
      </c>
      <c r="C2050">
        <v>10</v>
      </c>
      <c r="D2050">
        <f t="shared" ref="D2050:D2113" si="96">IF(OR(C2050="",C2050=0),0.0001,C2050)</f>
        <v>10</v>
      </c>
      <c r="E2050">
        <v>36.299999999999997</v>
      </c>
      <c r="F2050">
        <v>363</v>
      </c>
      <c r="G2050">
        <f t="shared" ref="G2050:G2113" si="97">IF(OR(F2050="",F2050=0),0.0001,F2050)</f>
        <v>363</v>
      </c>
      <c r="H2050" s="1">
        <v>45733</v>
      </c>
      <c r="I2050" s="1">
        <v>45735</v>
      </c>
      <c r="J2050" t="s">
        <v>27</v>
      </c>
      <c r="K2050" t="s">
        <v>70</v>
      </c>
      <c r="L2050">
        <v>3</v>
      </c>
      <c r="M2050" t="s">
        <v>19</v>
      </c>
      <c r="N2050" t="s">
        <v>33</v>
      </c>
      <c r="O2050">
        <f>orders[[#This Row],[Ship Date]]-orders[[#This Row],[Order Date]]</f>
        <v>2</v>
      </c>
      <c r="P2050">
        <f>WEEKNUM(orders[[#This Row],[Order Date]])</f>
        <v>12</v>
      </c>
      <c r="Q2050" t="str" cm="1">
        <f t="array" ref="Q2050">_xlfn.IFS(orders[[#This Row],[Customer Gender]]="M","Male", orders[[#This Row],[Customer Gender]]="F","Female", orders[[#This Row],[Customer Gender]]="O","Other", TRUE,"Unknown")</f>
        <v>Female</v>
      </c>
      <c r="R2050" s="31" t="str">
        <f t="shared" ref="R2050:R2113" si="98">TEXT(H2050,"mmmm")</f>
        <v>March</v>
      </c>
    </row>
    <row r="2051" spans="1:18">
      <c r="A2051" t="s">
        <v>2151</v>
      </c>
      <c r="B2051" t="s">
        <v>44</v>
      </c>
      <c r="C2051">
        <v>1</v>
      </c>
      <c r="D2051">
        <f t="shared" si="96"/>
        <v>1</v>
      </c>
      <c r="E2051">
        <v>23.4</v>
      </c>
      <c r="F2051">
        <v>23.4</v>
      </c>
      <c r="G2051">
        <f t="shared" si="97"/>
        <v>23.4</v>
      </c>
      <c r="H2051" s="1">
        <v>45733</v>
      </c>
      <c r="I2051" s="1">
        <v>45738</v>
      </c>
      <c r="J2051" t="s">
        <v>27</v>
      </c>
      <c r="K2051" t="s">
        <v>35</v>
      </c>
      <c r="L2051">
        <v>5</v>
      </c>
      <c r="M2051" t="s">
        <v>19</v>
      </c>
      <c r="N2051" t="s">
        <v>33</v>
      </c>
      <c r="O2051">
        <f>orders[[#This Row],[Ship Date]]-orders[[#This Row],[Order Date]]</f>
        <v>5</v>
      </c>
      <c r="P2051">
        <f>WEEKNUM(orders[[#This Row],[Order Date]])</f>
        <v>12</v>
      </c>
      <c r="Q2051" t="str" cm="1">
        <f t="array" ref="Q2051">_xlfn.IFS(orders[[#This Row],[Customer Gender]]="M","Male", orders[[#This Row],[Customer Gender]]="F","Female", orders[[#This Row],[Customer Gender]]="O","Other", TRUE,"Unknown")</f>
        <v>Female</v>
      </c>
      <c r="R2051" s="31" t="str">
        <f t="shared" si="98"/>
        <v>March</v>
      </c>
    </row>
    <row r="2052" spans="1:18">
      <c r="A2052" t="s">
        <v>2152</v>
      </c>
      <c r="B2052" t="s">
        <v>123</v>
      </c>
      <c r="C2052">
        <v>8</v>
      </c>
      <c r="D2052">
        <f t="shared" si="96"/>
        <v>8</v>
      </c>
      <c r="E2052">
        <v>56.6</v>
      </c>
      <c r="F2052">
        <v>452.8</v>
      </c>
      <c r="G2052">
        <f t="shared" si="97"/>
        <v>452.8</v>
      </c>
      <c r="H2052" s="1">
        <v>45733</v>
      </c>
      <c r="I2052" s="1">
        <v>45735</v>
      </c>
      <c r="J2052" t="s">
        <v>27</v>
      </c>
      <c r="K2052" t="s">
        <v>35</v>
      </c>
      <c r="L2052">
        <v>4</v>
      </c>
      <c r="M2052" t="s">
        <v>19</v>
      </c>
      <c r="N2052" t="s">
        <v>33</v>
      </c>
      <c r="O2052">
        <f>orders[[#This Row],[Ship Date]]-orders[[#This Row],[Order Date]]</f>
        <v>2</v>
      </c>
      <c r="P2052">
        <f>WEEKNUM(orders[[#This Row],[Order Date]])</f>
        <v>12</v>
      </c>
      <c r="Q2052" t="str" cm="1">
        <f t="array" ref="Q2052">_xlfn.IFS(orders[[#This Row],[Customer Gender]]="M","Male", orders[[#This Row],[Customer Gender]]="F","Female", orders[[#This Row],[Customer Gender]]="O","Other", TRUE,"Unknown")</f>
        <v>Female</v>
      </c>
      <c r="R2052" s="31" t="str">
        <f t="shared" si="98"/>
        <v>March</v>
      </c>
    </row>
    <row r="2053" spans="1:18">
      <c r="A2053" t="s">
        <v>2153</v>
      </c>
      <c r="B2053" t="s">
        <v>123</v>
      </c>
      <c r="C2053">
        <v>2</v>
      </c>
      <c r="D2053">
        <f t="shared" si="96"/>
        <v>2</v>
      </c>
      <c r="E2053">
        <v>26.8</v>
      </c>
      <c r="F2053">
        <v>53.6</v>
      </c>
      <c r="G2053">
        <f t="shared" si="97"/>
        <v>53.6</v>
      </c>
      <c r="H2053" s="1">
        <v>45733</v>
      </c>
      <c r="I2053" s="1">
        <v>45734</v>
      </c>
      <c r="J2053" t="s">
        <v>23</v>
      </c>
      <c r="K2053" t="s">
        <v>18</v>
      </c>
      <c r="L2053">
        <v>4</v>
      </c>
      <c r="M2053" t="s">
        <v>19</v>
      </c>
      <c r="N2053" t="s">
        <v>49</v>
      </c>
      <c r="O2053">
        <f>orders[[#This Row],[Ship Date]]-orders[[#This Row],[Order Date]]</f>
        <v>1</v>
      </c>
      <c r="P2053">
        <f>WEEKNUM(orders[[#This Row],[Order Date]])</f>
        <v>12</v>
      </c>
      <c r="Q2053" t="str" cm="1">
        <f t="array" ref="Q2053">_xlfn.IFS(orders[[#This Row],[Customer Gender]]="M","Male", orders[[#This Row],[Customer Gender]]="F","Female", orders[[#This Row],[Customer Gender]]="O","Other", TRUE,"Unknown")</f>
        <v>Male</v>
      </c>
      <c r="R2053" s="31" t="str">
        <f t="shared" si="98"/>
        <v>March</v>
      </c>
    </row>
    <row r="2054" spans="1:18">
      <c r="A2054" t="s">
        <v>2154</v>
      </c>
      <c r="B2054" t="s">
        <v>16</v>
      </c>
      <c r="C2054">
        <v>3</v>
      </c>
      <c r="D2054">
        <f t="shared" si="96"/>
        <v>3</v>
      </c>
      <c r="E2054">
        <v>11.3</v>
      </c>
      <c r="F2054">
        <v>33.900000000000006</v>
      </c>
      <c r="G2054">
        <f t="shared" si="97"/>
        <v>33.900000000000006</v>
      </c>
      <c r="H2054" s="1">
        <v>45733</v>
      </c>
      <c r="I2054" s="1">
        <v>45735</v>
      </c>
      <c r="J2054" t="s">
        <v>23</v>
      </c>
      <c r="K2054" t="s">
        <v>40</v>
      </c>
      <c r="L2054">
        <v>4</v>
      </c>
      <c r="M2054" t="s">
        <v>19</v>
      </c>
      <c r="N2054" t="s">
        <v>188</v>
      </c>
      <c r="O2054">
        <f>orders[[#This Row],[Ship Date]]-orders[[#This Row],[Order Date]]</f>
        <v>2</v>
      </c>
      <c r="P2054">
        <f>WEEKNUM(orders[[#This Row],[Order Date]])</f>
        <v>12</v>
      </c>
      <c r="Q2054" t="str" cm="1">
        <f t="array" ref="Q2054">_xlfn.IFS(orders[[#This Row],[Customer Gender]]="M","Male", orders[[#This Row],[Customer Gender]]="F","Female", orders[[#This Row],[Customer Gender]]="O","Other", TRUE,"Unknown")</f>
        <v>Male</v>
      </c>
      <c r="R2054" s="31" t="str">
        <f t="shared" si="98"/>
        <v>March</v>
      </c>
    </row>
    <row r="2055" spans="1:18">
      <c r="A2055" t="s">
        <v>2155</v>
      </c>
      <c r="B2055" t="s">
        <v>39</v>
      </c>
      <c r="C2055">
        <v>3</v>
      </c>
      <c r="D2055">
        <f t="shared" si="96"/>
        <v>3</v>
      </c>
      <c r="E2055">
        <v>60.1</v>
      </c>
      <c r="F2055">
        <v>180.3</v>
      </c>
      <c r="G2055">
        <f t="shared" si="97"/>
        <v>180.3</v>
      </c>
      <c r="H2055" s="1">
        <v>45733</v>
      </c>
      <c r="I2055" s="1">
        <v>45736</v>
      </c>
      <c r="J2055" t="s">
        <v>27</v>
      </c>
      <c r="K2055" t="s">
        <v>18</v>
      </c>
      <c r="L2055">
        <v>4</v>
      </c>
      <c r="M2055" t="s">
        <v>19</v>
      </c>
      <c r="N2055" t="s">
        <v>59</v>
      </c>
      <c r="O2055">
        <f>orders[[#This Row],[Ship Date]]-orders[[#This Row],[Order Date]]</f>
        <v>3</v>
      </c>
      <c r="P2055">
        <f>WEEKNUM(orders[[#This Row],[Order Date]])</f>
        <v>12</v>
      </c>
      <c r="Q2055" t="str" cm="1">
        <f t="array" ref="Q2055">_xlfn.IFS(orders[[#This Row],[Customer Gender]]="M","Male", orders[[#This Row],[Customer Gender]]="F","Female", orders[[#This Row],[Customer Gender]]="O","Other", TRUE,"Unknown")</f>
        <v>Female</v>
      </c>
      <c r="R2055" s="31" t="str">
        <f t="shared" si="98"/>
        <v>March</v>
      </c>
    </row>
    <row r="2056" spans="1:18">
      <c r="A2056" t="s">
        <v>2156</v>
      </c>
      <c r="B2056" t="s">
        <v>16</v>
      </c>
      <c r="C2056">
        <v>11</v>
      </c>
      <c r="D2056">
        <f t="shared" si="96"/>
        <v>11</v>
      </c>
      <c r="E2056">
        <v>27.7</v>
      </c>
      <c r="F2056">
        <v>304.7</v>
      </c>
      <c r="G2056">
        <f t="shared" si="97"/>
        <v>304.7</v>
      </c>
      <c r="H2056" s="1">
        <v>45733</v>
      </c>
      <c r="I2056" s="1">
        <v>45738</v>
      </c>
      <c r="J2056" t="s">
        <v>27</v>
      </c>
      <c r="K2056" t="s">
        <v>18</v>
      </c>
      <c r="L2056">
        <v>4</v>
      </c>
      <c r="M2056" t="s">
        <v>19</v>
      </c>
      <c r="N2056" t="s">
        <v>62</v>
      </c>
      <c r="O2056">
        <f>orders[[#This Row],[Ship Date]]-orders[[#This Row],[Order Date]]</f>
        <v>5</v>
      </c>
      <c r="P2056">
        <f>WEEKNUM(orders[[#This Row],[Order Date]])</f>
        <v>12</v>
      </c>
      <c r="Q2056" t="str" cm="1">
        <f t="array" ref="Q2056">_xlfn.IFS(orders[[#This Row],[Customer Gender]]="M","Male", orders[[#This Row],[Customer Gender]]="F","Female", orders[[#This Row],[Customer Gender]]="O","Other", TRUE,"Unknown")</f>
        <v>Female</v>
      </c>
      <c r="R2056" s="31" t="str">
        <f t="shared" si="98"/>
        <v>March</v>
      </c>
    </row>
    <row r="2057" spans="1:18">
      <c r="A2057" t="s">
        <v>2157</v>
      </c>
      <c r="B2057" t="s">
        <v>123</v>
      </c>
      <c r="C2057">
        <v>1</v>
      </c>
      <c r="D2057">
        <f t="shared" si="96"/>
        <v>1</v>
      </c>
      <c r="E2057">
        <v>71.400000000000006</v>
      </c>
      <c r="F2057">
        <v>71.400000000000006</v>
      </c>
      <c r="G2057">
        <f t="shared" si="97"/>
        <v>71.400000000000006</v>
      </c>
      <c r="H2057" s="1">
        <v>45733</v>
      </c>
      <c r="I2057" s="1">
        <v>45736</v>
      </c>
      <c r="J2057" t="s">
        <v>23</v>
      </c>
      <c r="K2057" t="s">
        <v>18</v>
      </c>
      <c r="L2057">
        <v>5</v>
      </c>
      <c r="M2057" t="s">
        <v>19</v>
      </c>
      <c r="N2057" t="s">
        <v>62</v>
      </c>
      <c r="O2057">
        <f>orders[[#This Row],[Ship Date]]-orders[[#This Row],[Order Date]]</f>
        <v>3</v>
      </c>
      <c r="P2057">
        <f>WEEKNUM(orders[[#This Row],[Order Date]])</f>
        <v>12</v>
      </c>
      <c r="Q2057" t="str" cm="1">
        <f t="array" ref="Q2057">_xlfn.IFS(orders[[#This Row],[Customer Gender]]="M","Male", orders[[#This Row],[Customer Gender]]="F","Female", orders[[#This Row],[Customer Gender]]="O","Other", TRUE,"Unknown")</f>
        <v>Male</v>
      </c>
      <c r="R2057" s="31" t="str">
        <f t="shared" si="98"/>
        <v>March</v>
      </c>
    </row>
    <row r="2058" spans="1:18">
      <c r="A2058" t="s">
        <v>2158</v>
      </c>
      <c r="B2058" t="s">
        <v>26</v>
      </c>
      <c r="C2058">
        <v>2</v>
      </c>
      <c r="D2058">
        <f t="shared" si="96"/>
        <v>2</v>
      </c>
      <c r="E2058">
        <v>66.7</v>
      </c>
      <c r="F2058">
        <v>133.4</v>
      </c>
      <c r="G2058">
        <f t="shared" si="97"/>
        <v>133.4</v>
      </c>
      <c r="H2058" s="1">
        <v>45733</v>
      </c>
      <c r="I2058" s="1">
        <v>45734</v>
      </c>
      <c r="J2058" t="s">
        <v>27</v>
      </c>
      <c r="K2058" t="s">
        <v>18</v>
      </c>
      <c r="L2058">
        <v>5</v>
      </c>
      <c r="M2058" t="s">
        <v>19</v>
      </c>
      <c r="N2058" t="s">
        <v>62</v>
      </c>
      <c r="O2058">
        <f>orders[[#This Row],[Ship Date]]-orders[[#This Row],[Order Date]]</f>
        <v>1</v>
      </c>
      <c r="P2058">
        <f>WEEKNUM(orders[[#This Row],[Order Date]])</f>
        <v>12</v>
      </c>
      <c r="Q2058" t="str" cm="1">
        <f t="array" ref="Q2058">_xlfn.IFS(orders[[#This Row],[Customer Gender]]="M","Male", orders[[#This Row],[Customer Gender]]="F","Female", orders[[#This Row],[Customer Gender]]="O","Other", TRUE,"Unknown")</f>
        <v>Female</v>
      </c>
      <c r="R2058" s="31" t="str">
        <f t="shared" si="98"/>
        <v>March</v>
      </c>
    </row>
    <row r="2059" spans="1:18">
      <c r="A2059" t="s">
        <v>2159</v>
      </c>
      <c r="B2059" t="s">
        <v>76</v>
      </c>
      <c r="C2059">
        <v>5</v>
      </c>
      <c r="D2059">
        <f t="shared" si="96"/>
        <v>5</v>
      </c>
      <c r="E2059">
        <v>39.1</v>
      </c>
      <c r="F2059">
        <v>195.5</v>
      </c>
      <c r="G2059">
        <f t="shared" si="97"/>
        <v>195.5</v>
      </c>
      <c r="H2059" s="1">
        <v>45733</v>
      </c>
      <c r="I2059" s="1">
        <v>45734</v>
      </c>
      <c r="J2059" t="s">
        <v>27</v>
      </c>
      <c r="K2059" t="s">
        <v>18</v>
      </c>
      <c r="L2059">
        <v>4</v>
      </c>
      <c r="M2059" t="s">
        <v>19</v>
      </c>
      <c r="N2059" t="s">
        <v>62</v>
      </c>
      <c r="O2059">
        <f>orders[[#This Row],[Ship Date]]-orders[[#This Row],[Order Date]]</f>
        <v>1</v>
      </c>
      <c r="P2059">
        <f>WEEKNUM(orders[[#This Row],[Order Date]])</f>
        <v>12</v>
      </c>
      <c r="Q2059" t="str" cm="1">
        <f t="array" ref="Q2059">_xlfn.IFS(orders[[#This Row],[Customer Gender]]="M","Male", orders[[#This Row],[Customer Gender]]="F","Female", orders[[#This Row],[Customer Gender]]="O","Other", TRUE,"Unknown")</f>
        <v>Female</v>
      </c>
      <c r="R2059" s="31" t="str">
        <f t="shared" si="98"/>
        <v>March</v>
      </c>
    </row>
    <row r="2060" spans="1:18">
      <c r="A2060" t="s">
        <v>2160</v>
      </c>
      <c r="B2060" t="s">
        <v>44</v>
      </c>
      <c r="C2060">
        <v>4</v>
      </c>
      <c r="D2060">
        <f t="shared" si="96"/>
        <v>4</v>
      </c>
      <c r="E2060">
        <v>24.9</v>
      </c>
      <c r="F2060">
        <v>99.6</v>
      </c>
      <c r="G2060">
        <f t="shared" si="97"/>
        <v>99.6</v>
      </c>
      <c r="H2060" s="1">
        <v>45733</v>
      </c>
      <c r="I2060" s="1">
        <v>45738</v>
      </c>
      <c r="J2060" t="s">
        <v>23</v>
      </c>
      <c r="K2060" t="s">
        <v>35</v>
      </c>
      <c r="L2060">
        <v>5</v>
      </c>
      <c r="M2060" t="s">
        <v>19</v>
      </c>
      <c r="N2060" t="s">
        <v>62</v>
      </c>
      <c r="O2060">
        <f>orders[[#This Row],[Ship Date]]-orders[[#This Row],[Order Date]]</f>
        <v>5</v>
      </c>
      <c r="P2060">
        <f>WEEKNUM(orders[[#This Row],[Order Date]])</f>
        <v>12</v>
      </c>
      <c r="Q2060" t="str" cm="1">
        <f t="array" ref="Q2060">_xlfn.IFS(orders[[#This Row],[Customer Gender]]="M","Male", orders[[#This Row],[Customer Gender]]="F","Female", orders[[#This Row],[Customer Gender]]="O","Other", TRUE,"Unknown")</f>
        <v>Male</v>
      </c>
      <c r="R2060" s="31" t="str">
        <f t="shared" si="98"/>
        <v>March</v>
      </c>
    </row>
    <row r="2061" spans="1:18">
      <c r="A2061" t="s">
        <v>2161</v>
      </c>
      <c r="B2061" t="s">
        <v>37</v>
      </c>
      <c r="C2061">
        <v>5</v>
      </c>
      <c r="D2061">
        <f t="shared" si="96"/>
        <v>5</v>
      </c>
      <c r="E2061">
        <v>29.2</v>
      </c>
      <c r="F2061">
        <v>146</v>
      </c>
      <c r="G2061">
        <f t="shared" si="97"/>
        <v>146</v>
      </c>
      <c r="H2061" s="1">
        <v>45733</v>
      </c>
      <c r="I2061" s="1">
        <v>45734</v>
      </c>
      <c r="J2061" t="s">
        <v>23</v>
      </c>
      <c r="K2061" t="s">
        <v>18</v>
      </c>
      <c r="L2061">
        <v>5</v>
      </c>
      <c r="M2061" t="s">
        <v>19</v>
      </c>
      <c r="N2061" t="s">
        <v>103</v>
      </c>
      <c r="O2061">
        <f>orders[[#This Row],[Ship Date]]-orders[[#This Row],[Order Date]]</f>
        <v>1</v>
      </c>
      <c r="P2061">
        <f>WEEKNUM(orders[[#This Row],[Order Date]])</f>
        <v>12</v>
      </c>
      <c r="Q2061" t="str" cm="1">
        <f t="array" ref="Q2061">_xlfn.IFS(orders[[#This Row],[Customer Gender]]="M","Male", orders[[#This Row],[Customer Gender]]="F","Female", orders[[#This Row],[Customer Gender]]="O","Other", TRUE,"Unknown")</f>
        <v>Male</v>
      </c>
      <c r="R2061" s="31" t="str">
        <f t="shared" si="98"/>
        <v>March</v>
      </c>
    </row>
    <row r="2062" spans="1:18">
      <c r="A2062" t="s">
        <v>2162</v>
      </c>
      <c r="B2062" t="s">
        <v>76</v>
      </c>
      <c r="C2062">
        <v>14</v>
      </c>
      <c r="D2062">
        <f t="shared" si="96"/>
        <v>14</v>
      </c>
      <c r="E2062">
        <v>28.3</v>
      </c>
      <c r="F2062">
        <v>396.2</v>
      </c>
      <c r="G2062">
        <f t="shared" si="97"/>
        <v>396.2</v>
      </c>
      <c r="H2062" s="1">
        <v>45733</v>
      </c>
      <c r="I2062" s="1">
        <v>45735</v>
      </c>
      <c r="J2062" t="s">
        <v>27</v>
      </c>
      <c r="K2062" t="s">
        <v>35</v>
      </c>
      <c r="L2062">
        <v>4</v>
      </c>
      <c r="M2062" t="s">
        <v>19</v>
      </c>
      <c r="N2062" t="s">
        <v>77</v>
      </c>
      <c r="O2062">
        <f>orders[[#This Row],[Ship Date]]-orders[[#This Row],[Order Date]]</f>
        <v>2</v>
      </c>
      <c r="P2062">
        <f>WEEKNUM(orders[[#This Row],[Order Date]])</f>
        <v>12</v>
      </c>
      <c r="Q2062" t="str" cm="1">
        <f t="array" ref="Q2062">_xlfn.IFS(orders[[#This Row],[Customer Gender]]="M","Male", orders[[#This Row],[Customer Gender]]="F","Female", orders[[#This Row],[Customer Gender]]="O","Other", TRUE,"Unknown")</f>
        <v>Female</v>
      </c>
      <c r="R2062" s="31" t="str">
        <f t="shared" si="98"/>
        <v>March</v>
      </c>
    </row>
    <row r="2063" spans="1:18">
      <c r="A2063" t="s">
        <v>2163</v>
      </c>
      <c r="B2063" t="s">
        <v>46</v>
      </c>
      <c r="C2063">
        <v>3</v>
      </c>
      <c r="D2063">
        <f t="shared" si="96"/>
        <v>3</v>
      </c>
      <c r="E2063">
        <v>37.799999999999997</v>
      </c>
      <c r="F2063">
        <v>113.39999999999999</v>
      </c>
      <c r="G2063">
        <f t="shared" si="97"/>
        <v>113.39999999999999</v>
      </c>
      <c r="H2063" s="1">
        <v>45733</v>
      </c>
      <c r="I2063" s="1">
        <v>45734</v>
      </c>
      <c r="J2063" t="s">
        <v>27</v>
      </c>
      <c r="K2063" t="s">
        <v>18</v>
      </c>
      <c r="L2063">
        <v>3</v>
      </c>
      <c r="M2063" t="s">
        <v>19</v>
      </c>
      <c r="N2063" t="s">
        <v>77</v>
      </c>
      <c r="O2063">
        <f>orders[[#This Row],[Ship Date]]-orders[[#This Row],[Order Date]]</f>
        <v>1</v>
      </c>
      <c r="P2063">
        <f>WEEKNUM(orders[[#This Row],[Order Date]])</f>
        <v>12</v>
      </c>
      <c r="Q2063" t="str" cm="1">
        <f t="array" ref="Q2063">_xlfn.IFS(orders[[#This Row],[Customer Gender]]="M","Male", orders[[#This Row],[Customer Gender]]="F","Female", orders[[#This Row],[Customer Gender]]="O","Other", TRUE,"Unknown")</f>
        <v>Female</v>
      </c>
      <c r="R2063" s="31" t="str">
        <f t="shared" si="98"/>
        <v>March</v>
      </c>
    </row>
    <row r="2064" spans="1:18">
      <c r="A2064" t="s">
        <v>2164</v>
      </c>
      <c r="B2064" t="s">
        <v>81</v>
      </c>
      <c r="C2064">
        <v>7</v>
      </c>
      <c r="D2064">
        <f t="shared" si="96"/>
        <v>7</v>
      </c>
      <c r="E2064">
        <v>28.1</v>
      </c>
      <c r="F2064">
        <v>196.70000000000002</v>
      </c>
      <c r="G2064">
        <f t="shared" si="97"/>
        <v>196.70000000000002</v>
      </c>
      <c r="H2064" s="1">
        <v>45733</v>
      </c>
      <c r="I2064" s="1">
        <v>45739</v>
      </c>
      <c r="J2064" t="s">
        <v>27</v>
      </c>
      <c r="K2064" t="s">
        <v>40</v>
      </c>
      <c r="L2064">
        <v>4</v>
      </c>
      <c r="M2064" t="s">
        <v>19</v>
      </c>
      <c r="N2064" t="s">
        <v>77</v>
      </c>
      <c r="O2064">
        <f>orders[[#This Row],[Ship Date]]-orders[[#This Row],[Order Date]]</f>
        <v>6</v>
      </c>
      <c r="P2064">
        <f>WEEKNUM(orders[[#This Row],[Order Date]])</f>
        <v>12</v>
      </c>
      <c r="Q2064" t="str" cm="1">
        <f t="array" ref="Q2064">_xlfn.IFS(orders[[#This Row],[Customer Gender]]="M","Male", orders[[#This Row],[Customer Gender]]="F","Female", orders[[#This Row],[Customer Gender]]="O","Other", TRUE,"Unknown")</f>
        <v>Female</v>
      </c>
      <c r="R2064" s="31" t="str">
        <f t="shared" si="98"/>
        <v>March</v>
      </c>
    </row>
    <row r="2065" spans="1:18">
      <c r="A2065" t="s">
        <v>2165</v>
      </c>
      <c r="B2065" t="s">
        <v>22</v>
      </c>
      <c r="C2065">
        <v>3</v>
      </c>
      <c r="D2065">
        <f t="shared" si="96"/>
        <v>3</v>
      </c>
      <c r="E2065">
        <v>59.7</v>
      </c>
      <c r="F2065">
        <v>179.10000000000002</v>
      </c>
      <c r="G2065">
        <f t="shared" si="97"/>
        <v>179.10000000000002</v>
      </c>
      <c r="H2065" s="1">
        <v>45733</v>
      </c>
      <c r="I2065" s="1">
        <v>45735</v>
      </c>
      <c r="J2065" t="s">
        <v>27</v>
      </c>
      <c r="K2065" t="s">
        <v>40</v>
      </c>
      <c r="L2065">
        <v>4</v>
      </c>
      <c r="M2065" t="s">
        <v>19</v>
      </c>
      <c r="N2065" t="s">
        <v>77</v>
      </c>
      <c r="O2065">
        <f>orders[[#This Row],[Ship Date]]-orders[[#This Row],[Order Date]]</f>
        <v>2</v>
      </c>
      <c r="P2065">
        <f>WEEKNUM(orders[[#This Row],[Order Date]])</f>
        <v>12</v>
      </c>
      <c r="Q2065" t="str" cm="1">
        <f t="array" ref="Q2065">_xlfn.IFS(orders[[#This Row],[Customer Gender]]="M","Male", orders[[#This Row],[Customer Gender]]="F","Female", orders[[#This Row],[Customer Gender]]="O","Other", TRUE,"Unknown")</f>
        <v>Female</v>
      </c>
      <c r="R2065" s="31" t="str">
        <f t="shared" si="98"/>
        <v>March</v>
      </c>
    </row>
    <row r="2066" spans="1:18">
      <c r="A2066" t="s">
        <v>2166</v>
      </c>
      <c r="B2066" t="s">
        <v>128</v>
      </c>
      <c r="C2066">
        <v>1</v>
      </c>
      <c r="D2066">
        <f t="shared" si="96"/>
        <v>1</v>
      </c>
      <c r="E2066">
        <v>71.900000000000006</v>
      </c>
      <c r="F2066">
        <v>71.900000000000006</v>
      </c>
      <c r="G2066">
        <f t="shared" si="97"/>
        <v>71.900000000000006</v>
      </c>
      <c r="H2066" s="1">
        <v>45733</v>
      </c>
      <c r="I2066" s="1">
        <v>45734</v>
      </c>
      <c r="J2066" t="s">
        <v>23</v>
      </c>
      <c r="K2066" t="s">
        <v>35</v>
      </c>
      <c r="L2066">
        <v>3</v>
      </c>
      <c r="M2066" t="s">
        <v>19</v>
      </c>
      <c r="N2066" t="s">
        <v>77</v>
      </c>
      <c r="O2066">
        <f>orders[[#This Row],[Ship Date]]-orders[[#This Row],[Order Date]]</f>
        <v>1</v>
      </c>
      <c r="P2066">
        <f>WEEKNUM(orders[[#This Row],[Order Date]])</f>
        <v>12</v>
      </c>
      <c r="Q2066" t="str" cm="1">
        <f t="array" ref="Q2066">_xlfn.IFS(orders[[#This Row],[Customer Gender]]="M","Male", orders[[#This Row],[Customer Gender]]="F","Female", orders[[#This Row],[Customer Gender]]="O","Other", TRUE,"Unknown")</f>
        <v>Male</v>
      </c>
      <c r="R2066" s="31" t="str">
        <f t="shared" si="98"/>
        <v>March</v>
      </c>
    </row>
    <row r="2067" spans="1:18">
      <c r="A2067" t="s">
        <v>2167</v>
      </c>
      <c r="B2067" t="s">
        <v>22</v>
      </c>
      <c r="C2067">
        <v>2</v>
      </c>
      <c r="D2067">
        <f t="shared" si="96"/>
        <v>2</v>
      </c>
      <c r="E2067">
        <v>56.9</v>
      </c>
      <c r="F2067">
        <v>113.8</v>
      </c>
      <c r="G2067">
        <f t="shared" si="97"/>
        <v>113.8</v>
      </c>
      <c r="H2067" s="1">
        <v>45733</v>
      </c>
      <c r="I2067" s="1">
        <v>45734</v>
      </c>
      <c r="J2067" t="s">
        <v>23</v>
      </c>
      <c r="K2067" t="s">
        <v>40</v>
      </c>
      <c r="L2067">
        <v>4</v>
      </c>
      <c r="M2067" t="s">
        <v>19</v>
      </c>
      <c r="N2067" t="s">
        <v>82</v>
      </c>
      <c r="O2067">
        <f>orders[[#This Row],[Ship Date]]-orders[[#This Row],[Order Date]]</f>
        <v>1</v>
      </c>
      <c r="P2067">
        <f>WEEKNUM(orders[[#This Row],[Order Date]])</f>
        <v>12</v>
      </c>
      <c r="Q2067" t="str" cm="1">
        <f t="array" ref="Q2067">_xlfn.IFS(orders[[#This Row],[Customer Gender]]="M","Male", orders[[#This Row],[Customer Gender]]="F","Female", orders[[#This Row],[Customer Gender]]="O","Other", TRUE,"Unknown")</f>
        <v>Male</v>
      </c>
      <c r="R2067" s="31" t="str">
        <f t="shared" si="98"/>
        <v>March</v>
      </c>
    </row>
    <row r="2068" spans="1:18">
      <c r="A2068" t="s">
        <v>2168</v>
      </c>
      <c r="B2068" t="s">
        <v>44</v>
      </c>
      <c r="C2068">
        <v>2</v>
      </c>
      <c r="D2068">
        <f t="shared" si="96"/>
        <v>2</v>
      </c>
      <c r="E2068">
        <v>15.8</v>
      </c>
      <c r="F2068">
        <v>31.6</v>
      </c>
      <c r="G2068">
        <f t="shared" si="97"/>
        <v>31.6</v>
      </c>
      <c r="H2068" s="1">
        <v>45733</v>
      </c>
      <c r="I2068" s="1">
        <v>45736</v>
      </c>
      <c r="J2068" t="s">
        <v>27</v>
      </c>
      <c r="K2068" t="s">
        <v>40</v>
      </c>
      <c r="L2068">
        <v>3</v>
      </c>
      <c r="M2068" t="s">
        <v>19</v>
      </c>
      <c r="N2068" t="s">
        <v>24</v>
      </c>
      <c r="O2068">
        <f>orders[[#This Row],[Ship Date]]-orders[[#This Row],[Order Date]]</f>
        <v>3</v>
      </c>
      <c r="P2068">
        <f>WEEKNUM(orders[[#This Row],[Order Date]])</f>
        <v>12</v>
      </c>
      <c r="Q2068" t="str" cm="1">
        <f t="array" ref="Q2068">_xlfn.IFS(orders[[#This Row],[Customer Gender]]="M","Male", orders[[#This Row],[Customer Gender]]="F","Female", orders[[#This Row],[Customer Gender]]="O","Other", TRUE,"Unknown")</f>
        <v>Female</v>
      </c>
      <c r="R2068" s="31" t="str">
        <f t="shared" si="98"/>
        <v>March</v>
      </c>
    </row>
    <row r="2069" spans="1:18">
      <c r="A2069" t="s">
        <v>2169</v>
      </c>
      <c r="B2069" t="s">
        <v>67</v>
      </c>
      <c r="C2069">
        <v>4</v>
      </c>
      <c r="D2069">
        <f t="shared" si="96"/>
        <v>4</v>
      </c>
      <c r="E2069">
        <v>61.7</v>
      </c>
      <c r="F2069">
        <v>246.8</v>
      </c>
      <c r="G2069">
        <f t="shared" si="97"/>
        <v>246.8</v>
      </c>
      <c r="H2069" s="1">
        <v>45733</v>
      </c>
      <c r="I2069" s="1">
        <v>45735</v>
      </c>
      <c r="J2069" t="s">
        <v>27</v>
      </c>
      <c r="K2069" t="s">
        <v>40</v>
      </c>
      <c r="L2069">
        <v>4</v>
      </c>
      <c r="M2069" t="s">
        <v>19</v>
      </c>
      <c r="N2069" t="s">
        <v>147</v>
      </c>
      <c r="O2069">
        <f>orders[[#This Row],[Ship Date]]-orders[[#This Row],[Order Date]]</f>
        <v>2</v>
      </c>
      <c r="P2069">
        <f>WEEKNUM(orders[[#This Row],[Order Date]])</f>
        <v>12</v>
      </c>
      <c r="Q2069" t="str" cm="1">
        <f t="array" ref="Q2069">_xlfn.IFS(orders[[#This Row],[Customer Gender]]="M","Male", orders[[#This Row],[Customer Gender]]="F","Female", orders[[#This Row],[Customer Gender]]="O","Other", TRUE,"Unknown")</f>
        <v>Female</v>
      </c>
      <c r="R2069" s="31" t="str">
        <f t="shared" si="98"/>
        <v>March</v>
      </c>
    </row>
    <row r="2070" spans="1:18">
      <c r="A2070" t="s">
        <v>2170</v>
      </c>
      <c r="B2070" t="s">
        <v>26</v>
      </c>
      <c r="C2070">
        <v>10</v>
      </c>
      <c r="D2070">
        <f t="shared" si="96"/>
        <v>10</v>
      </c>
      <c r="E2070">
        <v>105.2</v>
      </c>
      <c r="F2070">
        <v>1052</v>
      </c>
      <c r="G2070">
        <f t="shared" si="97"/>
        <v>1052</v>
      </c>
      <c r="H2070" s="1">
        <v>45733</v>
      </c>
      <c r="I2070" s="1">
        <v>45735</v>
      </c>
      <c r="J2070" t="s">
        <v>23</v>
      </c>
      <c r="K2070" t="s">
        <v>35</v>
      </c>
      <c r="L2070">
        <v>2</v>
      </c>
      <c r="M2070" t="s">
        <v>19</v>
      </c>
      <c r="N2070" t="s">
        <v>33</v>
      </c>
      <c r="O2070">
        <f>orders[[#This Row],[Ship Date]]-orders[[#This Row],[Order Date]]</f>
        <v>2</v>
      </c>
      <c r="P2070">
        <f>WEEKNUM(orders[[#This Row],[Order Date]])</f>
        <v>12</v>
      </c>
      <c r="Q2070" t="str" cm="1">
        <f t="array" ref="Q2070">_xlfn.IFS(orders[[#This Row],[Customer Gender]]="M","Male", orders[[#This Row],[Customer Gender]]="F","Female", orders[[#This Row],[Customer Gender]]="O","Other", TRUE,"Unknown")</f>
        <v>Male</v>
      </c>
      <c r="R2070" s="31" t="str">
        <f t="shared" si="98"/>
        <v>March</v>
      </c>
    </row>
    <row r="2071" spans="1:18">
      <c r="A2071" t="s">
        <v>2171</v>
      </c>
      <c r="B2071" t="s">
        <v>16</v>
      </c>
      <c r="C2071">
        <v>2</v>
      </c>
      <c r="D2071">
        <f t="shared" si="96"/>
        <v>2</v>
      </c>
      <c r="E2071">
        <v>17</v>
      </c>
      <c r="F2071">
        <v>34</v>
      </c>
      <c r="G2071">
        <f t="shared" si="97"/>
        <v>34</v>
      </c>
      <c r="H2071" s="1">
        <v>45733</v>
      </c>
      <c r="I2071" s="1">
        <v>45735</v>
      </c>
      <c r="J2071" t="s">
        <v>27</v>
      </c>
      <c r="K2071" t="s">
        <v>40</v>
      </c>
      <c r="L2071">
        <v>4</v>
      </c>
      <c r="M2071" t="s">
        <v>19</v>
      </c>
      <c r="N2071" t="s">
        <v>33</v>
      </c>
      <c r="O2071">
        <f>orders[[#This Row],[Ship Date]]-orders[[#This Row],[Order Date]]</f>
        <v>2</v>
      </c>
      <c r="P2071">
        <f>WEEKNUM(orders[[#This Row],[Order Date]])</f>
        <v>12</v>
      </c>
      <c r="Q2071" t="str" cm="1">
        <f t="array" ref="Q2071">_xlfn.IFS(orders[[#This Row],[Customer Gender]]="M","Male", orders[[#This Row],[Customer Gender]]="F","Female", orders[[#This Row],[Customer Gender]]="O","Other", TRUE,"Unknown")</f>
        <v>Female</v>
      </c>
      <c r="R2071" s="31" t="str">
        <f t="shared" si="98"/>
        <v>March</v>
      </c>
    </row>
    <row r="2072" spans="1:18">
      <c r="A2072" t="s">
        <v>2172</v>
      </c>
      <c r="B2072" t="s">
        <v>39</v>
      </c>
      <c r="C2072">
        <v>3</v>
      </c>
      <c r="D2072">
        <f t="shared" si="96"/>
        <v>3</v>
      </c>
      <c r="E2072">
        <v>84.1</v>
      </c>
      <c r="F2072">
        <v>252.29999999999998</v>
      </c>
      <c r="G2072">
        <f t="shared" si="97"/>
        <v>252.29999999999998</v>
      </c>
      <c r="H2072" s="1">
        <v>45733</v>
      </c>
      <c r="I2072" s="1">
        <v>45734</v>
      </c>
      <c r="J2072" t="s">
        <v>23</v>
      </c>
      <c r="K2072" t="s">
        <v>40</v>
      </c>
      <c r="L2072">
        <v>4</v>
      </c>
      <c r="M2072" t="s">
        <v>19</v>
      </c>
      <c r="N2072" t="s">
        <v>33</v>
      </c>
      <c r="O2072">
        <f>orders[[#This Row],[Ship Date]]-orders[[#This Row],[Order Date]]</f>
        <v>1</v>
      </c>
      <c r="P2072">
        <f>WEEKNUM(orders[[#This Row],[Order Date]])</f>
        <v>12</v>
      </c>
      <c r="Q2072" t="str" cm="1">
        <f t="array" ref="Q2072">_xlfn.IFS(orders[[#This Row],[Customer Gender]]="M","Male", orders[[#This Row],[Customer Gender]]="F","Female", orders[[#This Row],[Customer Gender]]="O","Other", TRUE,"Unknown")</f>
        <v>Male</v>
      </c>
      <c r="R2072" s="31" t="str">
        <f t="shared" si="98"/>
        <v>March</v>
      </c>
    </row>
    <row r="2073" spans="1:18">
      <c r="A2073" t="s">
        <v>2173</v>
      </c>
      <c r="B2073" t="s">
        <v>30</v>
      </c>
      <c r="C2073">
        <v>4</v>
      </c>
      <c r="D2073">
        <f t="shared" si="96"/>
        <v>4</v>
      </c>
      <c r="E2073">
        <v>59.5</v>
      </c>
      <c r="F2073">
        <v>238</v>
      </c>
      <c r="G2073">
        <f t="shared" si="97"/>
        <v>238</v>
      </c>
      <c r="H2073" s="1">
        <v>45733</v>
      </c>
      <c r="I2073" s="1">
        <v>45738</v>
      </c>
      <c r="J2073" t="s">
        <v>23</v>
      </c>
      <c r="K2073" t="s">
        <v>18</v>
      </c>
      <c r="L2073">
        <v>5</v>
      </c>
      <c r="M2073" t="s">
        <v>19</v>
      </c>
      <c r="N2073" t="s">
        <v>33</v>
      </c>
      <c r="O2073">
        <f>orders[[#This Row],[Ship Date]]-orders[[#This Row],[Order Date]]</f>
        <v>5</v>
      </c>
      <c r="P2073">
        <f>WEEKNUM(orders[[#This Row],[Order Date]])</f>
        <v>12</v>
      </c>
      <c r="Q2073" t="str" cm="1">
        <f t="array" ref="Q2073">_xlfn.IFS(orders[[#This Row],[Customer Gender]]="M","Male", orders[[#This Row],[Customer Gender]]="F","Female", orders[[#This Row],[Customer Gender]]="O","Other", TRUE,"Unknown")</f>
        <v>Male</v>
      </c>
      <c r="R2073" s="31" t="str">
        <f t="shared" si="98"/>
        <v>March</v>
      </c>
    </row>
    <row r="2074" spans="1:18">
      <c r="A2074" t="s">
        <v>2174</v>
      </c>
      <c r="B2074" t="s">
        <v>44</v>
      </c>
      <c r="C2074">
        <v>2</v>
      </c>
      <c r="D2074">
        <f t="shared" si="96"/>
        <v>2</v>
      </c>
      <c r="E2074">
        <v>57.5</v>
      </c>
      <c r="F2074">
        <v>115</v>
      </c>
      <c r="G2074">
        <f t="shared" si="97"/>
        <v>115</v>
      </c>
      <c r="H2074" s="1">
        <v>45733</v>
      </c>
      <c r="I2074" s="1">
        <v>45735</v>
      </c>
      <c r="J2074" t="s">
        <v>23</v>
      </c>
      <c r="K2074" t="s">
        <v>35</v>
      </c>
      <c r="L2074">
        <v>5</v>
      </c>
      <c r="M2074" t="s">
        <v>19</v>
      </c>
      <c r="N2074" t="s">
        <v>33</v>
      </c>
      <c r="O2074">
        <f>orders[[#This Row],[Ship Date]]-orders[[#This Row],[Order Date]]</f>
        <v>2</v>
      </c>
      <c r="P2074">
        <f>WEEKNUM(orders[[#This Row],[Order Date]])</f>
        <v>12</v>
      </c>
      <c r="Q2074" t="str" cm="1">
        <f t="array" ref="Q2074">_xlfn.IFS(orders[[#This Row],[Customer Gender]]="M","Male", orders[[#This Row],[Customer Gender]]="F","Female", orders[[#This Row],[Customer Gender]]="O","Other", TRUE,"Unknown")</f>
        <v>Male</v>
      </c>
      <c r="R2074" s="31" t="str">
        <f t="shared" si="98"/>
        <v>March</v>
      </c>
    </row>
    <row r="2075" spans="1:18">
      <c r="A2075" t="s">
        <v>2175</v>
      </c>
      <c r="B2075" t="s">
        <v>44</v>
      </c>
      <c r="C2075">
        <v>1</v>
      </c>
      <c r="D2075">
        <f t="shared" si="96"/>
        <v>1</v>
      </c>
      <c r="E2075">
        <v>34.299999999999997</v>
      </c>
      <c r="F2075">
        <v>34.299999999999997</v>
      </c>
      <c r="G2075">
        <f t="shared" si="97"/>
        <v>34.299999999999997</v>
      </c>
      <c r="H2075" s="1">
        <v>45733</v>
      </c>
      <c r="I2075" s="1">
        <v>45734</v>
      </c>
      <c r="J2075" t="s">
        <v>27</v>
      </c>
      <c r="K2075" t="s">
        <v>70</v>
      </c>
      <c r="L2075">
        <v>5</v>
      </c>
      <c r="M2075" t="s">
        <v>19</v>
      </c>
      <c r="N2075" t="s">
        <v>33</v>
      </c>
      <c r="O2075">
        <f>orders[[#This Row],[Ship Date]]-orders[[#This Row],[Order Date]]</f>
        <v>1</v>
      </c>
      <c r="P2075">
        <f>WEEKNUM(orders[[#This Row],[Order Date]])</f>
        <v>12</v>
      </c>
      <c r="Q2075" t="str" cm="1">
        <f t="array" ref="Q2075">_xlfn.IFS(orders[[#This Row],[Customer Gender]]="M","Male", orders[[#This Row],[Customer Gender]]="F","Female", orders[[#This Row],[Customer Gender]]="O","Other", TRUE,"Unknown")</f>
        <v>Female</v>
      </c>
      <c r="R2075" s="31" t="str">
        <f t="shared" si="98"/>
        <v>March</v>
      </c>
    </row>
    <row r="2076" spans="1:18">
      <c r="A2076" t="s">
        <v>2176</v>
      </c>
      <c r="B2076" t="s">
        <v>37</v>
      </c>
      <c r="C2076">
        <v>2</v>
      </c>
      <c r="D2076">
        <f t="shared" si="96"/>
        <v>2</v>
      </c>
      <c r="E2076">
        <v>27.8</v>
      </c>
      <c r="F2076">
        <v>55.6</v>
      </c>
      <c r="G2076">
        <f t="shared" si="97"/>
        <v>55.6</v>
      </c>
      <c r="H2076" s="1">
        <v>45734</v>
      </c>
      <c r="I2076" s="1">
        <v>45736</v>
      </c>
      <c r="J2076" t="s">
        <v>27</v>
      </c>
      <c r="K2076" t="s">
        <v>18</v>
      </c>
      <c r="L2076">
        <v>4</v>
      </c>
      <c r="M2076" t="s">
        <v>19</v>
      </c>
      <c r="N2076" t="s">
        <v>33</v>
      </c>
      <c r="O2076">
        <f>orders[[#This Row],[Ship Date]]-orders[[#This Row],[Order Date]]</f>
        <v>2</v>
      </c>
      <c r="P2076">
        <f>WEEKNUM(orders[[#This Row],[Order Date]])</f>
        <v>12</v>
      </c>
      <c r="Q2076" t="str" cm="1">
        <f t="array" ref="Q2076">_xlfn.IFS(orders[[#This Row],[Customer Gender]]="M","Male", orders[[#This Row],[Customer Gender]]="F","Female", orders[[#This Row],[Customer Gender]]="O","Other", TRUE,"Unknown")</f>
        <v>Female</v>
      </c>
      <c r="R2076" s="31" t="str">
        <f t="shared" si="98"/>
        <v>March</v>
      </c>
    </row>
    <row r="2077" spans="1:18">
      <c r="A2077" t="s">
        <v>2177</v>
      </c>
      <c r="B2077" t="s">
        <v>69</v>
      </c>
      <c r="C2077">
        <v>2</v>
      </c>
      <c r="D2077">
        <f t="shared" si="96"/>
        <v>2</v>
      </c>
      <c r="E2077">
        <v>85</v>
      </c>
      <c r="F2077">
        <v>170</v>
      </c>
      <c r="G2077">
        <f t="shared" si="97"/>
        <v>170</v>
      </c>
      <c r="H2077" s="1">
        <v>45734</v>
      </c>
      <c r="I2077" s="1">
        <v>45734</v>
      </c>
      <c r="J2077" t="s">
        <v>23</v>
      </c>
      <c r="K2077" t="s">
        <v>40</v>
      </c>
      <c r="L2077">
        <v>5</v>
      </c>
      <c r="M2077" t="s">
        <v>19</v>
      </c>
      <c r="N2077" t="s">
        <v>33</v>
      </c>
      <c r="O2077">
        <f>orders[[#This Row],[Ship Date]]-orders[[#This Row],[Order Date]]</f>
        <v>0</v>
      </c>
      <c r="P2077">
        <f>WEEKNUM(orders[[#This Row],[Order Date]])</f>
        <v>12</v>
      </c>
      <c r="Q2077" t="str" cm="1">
        <f t="array" ref="Q2077">_xlfn.IFS(orders[[#This Row],[Customer Gender]]="M","Male", orders[[#This Row],[Customer Gender]]="F","Female", orders[[#This Row],[Customer Gender]]="O","Other", TRUE,"Unknown")</f>
        <v>Male</v>
      </c>
      <c r="R2077" s="31" t="str">
        <f t="shared" si="98"/>
        <v>March</v>
      </c>
    </row>
    <row r="2078" spans="1:18">
      <c r="A2078" t="s">
        <v>2178</v>
      </c>
      <c r="B2078" t="s">
        <v>39</v>
      </c>
      <c r="C2078">
        <v>2</v>
      </c>
      <c r="D2078">
        <f t="shared" si="96"/>
        <v>2</v>
      </c>
      <c r="E2078">
        <v>95</v>
      </c>
      <c r="F2078">
        <v>190</v>
      </c>
      <c r="G2078">
        <f t="shared" si="97"/>
        <v>190</v>
      </c>
      <c r="H2078" s="1">
        <v>45734</v>
      </c>
      <c r="I2078" s="1">
        <v>45736</v>
      </c>
      <c r="J2078" t="s">
        <v>27</v>
      </c>
      <c r="K2078" t="s">
        <v>18</v>
      </c>
      <c r="L2078">
        <v>4</v>
      </c>
      <c r="M2078" t="s">
        <v>19</v>
      </c>
      <c r="N2078" t="s">
        <v>33</v>
      </c>
      <c r="O2078">
        <f>orders[[#This Row],[Ship Date]]-orders[[#This Row],[Order Date]]</f>
        <v>2</v>
      </c>
      <c r="P2078">
        <f>WEEKNUM(orders[[#This Row],[Order Date]])</f>
        <v>12</v>
      </c>
      <c r="Q2078" t="str" cm="1">
        <f t="array" ref="Q2078">_xlfn.IFS(orders[[#This Row],[Customer Gender]]="M","Male", orders[[#This Row],[Customer Gender]]="F","Female", orders[[#This Row],[Customer Gender]]="O","Other", TRUE,"Unknown")</f>
        <v>Female</v>
      </c>
      <c r="R2078" s="31" t="str">
        <f t="shared" si="98"/>
        <v>March</v>
      </c>
    </row>
    <row r="2079" spans="1:18">
      <c r="A2079" t="s">
        <v>2179</v>
      </c>
      <c r="B2079" t="s">
        <v>128</v>
      </c>
      <c r="C2079">
        <v>2</v>
      </c>
      <c r="D2079">
        <f t="shared" si="96"/>
        <v>2</v>
      </c>
      <c r="E2079">
        <v>32</v>
      </c>
      <c r="F2079">
        <v>64</v>
      </c>
      <c r="G2079">
        <f t="shared" si="97"/>
        <v>64</v>
      </c>
      <c r="H2079" s="1">
        <v>45734</v>
      </c>
      <c r="I2079" s="1">
        <v>45736</v>
      </c>
      <c r="J2079" t="s">
        <v>23</v>
      </c>
      <c r="K2079" t="s">
        <v>18</v>
      </c>
      <c r="L2079">
        <v>3</v>
      </c>
      <c r="M2079" t="s">
        <v>19</v>
      </c>
      <c r="N2079" t="s">
        <v>33</v>
      </c>
      <c r="O2079">
        <f>orders[[#This Row],[Ship Date]]-orders[[#This Row],[Order Date]]</f>
        <v>2</v>
      </c>
      <c r="P2079">
        <f>WEEKNUM(orders[[#This Row],[Order Date]])</f>
        <v>12</v>
      </c>
      <c r="Q2079" t="str" cm="1">
        <f t="array" ref="Q2079">_xlfn.IFS(orders[[#This Row],[Customer Gender]]="M","Male", orders[[#This Row],[Customer Gender]]="F","Female", orders[[#This Row],[Customer Gender]]="O","Other", TRUE,"Unknown")</f>
        <v>Male</v>
      </c>
      <c r="R2079" s="31" t="str">
        <f t="shared" si="98"/>
        <v>March</v>
      </c>
    </row>
    <row r="2080" spans="1:18">
      <c r="A2080" t="s">
        <v>2180</v>
      </c>
      <c r="B2080" t="s">
        <v>26</v>
      </c>
      <c r="C2080">
        <v>2</v>
      </c>
      <c r="D2080">
        <f t="shared" si="96"/>
        <v>2</v>
      </c>
      <c r="E2080">
        <v>65.2</v>
      </c>
      <c r="F2080">
        <v>130.4</v>
      </c>
      <c r="G2080">
        <f t="shared" si="97"/>
        <v>130.4</v>
      </c>
      <c r="H2080" s="1">
        <v>45734</v>
      </c>
      <c r="I2080" s="1">
        <v>45735</v>
      </c>
      <c r="J2080" t="s">
        <v>27</v>
      </c>
      <c r="K2080" t="s">
        <v>35</v>
      </c>
      <c r="L2080">
        <v>4</v>
      </c>
      <c r="M2080" t="s">
        <v>19</v>
      </c>
      <c r="N2080" t="s">
        <v>33</v>
      </c>
      <c r="O2080">
        <f>orders[[#This Row],[Ship Date]]-orders[[#This Row],[Order Date]]</f>
        <v>1</v>
      </c>
      <c r="P2080">
        <f>WEEKNUM(orders[[#This Row],[Order Date]])</f>
        <v>12</v>
      </c>
      <c r="Q2080" t="str" cm="1">
        <f t="array" ref="Q2080">_xlfn.IFS(orders[[#This Row],[Customer Gender]]="M","Male", orders[[#This Row],[Customer Gender]]="F","Female", orders[[#This Row],[Customer Gender]]="O","Other", TRUE,"Unknown")</f>
        <v>Female</v>
      </c>
      <c r="R2080" s="31" t="str">
        <f t="shared" si="98"/>
        <v>March</v>
      </c>
    </row>
    <row r="2081" spans="1:18">
      <c r="A2081" t="s">
        <v>2181</v>
      </c>
      <c r="B2081" t="s">
        <v>135</v>
      </c>
      <c r="C2081">
        <v>4</v>
      </c>
      <c r="D2081">
        <f t="shared" si="96"/>
        <v>4</v>
      </c>
      <c r="E2081">
        <v>22</v>
      </c>
      <c r="F2081">
        <v>88</v>
      </c>
      <c r="G2081">
        <f t="shared" si="97"/>
        <v>88</v>
      </c>
      <c r="H2081" s="1">
        <v>45734</v>
      </c>
      <c r="I2081" s="1">
        <v>45735</v>
      </c>
      <c r="J2081" t="s">
        <v>23</v>
      </c>
      <c r="K2081" t="s">
        <v>35</v>
      </c>
      <c r="L2081">
        <v>5</v>
      </c>
      <c r="M2081" t="s">
        <v>19</v>
      </c>
      <c r="N2081" t="s">
        <v>33</v>
      </c>
      <c r="O2081">
        <f>orders[[#This Row],[Ship Date]]-orders[[#This Row],[Order Date]]</f>
        <v>1</v>
      </c>
      <c r="P2081">
        <f>WEEKNUM(orders[[#This Row],[Order Date]])</f>
        <v>12</v>
      </c>
      <c r="Q2081" t="str" cm="1">
        <f t="array" ref="Q2081">_xlfn.IFS(orders[[#This Row],[Customer Gender]]="M","Male", orders[[#This Row],[Customer Gender]]="F","Female", orders[[#This Row],[Customer Gender]]="O","Other", TRUE,"Unknown")</f>
        <v>Male</v>
      </c>
      <c r="R2081" s="31" t="str">
        <f t="shared" si="98"/>
        <v>March</v>
      </c>
    </row>
    <row r="2082" spans="1:18">
      <c r="A2082" t="s">
        <v>2182</v>
      </c>
      <c r="B2082" t="s">
        <v>123</v>
      </c>
      <c r="C2082">
        <v>3</v>
      </c>
      <c r="D2082">
        <f t="shared" si="96"/>
        <v>3</v>
      </c>
      <c r="E2082">
        <v>69.400000000000006</v>
      </c>
      <c r="F2082">
        <v>208.20000000000002</v>
      </c>
      <c r="G2082">
        <f t="shared" si="97"/>
        <v>208.20000000000002</v>
      </c>
      <c r="H2082" s="1">
        <v>45734</v>
      </c>
      <c r="I2082" s="1">
        <v>45737</v>
      </c>
      <c r="J2082" t="s">
        <v>23</v>
      </c>
      <c r="K2082" t="s">
        <v>35</v>
      </c>
      <c r="L2082">
        <v>5</v>
      </c>
      <c r="M2082" t="s">
        <v>19</v>
      </c>
      <c r="N2082" t="s">
        <v>33</v>
      </c>
      <c r="O2082">
        <f>orders[[#This Row],[Ship Date]]-orders[[#This Row],[Order Date]]</f>
        <v>3</v>
      </c>
      <c r="P2082">
        <f>WEEKNUM(orders[[#This Row],[Order Date]])</f>
        <v>12</v>
      </c>
      <c r="Q2082" t="str" cm="1">
        <f t="array" ref="Q2082">_xlfn.IFS(orders[[#This Row],[Customer Gender]]="M","Male", orders[[#This Row],[Customer Gender]]="F","Female", orders[[#This Row],[Customer Gender]]="O","Other", TRUE,"Unknown")</f>
        <v>Male</v>
      </c>
      <c r="R2082" s="31" t="str">
        <f t="shared" si="98"/>
        <v>March</v>
      </c>
    </row>
    <row r="2083" spans="1:18">
      <c r="A2083" t="s">
        <v>2183</v>
      </c>
      <c r="B2083" t="s">
        <v>54</v>
      </c>
      <c r="C2083">
        <v>6</v>
      </c>
      <c r="D2083">
        <f t="shared" si="96"/>
        <v>6</v>
      </c>
      <c r="E2083">
        <v>31.5</v>
      </c>
      <c r="F2083">
        <v>189</v>
      </c>
      <c r="G2083">
        <f t="shared" si="97"/>
        <v>189</v>
      </c>
      <c r="H2083" s="1">
        <v>45734</v>
      </c>
      <c r="I2083" s="1">
        <v>45736</v>
      </c>
      <c r="J2083" t="s">
        <v>27</v>
      </c>
      <c r="K2083" t="s">
        <v>18</v>
      </c>
      <c r="L2083">
        <v>5</v>
      </c>
      <c r="M2083" t="s">
        <v>19</v>
      </c>
      <c r="N2083" t="s">
        <v>33</v>
      </c>
      <c r="O2083">
        <f>orders[[#This Row],[Ship Date]]-orders[[#This Row],[Order Date]]</f>
        <v>2</v>
      </c>
      <c r="P2083">
        <f>WEEKNUM(orders[[#This Row],[Order Date]])</f>
        <v>12</v>
      </c>
      <c r="Q2083" t="str" cm="1">
        <f t="array" ref="Q2083">_xlfn.IFS(orders[[#This Row],[Customer Gender]]="M","Male", orders[[#This Row],[Customer Gender]]="F","Female", orders[[#This Row],[Customer Gender]]="O","Other", TRUE,"Unknown")</f>
        <v>Female</v>
      </c>
      <c r="R2083" s="31" t="str">
        <f t="shared" si="98"/>
        <v>March</v>
      </c>
    </row>
    <row r="2084" spans="1:18">
      <c r="A2084" t="s">
        <v>2184</v>
      </c>
      <c r="B2084" t="s">
        <v>39</v>
      </c>
      <c r="C2084">
        <v>1</v>
      </c>
      <c r="D2084">
        <f t="shared" si="96"/>
        <v>1</v>
      </c>
      <c r="E2084">
        <v>45.8</v>
      </c>
      <c r="F2084">
        <v>45.8</v>
      </c>
      <c r="G2084">
        <f t="shared" si="97"/>
        <v>45.8</v>
      </c>
      <c r="H2084" s="1">
        <v>45734</v>
      </c>
      <c r="I2084" s="1">
        <v>45738</v>
      </c>
      <c r="J2084" t="s">
        <v>89</v>
      </c>
      <c r="K2084" t="s">
        <v>18</v>
      </c>
      <c r="L2084">
        <v>4</v>
      </c>
      <c r="M2084" t="s">
        <v>19</v>
      </c>
      <c r="N2084" t="s">
        <v>33</v>
      </c>
      <c r="O2084">
        <f>orders[[#This Row],[Ship Date]]-orders[[#This Row],[Order Date]]</f>
        <v>4</v>
      </c>
      <c r="P2084">
        <f>WEEKNUM(orders[[#This Row],[Order Date]])</f>
        <v>12</v>
      </c>
      <c r="Q2084" t="str" cm="1">
        <f t="array" ref="Q2084">_xlfn.IFS(orders[[#This Row],[Customer Gender]]="M","Male", orders[[#This Row],[Customer Gender]]="F","Female", orders[[#This Row],[Customer Gender]]="O","Other", TRUE,"Unknown")</f>
        <v>Other</v>
      </c>
      <c r="R2084" s="31" t="str">
        <f t="shared" si="98"/>
        <v>March</v>
      </c>
    </row>
    <row r="2085" spans="1:18">
      <c r="A2085" t="s">
        <v>2185</v>
      </c>
      <c r="B2085" t="s">
        <v>171</v>
      </c>
      <c r="C2085">
        <v>4</v>
      </c>
      <c r="D2085">
        <f t="shared" si="96"/>
        <v>4</v>
      </c>
      <c r="E2085">
        <v>12.8</v>
      </c>
      <c r="F2085">
        <v>51.2</v>
      </c>
      <c r="G2085">
        <f t="shared" si="97"/>
        <v>51.2</v>
      </c>
      <c r="H2085" s="1">
        <v>45734</v>
      </c>
      <c r="I2085" s="1">
        <v>45741</v>
      </c>
      <c r="J2085" t="s">
        <v>27</v>
      </c>
      <c r="K2085" t="s">
        <v>35</v>
      </c>
      <c r="L2085">
        <v>3</v>
      </c>
      <c r="M2085" t="s">
        <v>19</v>
      </c>
      <c r="N2085" t="s">
        <v>52</v>
      </c>
      <c r="O2085">
        <f>orders[[#This Row],[Ship Date]]-orders[[#This Row],[Order Date]]</f>
        <v>7</v>
      </c>
      <c r="P2085">
        <f>WEEKNUM(orders[[#This Row],[Order Date]])</f>
        <v>12</v>
      </c>
      <c r="Q2085" t="str" cm="1">
        <f t="array" ref="Q2085">_xlfn.IFS(orders[[#This Row],[Customer Gender]]="M","Male", orders[[#This Row],[Customer Gender]]="F","Female", orders[[#This Row],[Customer Gender]]="O","Other", TRUE,"Unknown")</f>
        <v>Female</v>
      </c>
      <c r="R2085" s="31" t="str">
        <f t="shared" si="98"/>
        <v>March</v>
      </c>
    </row>
    <row r="2086" spans="1:18">
      <c r="A2086" t="s">
        <v>2186</v>
      </c>
      <c r="B2086" t="s">
        <v>37</v>
      </c>
      <c r="C2086">
        <v>3</v>
      </c>
      <c r="D2086">
        <f t="shared" si="96"/>
        <v>3</v>
      </c>
      <c r="E2086">
        <v>115.3</v>
      </c>
      <c r="F2086">
        <v>345.9</v>
      </c>
      <c r="G2086">
        <f t="shared" si="97"/>
        <v>345.9</v>
      </c>
      <c r="H2086" s="1">
        <v>45734</v>
      </c>
      <c r="I2086" s="1">
        <v>45735</v>
      </c>
      <c r="J2086" t="s">
        <v>27</v>
      </c>
      <c r="K2086" t="s">
        <v>40</v>
      </c>
      <c r="L2086">
        <v>5</v>
      </c>
      <c r="M2086" t="s">
        <v>19</v>
      </c>
      <c r="N2086" t="s">
        <v>55</v>
      </c>
      <c r="O2086">
        <f>orders[[#This Row],[Ship Date]]-orders[[#This Row],[Order Date]]</f>
        <v>1</v>
      </c>
      <c r="P2086">
        <f>WEEKNUM(orders[[#This Row],[Order Date]])</f>
        <v>12</v>
      </c>
      <c r="Q2086" t="str" cm="1">
        <f t="array" ref="Q2086">_xlfn.IFS(orders[[#This Row],[Customer Gender]]="M","Male", orders[[#This Row],[Customer Gender]]="F","Female", orders[[#This Row],[Customer Gender]]="O","Other", TRUE,"Unknown")</f>
        <v>Female</v>
      </c>
      <c r="R2086" s="31" t="str">
        <f t="shared" si="98"/>
        <v>March</v>
      </c>
    </row>
    <row r="2087" spans="1:18">
      <c r="A2087" t="s">
        <v>2187</v>
      </c>
      <c r="B2087" t="s">
        <v>37</v>
      </c>
      <c r="C2087">
        <v>2</v>
      </c>
      <c r="D2087">
        <f t="shared" si="96"/>
        <v>2</v>
      </c>
      <c r="E2087">
        <v>85</v>
      </c>
      <c r="F2087">
        <v>170</v>
      </c>
      <c r="G2087">
        <f t="shared" si="97"/>
        <v>170</v>
      </c>
      <c r="H2087" s="1">
        <v>45734</v>
      </c>
      <c r="I2087" s="1">
        <v>45736</v>
      </c>
      <c r="J2087" t="s">
        <v>27</v>
      </c>
      <c r="K2087" t="s">
        <v>35</v>
      </c>
      <c r="L2087">
        <v>4</v>
      </c>
      <c r="M2087" t="s">
        <v>19</v>
      </c>
      <c r="N2087" t="s">
        <v>59</v>
      </c>
      <c r="O2087">
        <f>orders[[#This Row],[Ship Date]]-orders[[#This Row],[Order Date]]</f>
        <v>2</v>
      </c>
      <c r="P2087">
        <f>WEEKNUM(orders[[#This Row],[Order Date]])</f>
        <v>12</v>
      </c>
      <c r="Q2087" t="str" cm="1">
        <f t="array" ref="Q2087">_xlfn.IFS(orders[[#This Row],[Customer Gender]]="M","Male", orders[[#This Row],[Customer Gender]]="F","Female", orders[[#This Row],[Customer Gender]]="O","Other", TRUE,"Unknown")</f>
        <v>Female</v>
      </c>
      <c r="R2087" s="31" t="str">
        <f t="shared" si="98"/>
        <v>March</v>
      </c>
    </row>
    <row r="2088" spans="1:18">
      <c r="A2088" t="s">
        <v>2188</v>
      </c>
      <c r="B2088" t="s">
        <v>44</v>
      </c>
      <c r="C2088">
        <v>3</v>
      </c>
      <c r="D2088">
        <f t="shared" si="96"/>
        <v>3</v>
      </c>
      <c r="E2088">
        <v>56.6</v>
      </c>
      <c r="F2088">
        <v>169.8</v>
      </c>
      <c r="G2088">
        <f t="shared" si="97"/>
        <v>169.8</v>
      </c>
      <c r="H2088" s="1">
        <v>45734</v>
      </c>
      <c r="I2088" s="1">
        <v>45735</v>
      </c>
      <c r="J2088" t="s">
        <v>27</v>
      </c>
      <c r="K2088" t="s">
        <v>35</v>
      </c>
      <c r="L2088">
        <v>5</v>
      </c>
      <c r="M2088" t="s">
        <v>19</v>
      </c>
      <c r="N2088" t="s">
        <v>59</v>
      </c>
      <c r="O2088">
        <f>orders[[#This Row],[Ship Date]]-orders[[#This Row],[Order Date]]</f>
        <v>1</v>
      </c>
      <c r="P2088">
        <f>WEEKNUM(orders[[#This Row],[Order Date]])</f>
        <v>12</v>
      </c>
      <c r="Q2088" t="str" cm="1">
        <f t="array" ref="Q2088">_xlfn.IFS(orders[[#This Row],[Customer Gender]]="M","Male", orders[[#This Row],[Customer Gender]]="F","Female", orders[[#This Row],[Customer Gender]]="O","Other", TRUE,"Unknown")</f>
        <v>Female</v>
      </c>
      <c r="R2088" s="31" t="str">
        <f t="shared" si="98"/>
        <v>March</v>
      </c>
    </row>
    <row r="2089" spans="1:18">
      <c r="A2089" t="s">
        <v>2189</v>
      </c>
      <c r="B2089" t="s">
        <v>123</v>
      </c>
      <c r="C2089">
        <v>27</v>
      </c>
      <c r="D2089">
        <f t="shared" si="96"/>
        <v>27</v>
      </c>
      <c r="E2089">
        <v>46.3</v>
      </c>
      <c r="F2089">
        <v>1250.0999999999999</v>
      </c>
      <c r="G2089">
        <f t="shared" si="97"/>
        <v>1250.0999999999999</v>
      </c>
      <c r="H2089" s="1">
        <v>45734</v>
      </c>
      <c r="I2089" s="1">
        <v>45737</v>
      </c>
      <c r="J2089" t="s">
        <v>23</v>
      </c>
      <c r="K2089" t="s">
        <v>18</v>
      </c>
      <c r="L2089">
        <v>4</v>
      </c>
      <c r="M2089" t="s">
        <v>19</v>
      </c>
      <c r="N2089" t="s">
        <v>59</v>
      </c>
      <c r="O2089">
        <f>orders[[#This Row],[Ship Date]]-orders[[#This Row],[Order Date]]</f>
        <v>3</v>
      </c>
      <c r="P2089">
        <f>WEEKNUM(orders[[#This Row],[Order Date]])</f>
        <v>12</v>
      </c>
      <c r="Q2089" t="str" cm="1">
        <f t="array" ref="Q2089">_xlfn.IFS(orders[[#This Row],[Customer Gender]]="M","Male", orders[[#This Row],[Customer Gender]]="F","Female", orders[[#This Row],[Customer Gender]]="O","Other", TRUE,"Unknown")</f>
        <v>Male</v>
      </c>
      <c r="R2089" s="31" t="str">
        <f t="shared" si="98"/>
        <v>March</v>
      </c>
    </row>
    <row r="2090" spans="1:18">
      <c r="A2090" t="s">
        <v>2190</v>
      </c>
      <c r="B2090" t="s">
        <v>81</v>
      </c>
      <c r="C2090">
        <v>4</v>
      </c>
      <c r="D2090">
        <f t="shared" si="96"/>
        <v>4</v>
      </c>
      <c r="E2090">
        <v>23</v>
      </c>
      <c r="F2090">
        <v>92</v>
      </c>
      <c r="G2090">
        <f t="shared" si="97"/>
        <v>92</v>
      </c>
      <c r="H2090" s="1">
        <v>45734</v>
      </c>
      <c r="I2090" s="1">
        <v>45738</v>
      </c>
      <c r="J2090" t="s">
        <v>23</v>
      </c>
      <c r="K2090" t="s">
        <v>51</v>
      </c>
      <c r="L2090">
        <v>5</v>
      </c>
      <c r="M2090" t="s">
        <v>19</v>
      </c>
      <c r="N2090" t="s">
        <v>59</v>
      </c>
      <c r="O2090">
        <f>orders[[#This Row],[Ship Date]]-orders[[#This Row],[Order Date]]</f>
        <v>4</v>
      </c>
      <c r="P2090">
        <f>WEEKNUM(orders[[#This Row],[Order Date]])</f>
        <v>12</v>
      </c>
      <c r="Q2090" t="str" cm="1">
        <f t="array" ref="Q2090">_xlfn.IFS(orders[[#This Row],[Customer Gender]]="M","Male", orders[[#This Row],[Customer Gender]]="F","Female", orders[[#This Row],[Customer Gender]]="O","Other", TRUE,"Unknown")</f>
        <v>Male</v>
      </c>
      <c r="R2090" s="31" t="str">
        <f t="shared" si="98"/>
        <v>March</v>
      </c>
    </row>
    <row r="2091" spans="1:18">
      <c r="A2091" t="s">
        <v>2191</v>
      </c>
      <c r="B2091" t="s">
        <v>44</v>
      </c>
      <c r="C2091">
        <v>6</v>
      </c>
      <c r="D2091">
        <f t="shared" si="96"/>
        <v>6</v>
      </c>
      <c r="E2091">
        <v>42.1</v>
      </c>
      <c r="F2091">
        <v>252.60000000000002</v>
      </c>
      <c r="G2091">
        <f t="shared" si="97"/>
        <v>252.60000000000002</v>
      </c>
      <c r="H2091" s="1">
        <v>45734</v>
      </c>
      <c r="I2091" s="1">
        <v>45736</v>
      </c>
      <c r="J2091" t="s">
        <v>23</v>
      </c>
      <c r="K2091" t="s">
        <v>70</v>
      </c>
      <c r="L2091">
        <v>4</v>
      </c>
      <c r="M2091" t="s">
        <v>19</v>
      </c>
      <c r="N2091" t="s">
        <v>62</v>
      </c>
      <c r="O2091">
        <f>orders[[#This Row],[Ship Date]]-orders[[#This Row],[Order Date]]</f>
        <v>2</v>
      </c>
      <c r="P2091">
        <f>WEEKNUM(orders[[#This Row],[Order Date]])</f>
        <v>12</v>
      </c>
      <c r="Q2091" t="str" cm="1">
        <f t="array" ref="Q2091">_xlfn.IFS(orders[[#This Row],[Customer Gender]]="M","Male", orders[[#This Row],[Customer Gender]]="F","Female", orders[[#This Row],[Customer Gender]]="O","Other", TRUE,"Unknown")</f>
        <v>Male</v>
      </c>
      <c r="R2091" s="31" t="str">
        <f t="shared" si="98"/>
        <v>March</v>
      </c>
    </row>
    <row r="2092" spans="1:18">
      <c r="A2092" t="s">
        <v>2192</v>
      </c>
      <c r="B2092" t="s">
        <v>37</v>
      </c>
      <c r="C2092">
        <v>7</v>
      </c>
      <c r="D2092">
        <f t="shared" si="96"/>
        <v>7</v>
      </c>
      <c r="E2092">
        <v>57.4</v>
      </c>
      <c r="F2092">
        <v>401.8</v>
      </c>
      <c r="G2092">
        <f t="shared" si="97"/>
        <v>401.8</v>
      </c>
      <c r="H2092" s="1">
        <v>45734</v>
      </c>
      <c r="I2092" s="1">
        <v>45738</v>
      </c>
      <c r="J2092" t="s">
        <v>27</v>
      </c>
      <c r="K2092" t="s">
        <v>35</v>
      </c>
      <c r="L2092">
        <v>2</v>
      </c>
      <c r="M2092" t="s">
        <v>19</v>
      </c>
      <c r="N2092" t="s">
        <v>62</v>
      </c>
      <c r="O2092">
        <f>orders[[#This Row],[Ship Date]]-orders[[#This Row],[Order Date]]</f>
        <v>4</v>
      </c>
      <c r="P2092">
        <f>WEEKNUM(orders[[#This Row],[Order Date]])</f>
        <v>12</v>
      </c>
      <c r="Q2092" t="str" cm="1">
        <f t="array" ref="Q2092">_xlfn.IFS(orders[[#This Row],[Customer Gender]]="M","Male", orders[[#This Row],[Customer Gender]]="F","Female", orders[[#This Row],[Customer Gender]]="O","Other", TRUE,"Unknown")</f>
        <v>Female</v>
      </c>
      <c r="R2092" s="31" t="str">
        <f t="shared" si="98"/>
        <v>March</v>
      </c>
    </row>
    <row r="2093" spans="1:18">
      <c r="A2093" t="s">
        <v>2193</v>
      </c>
      <c r="B2093" t="s">
        <v>16</v>
      </c>
      <c r="C2093">
        <v>6</v>
      </c>
      <c r="D2093">
        <f t="shared" si="96"/>
        <v>6</v>
      </c>
      <c r="E2093">
        <v>13.2</v>
      </c>
      <c r="F2093">
        <v>79.199999999999989</v>
      </c>
      <c r="G2093">
        <f t="shared" si="97"/>
        <v>79.199999999999989</v>
      </c>
      <c r="H2093" s="1">
        <v>45734</v>
      </c>
      <c r="I2093" s="1">
        <v>45738</v>
      </c>
      <c r="J2093" t="s">
        <v>23</v>
      </c>
      <c r="K2093" t="s">
        <v>40</v>
      </c>
      <c r="L2093">
        <v>4</v>
      </c>
      <c r="M2093" t="s">
        <v>19</v>
      </c>
      <c r="N2093" t="s">
        <v>62</v>
      </c>
      <c r="O2093">
        <f>orders[[#This Row],[Ship Date]]-orders[[#This Row],[Order Date]]</f>
        <v>4</v>
      </c>
      <c r="P2093">
        <f>WEEKNUM(orders[[#This Row],[Order Date]])</f>
        <v>12</v>
      </c>
      <c r="Q2093" t="str" cm="1">
        <f t="array" ref="Q2093">_xlfn.IFS(orders[[#This Row],[Customer Gender]]="M","Male", orders[[#This Row],[Customer Gender]]="F","Female", orders[[#This Row],[Customer Gender]]="O","Other", TRUE,"Unknown")</f>
        <v>Male</v>
      </c>
      <c r="R2093" s="31" t="str">
        <f t="shared" si="98"/>
        <v>March</v>
      </c>
    </row>
    <row r="2094" spans="1:18">
      <c r="A2094" t="s">
        <v>2194</v>
      </c>
      <c r="B2094" t="s">
        <v>39</v>
      </c>
      <c r="C2094">
        <v>3</v>
      </c>
      <c r="D2094">
        <f t="shared" si="96"/>
        <v>3</v>
      </c>
      <c r="E2094">
        <v>52.3</v>
      </c>
      <c r="F2094">
        <v>156.89999999999998</v>
      </c>
      <c r="G2094">
        <f t="shared" si="97"/>
        <v>156.89999999999998</v>
      </c>
      <c r="H2094" s="1">
        <v>45734</v>
      </c>
      <c r="I2094" s="1">
        <v>45735</v>
      </c>
      <c r="J2094" t="s">
        <v>23</v>
      </c>
      <c r="K2094" t="s">
        <v>35</v>
      </c>
      <c r="L2094">
        <v>4</v>
      </c>
      <c r="M2094" t="s">
        <v>19</v>
      </c>
      <c r="N2094" t="s">
        <v>62</v>
      </c>
      <c r="O2094">
        <f>orders[[#This Row],[Ship Date]]-orders[[#This Row],[Order Date]]</f>
        <v>1</v>
      </c>
      <c r="P2094">
        <f>WEEKNUM(orders[[#This Row],[Order Date]])</f>
        <v>12</v>
      </c>
      <c r="Q2094" t="str" cm="1">
        <f t="array" ref="Q2094">_xlfn.IFS(orders[[#This Row],[Customer Gender]]="M","Male", orders[[#This Row],[Customer Gender]]="F","Female", orders[[#This Row],[Customer Gender]]="O","Other", TRUE,"Unknown")</f>
        <v>Male</v>
      </c>
      <c r="R2094" s="31" t="str">
        <f t="shared" si="98"/>
        <v>March</v>
      </c>
    </row>
    <row r="2095" spans="1:18">
      <c r="A2095" t="s">
        <v>2195</v>
      </c>
      <c r="B2095" t="s">
        <v>44</v>
      </c>
      <c r="C2095">
        <v>2</v>
      </c>
      <c r="D2095">
        <f t="shared" si="96"/>
        <v>2</v>
      </c>
      <c r="E2095">
        <v>15.7</v>
      </c>
      <c r="F2095">
        <v>31.4</v>
      </c>
      <c r="G2095">
        <f t="shared" si="97"/>
        <v>31.4</v>
      </c>
      <c r="H2095" s="1">
        <v>45734</v>
      </c>
      <c r="I2095" s="1">
        <v>45737</v>
      </c>
      <c r="J2095" t="s">
        <v>23</v>
      </c>
      <c r="K2095" t="s">
        <v>35</v>
      </c>
      <c r="L2095">
        <v>5</v>
      </c>
      <c r="M2095" t="s">
        <v>19</v>
      </c>
      <c r="N2095" t="s">
        <v>62</v>
      </c>
      <c r="O2095">
        <f>orders[[#This Row],[Ship Date]]-orders[[#This Row],[Order Date]]</f>
        <v>3</v>
      </c>
      <c r="P2095">
        <f>WEEKNUM(orders[[#This Row],[Order Date]])</f>
        <v>12</v>
      </c>
      <c r="Q2095" t="str" cm="1">
        <f t="array" ref="Q2095">_xlfn.IFS(orders[[#This Row],[Customer Gender]]="M","Male", orders[[#This Row],[Customer Gender]]="F","Female", orders[[#This Row],[Customer Gender]]="O","Other", TRUE,"Unknown")</f>
        <v>Male</v>
      </c>
      <c r="R2095" s="31" t="str">
        <f t="shared" si="98"/>
        <v>March</v>
      </c>
    </row>
    <row r="2096" spans="1:18">
      <c r="A2096" t="s">
        <v>2196</v>
      </c>
      <c r="B2096" t="s">
        <v>42</v>
      </c>
      <c r="C2096">
        <v>3</v>
      </c>
      <c r="D2096">
        <f t="shared" si="96"/>
        <v>3</v>
      </c>
      <c r="E2096">
        <v>35</v>
      </c>
      <c r="F2096">
        <v>105</v>
      </c>
      <c r="G2096">
        <f t="shared" si="97"/>
        <v>105</v>
      </c>
      <c r="H2096" s="1">
        <v>45734</v>
      </c>
      <c r="I2096" s="1">
        <v>45737</v>
      </c>
      <c r="J2096" t="s">
        <v>27</v>
      </c>
      <c r="K2096" t="s">
        <v>35</v>
      </c>
      <c r="L2096">
        <v>5</v>
      </c>
      <c r="M2096" t="s">
        <v>19</v>
      </c>
      <c r="N2096" t="s">
        <v>72</v>
      </c>
      <c r="O2096">
        <f>orders[[#This Row],[Ship Date]]-orders[[#This Row],[Order Date]]</f>
        <v>3</v>
      </c>
      <c r="P2096">
        <f>WEEKNUM(orders[[#This Row],[Order Date]])</f>
        <v>12</v>
      </c>
      <c r="Q2096" t="str" cm="1">
        <f t="array" ref="Q2096">_xlfn.IFS(orders[[#This Row],[Customer Gender]]="M","Male", orders[[#This Row],[Customer Gender]]="F","Female", orders[[#This Row],[Customer Gender]]="O","Other", TRUE,"Unknown")</f>
        <v>Female</v>
      </c>
      <c r="R2096" s="31" t="str">
        <f t="shared" si="98"/>
        <v>March</v>
      </c>
    </row>
    <row r="2097" spans="1:18">
      <c r="A2097" t="s">
        <v>2197</v>
      </c>
      <c r="B2097" t="s">
        <v>32</v>
      </c>
      <c r="C2097">
        <v>3</v>
      </c>
      <c r="D2097">
        <f t="shared" si="96"/>
        <v>3</v>
      </c>
      <c r="E2097">
        <v>26.6</v>
      </c>
      <c r="F2097">
        <v>79.800000000000011</v>
      </c>
      <c r="G2097">
        <f t="shared" si="97"/>
        <v>79.800000000000011</v>
      </c>
      <c r="H2097" s="1">
        <v>45734</v>
      </c>
      <c r="I2097" s="1">
        <v>45734</v>
      </c>
      <c r="J2097" t="s">
        <v>23</v>
      </c>
      <c r="K2097" t="s">
        <v>35</v>
      </c>
      <c r="L2097">
        <v>5</v>
      </c>
      <c r="M2097" t="s">
        <v>19</v>
      </c>
      <c r="N2097" t="s">
        <v>77</v>
      </c>
      <c r="O2097">
        <f>orders[[#This Row],[Ship Date]]-orders[[#This Row],[Order Date]]</f>
        <v>0</v>
      </c>
      <c r="P2097">
        <f>WEEKNUM(orders[[#This Row],[Order Date]])</f>
        <v>12</v>
      </c>
      <c r="Q2097" t="str" cm="1">
        <f t="array" ref="Q2097">_xlfn.IFS(orders[[#This Row],[Customer Gender]]="M","Male", orders[[#This Row],[Customer Gender]]="F","Female", orders[[#This Row],[Customer Gender]]="O","Other", TRUE,"Unknown")</f>
        <v>Male</v>
      </c>
      <c r="R2097" s="31" t="str">
        <f t="shared" si="98"/>
        <v>March</v>
      </c>
    </row>
    <row r="2098" spans="1:18">
      <c r="A2098" t="s">
        <v>2198</v>
      </c>
      <c r="B2098" t="s">
        <v>32</v>
      </c>
      <c r="C2098">
        <v>8</v>
      </c>
      <c r="D2098">
        <f t="shared" si="96"/>
        <v>8</v>
      </c>
      <c r="E2098">
        <v>47.9</v>
      </c>
      <c r="F2098">
        <v>383.2</v>
      </c>
      <c r="G2098">
        <f t="shared" si="97"/>
        <v>383.2</v>
      </c>
      <c r="H2098" s="1">
        <v>45735</v>
      </c>
      <c r="I2098" s="1">
        <v>45736</v>
      </c>
      <c r="J2098" t="s">
        <v>27</v>
      </c>
      <c r="K2098" t="s">
        <v>51</v>
      </c>
      <c r="L2098">
        <v>5</v>
      </c>
      <c r="M2098" t="s">
        <v>19</v>
      </c>
      <c r="N2098" t="s">
        <v>113</v>
      </c>
      <c r="O2098">
        <f>orders[[#This Row],[Ship Date]]-orders[[#This Row],[Order Date]]</f>
        <v>1</v>
      </c>
      <c r="P2098">
        <f>WEEKNUM(orders[[#This Row],[Order Date]])</f>
        <v>12</v>
      </c>
      <c r="Q2098" t="str" cm="1">
        <f t="array" ref="Q2098">_xlfn.IFS(orders[[#This Row],[Customer Gender]]="M","Male", orders[[#This Row],[Customer Gender]]="F","Female", orders[[#This Row],[Customer Gender]]="O","Other", TRUE,"Unknown")</f>
        <v>Female</v>
      </c>
      <c r="R2098" s="31" t="str">
        <f t="shared" si="98"/>
        <v>March</v>
      </c>
    </row>
    <row r="2099" spans="1:18">
      <c r="A2099" t="s">
        <v>2199</v>
      </c>
      <c r="B2099" t="s">
        <v>37</v>
      </c>
      <c r="C2099">
        <v>1</v>
      </c>
      <c r="D2099">
        <f t="shared" si="96"/>
        <v>1</v>
      </c>
      <c r="E2099">
        <v>80.099999999999994</v>
      </c>
      <c r="F2099">
        <v>80.099999999999994</v>
      </c>
      <c r="G2099">
        <f t="shared" si="97"/>
        <v>80.099999999999994</v>
      </c>
      <c r="H2099" s="1">
        <v>45735</v>
      </c>
      <c r="I2099" s="1">
        <v>45736</v>
      </c>
      <c r="J2099" t="s">
        <v>23</v>
      </c>
      <c r="K2099" t="s">
        <v>40</v>
      </c>
      <c r="L2099">
        <v>4</v>
      </c>
      <c r="M2099" t="s">
        <v>19</v>
      </c>
      <c r="N2099" t="s">
        <v>115</v>
      </c>
      <c r="O2099">
        <f>orders[[#This Row],[Ship Date]]-orders[[#This Row],[Order Date]]</f>
        <v>1</v>
      </c>
      <c r="P2099">
        <f>WEEKNUM(orders[[#This Row],[Order Date]])</f>
        <v>12</v>
      </c>
      <c r="Q2099" t="str" cm="1">
        <f t="array" ref="Q2099">_xlfn.IFS(orders[[#This Row],[Customer Gender]]="M","Male", orders[[#This Row],[Customer Gender]]="F","Female", orders[[#This Row],[Customer Gender]]="O","Other", TRUE,"Unknown")</f>
        <v>Male</v>
      </c>
      <c r="R2099" s="31" t="str">
        <f t="shared" si="98"/>
        <v>March</v>
      </c>
    </row>
    <row r="2100" spans="1:18">
      <c r="A2100" t="s">
        <v>2200</v>
      </c>
      <c r="B2100" t="s">
        <v>39</v>
      </c>
      <c r="C2100">
        <v>5</v>
      </c>
      <c r="D2100">
        <f t="shared" si="96"/>
        <v>5</v>
      </c>
      <c r="E2100">
        <v>50.4</v>
      </c>
      <c r="F2100">
        <v>252</v>
      </c>
      <c r="G2100">
        <f t="shared" si="97"/>
        <v>252</v>
      </c>
      <c r="H2100" s="1">
        <v>45735</v>
      </c>
      <c r="I2100" s="1">
        <v>45736</v>
      </c>
      <c r="J2100" t="s">
        <v>23</v>
      </c>
      <c r="K2100" t="s">
        <v>35</v>
      </c>
      <c r="L2100">
        <v>5</v>
      </c>
      <c r="M2100" t="s">
        <v>19</v>
      </c>
      <c r="N2100" t="s">
        <v>115</v>
      </c>
      <c r="O2100">
        <f>orders[[#This Row],[Ship Date]]-orders[[#This Row],[Order Date]]</f>
        <v>1</v>
      </c>
      <c r="P2100">
        <f>WEEKNUM(orders[[#This Row],[Order Date]])</f>
        <v>12</v>
      </c>
      <c r="Q2100" t="str" cm="1">
        <f t="array" ref="Q2100">_xlfn.IFS(orders[[#This Row],[Customer Gender]]="M","Male", orders[[#This Row],[Customer Gender]]="F","Female", orders[[#This Row],[Customer Gender]]="O","Other", TRUE,"Unknown")</f>
        <v>Male</v>
      </c>
      <c r="R2100" s="31" t="str">
        <f t="shared" si="98"/>
        <v>March</v>
      </c>
    </row>
    <row r="2101" spans="1:18">
      <c r="A2101" t="s">
        <v>2201</v>
      </c>
      <c r="B2101" t="s">
        <v>54</v>
      </c>
      <c r="C2101">
        <v>7</v>
      </c>
      <c r="D2101">
        <f t="shared" si="96"/>
        <v>7</v>
      </c>
      <c r="E2101">
        <v>43.3</v>
      </c>
      <c r="F2101">
        <v>303.09999999999997</v>
      </c>
      <c r="G2101">
        <f t="shared" si="97"/>
        <v>303.09999999999997</v>
      </c>
      <c r="H2101" s="1">
        <v>45735</v>
      </c>
      <c r="I2101" s="1">
        <v>45736</v>
      </c>
      <c r="J2101" t="s">
        <v>23</v>
      </c>
      <c r="K2101" t="s">
        <v>40</v>
      </c>
      <c r="L2101">
        <v>4</v>
      </c>
      <c r="M2101" t="s">
        <v>19</v>
      </c>
      <c r="N2101" t="s">
        <v>115</v>
      </c>
      <c r="O2101">
        <f>orders[[#This Row],[Ship Date]]-orders[[#This Row],[Order Date]]</f>
        <v>1</v>
      </c>
      <c r="P2101">
        <f>WEEKNUM(orders[[#This Row],[Order Date]])</f>
        <v>12</v>
      </c>
      <c r="Q2101" t="str" cm="1">
        <f t="array" ref="Q2101">_xlfn.IFS(orders[[#This Row],[Customer Gender]]="M","Male", orders[[#This Row],[Customer Gender]]="F","Female", orders[[#This Row],[Customer Gender]]="O","Other", TRUE,"Unknown")</f>
        <v>Male</v>
      </c>
      <c r="R2101" s="31" t="str">
        <f t="shared" si="98"/>
        <v>March</v>
      </c>
    </row>
    <row r="2102" spans="1:18">
      <c r="A2102" t="s">
        <v>2202</v>
      </c>
      <c r="B2102" t="s">
        <v>54</v>
      </c>
      <c r="C2102">
        <v>4</v>
      </c>
      <c r="D2102">
        <f t="shared" si="96"/>
        <v>4</v>
      </c>
      <c r="E2102">
        <v>57.5</v>
      </c>
      <c r="F2102">
        <v>230</v>
      </c>
      <c r="G2102">
        <f t="shared" si="97"/>
        <v>230</v>
      </c>
      <c r="H2102" s="1">
        <v>45735</v>
      </c>
      <c r="I2102" s="1">
        <v>45736</v>
      </c>
      <c r="J2102" t="s">
        <v>27</v>
      </c>
      <c r="K2102" t="s">
        <v>35</v>
      </c>
      <c r="L2102">
        <v>5</v>
      </c>
      <c r="M2102" t="s">
        <v>19</v>
      </c>
      <c r="N2102" t="s">
        <v>24</v>
      </c>
      <c r="O2102">
        <f>orders[[#This Row],[Ship Date]]-orders[[#This Row],[Order Date]]</f>
        <v>1</v>
      </c>
      <c r="P2102">
        <f>WEEKNUM(orders[[#This Row],[Order Date]])</f>
        <v>12</v>
      </c>
      <c r="Q2102" t="str" cm="1">
        <f t="array" ref="Q2102">_xlfn.IFS(orders[[#This Row],[Customer Gender]]="M","Male", orders[[#This Row],[Customer Gender]]="F","Female", orders[[#This Row],[Customer Gender]]="O","Other", TRUE,"Unknown")</f>
        <v>Female</v>
      </c>
      <c r="R2102" s="31" t="str">
        <f t="shared" si="98"/>
        <v>March</v>
      </c>
    </row>
    <row r="2103" spans="1:18">
      <c r="A2103" t="s">
        <v>2203</v>
      </c>
      <c r="B2103" t="s">
        <v>46</v>
      </c>
      <c r="C2103">
        <v>13</v>
      </c>
      <c r="D2103">
        <f t="shared" si="96"/>
        <v>13</v>
      </c>
      <c r="E2103">
        <v>24.8</v>
      </c>
      <c r="F2103">
        <v>322.40000000000003</v>
      </c>
      <c r="G2103">
        <f t="shared" si="97"/>
        <v>322.40000000000003</v>
      </c>
      <c r="H2103" s="1">
        <v>45735</v>
      </c>
      <c r="I2103" s="1">
        <v>45736</v>
      </c>
      <c r="J2103" t="s">
        <v>23</v>
      </c>
      <c r="K2103" t="s">
        <v>18</v>
      </c>
      <c r="L2103">
        <v>4</v>
      </c>
      <c r="M2103" t="s">
        <v>19</v>
      </c>
      <c r="N2103" t="s">
        <v>2204</v>
      </c>
      <c r="O2103">
        <f>orders[[#This Row],[Ship Date]]-orders[[#This Row],[Order Date]]</f>
        <v>1</v>
      </c>
      <c r="P2103">
        <f>WEEKNUM(orders[[#This Row],[Order Date]])</f>
        <v>12</v>
      </c>
      <c r="Q2103" t="str" cm="1">
        <f t="array" ref="Q2103">_xlfn.IFS(orders[[#This Row],[Customer Gender]]="M","Male", orders[[#This Row],[Customer Gender]]="F","Female", orders[[#This Row],[Customer Gender]]="O","Other", TRUE,"Unknown")</f>
        <v>Male</v>
      </c>
      <c r="R2103" s="31" t="str">
        <f t="shared" si="98"/>
        <v>March</v>
      </c>
    </row>
    <row r="2104" spans="1:18">
      <c r="A2104" t="s">
        <v>2205</v>
      </c>
      <c r="B2104" t="s">
        <v>26</v>
      </c>
      <c r="C2104">
        <v>9</v>
      </c>
      <c r="D2104">
        <f t="shared" si="96"/>
        <v>9</v>
      </c>
      <c r="E2104">
        <v>85.7</v>
      </c>
      <c r="F2104">
        <v>771.30000000000007</v>
      </c>
      <c r="G2104">
        <f t="shared" si="97"/>
        <v>771.30000000000007</v>
      </c>
      <c r="H2104" s="1">
        <v>45735</v>
      </c>
      <c r="I2104" s="1">
        <v>45736</v>
      </c>
      <c r="J2104" t="s">
        <v>27</v>
      </c>
      <c r="K2104" t="s">
        <v>18</v>
      </c>
      <c r="L2104">
        <v>4</v>
      </c>
      <c r="M2104" t="s">
        <v>19</v>
      </c>
      <c r="N2104" t="s">
        <v>437</v>
      </c>
      <c r="O2104">
        <f>orders[[#This Row],[Ship Date]]-orders[[#This Row],[Order Date]]</f>
        <v>1</v>
      </c>
      <c r="P2104">
        <f>WEEKNUM(orders[[#This Row],[Order Date]])</f>
        <v>12</v>
      </c>
      <c r="Q2104" t="str" cm="1">
        <f t="array" ref="Q2104">_xlfn.IFS(orders[[#This Row],[Customer Gender]]="M","Male", orders[[#This Row],[Customer Gender]]="F","Female", orders[[#This Row],[Customer Gender]]="O","Other", TRUE,"Unknown")</f>
        <v>Female</v>
      </c>
      <c r="R2104" s="31" t="str">
        <f t="shared" si="98"/>
        <v>March</v>
      </c>
    </row>
    <row r="2105" spans="1:18">
      <c r="A2105" t="s">
        <v>2206</v>
      </c>
      <c r="B2105" t="s">
        <v>42</v>
      </c>
      <c r="C2105">
        <v>1</v>
      </c>
      <c r="D2105">
        <f t="shared" si="96"/>
        <v>1</v>
      </c>
      <c r="E2105">
        <v>47.1</v>
      </c>
      <c r="F2105">
        <v>47.1</v>
      </c>
      <c r="G2105">
        <f t="shared" si="97"/>
        <v>47.1</v>
      </c>
      <c r="H2105" s="1">
        <v>45735</v>
      </c>
      <c r="I2105" s="1">
        <v>45737</v>
      </c>
      <c r="J2105" t="s">
        <v>27</v>
      </c>
      <c r="K2105" t="s">
        <v>18</v>
      </c>
      <c r="L2105">
        <v>4</v>
      </c>
      <c r="M2105" t="s">
        <v>19</v>
      </c>
      <c r="N2105" t="s">
        <v>28</v>
      </c>
      <c r="O2105">
        <f>orders[[#This Row],[Ship Date]]-orders[[#This Row],[Order Date]]</f>
        <v>2</v>
      </c>
      <c r="P2105">
        <f>WEEKNUM(orders[[#This Row],[Order Date]])</f>
        <v>12</v>
      </c>
      <c r="Q2105" t="str" cm="1">
        <f t="array" ref="Q2105">_xlfn.IFS(orders[[#This Row],[Customer Gender]]="M","Male", orders[[#This Row],[Customer Gender]]="F","Female", orders[[#This Row],[Customer Gender]]="O","Other", TRUE,"Unknown")</f>
        <v>Female</v>
      </c>
      <c r="R2105" s="31" t="str">
        <f t="shared" si="98"/>
        <v>March</v>
      </c>
    </row>
    <row r="2106" spans="1:18">
      <c r="A2106" t="s">
        <v>2207</v>
      </c>
      <c r="B2106" t="s">
        <v>37</v>
      </c>
      <c r="C2106">
        <v>10</v>
      </c>
      <c r="D2106">
        <f t="shared" si="96"/>
        <v>10</v>
      </c>
      <c r="E2106">
        <v>83.2</v>
      </c>
      <c r="F2106">
        <v>832</v>
      </c>
      <c r="G2106">
        <f t="shared" si="97"/>
        <v>832</v>
      </c>
      <c r="H2106" s="1">
        <v>45735</v>
      </c>
      <c r="I2106" s="1">
        <v>45739</v>
      </c>
      <c r="J2106" t="s">
        <v>27</v>
      </c>
      <c r="K2106" t="s">
        <v>18</v>
      </c>
      <c r="L2106">
        <v>4</v>
      </c>
      <c r="M2106" t="s">
        <v>19</v>
      </c>
      <c r="N2106" t="s">
        <v>331</v>
      </c>
      <c r="O2106">
        <f>orders[[#This Row],[Ship Date]]-orders[[#This Row],[Order Date]]</f>
        <v>4</v>
      </c>
      <c r="P2106">
        <f>WEEKNUM(orders[[#This Row],[Order Date]])</f>
        <v>12</v>
      </c>
      <c r="Q2106" t="str" cm="1">
        <f t="array" ref="Q2106">_xlfn.IFS(orders[[#This Row],[Customer Gender]]="M","Male", orders[[#This Row],[Customer Gender]]="F","Female", orders[[#This Row],[Customer Gender]]="O","Other", TRUE,"Unknown")</f>
        <v>Female</v>
      </c>
      <c r="R2106" s="31" t="str">
        <f t="shared" si="98"/>
        <v>March</v>
      </c>
    </row>
    <row r="2107" spans="1:18">
      <c r="A2107" t="s">
        <v>2208</v>
      </c>
      <c r="B2107" t="s">
        <v>26</v>
      </c>
      <c r="C2107">
        <v>3</v>
      </c>
      <c r="D2107">
        <f t="shared" si="96"/>
        <v>3</v>
      </c>
      <c r="E2107">
        <v>157</v>
      </c>
      <c r="F2107">
        <v>471</v>
      </c>
      <c r="G2107">
        <f t="shared" si="97"/>
        <v>471</v>
      </c>
      <c r="H2107" s="1">
        <v>45735</v>
      </c>
      <c r="I2107" s="1">
        <v>45737</v>
      </c>
      <c r="J2107" t="s">
        <v>27</v>
      </c>
      <c r="K2107" t="s">
        <v>18</v>
      </c>
      <c r="L2107">
        <v>5</v>
      </c>
      <c r="M2107" t="s">
        <v>19</v>
      </c>
      <c r="N2107" t="s">
        <v>147</v>
      </c>
      <c r="O2107">
        <f>orders[[#This Row],[Ship Date]]-orders[[#This Row],[Order Date]]</f>
        <v>2</v>
      </c>
      <c r="P2107">
        <f>WEEKNUM(orders[[#This Row],[Order Date]])</f>
        <v>12</v>
      </c>
      <c r="Q2107" t="str" cm="1">
        <f t="array" ref="Q2107">_xlfn.IFS(orders[[#This Row],[Customer Gender]]="M","Male", orders[[#This Row],[Customer Gender]]="F","Female", orders[[#This Row],[Customer Gender]]="O","Other", TRUE,"Unknown")</f>
        <v>Female</v>
      </c>
      <c r="R2107" s="31" t="str">
        <f t="shared" si="98"/>
        <v>March</v>
      </c>
    </row>
    <row r="2108" spans="1:18">
      <c r="A2108" t="s">
        <v>2209</v>
      </c>
      <c r="B2108" t="s">
        <v>128</v>
      </c>
      <c r="C2108">
        <v>4</v>
      </c>
      <c r="D2108">
        <f t="shared" si="96"/>
        <v>4</v>
      </c>
      <c r="E2108">
        <v>33.700000000000003</v>
      </c>
      <c r="F2108">
        <v>134.80000000000001</v>
      </c>
      <c r="G2108">
        <f t="shared" si="97"/>
        <v>134.80000000000001</v>
      </c>
      <c r="H2108" s="1">
        <v>45735</v>
      </c>
      <c r="I2108" s="1">
        <v>45736</v>
      </c>
      <c r="J2108" t="s">
        <v>23</v>
      </c>
      <c r="K2108" t="s">
        <v>40</v>
      </c>
      <c r="L2108">
        <v>5</v>
      </c>
      <c r="M2108" t="s">
        <v>19</v>
      </c>
      <c r="N2108" t="s">
        <v>147</v>
      </c>
      <c r="O2108">
        <f>orders[[#This Row],[Ship Date]]-orders[[#This Row],[Order Date]]</f>
        <v>1</v>
      </c>
      <c r="P2108">
        <f>WEEKNUM(orders[[#This Row],[Order Date]])</f>
        <v>12</v>
      </c>
      <c r="Q2108" t="str" cm="1">
        <f t="array" ref="Q2108">_xlfn.IFS(orders[[#This Row],[Customer Gender]]="M","Male", orders[[#This Row],[Customer Gender]]="F","Female", orders[[#This Row],[Customer Gender]]="O","Other", TRUE,"Unknown")</f>
        <v>Male</v>
      </c>
      <c r="R2108" s="31" t="str">
        <f t="shared" si="98"/>
        <v>March</v>
      </c>
    </row>
    <row r="2109" spans="1:18">
      <c r="A2109" t="s">
        <v>2210</v>
      </c>
      <c r="B2109" t="s">
        <v>26</v>
      </c>
      <c r="C2109">
        <v>3</v>
      </c>
      <c r="D2109">
        <f t="shared" si="96"/>
        <v>3</v>
      </c>
      <c r="E2109">
        <v>60.8</v>
      </c>
      <c r="F2109">
        <v>182.39999999999998</v>
      </c>
      <c r="G2109">
        <f t="shared" si="97"/>
        <v>182.39999999999998</v>
      </c>
      <c r="H2109" s="1">
        <v>45735</v>
      </c>
      <c r="I2109" s="1">
        <v>45739</v>
      </c>
      <c r="J2109" t="s">
        <v>27</v>
      </c>
      <c r="K2109" t="s">
        <v>35</v>
      </c>
      <c r="L2109">
        <v>3</v>
      </c>
      <c r="M2109" t="s">
        <v>19</v>
      </c>
      <c r="N2109" t="s">
        <v>33</v>
      </c>
      <c r="O2109">
        <f>orders[[#This Row],[Ship Date]]-orders[[#This Row],[Order Date]]</f>
        <v>4</v>
      </c>
      <c r="P2109">
        <f>WEEKNUM(orders[[#This Row],[Order Date]])</f>
        <v>12</v>
      </c>
      <c r="Q2109" t="str" cm="1">
        <f t="array" ref="Q2109">_xlfn.IFS(orders[[#This Row],[Customer Gender]]="M","Male", orders[[#This Row],[Customer Gender]]="F","Female", orders[[#This Row],[Customer Gender]]="O","Other", TRUE,"Unknown")</f>
        <v>Female</v>
      </c>
      <c r="R2109" s="31" t="str">
        <f t="shared" si="98"/>
        <v>March</v>
      </c>
    </row>
    <row r="2110" spans="1:18">
      <c r="A2110" t="s">
        <v>2211</v>
      </c>
      <c r="B2110" t="s">
        <v>42</v>
      </c>
      <c r="C2110">
        <v>1</v>
      </c>
      <c r="D2110">
        <f t="shared" si="96"/>
        <v>1</v>
      </c>
      <c r="E2110">
        <v>57.6</v>
      </c>
      <c r="F2110">
        <v>57.6</v>
      </c>
      <c r="G2110">
        <f t="shared" si="97"/>
        <v>57.6</v>
      </c>
      <c r="H2110" s="1">
        <v>45735</v>
      </c>
      <c r="I2110" s="1">
        <v>45736</v>
      </c>
      <c r="J2110" t="s">
        <v>23</v>
      </c>
      <c r="K2110" t="s">
        <v>35</v>
      </c>
      <c r="L2110">
        <v>2</v>
      </c>
      <c r="M2110" t="s">
        <v>19</v>
      </c>
      <c r="N2110" t="s">
        <v>33</v>
      </c>
      <c r="O2110">
        <f>orders[[#This Row],[Ship Date]]-orders[[#This Row],[Order Date]]</f>
        <v>1</v>
      </c>
      <c r="P2110">
        <f>WEEKNUM(orders[[#This Row],[Order Date]])</f>
        <v>12</v>
      </c>
      <c r="Q2110" t="str" cm="1">
        <f t="array" ref="Q2110">_xlfn.IFS(orders[[#This Row],[Customer Gender]]="M","Male", orders[[#This Row],[Customer Gender]]="F","Female", orders[[#This Row],[Customer Gender]]="O","Other", TRUE,"Unknown")</f>
        <v>Male</v>
      </c>
      <c r="R2110" s="31" t="str">
        <f t="shared" si="98"/>
        <v>March</v>
      </c>
    </row>
    <row r="2111" spans="1:18">
      <c r="A2111" t="s">
        <v>2212</v>
      </c>
      <c r="B2111" t="s">
        <v>54</v>
      </c>
      <c r="C2111">
        <v>1</v>
      </c>
      <c r="D2111">
        <f t="shared" si="96"/>
        <v>1</v>
      </c>
      <c r="E2111">
        <v>32</v>
      </c>
      <c r="F2111">
        <v>32</v>
      </c>
      <c r="G2111">
        <f t="shared" si="97"/>
        <v>32</v>
      </c>
      <c r="H2111" s="1">
        <v>45735</v>
      </c>
      <c r="I2111" s="1">
        <v>45737</v>
      </c>
      <c r="J2111" t="s">
        <v>23</v>
      </c>
      <c r="K2111" t="s">
        <v>18</v>
      </c>
      <c r="L2111">
        <v>4</v>
      </c>
      <c r="M2111" t="s">
        <v>19</v>
      </c>
      <c r="N2111" t="s">
        <v>33</v>
      </c>
      <c r="O2111">
        <f>orders[[#This Row],[Ship Date]]-orders[[#This Row],[Order Date]]</f>
        <v>2</v>
      </c>
      <c r="P2111">
        <f>WEEKNUM(orders[[#This Row],[Order Date]])</f>
        <v>12</v>
      </c>
      <c r="Q2111" t="str" cm="1">
        <f t="array" ref="Q2111">_xlfn.IFS(orders[[#This Row],[Customer Gender]]="M","Male", orders[[#This Row],[Customer Gender]]="F","Female", orders[[#This Row],[Customer Gender]]="O","Other", TRUE,"Unknown")</f>
        <v>Male</v>
      </c>
      <c r="R2111" s="31" t="str">
        <f t="shared" si="98"/>
        <v>March</v>
      </c>
    </row>
    <row r="2112" spans="1:18">
      <c r="A2112" t="s">
        <v>2213</v>
      </c>
      <c r="B2112" t="s">
        <v>54</v>
      </c>
      <c r="C2112">
        <v>4</v>
      </c>
      <c r="D2112">
        <f t="shared" si="96"/>
        <v>4</v>
      </c>
      <c r="E2112">
        <v>23.5</v>
      </c>
      <c r="F2112">
        <v>94</v>
      </c>
      <c r="G2112">
        <f t="shared" si="97"/>
        <v>94</v>
      </c>
      <c r="H2112" s="1">
        <v>45735</v>
      </c>
      <c r="I2112" s="1">
        <v>45736</v>
      </c>
      <c r="J2112" t="s">
        <v>27</v>
      </c>
      <c r="K2112" t="s">
        <v>18</v>
      </c>
      <c r="L2112">
        <v>5</v>
      </c>
      <c r="M2112" t="s">
        <v>19</v>
      </c>
      <c r="N2112" t="s">
        <v>33</v>
      </c>
      <c r="O2112">
        <f>orders[[#This Row],[Ship Date]]-orders[[#This Row],[Order Date]]</f>
        <v>1</v>
      </c>
      <c r="P2112">
        <f>WEEKNUM(orders[[#This Row],[Order Date]])</f>
        <v>12</v>
      </c>
      <c r="Q2112" t="str" cm="1">
        <f t="array" ref="Q2112">_xlfn.IFS(orders[[#This Row],[Customer Gender]]="M","Male", orders[[#This Row],[Customer Gender]]="F","Female", orders[[#This Row],[Customer Gender]]="O","Other", TRUE,"Unknown")</f>
        <v>Female</v>
      </c>
      <c r="R2112" s="31" t="str">
        <f t="shared" si="98"/>
        <v>March</v>
      </c>
    </row>
    <row r="2113" spans="1:18">
      <c r="A2113" t="s">
        <v>2214</v>
      </c>
      <c r="B2113" t="s">
        <v>69</v>
      </c>
      <c r="C2113">
        <v>3</v>
      </c>
      <c r="D2113">
        <f t="shared" si="96"/>
        <v>3</v>
      </c>
      <c r="E2113">
        <v>44.8</v>
      </c>
      <c r="F2113">
        <v>134.39999999999998</v>
      </c>
      <c r="G2113">
        <f t="shared" si="97"/>
        <v>134.39999999999998</v>
      </c>
      <c r="H2113" s="1">
        <v>45735</v>
      </c>
      <c r="I2113" s="1">
        <v>45736</v>
      </c>
      <c r="J2113" t="s">
        <v>89</v>
      </c>
      <c r="K2113" t="s">
        <v>70</v>
      </c>
      <c r="L2113">
        <v>4</v>
      </c>
      <c r="M2113" t="s">
        <v>19</v>
      </c>
      <c r="N2113" t="s">
        <v>33</v>
      </c>
      <c r="O2113">
        <f>orders[[#This Row],[Ship Date]]-orders[[#This Row],[Order Date]]</f>
        <v>1</v>
      </c>
      <c r="P2113">
        <f>WEEKNUM(orders[[#This Row],[Order Date]])</f>
        <v>12</v>
      </c>
      <c r="Q2113" t="str" cm="1">
        <f t="array" ref="Q2113">_xlfn.IFS(orders[[#This Row],[Customer Gender]]="M","Male", orders[[#This Row],[Customer Gender]]="F","Female", orders[[#This Row],[Customer Gender]]="O","Other", TRUE,"Unknown")</f>
        <v>Other</v>
      </c>
      <c r="R2113" s="31" t="str">
        <f t="shared" si="98"/>
        <v>March</v>
      </c>
    </row>
    <row r="2114" spans="1:18">
      <c r="A2114" t="s">
        <v>2215</v>
      </c>
      <c r="B2114" t="s">
        <v>16</v>
      </c>
      <c r="C2114">
        <v>8</v>
      </c>
      <c r="D2114">
        <f t="shared" ref="D2114:D2177" si="99">IF(OR(C2114="",C2114=0),0.0001,C2114)</f>
        <v>8</v>
      </c>
      <c r="E2114">
        <v>11.7</v>
      </c>
      <c r="F2114">
        <v>93.6</v>
      </c>
      <c r="G2114">
        <f t="shared" ref="G2114:G2177" si="100">IF(OR(F2114="",F2114=0),0.0001,F2114)</f>
        <v>93.6</v>
      </c>
      <c r="H2114" s="1">
        <v>45735</v>
      </c>
      <c r="I2114" s="1">
        <v>45736</v>
      </c>
      <c r="J2114" t="s">
        <v>23</v>
      </c>
      <c r="K2114" t="s">
        <v>40</v>
      </c>
      <c r="L2114">
        <v>5</v>
      </c>
      <c r="M2114" t="s">
        <v>19</v>
      </c>
      <c r="N2114" t="s">
        <v>33</v>
      </c>
      <c r="O2114">
        <f>orders[[#This Row],[Ship Date]]-orders[[#This Row],[Order Date]]</f>
        <v>1</v>
      </c>
      <c r="P2114">
        <f>WEEKNUM(orders[[#This Row],[Order Date]])</f>
        <v>12</v>
      </c>
      <c r="Q2114" t="str" cm="1">
        <f t="array" ref="Q2114">_xlfn.IFS(orders[[#This Row],[Customer Gender]]="M","Male", orders[[#This Row],[Customer Gender]]="F","Female", orders[[#This Row],[Customer Gender]]="O","Other", TRUE,"Unknown")</f>
        <v>Male</v>
      </c>
      <c r="R2114" s="31" t="str">
        <f t="shared" ref="R2114:R2177" si="101">TEXT(H2114,"mmmm")</f>
        <v>March</v>
      </c>
    </row>
    <row r="2115" spans="1:18">
      <c r="A2115" t="s">
        <v>2216</v>
      </c>
      <c r="B2115" t="s">
        <v>42</v>
      </c>
      <c r="C2115">
        <v>2</v>
      </c>
      <c r="D2115">
        <f t="shared" si="99"/>
        <v>2</v>
      </c>
      <c r="E2115">
        <v>38.799999999999997</v>
      </c>
      <c r="F2115">
        <v>77.599999999999994</v>
      </c>
      <c r="G2115">
        <f t="shared" si="100"/>
        <v>77.599999999999994</v>
      </c>
      <c r="H2115" s="1">
        <v>45735</v>
      </c>
      <c r="I2115" s="1">
        <v>45738</v>
      </c>
      <c r="J2115" t="s">
        <v>27</v>
      </c>
      <c r="K2115" t="s">
        <v>40</v>
      </c>
      <c r="L2115">
        <v>4</v>
      </c>
      <c r="M2115" t="s">
        <v>19</v>
      </c>
      <c r="N2115" t="s">
        <v>33</v>
      </c>
      <c r="O2115">
        <f>orders[[#This Row],[Ship Date]]-orders[[#This Row],[Order Date]]</f>
        <v>3</v>
      </c>
      <c r="P2115">
        <f>WEEKNUM(orders[[#This Row],[Order Date]])</f>
        <v>12</v>
      </c>
      <c r="Q2115" t="str" cm="1">
        <f t="array" ref="Q2115">_xlfn.IFS(orders[[#This Row],[Customer Gender]]="M","Male", orders[[#This Row],[Customer Gender]]="F","Female", orders[[#This Row],[Customer Gender]]="O","Other", TRUE,"Unknown")</f>
        <v>Female</v>
      </c>
      <c r="R2115" s="31" t="str">
        <f t="shared" si="101"/>
        <v>March</v>
      </c>
    </row>
    <row r="2116" spans="1:18">
      <c r="A2116" t="s">
        <v>2217</v>
      </c>
      <c r="B2116" t="s">
        <v>37</v>
      </c>
      <c r="C2116">
        <v>14</v>
      </c>
      <c r="D2116">
        <f t="shared" si="99"/>
        <v>14</v>
      </c>
      <c r="E2116">
        <v>86.9</v>
      </c>
      <c r="F2116">
        <v>1216.6000000000001</v>
      </c>
      <c r="G2116">
        <f t="shared" si="100"/>
        <v>1216.6000000000001</v>
      </c>
      <c r="H2116" s="1">
        <v>45735</v>
      </c>
      <c r="I2116" s="1">
        <v>45740</v>
      </c>
      <c r="J2116" t="s">
        <v>27</v>
      </c>
      <c r="K2116" t="s">
        <v>35</v>
      </c>
      <c r="L2116">
        <v>4</v>
      </c>
      <c r="M2116" t="s">
        <v>19</v>
      </c>
      <c r="N2116" t="s">
        <v>33</v>
      </c>
      <c r="O2116">
        <f>orders[[#This Row],[Ship Date]]-orders[[#This Row],[Order Date]]</f>
        <v>5</v>
      </c>
      <c r="P2116">
        <f>WEEKNUM(orders[[#This Row],[Order Date]])</f>
        <v>12</v>
      </c>
      <c r="Q2116" t="str" cm="1">
        <f t="array" ref="Q2116">_xlfn.IFS(orders[[#This Row],[Customer Gender]]="M","Male", orders[[#This Row],[Customer Gender]]="F","Female", orders[[#This Row],[Customer Gender]]="O","Other", TRUE,"Unknown")</f>
        <v>Female</v>
      </c>
      <c r="R2116" s="31" t="str">
        <f t="shared" si="101"/>
        <v>March</v>
      </c>
    </row>
    <row r="2117" spans="1:18">
      <c r="A2117" t="s">
        <v>2218</v>
      </c>
      <c r="B2117" t="s">
        <v>44</v>
      </c>
      <c r="C2117">
        <v>1</v>
      </c>
      <c r="D2117">
        <f t="shared" si="99"/>
        <v>1</v>
      </c>
      <c r="E2117">
        <v>18.3</v>
      </c>
      <c r="F2117">
        <v>18.3</v>
      </c>
      <c r="G2117">
        <f t="shared" si="100"/>
        <v>18.3</v>
      </c>
      <c r="H2117" s="1">
        <v>45735</v>
      </c>
      <c r="I2117" s="1">
        <v>45736</v>
      </c>
      <c r="J2117" t="s">
        <v>27</v>
      </c>
      <c r="K2117" t="s">
        <v>18</v>
      </c>
      <c r="L2117">
        <v>4</v>
      </c>
      <c r="M2117" t="s">
        <v>19</v>
      </c>
      <c r="N2117" t="s">
        <v>33</v>
      </c>
      <c r="O2117">
        <f>orders[[#This Row],[Ship Date]]-orders[[#This Row],[Order Date]]</f>
        <v>1</v>
      </c>
      <c r="P2117">
        <f>WEEKNUM(orders[[#This Row],[Order Date]])</f>
        <v>12</v>
      </c>
      <c r="Q2117" t="str" cm="1">
        <f t="array" ref="Q2117">_xlfn.IFS(orders[[#This Row],[Customer Gender]]="M","Male", orders[[#This Row],[Customer Gender]]="F","Female", orders[[#This Row],[Customer Gender]]="O","Other", TRUE,"Unknown")</f>
        <v>Female</v>
      </c>
      <c r="R2117" s="31" t="str">
        <f t="shared" si="101"/>
        <v>March</v>
      </c>
    </row>
    <row r="2118" spans="1:18">
      <c r="A2118" t="s">
        <v>2219</v>
      </c>
      <c r="B2118" t="s">
        <v>37</v>
      </c>
      <c r="C2118">
        <v>1</v>
      </c>
      <c r="D2118">
        <f t="shared" si="99"/>
        <v>1</v>
      </c>
      <c r="E2118">
        <v>47.5</v>
      </c>
      <c r="F2118">
        <v>47.5</v>
      </c>
      <c r="G2118">
        <f t="shared" si="100"/>
        <v>47.5</v>
      </c>
      <c r="H2118" s="1">
        <v>45735</v>
      </c>
      <c r="I2118" s="1">
        <v>45739</v>
      </c>
      <c r="J2118" t="s">
        <v>23</v>
      </c>
      <c r="K2118" t="s">
        <v>70</v>
      </c>
      <c r="L2118">
        <v>5</v>
      </c>
      <c r="M2118" t="s">
        <v>19</v>
      </c>
      <c r="N2118" t="s">
        <v>33</v>
      </c>
      <c r="O2118">
        <f>orders[[#This Row],[Ship Date]]-orders[[#This Row],[Order Date]]</f>
        <v>4</v>
      </c>
      <c r="P2118">
        <f>WEEKNUM(orders[[#This Row],[Order Date]])</f>
        <v>12</v>
      </c>
      <c r="Q2118" t="str" cm="1">
        <f t="array" ref="Q2118">_xlfn.IFS(orders[[#This Row],[Customer Gender]]="M","Male", orders[[#This Row],[Customer Gender]]="F","Female", orders[[#This Row],[Customer Gender]]="O","Other", TRUE,"Unknown")</f>
        <v>Male</v>
      </c>
      <c r="R2118" s="31" t="str">
        <f t="shared" si="101"/>
        <v>March</v>
      </c>
    </row>
    <row r="2119" spans="1:18">
      <c r="A2119" t="s">
        <v>2220</v>
      </c>
      <c r="B2119" t="s">
        <v>22</v>
      </c>
      <c r="C2119">
        <v>2</v>
      </c>
      <c r="D2119">
        <f t="shared" si="99"/>
        <v>2</v>
      </c>
      <c r="E2119">
        <v>78.599999999999994</v>
      </c>
      <c r="F2119">
        <v>157.19999999999999</v>
      </c>
      <c r="G2119">
        <f t="shared" si="100"/>
        <v>157.19999999999999</v>
      </c>
      <c r="H2119" s="1">
        <v>45735</v>
      </c>
      <c r="I2119" s="1">
        <v>45736</v>
      </c>
      <c r="J2119" t="s">
        <v>23</v>
      </c>
      <c r="K2119" t="s">
        <v>40</v>
      </c>
      <c r="L2119">
        <v>5</v>
      </c>
      <c r="M2119" t="s">
        <v>19</v>
      </c>
      <c r="N2119" t="s">
        <v>33</v>
      </c>
      <c r="O2119">
        <f>orders[[#This Row],[Ship Date]]-orders[[#This Row],[Order Date]]</f>
        <v>1</v>
      </c>
      <c r="P2119">
        <f>WEEKNUM(orders[[#This Row],[Order Date]])</f>
        <v>12</v>
      </c>
      <c r="Q2119" t="str" cm="1">
        <f t="array" ref="Q2119">_xlfn.IFS(orders[[#This Row],[Customer Gender]]="M","Male", orders[[#This Row],[Customer Gender]]="F","Female", orders[[#This Row],[Customer Gender]]="O","Other", TRUE,"Unknown")</f>
        <v>Male</v>
      </c>
      <c r="R2119" s="31" t="str">
        <f t="shared" si="101"/>
        <v>March</v>
      </c>
    </row>
    <row r="2120" spans="1:18">
      <c r="A2120" t="s">
        <v>2221</v>
      </c>
      <c r="B2120" t="s">
        <v>39</v>
      </c>
      <c r="C2120">
        <v>4</v>
      </c>
      <c r="D2120">
        <f t="shared" si="99"/>
        <v>4</v>
      </c>
      <c r="E2120">
        <v>87.3</v>
      </c>
      <c r="F2120">
        <v>349.2</v>
      </c>
      <c r="G2120">
        <f t="shared" si="100"/>
        <v>349.2</v>
      </c>
      <c r="H2120" s="1">
        <v>45735</v>
      </c>
      <c r="I2120" s="1">
        <v>45736</v>
      </c>
      <c r="J2120" t="s">
        <v>23</v>
      </c>
      <c r="K2120" t="s">
        <v>18</v>
      </c>
      <c r="L2120">
        <v>4</v>
      </c>
      <c r="M2120" t="s">
        <v>19</v>
      </c>
      <c r="N2120" t="s">
        <v>33</v>
      </c>
      <c r="O2120">
        <f>orders[[#This Row],[Ship Date]]-orders[[#This Row],[Order Date]]</f>
        <v>1</v>
      </c>
      <c r="P2120">
        <f>WEEKNUM(orders[[#This Row],[Order Date]])</f>
        <v>12</v>
      </c>
      <c r="Q2120" t="str" cm="1">
        <f t="array" ref="Q2120">_xlfn.IFS(orders[[#This Row],[Customer Gender]]="M","Male", orders[[#This Row],[Customer Gender]]="F","Female", orders[[#This Row],[Customer Gender]]="O","Other", TRUE,"Unknown")</f>
        <v>Male</v>
      </c>
      <c r="R2120" s="31" t="str">
        <f t="shared" si="101"/>
        <v>March</v>
      </c>
    </row>
    <row r="2121" spans="1:18">
      <c r="A2121" t="s">
        <v>2222</v>
      </c>
      <c r="B2121" t="s">
        <v>46</v>
      </c>
      <c r="C2121">
        <v>2</v>
      </c>
      <c r="D2121">
        <f t="shared" si="99"/>
        <v>2</v>
      </c>
      <c r="E2121">
        <v>63.2</v>
      </c>
      <c r="F2121">
        <v>126.4</v>
      </c>
      <c r="G2121">
        <f t="shared" si="100"/>
        <v>126.4</v>
      </c>
      <c r="H2121" s="1">
        <v>45735</v>
      </c>
      <c r="I2121" s="1">
        <v>45735</v>
      </c>
      <c r="J2121" t="s">
        <v>23</v>
      </c>
      <c r="K2121" t="s">
        <v>70</v>
      </c>
      <c r="L2121">
        <v>3</v>
      </c>
      <c r="M2121" t="s">
        <v>19</v>
      </c>
      <c r="N2121" t="s">
        <v>33</v>
      </c>
      <c r="O2121">
        <f>orders[[#This Row],[Ship Date]]-orders[[#This Row],[Order Date]]</f>
        <v>0</v>
      </c>
      <c r="P2121">
        <f>WEEKNUM(orders[[#This Row],[Order Date]])</f>
        <v>12</v>
      </c>
      <c r="Q2121" t="str" cm="1">
        <f t="array" ref="Q2121">_xlfn.IFS(orders[[#This Row],[Customer Gender]]="M","Male", orders[[#This Row],[Customer Gender]]="F","Female", orders[[#This Row],[Customer Gender]]="O","Other", TRUE,"Unknown")</f>
        <v>Male</v>
      </c>
      <c r="R2121" s="31" t="str">
        <f t="shared" si="101"/>
        <v>March</v>
      </c>
    </row>
    <row r="2122" spans="1:18">
      <c r="A2122" t="s">
        <v>2223</v>
      </c>
      <c r="B2122" t="s">
        <v>37</v>
      </c>
      <c r="C2122">
        <v>5</v>
      </c>
      <c r="D2122">
        <f t="shared" si="99"/>
        <v>5</v>
      </c>
      <c r="E2122">
        <v>33.700000000000003</v>
      </c>
      <c r="F2122">
        <v>168.5</v>
      </c>
      <c r="G2122">
        <f t="shared" si="100"/>
        <v>168.5</v>
      </c>
      <c r="H2122" s="1">
        <v>45735</v>
      </c>
      <c r="I2122" s="1">
        <v>45736</v>
      </c>
      <c r="J2122" t="s">
        <v>27</v>
      </c>
      <c r="K2122" t="s">
        <v>18</v>
      </c>
      <c r="L2122">
        <v>4</v>
      </c>
      <c r="M2122" t="s">
        <v>19</v>
      </c>
      <c r="N2122" t="s">
        <v>33</v>
      </c>
      <c r="O2122">
        <f>orders[[#This Row],[Ship Date]]-orders[[#This Row],[Order Date]]</f>
        <v>1</v>
      </c>
      <c r="P2122">
        <f>WEEKNUM(orders[[#This Row],[Order Date]])</f>
        <v>12</v>
      </c>
      <c r="Q2122" t="str" cm="1">
        <f t="array" ref="Q2122">_xlfn.IFS(orders[[#This Row],[Customer Gender]]="M","Male", orders[[#This Row],[Customer Gender]]="F","Female", orders[[#This Row],[Customer Gender]]="O","Other", TRUE,"Unknown")</f>
        <v>Female</v>
      </c>
      <c r="R2122" s="31" t="str">
        <f t="shared" si="101"/>
        <v>March</v>
      </c>
    </row>
    <row r="2123" spans="1:18">
      <c r="A2123" t="s">
        <v>2224</v>
      </c>
      <c r="B2123" t="s">
        <v>26</v>
      </c>
      <c r="C2123">
        <v>3</v>
      </c>
      <c r="D2123">
        <f t="shared" si="99"/>
        <v>3</v>
      </c>
      <c r="E2123">
        <v>107.4</v>
      </c>
      <c r="F2123">
        <v>322.20000000000005</v>
      </c>
      <c r="G2123">
        <f t="shared" si="100"/>
        <v>322.20000000000005</v>
      </c>
      <c r="H2123" s="1">
        <v>45735</v>
      </c>
      <c r="I2123" s="1">
        <v>45748</v>
      </c>
      <c r="J2123" t="s">
        <v>27</v>
      </c>
      <c r="K2123" t="s">
        <v>35</v>
      </c>
      <c r="L2123">
        <v>5</v>
      </c>
      <c r="M2123" t="s">
        <v>19</v>
      </c>
      <c r="N2123" t="s">
        <v>33</v>
      </c>
      <c r="O2123">
        <f>orders[[#This Row],[Ship Date]]-orders[[#This Row],[Order Date]]</f>
        <v>13</v>
      </c>
      <c r="P2123">
        <f>WEEKNUM(orders[[#This Row],[Order Date]])</f>
        <v>12</v>
      </c>
      <c r="Q2123" t="str" cm="1">
        <f t="array" ref="Q2123">_xlfn.IFS(orders[[#This Row],[Customer Gender]]="M","Male", orders[[#This Row],[Customer Gender]]="F","Female", orders[[#This Row],[Customer Gender]]="O","Other", TRUE,"Unknown")</f>
        <v>Female</v>
      </c>
      <c r="R2123" s="31" t="str">
        <f t="shared" si="101"/>
        <v>March</v>
      </c>
    </row>
    <row r="2124" spans="1:18">
      <c r="A2124" t="s">
        <v>2225</v>
      </c>
      <c r="B2124" t="s">
        <v>32</v>
      </c>
      <c r="C2124">
        <v>4</v>
      </c>
      <c r="D2124">
        <f t="shared" si="99"/>
        <v>4</v>
      </c>
      <c r="E2124">
        <v>22.2</v>
      </c>
      <c r="F2124">
        <v>88.8</v>
      </c>
      <c r="G2124">
        <f t="shared" si="100"/>
        <v>88.8</v>
      </c>
      <c r="H2124" s="1">
        <v>45735</v>
      </c>
      <c r="I2124" s="1">
        <v>45736</v>
      </c>
      <c r="J2124" t="s">
        <v>17</v>
      </c>
      <c r="K2124" t="s">
        <v>35</v>
      </c>
      <c r="L2124">
        <v>5</v>
      </c>
      <c r="M2124" t="s">
        <v>19</v>
      </c>
      <c r="N2124" t="s">
        <v>186</v>
      </c>
      <c r="O2124">
        <f>orders[[#This Row],[Ship Date]]-orders[[#This Row],[Order Date]]</f>
        <v>1</v>
      </c>
      <c r="P2124">
        <f>WEEKNUM(orders[[#This Row],[Order Date]])</f>
        <v>12</v>
      </c>
      <c r="Q2124" t="str" cm="1">
        <f t="array" ref="Q2124">_xlfn.IFS(orders[[#This Row],[Customer Gender]]="M","Male", orders[[#This Row],[Customer Gender]]="F","Female", orders[[#This Row],[Customer Gender]]="O","Other", TRUE,"Unknown")</f>
        <v>Unknown</v>
      </c>
      <c r="R2124" s="31" t="str">
        <f t="shared" si="101"/>
        <v>March</v>
      </c>
    </row>
    <row r="2125" spans="1:18">
      <c r="A2125" t="s">
        <v>2226</v>
      </c>
      <c r="B2125" t="s">
        <v>146</v>
      </c>
      <c r="C2125">
        <v>3</v>
      </c>
      <c r="D2125">
        <f t="shared" si="99"/>
        <v>3</v>
      </c>
      <c r="E2125">
        <v>52.8</v>
      </c>
      <c r="F2125">
        <v>158.39999999999998</v>
      </c>
      <c r="G2125">
        <f t="shared" si="100"/>
        <v>158.39999999999998</v>
      </c>
      <c r="H2125" s="1">
        <v>45735</v>
      </c>
      <c r="I2125" s="1">
        <v>45736</v>
      </c>
      <c r="J2125" t="s">
        <v>23</v>
      </c>
      <c r="K2125" t="s">
        <v>51</v>
      </c>
      <c r="L2125">
        <v>5</v>
      </c>
      <c r="M2125" t="s">
        <v>19</v>
      </c>
      <c r="N2125" t="s">
        <v>186</v>
      </c>
      <c r="O2125">
        <f>orders[[#This Row],[Ship Date]]-orders[[#This Row],[Order Date]]</f>
        <v>1</v>
      </c>
      <c r="P2125">
        <f>WEEKNUM(orders[[#This Row],[Order Date]])</f>
        <v>12</v>
      </c>
      <c r="Q2125" t="str" cm="1">
        <f t="array" ref="Q2125">_xlfn.IFS(orders[[#This Row],[Customer Gender]]="M","Male", orders[[#This Row],[Customer Gender]]="F","Female", orders[[#This Row],[Customer Gender]]="O","Other", TRUE,"Unknown")</f>
        <v>Male</v>
      </c>
      <c r="R2125" s="31" t="str">
        <f t="shared" si="101"/>
        <v>March</v>
      </c>
    </row>
    <row r="2126" spans="1:18">
      <c r="A2126" t="s">
        <v>2227</v>
      </c>
      <c r="B2126" t="s">
        <v>44</v>
      </c>
      <c r="C2126">
        <v>3</v>
      </c>
      <c r="D2126">
        <f t="shared" si="99"/>
        <v>3</v>
      </c>
      <c r="E2126">
        <v>41.5</v>
      </c>
      <c r="F2126">
        <v>124.5</v>
      </c>
      <c r="G2126">
        <f t="shared" si="100"/>
        <v>124.5</v>
      </c>
      <c r="H2126" s="1">
        <v>45735</v>
      </c>
      <c r="I2126" s="1">
        <v>45738</v>
      </c>
      <c r="J2126" t="s">
        <v>27</v>
      </c>
      <c r="K2126" t="s">
        <v>18</v>
      </c>
      <c r="L2126">
        <v>4</v>
      </c>
      <c r="M2126" t="s">
        <v>19</v>
      </c>
      <c r="N2126" t="s">
        <v>188</v>
      </c>
      <c r="O2126">
        <f>orders[[#This Row],[Ship Date]]-orders[[#This Row],[Order Date]]</f>
        <v>3</v>
      </c>
      <c r="P2126">
        <f>WEEKNUM(orders[[#This Row],[Order Date]])</f>
        <v>12</v>
      </c>
      <c r="Q2126" t="str" cm="1">
        <f t="array" ref="Q2126">_xlfn.IFS(orders[[#This Row],[Customer Gender]]="M","Male", orders[[#This Row],[Customer Gender]]="F","Female", orders[[#This Row],[Customer Gender]]="O","Other", TRUE,"Unknown")</f>
        <v>Female</v>
      </c>
      <c r="R2126" s="31" t="str">
        <f t="shared" si="101"/>
        <v>March</v>
      </c>
    </row>
    <row r="2127" spans="1:18">
      <c r="A2127" t="s">
        <v>2228</v>
      </c>
      <c r="B2127" t="s">
        <v>69</v>
      </c>
      <c r="C2127">
        <v>8</v>
      </c>
      <c r="D2127">
        <f t="shared" si="99"/>
        <v>8</v>
      </c>
      <c r="E2127">
        <v>103.5</v>
      </c>
      <c r="F2127">
        <v>828</v>
      </c>
      <c r="G2127">
        <f t="shared" si="100"/>
        <v>828</v>
      </c>
      <c r="H2127" s="1">
        <v>45735</v>
      </c>
      <c r="I2127" s="1">
        <v>45738</v>
      </c>
      <c r="J2127" t="s">
        <v>27</v>
      </c>
      <c r="K2127" t="s">
        <v>18</v>
      </c>
      <c r="L2127">
        <v>5</v>
      </c>
      <c r="M2127" t="s">
        <v>19</v>
      </c>
      <c r="N2127" t="s">
        <v>158</v>
      </c>
      <c r="O2127">
        <f>orders[[#This Row],[Ship Date]]-orders[[#This Row],[Order Date]]</f>
        <v>3</v>
      </c>
      <c r="P2127">
        <f>WEEKNUM(orders[[#This Row],[Order Date]])</f>
        <v>12</v>
      </c>
      <c r="Q2127" t="str" cm="1">
        <f t="array" ref="Q2127">_xlfn.IFS(orders[[#This Row],[Customer Gender]]="M","Male", orders[[#This Row],[Customer Gender]]="F","Female", orders[[#This Row],[Customer Gender]]="O","Other", TRUE,"Unknown")</f>
        <v>Female</v>
      </c>
      <c r="R2127" s="31" t="str">
        <f t="shared" si="101"/>
        <v>March</v>
      </c>
    </row>
    <row r="2128" spans="1:18">
      <c r="A2128" t="s">
        <v>2229</v>
      </c>
      <c r="B2128" t="s">
        <v>32</v>
      </c>
      <c r="C2128">
        <v>14</v>
      </c>
      <c r="D2128">
        <f t="shared" si="99"/>
        <v>14</v>
      </c>
      <c r="E2128">
        <v>37.5</v>
      </c>
      <c r="F2128">
        <v>525</v>
      </c>
      <c r="G2128">
        <f t="shared" si="100"/>
        <v>525</v>
      </c>
      <c r="H2128" s="1">
        <v>45735</v>
      </c>
      <c r="I2128" s="1">
        <v>45735</v>
      </c>
      <c r="J2128" t="s">
        <v>27</v>
      </c>
      <c r="K2128" t="s">
        <v>35</v>
      </c>
      <c r="L2128">
        <v>5</v>
      </c>
      <c r="M2128" t="s">
        <v>19</v>
      </c>
      <c r="N2128" t="s">
        <v>55</v>
      </c>
      <c r="O2128">
        <f>orders[[#This Row],[Ship Date]]-orders[[#This Row],[Order Date]]</f>
        <v>0</v>
      </c>
      <c r="P2128">
        <f>WEEKNUM(orders[[#This Row],[Order Date]])</f>
        <v>12</v>
      </c>
      <c r="Q2128" t="str" cm="1">
        <f t="array" ref="Q2128">_xlfn.IFS(orders[[#This Row],[Customer Gender]]="M","Male", orders[[#This Row],[Customer Gender]]="F","Female", orders[[#This Row],[Customer Gender]]="O","Other", TRUE,"Unknown")</f>
        <v>Female</v>
      </c>
      <c r="R2128" s="31" t="str">
        <f t="shared" si="101"/>
        <v>March</v>
      </c>
    </row>
    <row r="2129" spans="1:18">
      <c r="A2129" t="s">
        <v>2230</v>
      </c>
      <c r="B2129" t="s">
        <v>123</v>
      </c>
      <c r="C2129">
        <v>8</v>
      </c>
      <c r="D2129">
        <f t="shared" si="99"/>
        <v>8</v>
      </c>
      <c r="E2129">
        <v>44.4</v>
      </c>
      <c r="F2129">
        <v>355.2</v>
      </c>
      <c r="G2129">
        <f t="shared" si="100"/>
        <v>355.2</v>
      </c>
      <c r="H2129" s="1">
        <v>45735</v>
      </c>
      <c r="I2129" s="1">
        <v>45741</v>
      </c>
      <c r="J2129" t="s">
        <v>27</v>
      </c>
      <c r="K2129" t="s">
        <v>51</v>
      </c>
      <c r="L2129">
        <v>5</v>
      </c>
      <c r="M2129" t="s">
        <v>19</v>
      </c>
      <c r="N2129" t="s">
        <v>59</v>
      </c>
      <c r="O2129">
        <f>orders[[#This Row],[Ship Date]]-orders[[#This Row],[Order Date]]</f>
        <v>6</v>
      </c>
      <c r="P2129">
        <f>WEEKNUM(orders[[#This Row],[Order Date]])</f>
        <v>12</v>
      </c>
      <c r="Q2129" t="str" cm="1">
        <f t="array" ref="Q2129">_xlfn.IFS(orders[[#This Row],[Customer Gender]]="M","Male", orders[[#This Row],[Customer Gender]]="F","Female", orders[[#This Row],[Customer Gender]]="O","Other", TRUE,"Unknown")</f>
        <v>Female</v>
      </c>
      <c r="R2129" s="31" t="str">
        <f t="shared" si="101"/>
        <v>March</v>
      </c>
    </row>
    <row r="2130" spans="1:18">
      <c r="A2130" t="s">
        <v>2231</v>
      </c>
      <c r="B2130" t="s">
        <v>44</v>
      </c>
      <c r="C2130">
        <v>3</v>
      </c>
      <c r="D2130">
        <f t="shared" si="99"/>
        <v>3</v>
      </c>
      <c r="E2130">
        <v>26.2</v>
      </c>
      <c r="F2130">
        <v>78.599999999999994</v>
      </c>
      <c r="G2130">
        <f t="shared" si="100"/>
        <v>78.599999999999994</v>
      </c>
      <c r="H2130" s="1">
        <v>45735</v>
      </c>
      <c r="I2130" s="1">
        <v>45736</v>
      </c>
      <c r="J2130" t="s">
        <v>23</v>
      </c>
      <c r="K2130" t="s">
        <v>18</v>
      </c>
      <c r="L2130">
        <v>4</v>
      </c>
      <c r="M2130" t="s">
        <v>19</v>
      </c>
      <c r="N2130" t="s">
        <v>62</v>
      </c>
      <c r="O2130">
        <f>orders[[#This Row],[Ship Date]]-orders[[#This Row],[Order Date]]</f>
        <v>1</v>
      </c>
      <c r="P2130">
        <f>WEEKNUM(orders[[#This Row],[Order Date]])</f>
        <v>12</v>
      </c>
      <c r="Q2130" t="str" cm="1">
        <f t="array" ref="Q2130">_xlfn.IFS(orders[[#This Row],[Customer Gender]]="M","Male", orders[[#This Row],[Customer Gender]]="F","Female", orders[[#This Row],[Customer Gender]]="O","Other", TRUE,"Unknown")</f>
        <v>Male</v>
      </c>
      <c r="R2130" s="31" t="str">
        <f t="shared" si="101"/>
        <v>March</v>
      </c>
    </row>
    <row r="2131" spans="1:18">
      <c r="A2131" t="s">
        <v>2232</v>
      </c>
      <c r="B2131" t="s">
        <v>22</v>
      </c>
      <c r="C2131">
        <v>7</v>
      </c>
      <c r="D2131">
        <f t="shared" si="99"/>
        <v>7</v>
      </c>
      <c r="E2131">
        <v>32.200000000000003</v>
      </c>
      <c r="F2131">
        <v>225.40000000000003</v>
      </c>
      <c r="G2131">
        <f t="shared" si="100"/>
        <v>225.40000000000003</v>
      </c>
      <c r="H2131" s="1">
        <v>45735</v>
      </c>
      <c r="I2131" s="1">
        <v>45736</v>
      </c>
      <c r="J2131" t="s">
        <v>27</v>
      </c>
      <c r="K2131" t="s">
        <v>35</v>
      </c>
      <c r="L2131">
        <v>5</v>
      </c>
      <c r="M2131" t="s">
        <v>19</v>
      </c>
      <c r="N2131" t="s">
        <v>62</v>
      </c>
      <c r="O2131">
        <f>orders[[#This Row],[Ship Date]]-orders[[#This Row],[Order Date]]</f>
        <v>1</v>
      </c>
      <c r="P2131">
        <f>WEEKNUM(orders[[#This Row],[Order Date]])</f>
        <v>12</v>
      </c>
      <c r="Q2131" t="str" cm="1">
        <f t="array" ref="Q2131">_xlfn.IFS(orders[[#This Row],[Customer Gender]]="M","Male", orders[[#This Row],[Customer Gender]]="F","Female", orders[[#This Row],[Customer Gender]]="O","Other", TRUE,"Unknown")</f>
        <v>Female</v>
      </c>
      <c r="R2131" s="31" t="str">
        <f t="shared" si="101"/>
        <v>March</v>
      </c>
    </row>
    <row r="2132" spans="1:18">
      <c r="A2132" t="s">
        <v>2233</v>
      </c>
      <c r="B2132" t="s">
        <v>44</v>
      </c>
      <c r="C2132">
        <v>1</v>
      </c>
      <c r="D2132">
        <f t="shared" si="99"/>
        <v>1</v>
      </c>
      <c r="E2132">
        <v>17.399999999999999</v>
      </c>
      <c r="F2132">
        <v>17.399999999999999</v>
      </c>
      <c r="G2132">
        <f t="shared" si="100"/>
        <v>17.399999999999999</v>
      </c>
      <c r="H2132" s="1">
        <v>45735</v>
      </c>
      <c r="I2132" s="1">
        <v>45739</v>
      </c>
      <c r="J2132" t="s">
        <v>17</v>
      </c>
      <c r="K2132" t="s">
        <v>40</v>
      </c>
      <c r="L2132">
        <v>3</v>
      </c>
      <c r="M2132" t="s">
        <v>19</v>
      </c>
      <c r="N2132" t="s">
        <v>62</v>
      </c>
      <c r="O2132">
        <f>orders[[#This Row],[Ship Date]]-orders[[#This Row],[Order Date]]</f>
        <v>4</v>
      </c>
      <c r="P2132">
        <f>WEEKNUM(orders[[#This Row],[Order Date]])</f>
        <v>12</v>
      </c>
      <c r="Q2132" t="str" cm="1">
        <f t="array" ref="Q2132">_xlfn.IFS(orders[[#This Row],[Customer Gender]]="M","Male", orders[[#This Row],[Customer Gender]]="F","Female", orders[[#This Row],[Customer Gender]]="O","Other", TRUE,"Unknown")</f>
        <v>Unknown</v>
      </c>
      <c r="R2132" s="31" t="str">
        <f t="shared" si="101"/>
        <v>March</v>
      </c>
    </row>
    <row r="2133" spans="1:18">
      <c r="A2133" t="s">
        <v>2234</v>
      </c>
      <c r="B2133" t="s">
        <v>44</v>
      </c>
      <c r="C2133">
        <v>6</v>
      </c>
      <c r="D2133">
        <f t="shared" si="99"/>
        <v>6</v>
      </c>
      <c r="E2133">
        <v>72.3</v>
      </c>
      <c r="F2133">
        <v>433.79999999999995</v>
      </c>
      <c r="G2133">
        <f t="shared" si="100"/>
        <v>433.79999999999995</v>
      </c>
      <c r="H2133" s="1">
        <v>45735</v>
      </c>
      <c r="I2133" s="1">
        <v>45738</v>
      </c>
      <c r="J2133" t="s">
        <v>27</v>
      </c>
      <c r="K2133" t="s">
        <v>18</v>
      </c>
      <c r="L2133">
        <v>4</v>
      </c>
      <c r="M2133" t="s">
        <v>19</v>
      </c>
      <c r="N2133" t="s">
        <v>62</v>
      </c>
      <c r="O2133">
        <f>orders[[#This Row],[Ship Date]]-orders[[#This Row],[Order Date]]</f>
        <v>3</v>
      </c>
      <c r="P2133">
        <f>WEEKNUM(orders[[#This Row],[Order Date]])</f>
        <v>12</v>
      </c>
      <c r="Q2133" t="str" cm="1">
        <f t="array" ref="Q2133">_xlfn.IFS(orders[[#This Row],[Customer Gender]]="M","Male", orders[[#This Row],[Customer Gender]]="F","Female", orders[[#This Row],[Customer Gender]]="O","Other", TRUE,"Unknown")</f>
        <v>Female</v>
      </c>
      <c r="R2133" s="31" t="str">
        <f t="shared" si="101"/>
        <v>March</v>
      </c>
    </row>
    <row r="2134" spans="1:18">
      <c r="A2134" t="s">
        <v>2235</v>
      </c>
      <c r="B2134" t="s">
        <v>44</v>
      </c>
      <c r="C2134">
        <v>11</v>
      </c>
      <c r="D2134">
        <f t="shared" si="99"/>
        <v>11</v>
      </c>
      <c r="E2134">
        <v>24.3</v>
      </c>
      <c r="F2134">
        <v>267.3</v>
      </c>
      <c r="G2134">
        <f t="shared" si="100"/>
        <v>267.3</v>
      </c>
      <c r="H2134" s="1">
        <v>45735</v>
      </c>
      <c r="I2134" s="1">
        <v>45736</v>
      </c>
      <c r="J2134" t="s">
        <v>23</v>
      </c>
      <c r="K2134" t="s">
        <v>18</v>
      </c>
      <c r="L2134">
        <v>4</v>
      </c>
      <c r="M2134" t="s">
        <v>19</v>
      </c>
      <c r="N2134" t="s">
        <v>62</v>
      </c>
      <c r="O2134">
        <f>orders[[#This Row],[Ship Date]]-orders[[#This Row],[Order Date]]</f>
        <v>1</v>
      </c>
      <c r="P2134">
        <f>WEEKNUM(orders[[#This Row],[Order Date]])</f>
        <v>12</v>
      </c>
      <c r="Q2134" t="str" cm="1">
        <f t="array" ref="Q2134">_xlfn.IFS(orders[[#This Row],[Customer Gender]]="M","Male", orders[[#This Row],[Customer Gender]]="F","Female", orders[[#This Row],[Customer Gender]]="O","Other", TRUE,"Unknown")</f>
        <v>Male</v>
      </c>
      <c r="R2134" s="31" t="str">
        <f t="shared" si="101"/>
        <v>March</v>
      </c>
    </row>
    <row r="2135" spans="1:18">
      <c r="A2135" t="s">
        <v>2236</v>
      </c>
      <c r="B2135" t="s">
        <v>76</v>
      </c>
      <c r="C2135">
        <v>3</v>
      </c>
      <c r="D2135">
        <f t="shared" si="99"/>
        <v>3</v>
      </c>
      <c r="E2135">
        <v>49.1</v>
      </c>
      <c r="F2135">
        <v>147.30000000000001</v>
      </c>
      <c r="G2135">
        <f t="shared" si="100"/>
        <v>147.30000000000001</v>
      </c>
      <c r="H2135" s="1">
        <v>45735</v>
      </c>
      <c r="I2135" s="1">
        <v>45741</v>
      </c>
      <c r="J2135" t="s">
        <v>23</v>
      </c>
      <c r="K2135" t="s">
        <v>40</v>
      </c>
      <c r="L2135">
        <v>2</v>
      </c>
      <c r="M2135" t="s">
        <v>19</v>
      </c>
      <c r="N2135" t="s">
        <v>62</v>
      </c>
      <c r="O2135">
        <f>orders[[#This Row],[Ship Date]]-orders[[#This Row],[Order Date]]</f>
        <v>6</v>
      </c>
      <c r="P2135">
        <f>WEEKNUM(orders[[#This Row],[Order Date]])</f>
        <v>12</v>
      </c>
      <c r="Q2135" t="str" cm="1">
        <f t="array" ref="Q2135">_xlfn.IFS(orders[[#This Row],[Customer Gender]]="M","Male", orders[[#This Row],[Customer Gender]]="F","Female", orders[[#This Row],[Customer Gender]]="O","Other", TRUE,"Unknown")</f>
        <v>Male</v>
      </c>
      <c r="R2135" s="31" t="str">
        <f t="shared" si="101"/>
        <v>March</v>
      </c>
    </row>
    <row r="2136" spans="1:18">
      <c r="A2136" t="s">
        <v>2237</v>
      </c>
      <c r="B2136" t="s">
        <v>26</v>
      </c>
      <c r="C2136">
        <v>10</v>
      </c>
      <c r="D2136">
        <f t="shared" si="99"/>
        <v>10</v>
      </c>
      <c r="E2136">
        <v>234.7</v>
      </c>
      <c r="F2136">
        <v>2347</v>
      </c>
      <c r="G2136">
        <f t="shared" si="100"/>
        <v>2347</v>
      </c>
      <c r="H2136" s="1">
        <v>45735</v>
      </c>
      <c r="I2136" s="1">
        <v>45736</v>
      </c>
      <c r="J2136" t="s">
        <v>23</v>
      </c>
      <c r="K2136" t="s">
        <v>51</v>
      </c>
      <c r="L2136">
        <v>3</v>
      </c>
      <c r="M2136" t="s">
        <v>19</v>
      </c>
      <c r="N2136" t="s">
        <v>62</v>
      </c>
      <c r="O2136">
        <f>orders[[#This Row],[Ship Date]]-orders[[#This Row],[Order Date]]</f>
        <v>1</v>
      </c>
      <c r="P2136">
        <f>WEEKNUM(orders[[#This Row],[Order Date]])</f>
        <v>12</v>
      </c>
      <c r="Q2136" t="str" cm="1">
        <f t="array" ref="Q2136">_xlfn.IFS(orders[[#This Row],[Customer Gender]]="M","Male", orders[[#This Row],[Customer Gender]]="F","Female", orders[[#This Row],[Customer Gender]]="O","Other", TRUE,"Unknown")</f>
        <v>Male</v>
      </c>
      <c r="R2136" s="31" t="str">
        <f t="shared" si="101"/>
        <v>March</v>
      </c>
    </row>
    <row r="2137" spans="1:18">
      <c r="A2137" t="s">
        <v>2238</v>
      </c>
      <c r="B2137" t="s">
        <v>30</v>
      </c>
      <c r="C2137">
        <v>5</v>
      </c>
      <c r="D2137">
        <f t="shared" si="99"/>
        <v>5</v>
      </c>
      <c r="E2137">
        <v>76.099999999999994</v>
      </c>
      <c r="F2137">
        <v>380.5</v>
      </c>
      <c r="G2137">
        <f t="shared" si="100"/>
        <v>380.5</v>
      </c>
      <c r="H2137" s="1">
        <v>45735</v>
      </c>
      <c r="I2137" s="1">
        <v>45737</v>
      </c>
      <c r="J2137" t="s">
        <v>23</v>
      </c>
      <c r="K2137" t="s">
        <v>35</v>
      </c>
      <c r="L2137">
        <v>3</v>
      </c>
      <c r="M2137" t="s">
        <v>19</v>
      </c>
      <c r="N2137" t="s">
        <v>103</v>
      </c>
      <c r="O2137">
        <f>orders[[#This Row],[Ship Date]]-orders[[#This Row],[Order Date]]</f>
        <v>2</v>
      </c>
      <c r="P2137">
        <f>WEEKNUM(orders[[#This Row],[Order Date]])</f>
        <v>12</v>
      </c>
      <c r="Q2137" t="str" cm="1">
        <f t="array" ref="Q2137">_xlfn.IFS(orders[[#This Row],[Customer Gender]]="M","Male", orders[[#This Row],[Customer Gender]]="F","Female", orders[[#This Row],[Customer Gender]]="O","Other", TRUE,"Unknown")</f>
        <v>Male</v>
      </c>
      <c r="R2137" s="31" t="str">
        <f t="shared" si="101"/>
        <v>March</v>
      </c>
    </row>
    <row r="2138" spans="1:18">
      <c r="A2138" t="s">
        <v>2239</v>
      </c>
      <c r="B2138" t="s">
        <v>22</v>
      </c>
      <c r="C2138">
        <v>3</v>
      </c>
      <c r="D2138">
        <f t="shared" si="99"/>
        <v>3</v>
      </c>
      <c r="E2138">
        <v>93.9</v>
      </c>
      <c r="F2138">
        <v>281.70000000000005</v>
      </c>
      <c r="G2138">
        <f t="shared" si="100"/>
        <v>281.70000000000005</v>
      </c>
      <c r="H2138" s="1">
        <v>45735</v>
      </c>
      <c r="I2138" s="1">
        <v>45736</v>
      </c>
      <c r="J2138" t="s">
        <v>23</v>
      </c>
      <c r="K2138" t="s">
        <v>35</v>
      </c>
      <c r="L2138">
        <v>2</v>
      </c>
      <c r="M2138" t="s">
        <v>19</v>
      </c>
      <c r="N2138" t="s">
        <v>77</v>
      </c>
      <c r="O2138">
        <f>orders[[#This Row],[Ship Date]]-orders[[#This Row],[Order Date]]</f>
        <v>1</v>
      </c>
      <c r="P2138">
        <f>WEEKNUM(orders[[#This Row],[Order Date]])</f>
        <v>12</v>
      </c>
      <c r="Q2138" t="str" cm="1">
        <f t="array" ref="Q2138">_xlfn.IFS(orders[[#This Row],[Customer Gender]]="M","Male", orders[[#This Row],[Customer Gender]]="F","Female", orders[[#This Row],[Customer Gender]]="O","Other", TRUE,"Unknown")</f>
        <v>Male</v>
      </c>
      <c r="R2138" s="31" t="str">
        <f t="shared" si="101"/>
        <v>March</v>
      </c>
    </row>
    <row r="2139" spans="1:18">
      <c r="A2139" t="s">
        <v>2240</v>
      </c>
      <c r="B2139" t="s">
        <v>26</v>
      </c>
      <c r="C2139">
        <v>4</v>
      </c>
      <c r="D2139">
        <f t="shared" si="99"/>
        <v>4</v>
      </c>
      <c r="E2139">
        <v>187</v>
      </c>
      <c r="F2139">
        <v>748</v>
      </c>
      <c r="G2139">
        <f t="shared" si="100"/>
        <v>748</v>
      </c>
      <c r="H2139" s="1">
        <v>45736</v>
      </c>
      <c r="I2139" s="1">
        <v>45739</v>
      </c>
      <c r="J2139" t="s">
        <v>23</v>
      </c>
      <c r="K2139" t="s">
        <v>18</v>
      </c>
      <c r="L2139">
        <v>4</v>
      </c>
      <c r="M2139" t="s">
        <v>19</v>
      </c>
      <c r="N2139" t="s">
        <v>77</v>
      </c>
      <c r="O2139">
        <f>orders[[#This Row],[Ship Date]]-orders[[#This Row],[Order Date]]</f>
        <v>3</v>
      </c>
      <c r="P2139">
        <f>WEEKNUM(orders[[#This Row],[Order Date]])</f>
        <v>12</v>
      </c>
      <c r="Q2139" t="str" cm="1">
        <f t="array" ref="Q2139">_xlfn.IFS(orders[[#This Row],[Customer Gender]]="M","Male", orders[[#This Row],[Customer Gender]]="F","Female", orders[[#This Row],[Customer Gender]]="O","Other", TRUE,"Unknown")</f>
        <v>Male</v>
      </c>
      <c r="R2139" s="31" t="str">
        <f t="shared" si="101"/>
        <v>March</v>
      </c>
    </row>
    <row r="2140" spans="1:18">
      <c r="A2140" t="s">
        <v>2241</v>
      </c>
      <c r="B2140" t="s">
        <v>44</v>
      </c>
      <c r="C2140">
        <v>2</v>
      </c>
      <c r="D2140">
        <f t="shared" si="99"/>
        <v>2</v>
      </c>
      <c r="E2140">
        <v>18</v>
      </c>
      <c r="F2140">
        <v>36</v>
      </c>
      <c r="G2140">
        <f t="shared" si="100"/>
        <v>36</v>
      </c>
      <c r="H2140" s="1">
        <v>45736</v>
      </c>
      <c r="I2140" s="1">
        <v>45737</v>
      </c>
      <c r="J2140" t="s">
        <v>27</v>
      </c>
      <c r="K2140" t="s">
        <v>35</v>
      </c>
      <c r="L2140">
        <v>5</v>
      </c>
      <c r="M2140" t="s">
        <v>19</v>
      </c>
      <c r="N2140" t="s">
        <v>1116</v>
      </c>
      <c r="O2140">
        <f>orders[[#This Row],[Ship Date]]-orders[[#This Row],[Order Date]]</f>
        <v>1</v>
      </c>
      <c r="P2140">
        <f>WEEKNUM(orders[[#This Row],[Order Date]])</f>
        <v>12</v>
      </c>
      <c r="Q2140" t="str" cm="1">
        <f t="array" ref="Q2140">_xlfn.IFS(orders[[#This Row],[Customer Gender]]="M","Male", orders[[#This Row],[Customer Gender]]="F","Female", orders[[#This Row],[Customer Gender]]="O","Other", TRUE,"Unknown")</f>
        <v>Female</v>
      </c>
      <c r="R2140" s="31" t="str">
        <f t="shared" si="101"/>
        <v>March</v>
      </c>
    </row>
    <row r="2141" spans="1:18">
      <c r="A2141" t="s">
        <v>2242</v>
      </c>
      <c r="B2141" t="s">
        <v>32</v>
      </c>
      <c r="C2141">
        <v>1</v>
      </c>
      <c r="D2141">
        <f t="shared" si="99"/>
        <v>1</v>
      </c>
      <c r="E2141">
        <v>24.4</v>
      </c>
      <c r="F2141">
        <v>24.4</v>
      </c>
      <c r="G2141">
        <f t="shared" si="100"/>
        <v>24.4</v>
      </c>
      <c r="H2141" s="1">
        <v>45736</v>
      </c>
      <c r="I2141" s="1">
        <v>45737</v>
      </c>
      <c r="J2141" t="s">
        <v>27</v>
      </c>
      <c r="K2141" t="s">
        <v>70</v>
      </c>
      <c r="L2141">
        <v>5</v>
      </c>
      <c r="M2141" t="s">
        <v>19</v>
      </c>
      <c r="N2141" t="s">
        <v>115</v>
      </c>
      <c r="O2141">
        <f>orders[[#This Row],[Ship Date]]-orders[[#This Row],[Order Date]]</f>
        <v>1</v>
      </c>
      <c r="P2141">
        <f>WEEKNUM(orders[[#This Row],[Order Date]])</f>
        <v>12</v>
      </c>
      <c r="Q2141" t="str" cm="1">
        <f t="array" ref="Q2141">_xlfn.IFS(orders[[#This Row],[Customer Gender]]="M","Male", orders[[#This Row],[Customer Gender]]="F","Female", orders[[#This Row],[Customer Gender]]="O","Other", TRUE,"Unknown")</f>
        <v>Female</v>
      </c>
      <c r="R2141" s="31" t="str">
        <f t="shared" si="101"/>
        <v>March</v>
      </c>
    </row>
    <row r="2142" spans="1:18">
      <c r="A2142" t="s">
        <v>2243</v>
      </c>
      <c r="B2142" t="s">
        <v>54</v>
      </c>
      <c r="C2142">
        <v>2</v>
      </c>
      <c r="D2142">
        <f t="shared" si="99"/>
        <v>2</v>
      </c>
      <c r="E2142">
        <v>38.799999999999997</v>
      </c>
      <c r="F2142">
        <v>77.599999999999994</v>
      </c>
      <c r="G2142">
        <f t="shared" si="100"/>
        <v>77.599999999999994</v>
      </c>
      <c r="H2142" s="1">
        <v>45736</v>
      </c>
      <c r="I2142" s="1">
        <v>45737</v>
      </c>
      <c r="J2142" t="s">
        <v>23</v>
      </c>
      <c r="K2142" t="s">
        <v>70</v>
      </c>
      <c r="L2142">
        <v>3</v>
      </c>
      <c r="M2142" t="s">
        <v>19</v>
      </c>
      <c r="N2142" t="s">
        <v>33</v>
      </c>
      <c r="O2142">
        <f>orders[[#This Row],[Ship Date]]-orders[[#This Row],[Order Date]]</f>
        <v>1</v>
      </c>
      <c r="P2142">
        <f>WEEKNUM(orders[[#This Row],[Order Date]])</f>
        <v>12</v>
      </c>
      <c r="Q2142" t="str" cm="1">
        <f t="array" ref="Q2142">_xlfn.IFS(orders[[#This Row],[Customer Gender]]="M","Male", orders[[#This Row],[Customer Gender]]="F","Female", orders[[#This Row],[Customer Gender]]="O","Other", TRUE,"Unknown")</f>
        <v>Male</v>
      </c>
      <c r="R2142" s="31" t="str">
        <f t="shared" si="101"/>
        <v>March</v>
      </c>
    </row>
    <row r="2143" spans="1:18">
      <c r="A2143" t="s">
        <v>2244</v>
      </c>
      <c r="B2143" t="s">
        <v>30</v>
      </c>
      <c r="C2143">
        <v>1</v>
      </c>
      <c r="D2143">
        <f t="shared" si="99"/>
        <v>1</v>
      </c>
      <c r="E2143">
        <v>59.7</v>
      </c>
      <c r="F2143">
        <v>59.7</v>
      </c>
      <c r="G2143">
        <f t="shared" si="100"/>
        <v>59.7</v>
      </c>
      <c r="H2143" s="1">
        <v>45736</v>
      </c>
      <c r="I2143" s="1">
        <v>45739</v>
      </c>
      <c r="J2143" t="s">
        <v>23</v>
      </c>
      <c r="K2143" t="s">
        <v>51</v>
      </c>
      <c r="L2143">
        <v>4</v>
      </c>
      <c r="M2143" t="s">
        <v>19</v>
      </c>
      <c r="N2143" t="s">
        <v>33</v>
      </c>
      <c r="O2143">
        <f>orders[[#This Row],[Ship Date]]-orders[[#This Row],[Order Date]]</f>
        <v>3</v>
      </c>
      <c r="P2143">
        <f>WEEKNUM(orders[[#This Row],[Order Date]])</f>
        <v>12</v>
      </c>
      <c r="Q2143" t="str" cm="1">
        <f t="array" ref="Q2143">_xlfn.IFS(orders[[#This Row],[Customer Gender]]="M","Male", orders[[#This Row],[Customer Gender]]="F","Female", orders[[#This Row],[Customer Gender]]="O","Other", TRUE,"Unknown")</f>
        <v>Male</v>
      </c>
      <c r="R2143" s="31" t="str">
        <f t="shared" si="101"/>
        <v>March</v>
      </c>
    </row>
    <row r="2144" spans="1:18">
      <c r="A2144" t="s">
        <v>2245</v>
      </c>
      <c r="B2144" t="s">
        <v>42</v>
      </c>
      <c r="C2144">
        <v>1</v>
      </c>
      <c r="D2144">
        <f t="shared" si="99"/>
        <v>1</v>
      </c>
      <c r="E2144">
        <v>31.2</v>
      </c>
      <c r="F2144">
        <v>31.2</v>
      </c>
      <c r="G2144">
        <f t="shared" si="100"/>
        <v>31.2</v>
      </c>
      <c r="H2144" s="1">
        <v>45736</v>
      </c>
      <c r="I2144" s="1">
        <v>45737</v>
      </c>
      <c r="J2144" t="s">
        <v>23</v>
      </c>
      <c r="K2144" t="s">
        <v>35</v>
      </c>
      <c r="L2144">
        <v>5</v>
      </c>
      <c r="M2144" t="s">
        <v>19</v>
      </c>
      <c r="N2144" t="s">
        <v>33</v>
      </c>
      <c r="O2144">
        <f>orders[[#This Row],[Ship Date]]-orders[[#This Row],[Order Date]]</f>
        <v>1</v>
      </c>
      <c r="P2144">
        <f>WEEKNUM(orders[[#This Row],[Order Date]])</f>
        <v>12</v>
      </c>
      <c r="Q2144" t="str" cm="1">
        <f t="array" ref="Q2144">_xlfn.IFS(orders[[#This Row],[Customer Gender]]="M","Male", orders[[#This Row],[Customer Gender]]="F","Female", orders[[#This Row],[Customer Gender]]="O","Other", TRUE,"Unknown")</f>
        <v>Male</v>
      </c>
      <c r="R2144" s="31" t="str">
        <f t="shared" si="101"/>
        <v>March</v>
      </c>
    </row>
    <row r="2145" spans="1:18">
      <c r="A2145" t="s">
        <v>2246</v>
      </c>
      <c r="B2145" t="s">
        <v>16</v>
      </c>
      <c r="C2145">
        <v>1</v>
      </c>
      <c r="D2145">
        <f t="shared" si="99"/>
        <v>1</v>
      </c>
      <c r="E2145">
        <v>16.8</v>
      </c>
      <c r="F2145">
        <v>16.8</v>
      </c>
      <c r="G2145">
        <f t="shared" si="100"/>
        <v>16.8</v>
      </c>
      <c r="H2145" s="1">
        <v>45736</v>
      </c>
      <c r="I2145" s="1">
        <v>45737</v>
      </c>
      <c r="J2145" t="s">
        <v>27</v>
      </c>
      <c r="K2145" t="s">
        <v>40</v>
      </c>
      <c r="L2145">
        <v>3</v>
      </c>
      <c r="M2145" t="s">
        <v>19</v>
      </c>
      <c r="N2145" t="s">
        <v>33</v>
      </c>
      <c r="O2145">
        <f>orders[[#This Row],[Ship Date]]-orders[[#This Row],[Order Date]]</f>
        <v>1</v>
      </c>
      <c r="P2145">
        <f>WEEKNUM(orders[[#This Row],[Order Date]])</f>
        <v>12</v>
      </c>
      <c r="Q2145" t="str" cm="1">
        <f t="array" ref="Q2145">_xlfn.IFS(orders[[#This Row],[Customer Gender]]="M","Male", orders[[#This Row],[Customer Gender]]="F","Female", orders[[#This Row],[Customer Gender]]="O","Other", TRUE,"Unknown")</f>
        <v>Female</v>
      </c>
      <c r="R2145" s="31" t="str">
        <f t="shared" si="101"/>
        <v>March</v>
      </c>
    </row>
    <row r="2146" spans="1:18">
      <c r="A2146" t="s">
        <v>2247</v>
      </c>
      <c r="B2146" t="s">
        <v>44</v>
      </c>
      <c r="C2146">
        <v>1</v>
      </c>
      <c r="D2146">
        <f t="shared" si="99"/>
        <v>1</v>
      </c>
      <c r="E2146">
        <v>46</v>
      </c>
      <c r="F2146">
        <v>46</v>
      </c>
      <c r="G2146">
        <f t="shared" si="100"/>
        <v>46</v>
      </c>
      <c r="H2146" s="1">
        <v>45736</v>
      </c>
      <c r="I2146" s="1">
        <v>45737</v>
      </c>
      <c r="J2146" t="s">
        <v>23</v>
      </c>
      <c r="K2146" t="s">
        <v>18</v>
      </c>
      <c r="L2146">
        <v>4</v>
      </c>
      <c r="M2146" t="s">
        <v>19</v>
      </c>
      <c r="N2146" t="s">
        <v>33</v>
      </c>
      <c r="O2146">
        <f>orders[[#This Row],[Ship Date]]-orders[[#This Row],[Order Date]]</f>
        <v>1</v>
      </c>
      <c r="P2146">
        <f>WEEKNUM(orders[[#This Row],[Order Date]])</f>
        <v>12</v>
      </c>
      <c r="Q2146" t="str" cm="1">
        <f t="array" ref="Q2146">_xlfn.IFS(orders[[#This Row],[Customer Gender]]="M","Male", orders[[#This Row],[Customer Gender]]="F","Female", orders[[#This Row],[Customer Gender]]="O","Other", TRUE,"Unknown")</f>
        <v>Male</v>
      </c>
      <c r="R2146" s="31" t="str">
        <f t="shared" si="101"/>
        <v>March</v>
      </c>
    </row>
    <row r="2147" spans="1:18">
      <c r="A2147" t="s">
        <v>2248</v>
      </c>
      <c r="B2147" t="s">
        <v>46</v>
      </c>
      <c r="C2147">
        <v>8</v>
      </c>
      <c r="D2147">
        <f t="shared" si="99"/>
        <v>8</v>
      </c>
      <c r="E2147">
        <v>42.2</v>
      </c>
      <c r="F2147">
        <v>337.6</v>
      </c>
      <c r="G2147">
        <f t="shared" si="100"/>
        <v>337.6</v>
      </c>
      <c r="H2147" s="1">
        <v>45736</v>
      </c>
      <c r="I2147" s="1">
        <v>45739</v>
      </c>
      <c r="J2147" t="s">
        <v>27</v>
      </c>
      <c r="K2147" t="s">
        <v>51</v>
      </c>
      <c r="L2147">
        <v>5</v>
      </c>
      <c r="M2147" t="s">
        <v>19</v>
      </c>
      <c r="N2147" t="s">
        <v>33</v>
      </c>
      <c r="O2147">
        <f>orders[[#This Row],[Ship Date]]-orders[[#This Row],[Order Date]]</f>
        <v>3</v>
      </c>
      <c r="P2147">
        <f>WEEKNUM(orders[[#This Row],[Order Date]])</f>
        <v>12</v>
      </c>
      <c r="Q2147" t="str" cm="1">
        <f t="array" ref="Q2147">_xlfn.IFS(orders[[#This Row],[Customer Gender]]="M","Male", orders[[#This Row],[Customer Gender]]="F","Female", orders[[#This Row],[Customer Gender]]="O","Other", TRUE,"Unknown")</f>
        <v>Female</v>
      </c>
      <c r="R2147" s="31" t="str">
        <f t="shared" si="101"/>
        <v>March</v>
      </c>
    </row>
    <row r="2148" spans="1:18">
      <c r="A2148" t="s">
        <v>2249</v>
      </c>
      <c r="B2148" t="s">
        <v>22</v>
      </c>
      <c r="C2148">
        <v>3</v>
      </c>
      <c r="D2148">
        <f t="shared" si="99"/>
        <v>3</v>
      </c>
      <c r="E2148">
        <v>71.5</v>
      </c>
      <c r="F2148">
        <v>214.5</v>
      </c>
      <c r="G2148">
        <f t="shared" si="100"/>
        <v>214.5</v>
      </c>
      <c r="H2148" s="1">
        <v>45736</v>
      </c>
      <c r="I2148" s="1">
        <v>45750</v>
      </c>
      <c r="J2148" t="s">
        <v>27</v>
      </c>
      <c r="K2148" t="s">
        <v>18</v>
      </c>
      <c r="L2148">
        <v>4</v>
      </c>
      <c r="M2148" t="s">
        <v>19</v>
      </c>
      <c r="N2148" t="s">
        <v>33</v>
      </c>
      <c r="O2148">
        <f>orders[[#This Row],[Ship Date]]-orders[[#This Row],[Order Date]]</f>
        <v>14</v>
      </c>
      <c r="P2148">
        <f>WEEKNUM(orders[[#This Row],[Order Date]])</f>
        <v>12</v>
      </c>
      <c r="Q2148" t="str" cm="1">
        <f t="array" ref="Q2148">_xlfn.IFS(orders[[#This Row],[Customer Gender]]="M","Male", orders[[#This Row],[Customer Gender]]="F","Female", orders[[#This Row],[Customer Gender]]="O","Other", TRUE,"Unknown")</f>
        <v>Female</v>
      </c>
      <c r="R2148" s="31" t="str">
        <f t="shared" si="101"/>
        <v>March</v>
      </c>
    </row>
    <row r="2149" spans="1:18">
      <c r="A2149" t="s">
        <v>2250</v>
      </c>
      <c r="B2149" t="s">
        <v>22</v>
      </c>
      <c r="C2149">
        <v>2</v>
      </c>
      <c r="D2149">
        <f t="shared" si="99"/>
        <v>2</v>
      </c>
      <c r="E2149">
        <v>76.599999999999994</v>
      </c>
      <c r="F2149">
        <v>153.19999999999999</v>
      </c>
      <c r="G2149">
        <f t="shared" si="100"/>
        <v>153.19999999999999</v>
      </c>
      <c r="H2149" s="1">
        <v>45736</v>
      </c>
      <c r="I2149" s="1">
        <v>45736</v>
      </c>
      <c r="J2149" t="s">
        <v>23</v>
      </c>
      <c r="K2149" t="s">
        <v>18</v>
      </c>
      <c r="L2149">
        <v>5</v>
      </c>
      <c r="M2149" t="s">
        <v>19</v>
      </c>
      <c r="N2149" t="s">
        <v>33</v>
      </c>
      <c r="O2149">
        <f>orders[[#This Row],[Ship Date]]-orders[[#This Row],[Order Date]]</f>
        <v>0</v>
      </c>
      <c r="P2149">
        <f>WEEKNUM(orders[[#This Row],[Order Date]])</f>
        <v>12</v>
      </c>
      <c r="Q2149" t="str" cm="1">
        <f t="array" ref="Q2149">_xlfn.IFS(orders[[#This Row],[Customer Gender]]="M","Male", orders[[#This Row],[Customer Gender]]="F","Female", orders[[#This Row],[Customer Gender]]="O","Other", TRUE,"Unknown")</f>
        <v>Male</v>
      </c>
      <c r="R2149" s="31" t="str">
        <f t="shared" si="101"/>
        <v>March</v>
      </c>
    </row>
    <row r="2150" spans="1:18">
      <c r="A2150" t="s">
        <v>2251</v>
      </c>
      <c r="B2150" t="s">
        <v>69</v>
      </c>
      <c r="C2150">
        <v>2</v>
      </c>
      <c r="D2150">
        <f t="shared" si="99"/>
        <v>2</v>
      </c>
      <c r="E2150">
        <v>87.3</v>
      </c>
      <c r="F2150">
        <v>174.6</v>
      </c>
      <c r="G2150">
        <f t="shared" si="100"/>
        <v>174.6</v>
      </c>
      <c r="H2150" s="1">
        <v>45736</v>
      </c>
      <c r="I2150" s="1">
        <v>45744</v>
      </c>
      <c r="J2150" t="s">
        <v>27</v>
      </c>
      <c r="K2150" t="s">
        <v>51</v>
      </c>
      <c r="L2150">
        <v>5</v>
      </c>
      <c r="M2150" t="s">
        <v>19</v>
      </c>
      <c r="N2150" t="s">
        <v>33</v>
      </c>
      <c r="O2150">
        <f>orders[[#This Row],[Ship Date]]-orders[[#This Row],[Order Date]]</f>
        <v>8</v>
      </c>
      <c r="P2150">
        <f>WEEKNUM(orders[[#This Row],[Order Date]])</f>
        <v>12</v>
      </c>
      <c r="Q2150" t="str" cm="1">
        <f t="array" ref="Q2150">_xlfn.IFS(orders[[#This Row],[Customer Gender]]="M","Male", orders[[#This Row],[Customer Gender]]="F","Female", orders[[#This Row],[Customer Gender]]="O","Other", TRUE,"Unknown")</f>
        <v>Female</v>
      </c>
      <c r="R2150" s="31" t="str">
        <f t="shared" si="101"/>
        <v>March</v>
      </c>
    </row>
    <row r="2151" spans="1:18">
      <c r="A2151" t="s">
        <v>2252</v>
      </c>
      <c r="B2151" t="s">
        <v>22</v>
      </c>
      <c r="C2151">
        <v>1</v>
      </c>
      <c r="D2151">
        <f t="shared" si="99"/>
        <v>1</v>
      </c>
      <c r="E2151">
        <v>63</v>
      </c>
      <c r="F2151">
        <v>63</v>
      </c>
      <c r="G2151">
        <f t="shared" si="100"/>
        <v>63</v>
      </c>
      <c r="H2151" s="1">
        <v>45736</v>
      </c>
      <c r="I2151" s="1">
        <v>45739</v>
      </c>
      <c r="J2151" t="s">
        <v>23</v>
      </c>
      <c r="K2151" t="s">
        <v>51</v>
      </c>
      <c r="L2151">
        <v>4</v>
      </c>
      <c r="M2151" t="s">
        <v>19</v>
      </c>
      <c r="N2151" t="s">
        <v>33</v>
      </c>
      <c r="O2151">
        <f>orders[[#This Row],[Ship Date]]-orders[[#This Row],[Order Date]]</f>
        <v>3</v>
      </c>
      <c r="P2151">
        <f>WEEKNUM(orders[[#This Row],[Order Date]])</f>
        <v>12</v>
      </c>
      <c r="Q2151" t="str" cm="1">
        <f t="array" ref="Q2151">_xlfn.IFS(orders[[#This Row],[Customer Gender]]="M","Male", orders[[#This Row],[Customer Gender]]="F","Female", orders[[#This Row],[Customer Gender]]="O","Other", TRUE,"Unknown")</f>
        <v>Male</v>
      </c>
      <c r="R2151" s="31" t="str">
        <f t="shared" si="101"/>
        <v>March</v>
      </c>
    </row>
    <row r="2152" spans="1:18">
      <c r="A2152" t="s">
        <v>2253</v>
      </c>
      <c r="B2152" t="s">
        <v>44</v>
      </c>
      <c r="C2152">
        <v>2</v>
      </c>
      <c r="D2152">
        <f t="shared" si="99"/>
        <v>2</v>
      </c>
      <c r="E2152">
        <v>41.7</v>
      </c>
      <c r="F2152">
        <v>83.4</v>
      </c>
      <c r="G2152">
        <f t="shared" si="100"/>
        <v>83.4</v>
      </c>
      <c r="H2152" s="1">
        <v>45736</v>
      </c>
      <c r="I2152" s="1">
        <v>45737</v>
      </c>
      <c r="J2152" t="s">
        <v>27</v>
      </c>
      <c r="K2152" t="s">
        <v>70</v>
      </c>
      <c r="L2152">
        <v>3</v>
      </c>
      <c r="M2152" t="s">
        <v>19</v>
      </c>
      <c r="N2152" t="s">
        <v>545</v>
      </c>
      <c r="O2152">
        <f>orders[[#This Row],[Ship Date]]-orders[[#This Row],[Order Date]]</f>
        <v>1</v>
      </c>
      <c r="P2152">
        <f>WEEKNUM(orders[[#This Row],[Order Date]])</f>
        <v>12</v>
      </c>
      <c r="Q2152" t="str" cm="1">
        <f t="array" ref="Q2152">_xlfn.IFS(orders[[#This Row],[Customer Gender]]="M","Male", orders[[#This Row],[Customer Gender]]="F","Female", orders[[#This Row],[Customer Gender]]="O","Other", TRUE,"Unknown")</f>
        <v>Female</v>
      </c>
      <c r="R2152" s="31" t="str">
        <f t="shared" si="101"/>
        <v>March</v>
      </c>
    </row>
    <row r="2153" spans="1:18">
      <c r="A2153" t="s">
        <v>2254</v>
      </c>
      <c r="B2153" t="s">
        <v>39</v>
      </c>
      <c r="C2153">
        <v>2</v>
      </c>
      <c r="D2153">
        <f t="shared" si="99"/>
        <v>2</v>
      </c>
      <c r="E2153">
        <v>76.099999999999994</v>
      </c>
      <c r="F2153">
        <v>152.19999999999999</v>
      </c>
      <c r="G2153">
        <f t="shared" si="100"/>
        <v>152.19999999999999</v>
      </c>
      <c r="H2153" s="1">
        <v>45736</v>
      </c>
      <c r="I2153" s="1">
        <v>45736</v>
      </c>
      <c r="J2153" t="s">
        <v>27</v>
      </c>
      <c r="K2153" t="s">
        <v>70</v>
      </c>
      <c r="L2153">
        <v>5</v>
      </c>
      <c r="M2153" t="s">
        <v>19</v>
      </c>
      <c r="N2153" t="s">
        <v>98</v>
      </c>
      <c r="O2153">
        <f>orders[[#This Row],[Ship Date]]-orders[[#This Row],[Order Date]]</f>
        <v>0</v>
      </c>
      <c r="P2153">
        <f>WEEKNUM(orders[[#This Row],[Order Date]])</f>
        <v>12</v>
      </c>
      <c r="Q2153" t="str" cm="1">
        <f t="array" ref="Q2153">_xlfn.IFS(orders[[#This Row],[Customer Gender]]="M","Male", orders[[#This Row],[Customer Gender]]="F","Female", orders[[#This Row],[Customer Gender]]="O","Other", TRUE,"Unknown")</f>
        <v>Female</v>
      </c>
      <c r="R2153" s="31" t="str">
        <f t="shared" si="101"/>
        <v>March</v>
      </c>
    </row>
    <row r="2154" spans="1:18">
      <c r="A2154" t="s">
        <v>2255</v>
      </c>
      <c r="B2154" t="s">
        <v>76</v>
      </c>
      <c r="C2154">
        <v>2</v>
      </c>
      <c r="D2154">
        <f t="shared" si="99"/>
        <v>2</v>
      </c>
      <c r="E2154">
        <v>28.5</v>
      </c>
      <c r="F2154">
        <v>57</v>
      </c>
      <c r="G2154">
        <f t="shared" si="100"/>
        <v>57</v>
      </c>
      <c r="H2154" s="1">
        <v>45736</v>
      </c>
      <c r="I2154" s="1">
        <v>45737</v>
      </c>
      <c r="J2154" t="s">
        <v>27</v>
      </c>
      <c r="K2154" t="s">
        <v>18</v>
      </c>
      <c r="L2154">
        <v>5</v>
      </c>
      <c r="M2154" t="s">
        <v>19</v>
      </c>
      <c r="N2154" t="s">
        <v>49</v>
      </c>
      <c r="O2154">
        <f>orders[[#This Row],[Ship Date]]-orders[[#This Row],[Order Date]]</f>
        <v>1</v>
      </c>
      <c r="P2154">
        <f>WEEKNUM(orders[[#This Row],[Order Date]])</f>
        <v>12</v>
      </c>
      <c r="Q2154" t="str" cm="1">
        <f t="array" ref="Q2154">_xlfn.IFS(orders[[#This Row],[Customer Gender]]="M","Male", orders[[#This Row],[Customer Gender]]="F","Female", orders[[#This Row],[Customer Gender]]="O","Other", TRUE,"Unknown")</f>
        <v>Female</v>
      </c>
      <c r="R2154" s="31" t="str">
        <f t="shared" si="101"/>
        <v>March</v>
      </c>
    </row>
    <row r="2155" spans="1:18">
      <c r="A2155" t="s">
        <v>2256</v>
      </c>
      <c r="B2155" t="s">
        <v>16</v>
      </c>
      <c r="C2155">
        <v>4</v>
      </c>
      <c r="D2155">
        <f t="shared" si="99"/>
        <v>4</v>
      </c>
      <c r="E2155">
        <v>32.1</v>
      </c>
      <c r="F2155">
        <v>128.4</v>
      </c>
      <c r="G2155">
        <f t="shared" si="100"/>
        <v>128.4</v>
      </c>
      <c r="H2155" s="1">
        <v>45736</v>
      </c>
      <c r="I2155" s="1">
        <v>45737</v>
      </c>
      <c r="J2155" t="s">
        <v>27</v>
      </c>
      <c r="K2155" t="s">
        <v>35</v>
      </c>
      <c r="L2155">
        <v>5</v>
      </c>
      <c r="M2155" t="s">
        <v>19</v>
      </c>
      <c r="N2155" t="s">
        <v>188</v>
      </c>
      <c r="O2155">
        <f>orders[[#This Row],[Ship Date]]-orders[[#This Row],[Order Date]]</f>
        <v>1</v>
      </c>
      <c r="P2155">
        <f>WEEKNUM(orders[[#This Row],[Order Date]])</f>
        <v>12</v>
      </c>
      <c r="Q2155" t="str" cm="1">
        <f t="array" ref="Q2155">_xlfn.IFS(orders[[#This Row],[Customer Gender]]="M","Male", orders[[#This Row],[Customer Gender]]="F","Female", orders[[#This Row],[Customer Gender]]="O","Other", TRUE,"Unknown")</f>
        <v>Female</v>
      </c>
      <c r="R2155" s="31" t="str">
        <f t="shared" si="101"/>
        <v>March</v>
      </c>
    </row>
    <row r="2156" spans="1:18">
      <c r="A2156" t="s">
        <v>2257</v>
      </c>
      <c r="B2156" t="s">
        <v>32</v>
      </c>
      <c r="C2156">
        <v>3</v>
      </c>
      <c r="D2156">
        <f t="shared" si="99"/>
        <v>3</v>
      </c>
      <c r="E2156">
        <v>39</v>
      </c>
      <c r="F2156">
        <v>117</v>
      </c>
      <c r="G2156">
        <f t="shared" si="100"/>
        <v>117</v>
      </c>
      <c r="H2156" s="1">
        <v>45736</v>
      </c>
      <c r="I2156" s="1">
        <v>45739</v>
      </c>
      <c r="J2156" t="s">
        <v>23</v>
      </c>
      <c r="K2156" t="s">
        <v>35</v>
      </c>
      <c r="L2156">
        <v>5</v>
      </c>
      <c r="M2156" t="s">
        <v>19</v>
      </c>
      <c r="N2156" t="s">
        <v>188</v>
      </c>
      <c r="O2156">
        <f>orders[[#This Row],[Ship Date]]-orders[[#This Row],[Order Date]]</f>
        <v>3</v>
      </c>
      <c r="P2156">
        <f>WEEKNUM(orders[[#This Row],[Order Date]])</f>
        <v>12</v>
      </c>
      <c r="Q2156" t="str" cm="1">
        <f t="array" ref="Q2156">_xlfn.IFS(orders[[#This Row],[Customer Gender]]="M","Male", orders[[#This Row],[Customer Gender]]="F","Female", orders[[#This Row],[Customer Gender]]="O","Other", TRUE,"Unknown")</f>
        <v>Male</v>
      </c>
      <c r="R2156" s="31" t="str">
        <f t="shared" si="101"/>
        <v>March</v>
      </c>
    </row>
    <row r="2157" spans="1:18">
      <c r="A2157" t="s">
        <v>2258</v>
      </c>
      <c r="B2157" t="s">
        <v>39</v>
      </c>
      <c r="C2157">
        <v>1</v>
      </c>
      <c r="D2157">
        <f t="shared" si="99"/>
        <v>1</v>
      </c>
      <c r="E2157">
        <v>78.5</v>
      </c>
      <c r="F2157">
        <v>78.5</v>
      </c>
      <c r="G2157">
        <f t="shared" si="100"/>
        <v>78.5</v>
      </c>
      <c r="H2157" s="1">
        <v>45736</v>
      </c>
      <c r="I2157" s="1">
        <v>45737</v>
      </c>
      <c r="J2157" t="s">
        <v>23</v>
      </c>
      <c r="K2157" t="s">
        <v>35</v>
      </c>
      <c r="L2157">
        <v>4</v>
      </c>
      <c r="M2157" t="s">
        <v>19</v>
      </c>
      <c r="N2157" t="s">
        <v>55</v>
      </c>
      <c r="O2157">
        <f>orders[[#This Row],[Ship Date]]-orders[[#This Row],[Order Date]]</f>
        <v>1</v>
      </c>
      <c r="P2157">
        <f>WEEKNUM(orders[[#This Row],[Order Date]])</f>
        <v>12</v>
      </c>
      <c r="Q2157" t="str" cm="1">
        <f t="array" ref="Q2157">_xlfn.IFS(orders[[#This Row],[Customer Gender]]="M","Male", orders[[#This Row],[Customer Gender]]="F","Female", orders[[#This Row],[Customer Gender]]="O","Other", TRUE,"Unknown")</f>
        <v>Male</v>
      </c>
      <c r="R2157" s="31" t="str">
        <f t="shared" si="101"/>
        <v>March</v>
      </c>
    </row>
    <row r="2158" spans="1:18">
      <c r="A2158" t="s">
        <v>2259</v>
      </c>
      <c r="B2158" t="s">
        <v>32</v>
      </c>
      <c r="C2158">
        <v>5</v>
      </c>
      <c r="D2158">
        <f t="shared" si="99"/>
        <v>5</v>
      </c>
      <c r="E2158">
        <v>49.7</v>
      </c>
      <c r="F2158">
        <v>248.5</v>
      </c>
      <c r="G2158">
        <f t="shared" si="100"/>
        <v>248.5</v>
      </c>
      <c r="H2158" s="1">
        <v>45736</v>
      </c>
      <c r="I2158" s="1">
        <v>45738</v>
      </c>
      <c r="J2158" t="s">
        <v>27</v>
      </c>
      <c r="K2158" t="s">
        <v>18</v>
      </c>
      <c r="L2158">
        <v>4</v>
      </c>
      <c r="M2158" t="s">
        <v>19</v>
      </c>
      <c r="N2158" t="s">
        <v>55</v>
      </c>
      <c r="O2158">
        <f>orders[[#This Row],[Ship Date]]-orders[[#This Row],[Order Date]]</f>
        <v>2</v>
      </c>
      <c r="P2158">
        <f>WEEKNUM(orders[[#This Row],[Order Date]])</f>
        <v>12</v>
      </c>
      <c r="Q2158" t="str" cm="1">
        <f t="array" ref="Q2158">_xlfn.IFS(orders[[#This Row],[Customer Gender]]="M","Male", orders[[#This Row],[Customer Gender]]="F","Female", orders[[#This Row],[Customer Gender]]="O","Other", TRUE,"Unknown")</f>
        <v>Female</v>
      </c>
      <c r="R2158" s="31" t="str">
        <f t="shared" si="101"/>
        <v>March</v>
      </c>
    </row>
    <row r="2159" spans="1:18">
      <c r="A2159" t="s">
        <v>2260</v>
      </c>
      <c r="B2159" t="s">
        <v>22</v>
      </c>
      <c r="C2159">
        <v>4</v>
      </c>
      <c r="D2159">
        <f t="shared" si="99"/>
        <v>4</v>
      </c>
      <c r="E2159">
        <v>68.400000000000006</v>
      </c>
      <c r="F2159">
        <v>273.60000000000002</v>
      </c>
      <c r="G2159">
        <f t="shared" si="100"/>
        <v>273.60000000000002</v>
      </c>
      <c r="H2159" s="1">
        <v>45736</v>
      </c>
      <c r="I2159" s="1">
        <v>45737</v>
      </c>
      <c r="J2159" t="s">
        <v>27</v>
      </c>
      <c r="K2159" t="s">
        <v>40</v>
      </c>
      <c r="L2159">
        <v>5</v>
      </c>
      <c r="M2159" t="s">
        <v>19</v>
      </c>
      <c r="N2159" t="s">
        <v>59</v>
      </c>
      <c r="O2159">
        <f>orders[[#This Row],[Ship Date]]-orders[[#This Row],[Order Date]]</f>
        <v>1</v>
      </c>
      <c r="P2159">
        <f>WEEKNUM(orders[[#This Row],[Order Date]])</f>
        <v>12</v>
      </c>
      <c r="Q2159" t="str" cm="1">
        <f t="array" ref="Q2159">_xlfn.IFS(orders[[#This Row],[Customer Gender]]="M","Male", orders[[#This Row],[Customer Gender]]="F","Female", orders[[#This Row],[Customer Gender]]="O","Other", TRUE,"Unknown")</f>
        <v>Female</v>
      </c>
      <c r="R2159" s="31" t="str">
        <f t="shared" si="101"/>
        <v>March</v>
      </c>
    </row>
    <row r="2160" spans="1:18">
      <c r="A2160" t="s">
        <v>2261</v>
      </c>
      <c r="B2160" t="s">
        <v>30</v>
      </c>
      <c r="C2160">
        <v>2</v>
      </c>
      <c r="D2160">
        <f t="shared" si="99"/>
        <v>2</v>
      </c>
      <c r="E2160">
        <v>72.900000000000006</v>
      </c>
      <c r="F2160">
        <v>145.80000000000001</v>
      </c>
      <c r="G2160">
        <f t="shared" si="100"/>
        <v>145.80000000000001</v>
      </c>
      <c r="H2160" s="1">
        <v>45736</v>
      </c>
      <c r="I2160" s="1">
        <v>45739</v>
      </c>
      <c r="J2160" t="s">
        <v>17</v>
      </c>
      <c r="K2160" t="s">
        <v>18</v>
      </c>
      <c r="L2160">
        <v>5</v>
      </c>
      <c r="M2160" t="s">
        <v>19</v>
      </c>
      <c r="N2160" t="s">
        <v>59</v>
      </c>
      <c r="O2160">
        <f>orders[[#This Row],[Ship Date]]-orders[[#This Row],[Order Date]]</f>
        <v>3</v>
      </c>
      <c r="P2160">
        <f>WEEKNUM(orders[[#This Row],[Order Date]])</f>
        <v>12</v>
      </c>
      <c r="Q2160" t="str" cm="1">
        <f t="array" ref="Q2160">_xlfn.IFS(orders[[#This Row],[Customer Gender]]="M","Male", orders[[#This Row],[Customer Gender]]="F","Female", orders[[#This Row],[Customer Gender]]="O","Other", TRUE,"Unknown")</f>
        <v>Unknown</v>
      </c>
      <c r="R2160" s="31" t="str">
        <f t="shared" si="101"/>
        <v>March</v>
      </c>
    </row>
    <row r="2161" spans="1:18">
      <c r="A2161" t="s">
        <v>2262</v>
      </c>
      <c r="B2161" t="s">
        <v>37</v>
      </c>
      <c r="C2161">
        <v>13</v>
      </c>
      <c r="D2161">
        <f t="shared" si="99"/>
        <v>13</v>
      </c>
      <c r="E2161">
        <v>30.3</v>
      </c>
      <c r="F2161">
        <v>393.90000000000003</v>
      </c>
      <c r="G2161">
        <f t="shared" si="100"/>
        <v>393.90000000000003</v>
      </c>
      <c r="H2161" s="1">
        <v>45736</v>
      </c>
      <c r="I2161" s="1">
        <v>45737</v>
      </c>
      <c r="J2161" t="s">
        <v>23</v>
      </c>
      <c r="K2161" t="s">
        <v>70</v>
      </c>
      <c r="L2161">
        <v>4</v>
      </c>
      <c r="M2161" t="s">
        <v>19</v>
      </c>
      <c r="N2161" t="s">
        <v>59</v>
      </c>
      <c r="O2161">
        <f>orders[[#This Row],[Ship Date]]-orders[[#This Row],[Order Date]]</f>
        <v>1</v>
      </c>
      <c r="P2161">
        <f>WEEKNUM(orders[[#This Row],[Order Date]])</f>
        <v>12</v>
      </c>
      <c r="Q2161" t="str" cm="1">
        <f t="array" ref="Q2161">_xlfn.IFS(orders[[#This Row],[Customer Gender]]="M","Male", orders[[#This Row],[Customer Gender]]="F","Female", orders[[#This Row],[Customer Gender]]="O","Other", TRUE,"Unknown")</f>
        <v>Male</v>
      </c>
      <c r="R2161" s="31" t="str">
        <f t="shared" si="101"/>
        <v>March</v>
      </c>
    </row>
    <row r="2162" spans="1:18">
      <c r="A2162" t="s">
        <v>2263</v>
      </c>
      <c r="B2162" t="s">
        <v>39</v>
      </c>
      <c r="C2162">
        <v>11</v>
      </c>
      <c r="D2162">
        <f t="shared" si="99"/>
        <v>11</v>
      </c>
      <c r="E2162">
        <v>57.9</v>
      </c>
      <c r="F2162">
        <v>636.9</v>
      </c>
      <c r="G2162">
        <f t="shared" si="100"/>
        <v>636.9</v>
      </c>
      <c r="H2162" s="1">
        <v>45736</v>
      </c>
      <c r="I2162" s="1">
        <v>45737</v>
      </c>
      <c r="J2162" t="s">
        <v>27</v>
      </c>
      <c r="K2162" t="s">
        <v>18</v>
      </c>
      <c r="L2162">
        <v>4</v>
      </c>
      <c r="M2162" t="s">
        <v>19</v>
      </c>
      <c r="N2162" t="s">
        <v>62</v>
      </c>
      <c r="O2162">
        <f>orders[[#This Row],[Ship Date]]-orders[[#This Row],[Order Date]]</f>
        <v>1</v>
      </c>
      <c r="P2162">
        <f>WEEKNUM(orders[[#This Row],[Order Date]])</f>
        <v>12</v>
      </c>
      <c r="Q2162" t="str" cm="1">
        <f t="array" ref="Q2162">_xlfn.IFS(orders[[#This Row],[Customer Gender]]="M","Male", orders[[#This Row],[Customer Gender]]="F","Female", orders[[#This Row],[Customer Gender]]="O","Other", TRUE,"Unknown")</f>
        <v>Female</v>
      </c>
      <c r="R2162" s="31" t="str">
        <f t="shared" si="101"/>
        <v>March</v>
      </c>
    </row>
    <row r="2163" spans="1:18">
      <c r="A2163" t="s">
        <v>2264</v>
      </c>
      <c r="B2163" t="s">
        <v>22</v>
      </c>
      <c r="C2163">
        <v>1</v>
      </c>
      <c r="D2163">
        <f t="shared" si="99"/>
        <v>1</v>
      </c>
      <c r="E2163">
        <v>96.7</v>
      </c>
      <c r="F2163">
        <v>96.7</v>
      </c>
      <c r="G2163">
        <f t="shared" si="100"/>
        <v>96.7</v>
      </c>
      <c r="H2163" s="1">
        <v>45736</v>
      </c>
      <c r="I2163" s="1">
        <v>45737</v>
      </c>
      <c r="J2163" t="s">
        <v>23</v>
      </c>
      <c r="K2163" t="s">
        <v>18</v>
      </c>
      <c r="L2163">
        <v>4</v>
      </c>
      <c r="M2163" t="s">
        <v>19</v>
      </c>
      <c r="N2163" t="s">
        <v>62</v>
      </c>
      <c r="O2163">
        <f>orders[[#This Row],[Ship Date]]-orders[[#This Row],[Order Date]]</f>
        <v>1</v>
      </c>
      <c r="P2163">
        <f>WEEKNUM(orders[[#This Row],[Order Date]])</f>
        <v>12</v>
      </c>
      <c r="Q2163" t="str" cm="1">
        <f t="array" ref="Q2163">_xlfn.IFS(orders[[#This Row],[Customer Gender]]="M","Male", orders[[#This Row],[Customer Gender]]="F","Female", orders[[#This Row],[Customer Gender]]="O","Other", TRUE,"Unknown")</f>
        <v>Male</v>
      </c>
      <c r="R2163" s="31" t="str">
        <f t="shared" si="101"/>
        <v>March</v>
      </c>
    </row>
    <row r="2164" spans="1:18">
      <c r="A2164" t="s">
        <v>2265</v>
      </c>
      <c r="B2164" t="s">
        <v>44</v>
      </c>
      <c r="C2164">
        <v>12</v>
      </c>
      <c r="D2164">
        <f t="shared" si="99"/>
        <v>12</v>
      </c>
      <c r="E2164">
        <v>27.6</v>
      </c>
      <c r="F2164">
        <v>331.20000000000005</v>
      </c>
      <c r="G2164">
        <f t="shared" si="100"/>
        <v>331.20000000000005</v>
      </c>
      <c r="H2164" s="1">
        <v>45736</v>
      </c>
      <c r="I2164" s="1">
        <v>45738</v>
      </c>
      <c r="J2164" t="s">
        <v>23</v>
      </c>
      <c r="K2164" t="s">
        <v>40</v>
      </c>
      <c r="L2164">
        <v>5</v>
      </c>
      <c r="M2164" t="s">
        <v>19</v>
      </c>
      <c r="N2164" t="s">
        <v>62</v>
      </c>
      <c r="O2164">
        <f>orders[[#This Row],[Ship Date]]-orders[[#This Row],[Order Date]]</f>
        <v>2</v>
      </c>
      <c r="P2164">
        <f>WEEKNUM(orders[[#This Row],[Order Date]])</f>
        <v>12</v>
      </c>
      <c r="Q2164" t="str" cm="1">
        <f t="array" ref="Q2164">_xlfn.IFS(orders[[#This Row],[Customer Gender]]="M","Male", orders[[#This Row],[Customer Gender]]="F","Female", orders[[#This Row],[Customer Gender]]="O","Other", TRUE,"Unknown")</f>
        <v>Male</v>
      </c>
      <c r="R2164" s="31" t="str">
        <f t="shared" si="101"/>
        <v>March</v>
      </c>
    </row>
    <row r="2165" spans="1:18">
      <c r="A2165" t="s">
        <v>2266</v>
      </c>
      <c r="B2165" t="s">
        <v>39</v>
      </c>
      <c r="C2165">
        <v>4</v>
      </c>
      <c r="D2165">
        <f t="shared" si="99"/>
        <v>4</v>
      </c>
      <c r="E2165">
        <v>64.7</v>
      </c>
      <c r="F2165">
        <v>258.8</v>
      </c>
      <c r="G2165">
        <f t="shared" si="100"/>
        <v>258.8</v>
      </c>
      <c r="H2165" s="1">
        <v>45736</v>
      </c>
      <c r="I2165" s="1">
        <v>45736</v>
      </c>
      <c r="J2165" t="s">
        <v>23</v>
      </c>
      <c r="K2165" t="s">
        <v>51</v>
      </c>
      <c r="L2165">
        <v>5</v>
      </c>
      <c r="M2165" t="s">
        <v>19</v>
      </c>
      <c r="N2165" t="s">
        <v>62</v>
      </c>
      <c r="O2165">
        <f>orders[[#This Row],[Ship Date]]-orders[[#This Row],[Order Date]]</f>
        <v>0</v>
      </c>
      <c r="P2165">
        <f>WEEKNUM(orders[[#This Row],[Order Date]])</f>
        <v>12</v>
      </c>
      <c r="Q2165" t="str" cm="1">
        <f t="array" ref="Q2165">_xlfn.IFS(orders[[#This Row],[Customer Gender]]="M","Male", orders[[#This Row],[Customer Gender]]="F","Female", orders[[#This Row],[Customer Gender]]="O","Other", TRUE,"Unknown")</f>
        <v>Male</v>
      </c>
      <c r="R2165" s="31" t="str">
        <f t="shared" si="101"/>
        <v>March</v>
      </c>
    </row>
    <row r="2166" spans="1:18">
      <c r="A2166" t="s">
        <v>2267</v>
      </c>
      <c r="B2166" t="s">
        <v>54</v>
      </c>
      <c r="C2166">
        <v>6</v>
      </c>
      <c r="D2166">
        <f t="shared" si="99"/>
        <v>6</v>
      </c>
      <c r="E2166">
        <v>30.5</v>
      </c>
      <c r="F2166">
        <v>183</v>
      </c>
      <c r="G2166">
        <f t="shared" si="100"/>
        <v>183</v>
      </c>
      <c r="H2166" s="1">
        <v>45736</v>
      </c>
      <c r="I2166" s="1">
        <v>45737</v>
      </c>
      <c r="J2166" t="s">
        <v>23</v>
      </c>
      <c r="K2166" t="s">
        <v>70</v>
      </c>
      <c r="L2166">
        <v>4</v>
      </c>
      <c r="M2166" t="s">
        <v>19</v>
      </c>
      <c r="N2166" t="s">
        <v>62</v>
      </c>
      <c r="O2166">
        <f>orders[[#This Row],[Ship Date]]-orders[[#This Row],[Order Date]]</f>
        <v>1</v>
      </c>
      <c r="P2166">
        <f>WEEKNUM(orders[[#This Row],[Order Date]])</f>
        <v>12</v>
      </c>
      <c r="Q2166" t="str" cm="1">
        <f t="array" ref="Q2166">_xlfn.IFS(orders[[#This Row],[Customer Gender]]="M","Male", orders[[#This Row],[Customer Gender]]="F","Female", orders[[#This Row],[Customer Gender]]="O","Other", TRUE,"Unknown")</f>
        <v>Male</v>
      </c>
      <c r="R2166" s="31" t="str">
        <f t="shared" si="101"/>
        <v>March</v>
      </c>
    </row>
    <row r="2167" spans="1:18">
      <c r="A2167" t="s">
        <v>2268</v>
      </c>
      <c r="B2167" t="s">
        <v>39</v>
      </c>
      <c r="C2167">
        <v>70</v>
      </c>
      <c r="D2167">
        <f t="shared" si="99"/>
        <v>70</v>
      </c>
      <c r="E2167">
        <v>106</v>
      </c>
      <c r="F2167">
        <v>7420</v>
      </c>
      <c r="G2167">
        <f t="shared" si="100"/>
        <v>7420</v>
      </c>
      <c r="H2167" s="1">
        <v>45737</v>
      </c>
      <c r="I2167" s="1">
        <v>45739</v>
      </c>
      <c r="J2167" t="s">
        <v>23</v>
      </c>
      <c r="K2167" t="s">
        <v>70</v>
      </c>
      <c r="L2167">
        <v>5</v>
      </c>
      <c r="M2167" t="s">
        <v>19</v>
      </c>
      <c r="N2167" t="s">
        <v>62</v>
      </c>
      <c r="O2167">
        <f>orders[[#This Row],[Ship Date]]-orders[[#This Row],[Order Date]]</f>
        <v>2</v>
      </c>
      <c r="P2167">
        <f>WEEKNUM(orders[[#This Row],[Order Date]])</f>
        <v>12</v>
      </c>
      <c r="Q2167" t="str" cm="1">
        <f t="array" ref="Q2167">_xlfn.IFS(orders[[#This Row],[Customer Gender]]="M","Male", orders[[#This Row],[Customer Gender]]="F","Female", orders[[#This Row],[Customer Gender]]="O","Other", TRUE,"Unknown")</f>
        <v>Male</v>
      </c>
      <c r="R2167" s="31" t="str">
        <f t="shared" si="101"/>
        <v>March</v>
      </c>
    </row>
    <row r="2168" spans="1:18">
      <c r="A2168" t="s">
        <v>2269</v>
      </c>
      <c r="B2168" t="s">
        <v>69</v>
      </c>
      <c r="C2168">
        <v>5</v>
      </c>
      <c r="D2168">
        <f t="shared" si="99"/>
        <v>5</v>
      </c>
      <c r="E2168">
        <v>76.8</v>
      </c>
      <c r="F2168">
        <v>384</v>
      </c>
      <c r="G2168">
        <f t="shared" si="100"/>
        <v>384</v>
      </c>
      <c r="H2168" s="1">
        <v>45737</v>
      </c>
      <c r="I2168" s="1">
        <v>45743</v>
      </c>
      <c r="J2168" t="s">
        <v>17</v>
      </c>
      <c r="K2168" t="s">
        <v>35</v>
      </c>
      <c r="L2168">
        <v>3</v>
      </c>
      <c r="M2168" t="s">
        <v>19</v>
      </c>
      <c r="N2168" t="s">
        <v>108</v>
      </c>
      <c r="O2168">
        <f>orders[[#This Row],[Ship Date]]-orders[[#This Row],[Order Date]]</f>
        <v>6</v>
      </c>
      <c r="P2168">
        <f>WEEKNUM(orders[[#This Row],[Order Date]])</f>
        <v>12</v>
      </c>
      <c r="Q2168" t="str" cm="1">
        <f t="array" ref="Q2168">_xlfn.IFS(orders[[#This Row],[Customer Gender]]="M","Male", orders[[#This Row],[Customer Gender]]="F","Female", orders[[#This Row],[Customer Gender]]="O","Other", TRUE,"Unknown")</f>
        <v>Unknown</v>
      </c>
      <c r="R2168" s="31" t="str">
        <f t="shared" si="101"/>
        <v>March</v>
      </c>
    </row>
    <row r="2169" spans="1:18">
      <c r="A2169" t="s">
        <v>2270</v>
      </c>
      <c r="B2169" t="s">
        <v>39</v>
      </c>
      <c r="C2169">
        <v>2</v>
      </c>
      <c r="D2169">
        <f t="shared" si="99"/>
        <v>2</v>
      </c>
      <c r="E2169">
        <v>80.400000000000006</v>
      </c>
      <c r="F2169">
        <v>160.80000000000001</v>
      </c>
      <c r="G2169">
        <f t="shared" si="100"/>
        <v>160.80000000000001</v>
      </c>
      <c r="H2169" s="1">
        <v>45737</v>
      </c>
      <c r="I2169" s="1">
        <v>45738</v>
      </c>
      <c r="J2169" t="s">
        <v>27</v>
      </c>
      <c r="K2169" t="s">
        <v>40</v>
      </c>
      <c r="L2169">
        <v>4</v>
      </c>
      <c r="M2169" t="s">
        <v>19</v>
      </c>
      <c r="N2169" t="s">
        <v>82</v>
      </c>
      <c r="O2169">
        <f>orders[[#This Row],[Ship Date]]-orders[[#This Row],[Order Date]]</f>
        <v>1</v>
      </c>
      <c r="P2169">
        <f>WEEKNUM(orders[[#This Row],[Order Date]])</f>
        <v>12</v>
      </c>
      <c r="Q2169" t="str" cm="1">
        <f t="array" ref="Q2169">_xlfn.IFS(orders[[#This Row],[Customer Gender]]="M","Male", orders[[#This Row],[Customer Gender]]="F","Female", orders[[#This Row],[Customer Gender]]="O","Other", TRUE,"Unknown")</f>
        <v>Female</v>
      </c>
      <c r="R2169" s="31" t="str">
        <f t="shared" si="101"/>
        <v>March</v>
      </c>
    </row>
    <row r="2170" spans="1:18">
      <c r="A2170" t="s">
        <v>2271</v>
      </c>
      <c r="B2170" t="s">
        <v>39</v>
      </c>
      <c r="C2170">
        <v>4</v>
      </c>
      <c r="D2170">
        <f t="shared" si="99"/>
        <v>4</v>
      </c>
      <c r="E2170">
        <v>69.099999999999994</v>
      </c>
      <c r="F2170">
        <v>276.39999999999998</v>
      </c>
      <c r="G2170">
        <f t="shared" si="100"/>
        <v>276.39999999999998</v>
      </c>
      <c r="H2170" s="1">
        <v>45737</v>
      </c>
      <c r="I2170" s="1">
        <v>45738</v>
      </c>
      <c r="J2170" t="s">
        <v>23</v>
      </c>
      <c r="K2170" t="s">
        <v>35</v>
      </c>
      <c r="L2170">
        <v>5</v>
      </c>
      <c r="M2170" t="s">
        <v>19</v>
      </c>
      <c r="N2170" t="s">
        <v>115</v>
      </c>
      <c r="O2170">
        <f>orders[[#This Row],[Ship Date]]-orders[[#This Row],[Order Date]]</f>
        <v>1</v>
      </c>
      <c r="P2170">
        <f>WEEKNUM(orders[[#This Row],[Order Date]])</f>
        <v>12</v>
      </c>
      <c r="Q2170" t="str" cm="1">
        <f t="array" ref="Q2170">_xlfn.IFS(orders[[#This Row],[Customer Gender]]="M","Male", orders[[#This Row],[Customer Gender]]="F","Female", orders[[#This Row],[Customer Gender]]="O","Other", TRUE,"Unknown")</f>
        <v>Male</v>
      </c>
      <c r="R2170" s="31" t="str">
        <f t="shared" si="101"/>
        <v>March</v>
      </c>
    </row>
    <row r="2171" spans="1:18">
      <c r="A2171" t="s">
        <v>2272</v>
      </c>
      <c r="B2171" t="s">
        <v>146</v>
      </c>
      <c r="C2171">
        <v>2</v>
      </c>
      <c r="D2171">
        <f t="shared" si="99"/>
        <v>2</v>
      </c>
      <c r="E2171">
        <v>76.400000000000006</v>
      </c>
      <c r="F2171">
        <v>152.80000000000001</v>
      </c>
      <c r="G2171">
        <f t="shared" si="100"/>
        <v>152.80000000000001</v>
      </c>
      <c r="H2171" s="1">
        <v>45737</v>
      </c>
      <c r="I2171" s="1">
        <v>45737</v>
      </c>
      <c r="J2171" t="s">
        <v>23</v>
      </c>
      <c r="K2171" t="s">
        <v>51</v>
      </c>
      <c r="L2171">
        <v>4</v>
      </c>
      <c r="M2171" t="s">
        <v>19</v>
      </c>
      <c r="N2171" t="s">
        <v>115</v>
      </c>
      <c r="O2171">
        <f>orders[[#This Row],[Ship Date]]-orders[[#This Row],[Order Date]]</f>
        <v>0</v>
      </c>
      <c r="P2171">
        <f>WEEKNUM(orders[[#This Row],[Order Date]])</f>
        <v>12</v>
      </c>
      <c r="Q2171" t="str" cm="1">
        <f t="array" ref="Q2171">_xlfn.IFS(orders[[#This Row],[Customer Gender]]="M","Male", orders[[#This Row],[Customer Gender]]="F","Female", orders[[#This Row],[Customer Gender]]="O","Other", TRUE,"Unknown")</f>
        <v>Male</v>
      </c>
      <c r="R2171" s="31" t="str">
        <f t="shared" si="101"/>
        <v>March</v>
      </c>
    </row>
    <row r="2172" spans="1:18">
      <c r="A2172" t="s">
        <v>2273</v>
      </c>
      <c r="B2172" t="s">
        <v>26</v>
      </c>
      <c r="C2172">
        <v>2</v>
      </c>
      <c r="D2172">
        <f t="shared" si="99"/>
        <v>2</v>
      </c>
      <c r="E2172">
        <v>61.3</v>
      </c>
      <c r="F2172">
        <v>122.6</v>
      </c>
      <c r="G2172">
        <f t="shared" si="100"/>
        <v>122.6</v>
      </c>
      <c r="H2172" s="1">
        <v>45737</v>
      </c>
      <c r="I2172" s="1">
        <v>45738</v>
      </c>
      <c r="J2172" t="s">
        <v>27</v>
      </c>
      <c r="K2172" t="s">
        <v>35</v>
      </c>
      <c r="L2172">
        <v>3</v>
      </c>
      <c r="M2172" t="s">
        <v>19</v>
      </c>
      <c r="N2172" t="s">
        <v>115</v>
      </c>
      <c r="O2172">
        <f>orders[[#This Row],[Ship Date]]-orders[[#This Row],[Order Date]]</f>
        <v>1</v>
      </c>
      <c r="P2172">
        <f>WEEKNUM(orders[[#This Row],[Order Date]])</f>
        <v>12</v>
      </c>
      <c r="Q2172" t="str" cm="1">
        <f t="array" ref="Q2172">_xlfn.IFS(orders[[#This Row],[Customer Gender]]="M","Male", orders[[#This Row],[Customer Gender]]="F","Female", orders[[#This Row],[Customer Gender]]="O","Other", TRUE,"Unknown")</f>
        <v>Female</v>
      </c>
      <c r="R2172" s="31" t="str">
        <f t="shared" si="101"/>
        <v>March</v>
      </c>
    </row>
    <row r="2173" spans="1:18">
      <c r="A2173" t="s">
        <v>2274</v>
      </c>
      <c r="B2173" t="s">
        <v>42</v>
      </c>
      <c r="C2173">
        <v>1</v>
      </c>
      <c r="D2173">
        <f t="shared" si="99"/>
        <v>1</v>
      </c>
      <c r="E2173">
        <v>58</v>
      </c>
      <c r="F2173">
        <v>58</v>
      </c>
      <c r="G2173">
        <f t="shared" si="100"/>
        <v>58</v>
      </c>
      <c r="H2173" s="1">
        <v>45737</v>
      </c>
      <c r="I2173" s="1">
        <v>45738</v>
      </c>
      <c r="J2173" t="s">
        <v>23</v>
      </c>
      <c r="K2173" t="s">
        <v>51</v>
      </c>
      <c r="L2173">
        <v>3</v>
      </c>
      <c r="M2173" t="s">
        <v>19</v>
      </c>
      <c r="N2173" t="s">
        <v>24</v>
      </c>
      <c r="O2173">
        <f>orders[[#This Row],[Ship Date]]-orders[[#This Row],[Order Date]]</f>
        <v>1</v>
      </c>
      <c r="P2173">
        <f>WEEKNUM(orders[[#This Row],[Order Date]])</f>
        <v>12</v>
      </c>
      <c r="Q2173" t="str" cm="1">
        <f t="array" ref="Q2173">_xlfn.IFS(orders[[#This Row],[Customer Gender]]="M","Male", orders[[#This Row],[Customer Gender]]="F","Female", orders[[#This Row],[Customer Gender]]="O","Other", TRUE,"Unknown")</f>
        <v>Male</v>
      </c>
      <c r="R2173" s="31" t="str">
        <f t="shared" si="101"/>
        <v>March</v>
      </c>
    </row>
    <row r="2174" spans="1:18">
      <c r="A2174" t="s">
        <v>2275</v>
      </c>
      <c r="B2174" t="s">
        <v>26</v>
      </c>
      <c r="C2174">
        <v>8</v>
      </c>
      <c r="D2174">
        <f t="shared" si="99"/>
        <v>8</v>
      </c>
      <c r="E2174">
        <v>102.3</v>
      </c>
      <c r="F2174">
        <v>818.4</v>
      </c>
      <c r="G2174">
        <f t="shared" si="100"/>
        <v>818.4</v>
      </c>
      <c r="H2174" s="1">
        <v>45737</v>
      </c>
      <c r="I2174" s="1">
        <v>45739</v>
      </c>
      <c r="J2174" t="s">
        <v>23</v>
      </c>
      <c r="K2174" t="s">
        <v>40</v>
      </c>
      <c r="L2174">
        <v>4</v>
      </c>
      <c r="M2174" t="s">
        <v>19</v>
      </c>
      <c r="N2174" t="s">
        <v>437</v>
      </c>
      <c r="O2174">
        <f>orders[[#This Row],[Ship Date]]-orders[[#This Row],[Order Date]]</f>
        <v>2</v>
      </c>
      <c r="P2174">
        <f>WEEKNUM(orders[[#This Row],[Order Date]])</f>
        <v>12</v>
      </c>
      <c r="Q2174" t="str" cm="1">
        <f t="array" ref="Q2174">_xlfn.IFS(orders[[#This Row],[Customer Gender]]="M","Male", orders[[#This Row],[Customer Gender]]="F","Female", orders[[#This Row],[Customer Gender]]="O","Other", TRUE,"Unknown")</f>
        <v>Male</v>
      </c>
      <c r="R2174" s="31" t="str">
        <f t="shared" si="101"/>
        <v>March</v>
      </c>
    </row>
    <row r="2175" spans="1:18">
      <c r="A2175" t="s">
        <v>2276</v>
      </c>
      <c r="B2175" t="s">
        <v>171</v>
      </c>
      <c r="C2175">
        <v>2</v>
      </c>
      <c r="D2175">
        <f t="shared" si="99"/>
        <v>2</v>
      </c>
      <c r="E2175">
        <v>13.8</v>
      </c>
      <c r="F2175">
        <v>27.6</v>
      </c>
      <c r="G2175">
        <f t="shared" si="100"/>
        <v>27.6</v>
      </c>
      <c r="H2175" s="1">
        <v>45737</v>
      </c>
      <c r="I2175" s="1">
        <v>45738</v>
      </c>
      <c r="J2175" t="s">
        <v>27</v>
      </c>
      <c r="K2175" t="s">
        <v>70</v>
      </c>
      <c r="L2175">
        <v>5</v>
      </c>
      <c r="M2175" t="s">
        <v>19</v>
      </c>
      <c r="N2175" t="s">
        <v>28</v>
      </c>
      <c r="O2175">
        <f>orders[[#This Row],[Ship Date]]-orders[[#This Row],[Order Date]]</f>
        <v>1</v>
      </c>
      <c r="P2175">
        <f>WEEKNUM(orders[[#This Row],[Order Date]])</f>
        <v>12</v>
      </c>
      <c r="Q2175" t="str" cm="1">
        <f t="array" ref="Q2175">_xlfn.IFS(orders[[#This Row],[Customer Gender]]="M","Male", orders[[#This Row],[Customer Gender]]="F","Female", orders[[#This Row],[Customer Gender]]="O","Other", TRUE,"Unknown")</f>
        <v>Female</v>
      </c>
      <c r="R2175" s="31" t="str">
        <f t="shared" si="101"/>
        <v>March</v>
      </c>
    </row>
    <row r="2176" spans="1:18">
      <c r="A2176" t="s">
        <v>2277</v>
      </c>
      <c r="B2176" t="s">
        <v>44</v>
      </c>
      <c r="C2176">
        <v>3</v>
      </c>
      <c r="D2176">
        <f t="shared" si="99"/>
        <v>3</v>
      </c>
      <c r="E2176">
        <v>33.299999999999997</v>
      </c>
      <c r="F2176">
        <v>99.899999999999991</v>
      </c>
      <c r="G2176">
        <f t="shared" si="100"/>
        <v>99.899999999999991</v>
      </c>
      <c r="H2176" s="1">
        <v>45737</v>
      </c>
      <c r="I2176" s="1">
        <v>45740</v>
      </c>
      <c r="J2176" t="s">
        <v>27</v>
      </c>
      <c r="K2176" t="s">
        <v>40</v>
      </c>
      <c r="L2176">
        <v>4</v>
      </c>
      <c r="M2176" t="s">
        <v>19</v>
      </c>
      <c r="N2176" t="s">
        <v>147</v>
      </c>
      <c r="O2176">
        <f>orders[[#This Row],[Ship Date]]-orders[[#This Row],[Order Date]]</f>
        <v>3</v>
      </c>
      <c r="P2176">
        <f>WEEKNUM(orders[[#This Row],[Order Date]])</f>
        <v>12</v>
      </c>
      <c r="Q2176" t="str" cm="1">
        <f t="array" ref="Q2176">_xlfn.IFS(orders[[#This Row],[Customer Gender]]="M","Male", orders[[#This Row],[Customer Gender]]="F","Female", orders[[#This Row],[Customer Gender]]="O","Other", TRUE,"Unknown")</f>
        <v>Female</v>
      </c>
      <c r="R2176" s="31" t="str">
        <f t="shared" si="101"/>
        <v>March</v>
      </c>
    </row>
    <row r="2177" spans="1:18">
      <c r="A2177" t="s">
        <v>2278</v>
      </c>
      <c r="B2177" t="s">
        <v>54</v>
      </c>
      <c r="C2177">
        <v>1</v>
      </c>
      <c r="D2177">
        <f t="shared" si="99"/>
        <v>1</v>
      </c>
      <c r="E2177">
        <v>27.4</v>
      </c>
      <c r="F2177">
        <v>27.4</v>
      </c>
      <c r="G2177">
        <f t="shared" si="100"/>
        <v>27.4</v>
      </c>
      <c r="H2177" s="1">
        <v>45737</v>
      </c>
      <c r="I2177" s="1">
        <v>45740</v>
      </c>
      <c r="J2177" t="s">
        <v>23</v>
      </c>
      <c r="K2177" t="s">
        <v>18</v>
      </c>
      <c r="L2177">
        <v>5</v>
      </c>
      <c r="M2177" t="s">
        <v>19</v>
      </c>
      <c r="N2177" t="s">
        <v>147</v>
      </c>
      <c r="O2177">
        <f>orders[[#This Row],[Ship Date]]-orders[[#This Row],[Order Date]]</f>
        <v>3</v>
      </c>
      <c r="P2177">
        <f>WEEKNUM(orders[[#This Row],[Order Date]])</f>
        <v>12</v>
      </c>
      <c r="Q2177" t="str" cm="1">
        <f t="array" ref="Q2177">_xlfn.IFS(orders[[#This Row],[Customer Gender]]="M","Male", orders[[#This Row],[Customer Gender]]="F","Female", orders[[#This Row],[Customer Gender]]="O","Other", TRUE,"Unknown")</f>
        <v>Male</v>
      </c>
      <c r="R2177" s="31" t="str">
        <f t="shared" si="101"/>
        <v>March</v>
      </c>
    </row>
    <row r="2178" spans="1:18">
      <c r="A2178" t="s">
        <v>2279</v>
      </c>
      <c r="B2178" t="s">
        <v>81</v>
      </c>
      <c r="C2178">
        <v>2</v>
      </c>
      <c r="D2178">
        <f t="shared" ref="D2178:D2241" si="102">IF(OR(C2178="",C2178=0),0.0001,C2178)</f>
        <v>2</v>
      </c>
      <c r="E2178">
        <v>25.6</v>
      </c>
      <c r="F2178">
        <v>51.2</v>
      </c>
      <c r="G2178">
        <f t="shared" ref="G2178:G2241" si="103">IF(OR(F2178="",F2178=0),0.0001,F2178)</f>
        <v>51.2</v>
      </c>
      <c r="H2178" s="1">
        <v>45737</v>
      </c>
      <c r="I2178" s="1">
        <v>45738</v>
      </c>
      <c r="J2178" t="s">
        <v>27</v>
      </c>
      <c r="K2178" t="s">
        <v>35</v>
      </c>
      <c r="L2178">
        <v>3</v>
      </c>
      <c r="M2178" t="s">
        <v>19</v>
      </c>
      <c r="N2178" t="s">
        <v>33</v>
      </c>
      <c r="O2178">
        <f>orders[[#This Row],[Ship Date]]-orders[[#This Row],[Order Date]]</f>
        <v>1</v>
      </c>
      <c r="P2178">
        <f>WEEKNUM(orders[[#This Row],[Order Date]])</f>
        <v>12</v>
      </c>
      <c r="Q2178" t="str" cm="1">
        <f t="array" ref="Q2178">_xlfn.IFS(orders[[#This Row],[Customer Gender]]="M","Male", orders[[#This Row],[Customer Gender]]="F","Female", orders[[#This Row],[Customer Gender]]="O","Other", TRUE,"Unknown")</f>
        <v>Female</v>
      </c>
      <c r="R2178" s="31" t="str">
        <f t="shared" ref="R2178:R2241" si="104">TEXT(H2178,"mmmm")</f>
        <v>March</v>
      </c>
    </row>
    <row r="2179" spans="1:18">
      <c r="A2179" t="s">
        <v>2280</v>
      </c>
      <c r="B2179" t="s">
        <v>76</v>
      </c>
      <c r="C2179">
        <v>1</v>
      </c>
      <c r="D2179">
        <f t="shared" si="102"/>
        <v>1</v>
      </c>
      <c r="E2179">
        <v>58.4</v>
      </c>
      <c r="F2179">
        <v>58.4</v>
      </c>
      <c r="G2179">
        <f t="shared" si="103"/>
        <v>58.4</v>
      </c>
      <c r="H2179" s="1">
        <v>45737</v>
      </c>
      <c r="I2179" s="1">
        <v>45738</v>
      </c>
      <c r="J2179" t="s">
        <v>27</v>
      </c>
      <c r="K2179" t="s">
        <v>40</v>
      </c>
      <c r="L2179">
        <v>5</v>
      </c>
      <c r="M2179" t="s">
        <v>19</v>
      </c>
      <c r="N2179" t="s">
        <v>33</v>
      </c>
      <c r="O2179">
        <f>orders[[#This Row],[Ship Date]]-orders[[#This Row],[Order Date]]</f>
        <v>1</v>
      </c>
      <c r="P2179">
        <f>WEEKNUM(orders[[#This Row],[Order Date]])</f>
        <v>12</v>
      </c>
      <c r="Q2179" t="str" cm="1">
        <f t="array" ref="Q2179">_xlfn.IFS(orders[[#This Row],[Customer Gender]]="M","Male", orders[[#This Row],[Customer Gender]]="F","Female", orders[[#This Row],[Customer Gender]]="O","Other", TRUE,"Unknown")</f>
        <v>Female</v>
      </c>
      <c r="R2179" s="31" t="str">
        <f t="shared" si="104"/>
        <v>March</v>
      </c>
    </row>
    <row r="2180" spans="1:18">
      <c r="A2180" t="s">
        <v>2281</v>
      </c>
      <c r="B2180" t="s">
        <v>67</v>
      </c>
      <c r="C2180">
        <v>30</v>
      </c>
      <c r="D2180">
        <f t="shared" si="102"/>
        <v>30</v>
      </c>
      <c r="E2180">
        <v>27</v>
      </c>
      <c r="F2180">
        <v>810</v>
      </c>
      <c r="G2180">
        <f t="shared" si="103"/>
        <v>810</v>
      </c>
      <c r="H2180" s="1">
        <v>45737</v>
      </c>
      <c r="I2180" s="1">
        <v>45738</v>
      </c>
      <c r="J2180" t="s">
        <v>27</v>
      </c>
      <c r="K2180" t="s">
        <v>70</v>
      </c>
      <c r="L2180">
        <v>4</v>
      </c>
      <c r="M2180" t="s">
        <v>19</v>
      </c>
      <c r="N2180" t="s">
        <v>33</v>
      </c>
      <c r="O2180">
        <f>orders[[#This Row],[Ship Date]]-orders[[#This Row],[Order Date]]</f>
        <v>1</v>
      </c>
      <c r="P2180">
        <f>WEEKNUM(orders[[#This Row],[Order Date]])</f>
        <v>12</v>
      </c>
      <c r="Q2180" t="str" cm="1">
        <f t="array" ref="Q2180">_xlfn.IFS(orders[[#This Row],[Customer Gender]]="M","Male", orders[[#This Row],[Customer Gender]]="F","Female", orders[[#This Row],[Customer Gender]]="O","Other", TRUE,"Unknown")</f>
        <v>Female</v>
      </c>
      <c r="R2180" s="31" t="str">
        <f t="shared" si="104"/>
        <v>March</v>
      </c>
    </row>
    <row r="2181" spans="1:18">
      <c r="A2181" t="s">
        <v>2282</v>
      </c>
      <c r="B2181" t="s">
        <v>16</v>
      </c>
      <c r="C2181">
        <v>4</v>
      </c>
      <c r="D2181">
        <f t="shared" si="102"/>
        <v>4</v>
      </c>
      <c r="E2181">
        <v>14.2</v>
      </c>
      <c r="F2181">
        <v>56.8</v>
      </c>
      <c r="G2181">
        <f t="shared" si="103"/>
        <v>56.8</v>
      </c>
      <c r="H2181" s="1">
        <v>45737</v>
      </c>
      <c r="I2181" s="1">
        <v>45738</v>
      </c>
      <c r="J2181" t="s">
        <v>23</v>
      </c>
      <c r="K2181" t="s">
        <v>18</v>
      </c>
      <c r="L2181">
        <v>5</v>
      </c>
      <c r="M2181" t="s">
        <v>19</v>
      </c>
      <c r="N2181" t="s">
        <v>33</v>
      </c>
      <c r="O2181">
        <f>orders[[#This Row],[Ship Date]]-orders[[#This Row],[Order Date]]</f>
        <v>1</v>
      </c>
      <c r="P2181">
        <f>WEEKNUM(orders[[#This Row],[Order Date]])</f>
        <v>12</v>
      </c>
      <c r="Q2181" t="str" cm="1">
        <f t="array" ref="Q2181">_xlfn.IFS(orders[[#This Row],[Customer Gender]]="M","Male", orders[[#This Row],[Customer Gender]]="F","Female", orders[[#This Row],[Customer Gender]]="O","Other", TRUE,"Unknown")</f>
        <v>Male</v>
      </c>
      <c r="R2181" s="31" t="str">
        <f t="shared" si="104"/>
        <v>March</v>
      </c>
    </row>
    <row r="2182" spans="1:18">
      <c r="A2182" t="s">
        <v>2283</v>
      </c>
      <c r="B2182" t="s">
        <v>42</v>
      </c>
      <c r="C2182">
        <v>2</v>
      </c>
      <c r="D2182">
        <f t="shared" si="102"/>
        <v>2</v>
      </c>
      <c r="E2182">
        <v>68</v>
      </c>
      <c r="F2182">
        <v>136</v>
      </c>
      <c r="G2182">
        <f t="shared" si="103"/>
        <v>136</v>
      </c>
      <c r="H2182" s="1">
        <v>45737</v>
      </c>
      <c r="I2182" s="1">
        <v>45747</v>
      </c>
      <c r="J2182" t="s">
        <v>23</v>
      </c>
      <c r="K2182" t="s">
        <v>40</v>
      </c>
      <c r="L2182">
        <v>3</v>
      </c>
      <c r="M2182" t="s">
        <v>19</v>
      </c>
      <c r="N2182" t="s">
        <v>33</v>
      </c>
      <c r="O2182">
        <f>orders[[#This Row],[Ship Date]]-orders[[#This Row],[Order Date]]</f>
        <v>10</v>
      </c>
      <c r="P2182">
        <f>WEEKNUM(orders[[#This Row],[Order Date]])</f>
        <v>12</v>
      </c>
      <c r="Q2182" t="str" cm="1">
        <f t="array" ref="Q2182">_xlfn.IFS(orders[[#This Row],[Customer Gender]]="M","Male", orders[[#This Row],[Customer Gender]]="F","Female", orders[[#This Row],[Customer Gender]]="O","Other", TRUE,"Unknown")</f>
        <v>Male</v>
      </c>
      <c r="R2182" s="31" t="str">
        <f t="shared" si="104"/>
        <v>March</v>
      </c>
    </row>
    <row r="2183" spans="1:18">
      <c r="A2183" t="s">
        <v>2284</v>
      </c>
      <c r="B2183" t="s">
        <v>44</v>
      </c>
      <c r="C2183">
        <v>1</v>
      </c>
      <c r="D2183">
        <f t="shared" si="102"/>
        <v>1</v>
      </c>
      <c r="E2183">
        <v>30.7</v>
      </c>
      <c r="F2183">
        <v>30.7</v>
      </c>
      <c r="G2183">
        <f t="shared" si="103"/>
        <v>30.7</v>
      </c>
      <c r="H2183" s="1">
        <v>45737</v>
      </c>
      <c r="I2183" s="1">
        <v>45738</v>
      </c>
      <c r="J2183" t="s">
        <v>23</v>
      </c>
      <c r="K2183" t="s">
        <v>18</v>
      </c>
      <c r="L2183">
        <v>4</v>
      </c>
      <c r="M2183" t="s">
        <v>19</v>
      </c>
      <c r="N2183" t="s">
        <v>33</v>
      </c>
      <c r="O2183">
        <f>orders[[#This Row],[Ship Date]]-orders[[#This Row],[Order Date]]</f>
        <v>1</v>
      </c>
      <c r="P2183">
        <f>WEEKNUM(orders[[#This Row],[Order Date]])</f>
        <v>12</v>
      </c>
      <c r="Q2183" t="str" cm="1">
        <f t="array" ref="Q2183">_xlfn.IFS(orders[[#This Row],[Customer Gender]]="M","Male", orders[[#This Row],[Customer Gender]]="F","Female", orders[[#This Row],[Customer Gender]]="O","Other", TRUE,"Unknown")</f>
        <v>Male</v>
      </c>
      <c r="R2183" s="31" t="str">
        <f t="shared" si="104"/>
        <v>March</v>
      </c>
    </row>
    <row r="2184" spans="1:18">
      <c r="A2184" t="s">
        <v>2285</v>
      </c>
      <c r="B2184" t="s">
        <v>135</v>
      </c>
      <c r="C2184">
        <v>13</v>
      </c>
      <c r="D2184">
        <f t="shared" si="102"/>
        <v>13</v>
      </c>
      <c r="E2184">
        <v>51.6</v>
      </c>
      <c r="F2184">
        <v>670.80000000000007</v>
      </c>
      <c r="G2184">
        <f t="shared" si="103"/>
        <v>670.80000000000007</v>
      </c>
      <c r="H2184" s="1">
        <v>45737</v>
      </c>
      <c r="I2184" s="1">
        <v>45740</v>
      </c>
      <c r="J2184" t="s">
        <v>89</v>
      </c>
      <c r="K2184" t="s">
        <v>35</v>
      </c>
      <c r="L2184">
        <v>5</v>
      </c>
      <c r="M2184" t="s">
        <v>19</v>
      </c>
      <c r="N2184" t="s">
        <v>33</v>
      </c>
      <c r="O2184">
        <f>orders[[#This Row],[Ship Date]]-orders[[#This Row],[Order Date]]</f>
        <v>3</v>
      </c>
      <c r="P2184">
        <f>WEEKNUM(orders[[#This Row],[Order Date]])</f>
        <v>12</v>
      </c>
      <c r="Q2184" t="str" cm="1">
        <f t="array" ref="Q2184">_xlfn.IFS(orders[[#This Row],[Customer Gender]]="M","Male", orders[[#This Row],[Customer Gender]]="F","Female", orders[[#This Row],[Customer Gender]]="O","Other", TRUE,"Unknown")</f>
        <v>Other</v>
      </c>
      <c r="R2184" s="31" t="str">
        <f t="shared" si="104"/>
        <v>March</v>
      </c>
    </row>
    <row r="2185" spans="1:18">
      <c r="A2185" t="s">
        <v>2286</v>
      </c>
      <c r="B2185" t="s">
        <v>44</v>
      </c>
      <c r="C2185">
        <v>3</v>
      </c>
      <c r="D2185">
        <f t="shared" si="102"/>
        <v>3</v>
      </c>
      <c r="E2185">
        <v>20.6</v>
      </c>
      <c r="F2185">
        <v>61.800000000000004</v>
      </c>
      <c r="G2185">
        <f t="shared" si="103"/>
        <v>61.800000000000004</v>
      </c>
      <c r="H2185" s="1">
        <v>45737</v>
      </c>
      <c r="I2185" s="1">
        <v>45741</v>
      </c>
      <c r="J2185" t="s">
        <v>27</v>
      </c>
      <c r="K2185" t="s">
        <v>70</v>
      </c>
      <c r="L2185">
        <v>5</v>
      </c>
      <c r="M2185" t="s">
        <v>19</v>
      </c>
      <c r="N2185" t="s">
        <v>33</v>
      </c>
      <c r="O2185">
        <f>orders[[#This Row],[Ship Date]]-orders[[#This Row],[Order Date]]</f>
        <v>4</v>
      </c>
      <c r="P2185">
        <f>WEEKNUM(orders[[#This Row],[Order Date]])</f>
        <v>12</v>
      </c>
      <c r="Q2185" t="str" cm="1">
        <f t="array" ref="Q2185">_xlfn.IFS(orders[[#This Row],[Customer Gender]]="M","Male", orders[[#This Row],[Customer Gender]]="F","Female", orders[[#This Row],[Customer Gender]]="O","Other", TRUE,"Unknown")</f>
        <v>Female</v>
      </c>
      <c r="R2185" s="31" t="str">
        <f t="shared" si="104"/>
        <v>March</v>
      </c>
    </row>
    <row r="2186" spans="1:18">
      <c r="A2186" t="s">
        <v>2287</v>
      </c>
      <c r="B2186" t="s">
        <v>44</v>
      </c>
      <c r="C2186">
        <v>1</v>
      </c>
      <c r="D2186">
        <f t="shared" si="102"/>
        <v>1</v>
      </c>
      <c r="E2186">
        <v>24.8</v>
      </c>
      <c r="F2186">
        <v>24.8</v>
      </c>
      <c r="G2186">
        <f t="shared" si="103"/>
        <v>24.8</v>
      </c>
      <c r="H2186" s="1">
        <v>45737</v>
      </c>
      <c r="I2186" s="1">
        <v>45738</v>
      </c>
      <c r="J2186" t="s">
        <v>23</v>
      </c>
      <c r="K2186" t="s">
        <v>70</v>
      </c>
      <c r="L2186">
        <v>4</v>
      </c>
      <c r="M2186" t="s">
        <v>19</v>
      </c>
      <c r="N2186" t="s">
        <v>33</v>
      </c>
      <c r="O2186">
        <f>orders[[#This Row],[Ship Date]]-orders[[#This Row],[Order Date]]</f>
        <v>1</v>
      </c>
      <c r="P2186">
        <f>WEEKNUM(orders[[#This Row],[Order Date]])</f>
        <v>12</v>
      </c>
      <c r="Q2186" t="str" cm="1">
        <f t="array" ref="Q2186">_xlfn.IFS(orders[[#This Row],[Customer Gender]]="M","Male", orders[[#This Row],[Customer Gender]]="F","Female", orders[[#This Row],[Customer Gender]]="O","Other", TRUE,"Unknown")</f>
        <v>Male</v>
      </c>
      <c r="R2186" s="31" t="str">
        <f t="shared" si="104"/>
        <v>March</v>
      </c>
    </row>
    <row r="2187" spans="1:18">
      <c r="A2187" t="s">
        <v>2288</v>
      </c>
      <c r="B2187" t="s">
        <v>16</v>
      </c>
      <c r="C2187">
        <v>7</v>
      </c>
      <c r="D2187">
        <f t="shared" si="102"/>
        <v>7</v>
      </c>
      <c r="E2187">
        <v>11.2</v>
      </c>
      <c r="F2187">
        <v>78.399999999999991</v>
      </c>
      <c r="G2187">
        <f t="shared" si="103"/>
        <v>78.399999999999991</v>
      </c>
      <c r="H2187" s="1">
        <v>45737</v>
      </c>
      <c r="I2187" s="1">
        <v>45740</v>
      </c>
      <c r="J2187" t="s">
        <v>23</v>
      </c>
      <c r="K2187" t="s">
        <v>35</v>
      </c>
      <c r="L2187">
        <v>4</v>
      </c>
      <c r="M2187" t="s">
        <v>19</v>
      </c>
      <c r="N2187" t="s">
        <v>33</v>
      </c>
      <c r="O2187">
        <f>orders[[#This Row],[Ship Date]]-orders[[#This Row],[Order Date]]</f>
        <v>3</v>
      </c>
      <c r="P2187">
        <f>WEEKNUM(orders[[#This Row],[Order Date]])</f>
        <v>12</v>
      </c>
      <c r="Q2187" t="str" cm="1">
        <f t="array" ref="Q2187">_xlfn.IFS(orders[[#This Row],[Customer Gender]]="M","Male", orders[[#This Row],[Customer Gender]]="F","Female", orders[[#This Row],[Customer Gender]]="O","Other", TRUE,"Unknown")</f>
        <v>Male</v>
      </c>
      <c r="R2187" s="31" t="str">
        <f t="shared" si="104"/>
        <v>March</v>
      </c>
    </row>
    <row r="2188" spans="1:18">
      <c r="A2188" t="s">
        <v>2289</v>
      </c>
      <c r="B2188" t="s">
        <v>67</v>
      </c>
      <c r="C2188">
        <v>2</v>
      </c>
      <c r="D2188">
        <f t="shared" si="102"/>
        <v>2</v>
      </c>
      <c r="E2188">
        <v>51.2</v>
      </c>
      <c r="F2188">
        <v>102.4</v>
      </c>
      <c r="G2188">
        <f t="shared" si="103"/>
        <v>102.4</v>
      </c>
      <c r="H2188" s="1">
        <v>45737</v>
      </c>
      <c r="I2188" s="1">
        <v>45738</v>
      </c>
      <c r="J2188" t="s">
        <v>27</v>
      </c>
      <c r="K2188" t="s">
        <v>35</v>
      </c>
      <c r="L2188">
        <v>5</v>
      </c>
      <c r="M2188" t="s">
        <v>19</v>
      </c>
      <c r="N2188" t="s">
        <v>33</v>
      </c>
      <c r="O2188">
        <f>orders[[#This Row],[Ship Date]]-orders[[#This Row],[Order Date]]</f>
        <v>1</v>
      </c>
      <c r="P2188">
        <f>WEEKNUM(orders[[#This Row],[Order Date]])</f>
        <v>12</v>
      </c>
      <c r="Q2188" t="str" cm="1">
        <f t="array" ref="Q2188">_xlfn.IFS(orders[[#This Row],[Customer Gender]]="M","Male", orders[[#This Row],[Customer Gender]]="F","Female", orders[[#This Row],[Customer Gender]]="O","Other", TRUE,"Unknown")</f>
        <v>Female</v>
      </c>
      <c r="R2188" s="31" t="str">
        <f t="shared" si="104"/>
        <v>March</v>
      </c>
    </row>
    <row r="2189" spans="1:18">
      <c r="A2189" t="s">
        <v>2290</v>
      </c>
      <c r="B2189" t="s">
        <v>42</v>
      </c>
      <c r="C2189">
        <v>6</v>
      </c>
      <c r="D2189">
        <f t="shared" si="102"/>
        <v>6</v>
      </c>
      <c r="E2189">
        <v>90.5</v>
      </c>
      <c r="F2189">
        <v>543</v>
      </c>
      <c r="G2189">
        <f t="shared" si="103"/>
        <v>543</v>
      </c>
      <c r="H2189" s="1">
        <v>45737</v>
      </c>
      <c r="I2189" s="1">
        <v>45738</v>
      </c>
      <c r="J2189" t="s">
        <v>27</v>
      </c>
      <c r="K2189" t="s">
        <v>35</v>
      </c>
      <c r="L2189">
        <v>2</v>
      </c>
      <c r="M2189" t="s">
        <v>19</v>
      </c>
      <c r="N2189" t="s">
        <v>33</v>
      </c>
      <c r="O2189">
        <f>orders[[#This Row],[Ship Date]]-orders[[#This Row],[Order Date]]</f>
        <v>1</v>
      </c>
      <c r="P2189">
        <f>WEEKNUM(orders[[#This Row],[Order Date]])</f>
        <v>12</v>
      </c>
      <c r="Q2189" t="str" cm="1">
        <f t="array" ref="Q2189">_xlfn.IFS(orders[[#This Row],[Customer Gender]]="M","Male", orders[[#This Row],[Customer Gender]]="F","Female", orders[[#This Row],[Customer Gender]]="O","Other", TRUE,"Unknown")</f>
        <v>Female</v>
      </c>
      <c r="R2189" s="31" t="str">
        <f t="shared" si="104"/>
        <v>March</v>
      </c>
    </row>
    <row r="2190" spans="1:18">
      <c r="A2190" t="s">
        <v>2291</v>
      </c>
      <c r="B2190" t="s">
        <v>22</v>
      </c>
      <c r="C2190">
        <v>2</v>
      </c>
      <c r="D2190">
        <f t="shared" si="102"/>
        <v>2</v>
      </c>
      <c r="E2190">
        <v>42.4</v>
      </c>
      <c r="F2190">
        <v>84.8</v>
      </c>
      <c r="G2190">
        <f t="shared" si="103"/>
        <v>84.8</v>
      </c>
      <c r="H2190" s="1">
        <v>45737</v>
      </c>
      <c r="I2190" s="1">
        <v>45738</v>
      </c>
      <c r="J2190" t="s">
        <v>23</v>
      </c>
      <c r="K2190" t="s">
        <v>35</v>
      </c>
      <c r="L2190">
        <v>5</v>
      </c>
      <c r="M2190" t="s">
        <v>19</v>
      </c>
      <c r="N2190" t="s">
        <v>49</v>
      </c>
      <c r="O2190">
        <f>orders[[#This Row],[Ship Date]]-orders[[#This Row],[Order Date]]</f>
        <v>1</v>
      </c>
      <c r="P2190">
        <f>WEEKNUM(orders[[#This Row],[Order Date]])</f>
        <v>12</v>
      </c>
      <c r="Q2190" t="str" cm="1">
        <f t="array" ref="Q2190">_xlfn.IFS(orders[[#This Row],[Customer Gender]]="M","Male", orders[[#This Row],[Customer Gender]]="F","Female", orders[[#This Row],[Customer Gender]]="O","Other", TRUE,"Unknown")</f>
        <v>Male</v>
      </c>
      <c r="R2190" s="31" t="str">
        <f t="shared" si="104"/>
        <v>March</v>
      </c>
    </row>
    <row r="2191" spans="1:18">
      <c r="A2191" t="s">
        <v>2292</v>
      </c>
      <c r="B2191" t="s">
        <v>22</v>
      </c>
      <c r="C2191">
        <v>2</v>
      </c>
      <c r="D2191">
        <f t="shared" si="102"/>
        <v>2</v>
      </c>
      <c r="E2191">
        <v>38.200000000000003</v>
      </c>
      <c r="F2191">
        <v>76.400000000000006</v>
      </c>
      <c r="G2191">
        <f t="shared" si="103"/>
        <v>76.400000000000006</v>
      </c>
      <c r="H2191" s="1">
        <v>45737</v>
      </c>
      <c r="I2191" s="1">
        <v>45738</v>
      </c>
      <c r="J2191" t="s">
        <v>23</v>
      </c>
      <c r="K2191" t="s">
        <v>18</v>
      </c>
      <c r="L2191">
        <v>4</v>
      </c>
      <c r="M2191" t="s">
        <v>19</v>
      </c>
      <c r="N2191" t="s">
        <v>52</v>
      </c>
      <c r="O2191">
        <f>orders[[#This Row],[Ship Date]]-orders[[#This Row],[Order Date]]</f>
        <v>1</v>
      </c>
      <c r="P2191">
        <f>WEEKNUM(orders[[#This Row],[Order Date]])</f>
        <v>12</v>
      </c>
      <c r="Q2191" t="str" cm="1">
        <f t="array" ref="Q2191">_xlfn.IFS(orders[[#This Row],[Customer Gender]]="M","Male", orders[[#This Row],[Customer Gender]]="F","Female", orders[[#This Row],[Customer Gender]]="O","Other", TRUE,"Unknown")</f>
        <v>Male</v>
      </c>
      <c r="R2191" s="31" t="str">
        <f t="shared" si="104"/>
        <v>March</v>
      </c>
    </row>
    <row r="2192" spans="1:18">
      <c r="A2192" t="s">
        <v>2293</v>
      </c>
      <c r="B2192" t="s">
        <v>26</v>
      </c>
      <c r="C2192">
        <v>9</v>
      </c>
      <c r="D2192">
        <f t="shared" si="102"/>
        <v>9</v>
      </c>
      <c r="E2192">
        <v>121.3</v>
      </c>
      <c r="F2192">
        <v>1091.7</v>
      </c>
      <c r="G2192">
        <f t="shared" si="103"/>
        <v>1091.7</v>
      </c>
      <c r="H2192" s="1">
        <v>45737</v>
      </c>
      <c r="I2192" s="1">
        <v>45742</v>
      </c>
      <c r="J2192" t="s">
        <v>23</v>
      </c>
      <c r="K2192" t="s">
        <v>18</v>
      </c>
      <c r="L2192">
        <v>4</v>
      </c>
      <c r="M2192" t="s">
        <v>19</v>
      </c>
      <c r="N2192" t="s">
        <v>55</v>
      </c>
      <c r="O2192">
        <f>orders[[#This Row],[Ship Date]]-orders[[#This Row],[Order Date]]</f>
        <v>5</v>
      </c>
      <c r="P2192">
        <f>WEEKNUM(orders[[#This Row],[Order Date]])</f>
        <v>12</v>
      </c>
      <c r="Q2192" t="str" cm="1">
        <f t="array" ref="Q2192">_xlfn.IFS(orders[[#This Row],[Customer Gender]]="M","Male", orders[[#This Row],[Customer Gender]]="F","Female", orders[[#This Row],[Customer Gender]]="O","Other", TRUE,"Unknown")</f>
        <v>Male</v>
      </c>
      <c r="R2192" s="31" t="str">
        <f t="shared" si="104"/>
        <v>March</v>
      </c>
    </row>
    <row r="2193" spans="1:18">
      <c r="A2193" t="s">
        <v>2294</v>
      </c>
      <c r="B2193" t="s">
        <v>39</v>
      </c>
      <c r="C2193">
        <v>2</v>
      </c>
      <c r="D2193">
        <f t="shared" si="102"/>
        <v>2</v>
      </c>
      <c r="E2193">
        <v>46.9</v>
      </c>
      <c r="F2193">
        <v>93.8</v>
      </c>
      <c r="G2193">
        <f t="shared" si="103"/>
        <v>93.8</v>
      </c>
      <c r="H2193" s="1">
        <v>45737</v>
      </c>
      <c r="I2193" s="1">
        <v>45744</v>
      </c>
      <c r="J2193" t="s">
        <v>23</v>
      </c>
      <c r="K2193" t="s">
        <v>18</v>
      </c>
      <c r="L2193">
        <v>4</v>
      </c>
      <c r="M2193" t="s">
        <v>19</v>
      </c>
      <c r="N2193" t="s">
        <v>62</v>
      </c>
      <c r="O2193">
        <f>orders[[#This Row],[Ship Date]]-orders[[#This Row],[Order Date]]</f>
        <v>7</v>
      </c>
      <c r="P2193">
        <f>WEEKNUM(orders[[#This Row],[Order Date]])</f>
        <v>12</v>
      </c>
      <c r="Q2193" t="str" cm="1">
        <f t="array" ref="Q2193">_xlfn.IFS(orders[[#This Row],[Customer Gender]]="M","Male", orders[[#This Row],[Customer Gender]]="F","Female", orders[[#This Row],[Customer Gender]]="O","Other", TRUE,"Unknown")</f>
        <v>Male</v>
      </c>
      <c r="R2193" s="31" t="str">
        <f t="shared" si="104"/>
        <v>March</v>
      </c>
    </row>
    <row r="2194" spans="1:18">
      <c r="A2194" t="s">
        <v>2295</v>
      </c>
      <c r="B2194" t="s">
        <v>54</v>
      </c>
      <c r="C2194">
        <v>1</v>
      </c>
      <c r="D2194">
        <f t="shared" si="102"/>
        <v>1</v>
      </c>
      <c r="E2194">
        <v>55.3</v>
      </c>
      <c r="F2194">
        <v>55.3</v>
      </c>
      <c r="G2194">
        <f t="shared" si="103"/>
        <v>55.3</v>
      </c>
      <c r="H2194" s="1">
        <v>45737</v>
      </c>
      <c r="I2194" s="1">
        <v>45739</v>
      </c>
      <c r="J2194" t="s">
        <v>23</v>
      </c>
      <c r="K2194" t="s">
        <v>18</v>
      </c>
      <c r="L2194">
        <v>4</v>
      </c>
      <c r="M2194" t="s">
        <v>19</v>
      </c>
      <c r="N2194" t="s">
        <v>62</v>
      </c>
      <c r="O2194">
        <f>orders[[#This Row],[Ship Date]]-orders[[#This Row],[Order Date]]</f>
        <v>2</v>
      </c>
      <c r="P2194">
        <f>WEEKNUM(orders[[#This Row],[Order Date]])</f>
        <v>12</v>
      </c>
      <c r="Q2194" t="str" cm="1">
        <f t="array" ref="Q2194">_xlfn.IFS(orders[[#This Row],[Customer Gender]]="M","Male", orders[[#This Row],[Customer Gender]]="F","Female", orders[[#This Row],[Customer Gender]]="O","Other", TRUE,"Unknown")</f>
        <v>Male</v>
      </c>
      <c r="R2194" s="31" t="str">
        <f t="shared" si="104"/>
        <v>March</v>
      </c>
    </row>
    <row r="2195" spans="1:18">
      <c r="A2195" t="s">
        <v>2296</v>
      </c>
      <c r="B2195" t="s">
        <v>26</v>
      </c>
      <c r="C2195">
        <v>3</v>
      </c>
      <c r="D2195">
        <f t="shared" si="102"/>
        <v>3</v>
      </c>
      <c r="E2195">
        <v>70.599999999999994</v>
      </c>
      <c r="F2195">
        <v>211.79999999999998</v>
      </c>
      <c r="G2195">
        <f t="shared" si="103"/>
        <v>211.79999999999998</v>
      </c>
      <c r="H2195" s="1">
        <v>45738</v>
      </c>
      <c r="I2195" s="1">
        <v>45738</v>
      </c>
      <c r="J2195" t="s">
        <v>27</v>
      </c>
      <c r="K2195" t="s">
        <v>18</v>
      </c>
      <c r="L2195">
        <v>3</v>
      </c>
      <c r="M2195" t="s">
        <v>19</v>
      </c>
      <c r="N2195" t="s">
        <v>62</v>
      </c>
      <c r="O2195">
        <f>orders[[#This Row],[Ship Date]]-orders[[#This Row],[Order Date]]</f>
        <v>0</v>
      </c>
      <c r="P2195">
        <f>WEEKNUM(orders[[#This Row],[Order Date]])</f>
        <v>12</v>
      </c>
      <c r="Q2195" t="str" cm="1">
        <f t="array" ref="Q2195">_xlfn.IFS(orders[[#This Row],[Customer Gender]]="M","Male", orders[[#This Row],[Customer Gender]]="F","Female", orders[[#This Row],[Customer Gender]]="O","Other", TRUE,"Unknown")</f>
        <v>Female</v>
      </c>
      <c r="R2195" s="31" t="str">
        <f t="shared" si="104"/>
        <v>March</v>
      </c>
    </row>
    <row r="2196" spans="1:18">
      <c r="A2196" t="s">
        <v>2297</v>
      </c>
      <c r="B2196" t="s">
        <v>81</v>
      </c>
      <c r="C2196">
        <v>4</v>
      </c>
      <c r="D2196">
        <f t="shared" si="102"/>
        <v>4</v>
      </c>
      <c r="E2196">
        <v>26.1</v>
      </c>
      <c r="F2196">
        <v>104.4</v>
      </c>
      <c r="G2196">
        <f t="shared" si="103"/>
        <v>104.4</v>
      </c>
      <c r="H2196" s="1">
        <v>45738</v>
      </c>
      <c r="I2196" s="1">
        <v>45740</v>
      </c>
      <c r="J2196" t="s">
        <v>23</v>
      </c>
      <c r="K2196" t="s">
        <v>18</v>
      </c>
      <c r="L2196">
        <v>4</v>
      </c>
      <c r="M2196" t="s">
        <v>19</v>
      </c>
      <c r="N2196" t="s">
        <v>62</v>
      </c>
      <c r="O2196">
        <f>orders[[#This Row],[Ship Date]]-orders[[#This Row],[Order Date]]</f>
        <v>2</v>
      </c>
      <c r="P2196">
        <f>WEEKNUM(orders[[#This Row],[Order Date]])</f>
        <v>12</v>
      </c>
      <c r="Q2196" t="str" cm="1">
        <f t="array" ref="Q2196">_xlfn.IFS(orders[[#This Row],[Customer Gender]]="M","Male", orders[[#This Row],[Customer Gender]]="F","Female", orders[[#This Row],[Customer Gender]]="O","Other", TRUE,"Unknown")</f>
        <v>Male</v>
      </c>
      <c r="R2196" s="31" t="str">
        <f t="shared" si="104"/>
        <v>March</v>
      </c>
    </row>
    <row r="2197" spans="1:18">
      <c r="A2197" t="s">
        <v>2298</v>
      </c>
      <c r="B2197" t="s">
        <v>46</v>
      </c>
      <c r="C2197">
        <v>11</v>
      </c>
      <c r="D2197">
        <f t="shared" si="102"/>
        <v>11</v>
      </c>
      <c r="E2197">
        <v>34.5</v>
      </c>
      <c r="F2197">
        <v>379.5</v>
      </c>
      <c r="G2197">
        <f t="shared" si="103"/>
        <v>379.5</v>
      </c>
      <c r="H2197" s="1">
        <v>45738</v>
      </c>
      <c r="I2197" s="1">
        <v>45742</v>
      </c>
      <c r="J2197" t="s">
        <v>23</v>
      </c>
      <c r="K2197" t="s">
        <v>40</v>
      </c>
      <c r="L2197">
        <v>4</v>
      </c>
      <c r="M2197" t="s">
        <v>19</v>
      </c>
      <c r="N2197" t="s">
        <v>103</v>
      </c>
      <c r="O2197">
        <f>orders[[#This Row],[Ship Date]]-orders[[#This Row],[Order Date]]</f>
        <v>4</v>
      </c>
      <c r="P2197">
        <f>WEEKNUM(orders[[#This Row],[Order Date]])</f>
        <v>12</v>
      </c>
      <c r="Q2197" t="str" cm="1">
        <f t="array" ref="Q2197">_xlfn.IFS(orders[[#This Row],[Customer Gender]]="M","Male", orders[[#This Row],[Customer Gender]]="F","Female", orders[[#This Row],[Customer Gender]]="O","Other", TRUE,"Unknown")</f>
        <v>Male</v>
      </c>
      <c r="R2197" s="31" t="str">
        <f t="shared" si="104"/>
        <v>March</v>
      </c>
    </row>
    <row r="2198" spans="1:18">
      <c r="A2198" t="s">
        <v>2299</v>
      </c>
      <c r="B2198" t="s">
        <v>22</v>
      </c>
      <c r="C2198">
        <v>2</v>
      </c>
      <c r="D2198">
        <f t="shared" si="102"/>
        <v>2</v>
      </c>
      <c r="E2198">
        <v>64.2</v>
      </c>
      <c r="F2198">
        <v>128.4</v>
      </c>
      <c r="G2198">
        <f t="shared" si="103"/>
        <v>128.4</v>
      </c>
      <c r="H2198" s="1">
        <v>45738</v>
      </c>
      <c r="I2198" s="1">
        <v>45739</v>
      </c>
      <c r="J2198" t="s">
        <v>27</v>
      </c>
      <c r="K2198" t="s">
        <v>18</v>
      </c>
      <c r="L2198">
        <v>3</v>
      </c>
      <c r="M2198" t="s">
        <v>19</v>
      </c>
      <c r="N2198" t="s">
        <v>103</v>
      </c>
      <c r="O2198">
        <f>orders[[#This Row],[Ship Date]]-orders[[#This Row],[Order Date]]</f>
        <v>1</v>
      </c>
      <c r="P2198">
        <f>WEEKNUM(orders[[#This Row],[Order Date]])</f>
        <v>12</v>
      </c>
      <c r="Q2198" t="str" cm="1">
        <f t="array" ref="Q2198">_xlfn.IFS(orders[[#This Row],[Customer Gender]]="M","Male", orders[[#This Row],[Customer Gender]]="F","Female", orders[[#This Row],[Customer Gender]]="O","Other", TRUE,"Unknown")</f>
        <v>Female</v>
      </c>
      <c r="R2198" s="31" t="str">
        <f t="shared" si="104"/>
        <v>March</v>
      </c>
    </row>
    <row r="2199" spans="1:18">
      <c r="A2199" t="s">
        <v>2300</v>
      </c>
      <c r="B2199" t="s">
        <v>26</v>
      </c>
      <c r="C2199">
        <v>4</v>
      </c>
      <c r="D2199">
        <f t="shared" si="102"/>
        <v>4</v>
      </c>
      <c r="E2199">
        <v>145.69999999999999</v>
      </c>
      <c r="F2199">
        <v>582.79999999999995</v>
      </c>
      <c r="G2199">
        <f t="shared" si="103"/>
        <v>582.79999999999995</v>
      </c>
      <c r="H2199" s="1">
        <v>45738</v>
      </c>
      <c r="I2199" s="1">
        <v>45739</v>
      </c>
      <c r="J2199" t="s">
        <v>27</v>
      </c>
      <c r="K2199" t="s">
        <v>18</v>
      </c>
      <c r="L2199">
        <v>2</v>
      </c>
      <c r="M2199" t="s">
        <v>19</v>
      </c>
      <c r="N2199" t="s">
        <v>103</v>
      </c>
      <c r="O2199">
        <f>orders[[#This Row],[Ship Date]]-orders[[#This Row],[Order Date]]</f>
        <v>1</v>
      </c>
      <c r="P2199">
        <f>WEEKNUM(orders[[#This Row],[Order Date]])</f>
        <v>12</v>
      </c>
      <c r="Q2199" t="str" cm="1">
        <f t="array" ref="Q2199">_xlfn.IFS(orders[[#This Row],[Customer Gender]]="M","Male", orders[[#This Row],[Customer Gender]]="F","Female", orders[[#This Row],[Customer Gender]]="O","Other", TRUE,"Unknown")</f>
        <v>Female</v>
      </c>
      <c r="R2199" s="31" t="str">
        <f t="shared" si="104"/>
        <v>March</v>
      </c>
    </row>
    <row r="2200" spans="1:18">
      <c r="A2200" t="s">
        <v>2301</v>
      </c>
      <c r="B2200" t="s">
        <v>69</v>
      </c>
      <c r="C2200">
        <v>2</v>
      </c>
      <c r="D2200">
        <f t="shared" si="102"/>
        <v>2</v>
      </c>
      <c r="E2200">
        <v>78.5</v>
      </c>
      <c r="F2200">
        <v>157</v>
      </c>
      <c r="G2200">
        <f t="shared" si="103"/>
        <v>157</v>
      </c>
      <c r="H2200" s="1">
        <v>45738</v>
      </c>
      <c r="I2200" s="1">
        <v>45739</v>
      </c>
      <c r="J2200" t="s">
        <v>23</v>
      </c>
      <c r="K2200" t="s">
        <v>40</v>
      </c>
      <c r="L2200">
        <v>4</v>
      </c>
      <c r="M2200" t="s">
        <v>19</v>
      </c>
      <c r="N2200" t="s">
        <v>201</v>
      </c>
      <c r="O2200">
        <f>orders[[#This Row],[Ship Date]]-orders[[#This Row],[Order Date]]</f>
        <v>1</v>
      </c>
      <c r="P2200">
        <f>WEEKNUM(orders[[#This Row],[Order Date]])</f>
        <v>12</v>
      </c>
      <c r="Q2200" t="str" cm="1">
        <f t="array" ref="Q2200">_xlfn.IFS(orders[[#This Row],[Customer Gender]]="M","Male", orders[[#This Row],[Customer Gender]]="F","Female", orders[[#This Row],[Customer Gender]]="O","Other", TRUE,"Unknown")</f>
        <v>Male</v>
      </c>
      <c r="R2200" s="31" t="str">
        <f t="shared" si="104"/>
        <v>March</v>
      </c>
    </row>
    <row r="2201" spans="1:18">
      <c r="A2201" t="s">
        <v>2302</v>
      </c>
      <c r="B2201" t="s">
        <v>22</v>
      </c>
      <c r="C2201">
        <v>1</v>
      </c>
      <c r="D2201">
        <f t="shared" si="102"/>
        <v>1</v>
      </c>
      <c r="E2201">
        <v>34.200000000000003</v>
      </c>
      <c r="F2201">
        <v>34.200000000000003</v>
      </c>
      <c r="G2201">
        <f t="shared" si="103"/>
        <v>34.200000000000003</v>
      </c>
      <c r="H2201" s="1">
        <v>45738</v>
      </c>
      <c r="I2201" s="1">
        <v>45740</v>
      </c>
      <c r="J2201" t="s">
        <v>23</v>
      </c>
      <c r="K2201" t="s">
        <v>18</v>
      </c>
      <c r="L2201">
        <v>4</v>
      </c>
      <c r="M2201" t="s">
        <v>19</v>
      </c>
      <c r="N2201" t="s">
        <v>72</v>
      </c>
      <c r="O2201">
        <f>orders[[#This Row],[Ship Date]]-orders[[#This Row],[Order Date]]</f>
        <v>2</v>
      </c>
      <c r="P2201">
        <f>WEEKNUM(orders[[#This Row],[Order Date]])</f>
        <v>12</v>
      </c>
      <c r="Q2201" t="str" cm="1">
        <f t="array" ref="Q2201">_xlfn.IFS(orders[[#This Row],[Customer Gender]]="M","Male", orders[[#This Row],[Customer Gender]]="F","Female", orders[[#This Row],[Customer Gender]]="O","Other", TRUE,"Unknown")</f>
        <v>Male</v>
      </c>
      <c r="R2201" s="31" t="str">
        <f t="shared" si="104"/>
        <v>March</v>
      </c>
    </row>
    <row r="2202" spans="1:18">
      <c r="A2202" t="s">
        <v>2303</v>
      </c>
      <c r="B2202" t="s">
        <v>171</v>
      </c>
      <c r="C2202">
        <v>1</v>
      </c>
      <c r="D2202">
        <f t="shared" si="102"/>
        <v>1</v>
      </c>
      <c r="E2202">
        <v>26.2</v>
      </c>
      <c r="F2202">
        <v>26.2</v>
      </c>
      <c r="G2202">
        <f t="shared" si="103"/>
        <v>26.2</v>
      </c>
      <c r="H2202" s="1">
        <v>45738</v>
      </c>
      <c r="I2202" s="1">
        <v>45739</v>
      </c>
      <c r="J2202" t="s">
        <v>23</v>
      </c>
      <c r="K2202" t="s">
        <v>40</v>
      </c>
      <c r="L2202">
        <v>4</v>
      </c>
      <c r="M2202" t="s">
        <v>19</v>
      </c>
      <c r="N2202" t="s">
        <v>72</v>
      </c>
      <c r="O2202">
        <f>orders[[#This Row],[Ship Date]]-orders[[#This Row],[Order Date]]</f>
        <v>1</v>
      </c>
      <c r="P2202">
        <f>WEEKNUM(orders[[#This Row],[Order Date]])</f>
        <v>12</v>
      </c>
      <c r="Q2202" t="str" cm="1">
        <f t="array" ref="Q2202">_xlfn.IFS(orders[[#This Row],[Customer Gender]]="M","Male", orders[[#This Row],[Customer Gender]]="F","Female", orders[[#This Row],[Customer Gender]]="O","Other", TRUE,"Unknown")</f>
        <v>Male</v>
      </c>
      <c r="R2202" s="31" t="str">
        <f t="shared" si="104"/>
        <v>March</v>
      </c>
    </row>
    <row r="2203" spans="1:18">
      <c r="A2203" t="s">
        <v>2304</v>
      </c>
      <c r="B2203" t="s">
        <v>39</v>
      </c>
      <c r="C2203">
        <v>4</v>
      </c>
      <c r="D2203">
        <f t="shared" si="102"/>
        <v>4</v>
      </c>
      <c r="E2203">
        <v>53.2</v>
      </c>
      <c r="F2203">
        <v>212.8</v>
      </c>
      <c r="G2203">
        <f t="shared" si="103"/>
        <v>212.8</v>
      </c>
      <c r="H2203" s="1">
        <v>45738</v>
      </c>
      <c r="I2203" s="1">
        <v>45739</v>
      </c>
      <c r="J2203" t="s">
        <v>23</v>
      </c>
      <c r="K2203" t="s">
        <v>35</v>
      </c>
      <c r="L2203">
        <v>3</v>
      </c>
      <c r="M2203" t="s">
        <v>19</v>
      </c>
      <c r="N2203" t="s">
        <v>77</v>
      </c>
      <c r="O2203">
        <f>orders[[#This Row],[Ship Date]]-orders[[#This Row],[Order Date]]</f>
        <v>1</v>
      </c>
      <c r="P2203">
        <f>WEEKNUM(orders[[#This Row],[Order Date]])</f>
        <v>12</v>
      </c>
      <c r="Q2203" t="str" cm="1">
        <f t="array" ref="Q2203">_xlfn.IFS(orders[[#This Row],[Customer Gender]]="M","Male", orders[[#This Row],[Customer Gender]]="F","Female", orders[[#This Row],[Customer Gender]]="O","Other", TRUE,"Unknown")</f>
        <v>Male</v>
      </c>
      <c r="R2203" s="31" t="str">
        <f t="shared" si="104"/>
        <v>March</v>
      </c>
    </row>
    <row r="2204" spans="1:18">
      <c r="A2204" t="s">
        <v>2305</v>
      </c>
      <c r="B2204" t="s">
        <v>22</v>
      </c>
      <c r="C2204">
        <v>1</v>
      </c>
      <c r="D2204">
        <f t="shared" si="102"/>
        <v>1</v>
      </c>
      <c r="E2204">
        <v>35.4</v>
      </c>
      <c r="F2204">
        <v>35.4</v>
      </c>
      <c r="G2204">
        <f t="shared" si="103"/>
        <v>35.4</v>
      </c>
      <c r="H2204" s="1">
        <v>45738</v>
      </c>
      <c r="I2204" s="1">
        <v>45742</v>
      </c>
      <c r="J2204" t="s">
        <v>23</v>
      </c>
      <c r="K2204" t="s">
        <v>35</v>
      </c>
      <c r="L2204">
        <v>2</v>
      </c>
      <c r="M2204" t="s">
        <v>19</v>
      </c>
      <c r="N2204" t="s">
        <v>108</v>
      </c>
      <c r="O2204">
        <f>orders[[#This Row],[Ship Date]]-orders[[#This Row],[Order Date]]</f>
        <v>4</v>
      </c>
      <c r="P2204">
        <f>WEEKNUM(orders[[#This Row],[Order Date]])</f>
        <v>12</v>
      </c>
      <c r="Q2204" t="str" cm="1">
        <f t="array" ref="Q2204">_xlfn.IFS(orders[[#This Row],[Customer Gender]]="M","Male", orders[[#This Row],[Customer Gender]]="F","Female", orders[[#This Row],[Customer Gender]]="O","Other", TRUE,"Unknown")</f>
        <v>Male</v>
      </c>
      <c r="R2204" s="31" t="str">
        <f t="shared" si="104"/>
        <v>March</v>
      </c>
    </row>
    <row r="2205" spans="1:18">
      <c r="A2205" t="s">
        <v>2306</v>
      </c>
      <c r="B2205" t="s">
        <v>81</v>
      </c>
      <c r="C2205">
        <v>2</v>
      </c>
      <c r="D2205">
        <f t="shared" si="102"/>
        <v>2</v>
      </c>
      <c r="E2205">
        <v>21.3</v>
      </c>
      <c r="F2205">
        <v>42.6</v>
      </c>
      <c r="G2205">
        <f t="shared" si="103"/>
        <v>42.6</v>
      </c>
      <c r="H2205" s="1">
        <v>45738</v>
      </c>
      <c r="I2205" s="1">
        <v>45739</v>
      </c>
      <c r="J2205" t="s">
        <v>23</v>
      </c>
      <c r="K2205" t="s">
        <v>40</v>
      </c>
      <c r="L2205">
        <v>4</v>
      </c>
      <c r="M2205" t="s">
        <v>19</v>
      </c>
      <c r="N2205" t="s">
        <v>113</v>
      </c>
      <c r="O2205">
        <f>orders[[#This Row],[Ship Date]]-orders[[#This Row],[Order Date]]</f>
        <v>1</v>
      </c>
      <c r="P2205">
        <f>WEEKNUM(orders[[#This Row],[Order Date]])</f>
        <v>12</v>
      </c>
      <c r="Q2205" t="str" cm="1">
        <f t="array" ref="Q2205">_xlfn.IFS(orders[[#This Row],[Customer Gender]]="M","Male", orders[[#This Row],[Customer Gender]]="F","Female", orders[[#This Row],[Customer Gender]]="O","Other", TRUE,"Unknown")</f>
        <v>Male</v>
      </c>
      <c r="R2205" s="31" t="str">
        <f t="shared" si="104"/>
        <v>March</v>
      </c>
    </row>
    <row r="2206" spans="1:18">
      <c r="A2206" t="s">
        <v>2307</v>
      </c>
      <c r="B2206" t="s">
        <v>44</v>
      </c>
      <c r="C2206">
        <v>4</v>
      </c>
      <c r="D2206">
        <f t="shared" si="102"/>
        <v>4</v>
      </c>
      <c r="E2206">
        <v>32.9</v>
      </c>
      <c r="F2206">
        <v>131.6</v>
      </c>
      <c r="G2206">
        <f t="shared" si="103"/>
        <v>131.6</v>
      </c>
      <c r="H2206" s="1">
        <v>45738</v>
      </c>
      <c r="I2206" s="1">
        <v>45741</v>
      </c>
      <c r="J2206" t="s">
        <v>27</v>
      </c>
      <c r="K2206" t="s">
        <v>70</v>
      </c>
      <c r="L2206">
        <v>5</v>
      </c>
      <c r="M2206" t="s">
        <v>19</v>
      </c>
      <c r="N2206" t="s">
        <v>115</v>
      </c>
      <c r="O2206">
        <f>orders[[#This Row],[Ship Date]]-orders[[#This Row],[Order Date]]</f>
        <v>3</v>
      </c>
      <c r="P2206">
        <f>WEEKNUM(orders[[#This Row],[Order Date]])</f>
        <v>12</v>
      </c>
      <c r="Q2206" t="str" cm="1">
        <f t="array" ref="Q2206">_xlfn.IFS(orders[[#This Row],[Customer Gender]]="M","Male", orders[[#This Row],[Customer Gender]]="F","Female", orders[[#This Row],[Customer Gender]]="O","Other", TRUE,"Unknown")</f>
        <v>Female</v>
      </c>
      <c r="R2206" s="31" t="str">
        <f t="shared" si="104"/>
        <v>March</v>
      </c>
    </row>
    <row r="2207" spans="1:18">
      <c r="A2207" t="s">
        <v>2308</v>
      </c>
      <c r="B2207" t="s">
        <v>37</v>
      </c>
      <c r="C2207">
        <v>15</v>
      </c>
      <c r="D2207">
        <f t="shared" si="102"/>
        <v>15</v>
      </c>
      <c r="E2207">
        <v>85.5</v>
      </c>
      <c r="F2207">
        <v>1282.5</v>
      </c>
      <c r="G2207">
        <f t="shared" si="103"/>
        <v>1282.5</v>
      </c>
      <c r="H2207" s="1">
        <v>45738</v>
      </c>
      <c r="I2207" s="1">
        <v>45740</v>
      </c>
      <c r="J2207" t="s">
        <v>27</v>
      </c>
      <c r="K2207" t="s">
        <v>51</v>
      </c>
      <c r="L2207">
        <v>3</v>
      </c>
      <c r="M2207" t="s">
        <v>19</v>
      </c>
      <c r="N2207" t="s">
        <v>115</v>
      </c>
      <c r="O2207">
        <f>orders[[#This Row],[Ship Date]]-orders[[#This Row],[Order Date]]</f>
        <v>2</v>
      </c>
      <c r="P2207">
        <f>WEEKNUM(orders[[#This Row],[Order Date]])</f>
        <v>12</v>
      </c>
      <c r="Q2207" t="str" cm="1">
        <f t="array" ref="Q2207">_xlfn.IFS(orders[[#This Row],[Customer Gender]]="M","Male", orders[[#This Row],[Customer Gender]]="F","Female", orders[[#This Row],[Customer Gender]]="O","Other", TRUE,"Unknown")</f>
        <v>Female</v>
      </c>
      <c r="R2207" s="31" t="str">
        <f t="shared" si="104"/>
        <v>March</v>
      </c>
    </row>
    <row r="2208" spans="1:18">
      <c r="A2208" t="s">
        <v>2309</v>
      </c>
      <c r="B2208" t="s">
        <v>32</v>
      </c>
      <c r="C2208">
        <v>1</v>
      </c>
      <c r="D2208">
        <f t="shared" si="102"/>
        <v>1</v>
      </c>
      <c r="E2208">
        <v>26.8</v>
      </c>
      <c r="F2208">
        <v>26.8</v>
      </c>
      <c r="G2208">
        <f t="shared" si="103"/>
        <v>26.8</v>
      </c>
      <c r="H2208" s="1">
        <v>45738</v>
      </c>
      <c r="I2208" s="1">
        <v>45739</v>
      </c>
      <c r="J2208" t="s">
        <v>27</v>
      </c>
      <c r="K2208" t="s">
        <v>18</v>
      </c>
      <c r="L2208">
        <v>3</v>
      </c>
      <c r="M2208" t="s">
        <v>19</v>
      </c>
      <c r="N2208" t="s">
        <v>28</v>
      </c>
      <c r="O2208">
        <f>orders[[#This Row],[Ship Date]]-orders[[#This Row],[Order Date]]</f>
        <v>1</v>
      </c>
      <c r="P2208">
        <f>WEEKNUM(orders[[#This Row],[Order Date]])</f>
        <v>12</v>
      </c>
      <c r="Q2208" t="str" cm="1">
        <f t="array" ref="Q2208">_xlfn.IFS(orders[[#This Row],[Customer Gender]]="M","Male", orders[[#This Row],[Customer Gender]]="F","Female", orders[[#This Row],[Customer Gender]]="O","Other", TRUE,"Unknown")</f>
        <v>Female</v>
      </c>
      <c r="R2208" s="31" t="str">
        <f t="shared" si="104"/>
        <v>March</v>
      </c>
    </row>
    <row r="2209" spans="1:18">
      <c r="A2209" t="s">
        <v>2310</v>
      </c>
      <c r="B2209" t="s">
        <v>46</v>
      </c>
      <c r="C2209">
        <v>26</v>
      </c>
      <c r="D2209">
        <f t="shared" si="102"/>
        <v>26</v>
      </c>
      <c r="E2209">
        <v>31.7</v>
      </c>
      <c r="F2209">
        <v>824.19999999999993</v>
      </c>
      <c r="G2209">
        <f t="shared" si="103"/>
        <v>824.19999999999993</v>
      </c>
      <c r="H2209" s="1">
        <v>45738</v>
      </c>
      <c r="I2209" s="1">
        <v>45738</v>
      </c>
      <c r="J2209" t="s">
        <v>27</v>
      </c>
      <c r="K2209" t="s">
        <v>51</v>
      </c>
      <c r="L2209">
        <v>4</v>
      </c>
      <c r="M2209" t="s">
        <v>19</v>
      </c>
      <c r="N2209" t="s">
        <v>28</v>
      </c>
      <c r="O2209">
        <f>orders[[#This Row],[Ship Date]]-orders[[#This Row],[Order Date]]</f>
        <v>0</v>
      </c>
      <c r="P2209">
        <f>WEEKNUM(orders[[#This Row],[Order Date]])</f>
        <v>12</v>
      </c>
      <c r="Q2209" t="str" cm="1">
        <f t="array" ref="Q2209">_xlfn.IFS(orders[[#This Row],[Customer Gender]]="M","Male", orders[[#This Row],[Customer Gender]]="F","Female", orders[[#This Row],[Customer Gender]]="O","Other", TRUE,"Unknown")</f>
        <v>Female</v>
      </c>
      <c r="R2209" s="31" t="str">
        <f t="shared" si="104"/>
        <v>March</v>
      </c>
    </row>
    <row r="2210" spans="1:18">
      <c r="A2210" t="s">
        <v>2311</v>
      </c>
      <c r="B2210" t="s">
        <v>22</v>
      </c>
      <c r="C2210">
        <v>2</v>
      </c>
      <c r="D2210">
        <f t="shared" si="102"/>
        <v>2</v>
      </c>
      <c r="E2210">
        <v>78.3</v>
      </c>
      <c r="F2210">
        <v>156.6</v>
      </c>
      <c r="G2210">
        <f t="shared" si="103"/>
        <v>156.6</v>
      </c>
      <c r="H2210" s="1">
        <v>45738</v>
      </c>
      <c r="I2210" s="1">
        <v>45740</v>
      </c>
      <c r="J2210" t="s">
        <v>27</v>
      </c>
      <c r="K2210" t="s">
        <v>35</v>
      </c>
      <c r="L2210">
        <v>3</v>
      </c>
      <c r="M2210" t="s">
        <v>19</v>
      </c>
      <c r="N2210" t="s">
        <v>33</v>
      </c>
      <c r="O2210">
        <f>orders[[#This Row],[Ship Date]]-orders[[#This Row],[Order Date]]</f>
        <v>2</v>
      </c>
      <c r="P2210">
        <f>WEEKNUM(orders[[#This Row],[Order Date]])</f>
        <v>12</v>
      </c>
      <c r="Q2210" t="str" cm="1">
        <f t="array" ref="Q2210">_xlfn.IFS(orders[[#This Row],[Customer Gender]]="M","Male", orders[[#This Row],[Customer Gender]]="F","Female", orders[[#This Row],[Customer Gender]]="O","Other", TRUE,"Unknown")</f>
        <v>Female</v>
      </c>
      <c r="R2210" s="31" t="str">
        <f t="shared" si="104"/>
        <v>March</v>
      </c>
    </row>
    <row r="2211" spans="1:18">
      <c r="A2211" t="s">
        <v>2312</v>
      </c>
      <c r="B2211" t="s">
        <v>39</v>
      </c>
      <c r="C2211">
        <v>1</v>
      </c>
      <c r="D2211">
        <f t="shared" si="102"/>
        <v>1</v>
      </c>
      <c r="E2211">
        <v>43.9</v>
      </c>
      <c r="F2211">
        <v>43.9</v>
      </c>
      <c r="G2211">
        <f t="shared" si="103"/>
        <v>43.9</v>
      </c>
      <c r="H2211" s="1">
        <v>45738</v>
      </c>
      <c r="I2211" s="1">
        <v>45739</v>
      </c>
      <c r="J2211" t="s">
        <v>23</v>
      </c>
      <c r="K2211" t="s">
        <v>18</v>
      </c>
      <c r="L2211">
        <v>4</v>
      </c>
      <c r="M2211" t="s">
        <v>19</v>
      </c>
      <c r="N2211" t="s">
        <v>33</v>
      </c>
      <c r="O2211">
        <f>orders[[#This Row],[Ship Date]]-orders[[#This Row],[Order Date]]</f>
        <v>1</v>
      </c>
      <c r="P2211">
        <f>WEEKNUM(orders[[#This Row],[Order Date]])</f>
        <v>12</v>
      </c>
      <c r="Q2211" t="str" cm="1">
        <f t="array" ref="Q2211">_xlfn.IFS(orders[[#This Row],[Customer Gender]]="M","Male", orders[[#This Row],[Customer Gender]]="F","Female", orders[[#This Row],[Customer Gender]]="O","Other", TRUE,"Unknown")</f>
        <v>Male</v>
      </c>
      <c r="R2211" s="31" t="str">
        <f t="shared" si="104"/>
        <v>March</v>
      </c>
    </row>
    <row r="2212" spans="1:18">
      <c r="A2212" t="s">
        <v>2313</v>
      </c>
      <c r="B2212" t="s">
        <v>146</v>
      </c>
      <c r="C2212">
        <v>3</v>
      </c>
      <c r="D2212">
        <f t="shared" si="102"/>
        <v>3</v>
      </c>
      <c r="E2212">
        <v>84</v>
      </c>
      <c r="F2212">
        <v>252</v>
      </c>
      <c r="G2212">
        <f t="shared" si="103"/>
        <v>252</v>
      </c>
      <c r="H2212" s="1">
        <v>45738</v>
      </c>
      <c r="I2212" s="1">
        <v>45740</v>
      </c>
      <c r="J2212" t="s">
        <v>17</v>
      </c>
      <c r="K2212" t="s">
        <v>51</v>
      </c>
      <c r="L2212">
        <v>5</v>
      </c>
      <c r="M2212" t="s">
        <v>19</v>
      </c>
      <c r="N2212" t="s">
        <v>33</v>
      </c>
      <c r="O2212">
        <f>orders[[#This Row],[Ship Date]]-orders[[#This Row],[Order Date]]</f>
        <v>2</v>
      </c>
      <c r="P2212">
        <f>WEEKNUM(orders[[#This Row],[Order Date]])</f>
        <v>12</v>
      </c>
      <c r="Q2212" t="str" cm="1">
        <f t="array" ref="Q2212">_xlfn.IFS(orders[[#This Row],[Customer Gender]]="M","Male", orders[[#This Row],[Customer Gender]]="F","Female", orders[[#This Row],[Customer Gender]]="O","Other", TRUE,"Unknown")</f>
        <v>Unknown</v>
      </c>
      <c r="R2212" s="31" t="str">
        <f t="shared" si="104"/>
        <v>March</v>
      </c>
    </row>
    <row r="2213" spans="1:18">
      <c r="A2213" t="s">
        <v>2314</v>
      </c>
      <c r="B2213" t="s">
        <v>16</v>
      </c>
      <c r="C2213">
        <v>3</v>
      </c>
      <c r="D2213">
        <f t="shared" si="102"/>
        <v>3</v>
      </c>
      <c r="E2213">
        <v>11.4</v>
      </c>
      <c r="F2213">
        <v>34.200000000000003</v>
      </c>
      <c r="G2213">
        <f t="shared" si="103"/>
        <v>34.200000000000003</v>
      </c>
      <c r="H2213" s="1">
        <v>45738</v>
      </c>
      <c r="I2213" s="1">
        <v>45739</v>
      </c>
      <c r="J2213" t="s">
        <v>23</v>
      </c>
      <c r="K2213" t="s">
        <v>70</v>
      </c>
      <c r="L2213">
        <v>4</v>
      </c>
      <c r="M2213" t="s">
        <v>19</v>
      </c>
      <c r="N2213" t="s">
        <v>33</v>
      </c>
      <c r="O2213">
        <f>orders[[#This Row],[Ship Date]]-orders[[#This Row],[Order Date]]</f>
        <v>1</v>
      </c>
      <c r="P2213">
        <f>WEEKNUM(orders[[#This Row],[Order Date]])</f>
        <v>12</v>
      </c>
      <c r="Q2213" t="str" cm="1">
        <f t="array" ref="Q2213">_xlfn.IFS(orders[[#This Row],[Customer Gender]]="M","Male", orders[[#This Row],[Customer Gender]]="F","Female", orders[[#This Row],[Customer Gender]]="O","Other", TRUE,"Unknown")</f>
        <v>Male</v>
      </c>
      <c r="R2213" s="31" t="str">
        <f t="shared" si="104"/>
        <v>March</v>
      </c>
    </row>
    <row r="2214" spans="1:18">
      <c r="A2214" t="s">
        <v>2315</v>
      </c>
      <c r="B2214" t="s">
        <v>69</v>
      </c>
      <c r="C2214">
        <v>8</v>
      </c>
      <c r="D2214">
        <f t="shared" si="102"/>
        <v>8</v>
      </c>
      <c r="E2214">
        <v>47.5</v>
      </c>
      <c r="F2214">
        <v>380</v>
      </c>
      <c r="G2214">
        <f t="shared" si="103"/>
        <v>380</v>
      </c>
      <c r="H2214" s="1">
        <v>45738</v>
      </c>
      <c r="I2214" s="1">
        <v>45746</v>
      </c>
      <c r="J2214" t="s">
        <v>27</v>
      </c>
      <c r="K2214" t="s">
        <v>18</v>
      </c>
      <c r="L2214">
        <v>4</v>
      </c>
      <c r="M2214" t="s">
        <v>19</v>
      </c>
      <c r="N2214" t="s">
        <v>33</v>
      </c>
      <c r="O2214">
        <f>orders[[#This Row],[Ship Date]]-orders[[#This Row],[Order Date]]</f>
        <v>8</v>
      </c>
      <c r="P2214">
        <f>WEEKNUM(orders[[#This Row],[Order Date]])</f>
        <v>12</v>
      </c>
      <c r="Q2214" t="str" cm="1">
        <f t="array" ref="Q2214">_xlfn.IFS(orders[[#This Row],[Customer Gender]]="M","Male", orders[[#This Row],[Customer Gender]]="F","Female", orders[[#This Row],[Customer Gender]]="O","Other", TRUE,"Unknown")</f>
        <v>Female</v>
      </c>
      <c r="R2214" s="31" t="str">
        <f t="shared" si="104"/>
        <v>March</v>
      </c>
    </row>
    <row r="2215" spans="1:18">
      <c r="A2215" t="s">
        <v>2316</v>
      </c>
      <c r="B2215" t="s">
        <v>46</v>
      </c>
      <c r="C2215">
        <v>11</v>
      </c>
      <c r="D2215">
        <f t="shared" si="102"/>
        <v>11</v>
      </c>
      <c r="E2215">
        <v>50.5</v>
      </c>
      <c r="F2215">
        <v>555.5</v>
      </c>
      <c r="G2215">
        <f t="shared" si="103"/>
        <v>555.5</v>
      </c>
      <c r="H2215" s="1">
        <v>45738</v>
      </c>
      <c r="I2215" s="1">
        <v>45740</v>
      </c>
      <c r="J2215" t="s">
        <v>23</v>
      </c>
      <c r="K2215" t="s">
        <v>40</v>
      </c>
      <c r="L2215">
        <v>4</v>
      </c>
      <c r="M2215" t="s">
        <v>19</v>
      </c>
      <c r="N2215" t="s">
        <v>33</v>
      </c>
      <c r="O2215">
        <f>orders[[#This Row],[Ship Date]]-orders[[#This Row],[Order Date]]</f>
        <v>2</v>
      </c>
      <c r="P2215">
        <f>WEEKNUM(orders[[#This Row],[Order Date]])</f>
        <v>12</v>
      </c>
      <c r="Q2215" t="str" cm="1">
        <f t="array" ref="Q2215">_xlfn.IFS(orders[[#This Row],[Customer Gender]]="M","Male", orders[[#This Row],[Customer Gender]]="F","Female", orders[[#This Row],[Customer Gender]]="O","Other", TRUE,"Unknown")</f>
        <v>Male</v>
      </c>
      <c r="R2215" s="31" t="str">
        <f t="shared" si="104"/>
        <v>March</v>
      </c>
    </row>
    <row r="2216" spans="1:18">
      <c r="A2216" t="s">
        <v>2317</v>
      </c>
      <c r="B2216" t="s">
        <v>123</v>
      </c>
      <c r="C2216">
        <v>1</v>
      </c>
      <c r="D2216">
        <f t="shared" si="102"/>
        <v>1</v>
      </c>
      <c r="E2216">
        <v>36.299999999999997</v>
      </c>
      <c r="F2216">
        <v>36.299999999999997</v>
      </c>
      <c r="G2216">
        <f t="shared" si="103"/>
        <v>36.299999999999997</v>
      </c>
      <c r="H2216" s="1">
        <v>45738</v>
      </c>
      <c r="I2216" s="1">
        <v>45741</v>
      </c>
      <c r="J2216" t="s">
        <v>89</v>
      </c>
      <c r="K2216" t="s">
        <v>18</v>
      </c>
      <c r="L2216">
        <v>3</v>
      </c>
      <c r="M2216" t="s">
        <v>19</v>
      </c>
      <c r="N2216" t="s">
        <v>62</v>
      </c>
      <c r="O2216">
        <f>orders[[#This Row],[Ship Date]]-orders[[#This Row],[Order Date]]</f>
        <v>3</v>
      </c>
      <c r="P2216">
        <f>WEEKNUM(orders[[#This Row],[Order Date]])</f>
        <v>12</v>
      </c>
      <c r="Q2216" t="str" cm="1">
        <f t="array" ref="Q2216">_xlfn.IFS(orders[[#This Row],[Customer Gender]]="M","Male", orders[[#This Row],[Customer Gender]]="F","Female", orders[[#This Row],[Customer Gender]]="O","Other", TRUE,"Unknown")</f>
        <v>Other</v>
      </c>
      <c r="R2216" s="31" t="str">
        <f t="shared" si="104"/>
        <v>March</v>
      </c>
    </row>
    <row r="2217" spans="1:18">
      <c r="A2217" t="s">
        <v>2318</v>
      </c>
      <c r="B2217" t="s">
        <v>44</v>
      </c>
      <c r="C2217">
        <v>2</v>
      </c>
      <c r="D2217">
        <f t="shared" si="102"/>
        <v>2</v>
      </c>
      <c r="E2217">
        <v>35.4</v>
      </c>
      <c r="F2217">
        <v>70.8</v>
      </c>
      <c r="G2217">
        <f t="shared" si="103"/>
        <v>70.8</v>
      </c>
      <c r="H2217" s="1">
        <v>45738</v>
      </c>
      <c r="I2217" s="1">
        <v>45739</v>
      </c>
      <c r="J2217" t="s">
        <v>27</v>
      </c>
      <c r="K2217" t="s">
        <v>18</v>
      </c>
      <c r="L2217">
        <v>4</v>
      </c>
      <c r="M2217" t="s">
        <v>19</v>
      </c>
      <c r="N2217" t="s">
        <v>103</v>
      </c>
      <c r="O2217">
        <f>orders[[#This Row],[Ship Date]]-orders[[#This Row],[Order Date]]</f>
        <v>1</v>
      </c>
      <c r="P2217">
        <f>WEEKNUM(orders[[#This Row],[Order Date]])</f>
        <v>12</v>
      </c>
      <c r="Q2217" t="str" cm="1">
        <f t="array" ref="Q2217">_xlfn.IFS(orders[[#This Row],[Customer Gender]]="M","Male", orders[[#This Row],[Customer Gender]]="F","Female", orders[[#This Row],[Customer Gender]]="O","Other", TRUE,"Unknown")</f>
        <v>Female</v>
      </c>
      <c r="R2217" s="31" t="str">
        <f t="shared" si="104"/>
        <v>March</v>
      </c>
    </row>
    <row r="2218" spans="1:18">
      <c r="A2218" t="s">
        <v>2319</v>
      </c>
      <c r="B2218" t="s">
        <v>22</v>
      </c>
      <c r="C2218">
        <v>3</v>
      </c>
      <c r="D2218">
        <f t="shared" si="102"/>
        <v>3</v>
      </c>
      <c r="E2218">
        <v>45.9</v>
      </c>
      <c r="F2218">
        <v>137.69999999999999</v>
      </c>
      <c r="G2218">
        <f t="shared" si="103"/>
        <v>137.69999999999999</v>
      </c>
      <c r="H2218" s="1">
        <v>45739</v>
      </c>
      <c r="I2218" s="1">
        <v>45740</v>
      </c>
      <c r="J2218" t="s">
        <v>23</v>
      </c>
      <c r="K2218" t="s">
        <v>51</v>
      </c>
      <c r="L2218">
        <v>4</v>
      </c>
      <c r="M2218" t="s">
        <v>19</v>
      </c>
      <c r="N2218" t="s">
        <v>72</v>
      </c>
      <c r="O2218">
        <f>orders[[#This Row],[Ship Date]]-orders[[#This Row],[Order Date]]</f>
        <v>1</v>
      </c>
      <c r="P2218">
        <f>WEEKNUM(orders[[#This Row],[Order Date]])</f>
        <v>13</v>
      </c>
      <c r="Q2218" t="str" cm="1">
        <f t="array" ref="Q2218">_xlfn.IFS(orders[[#This Row],[Customer Gender]]="M","Male", orders[[#This Row],[Customer Gender]]="F","Female", orders[[#This Row],[Customer Gender]]="O","Other", TRUE,"Unknown")</f>
        <v>Male</v>
      </c>
      <c r="R2218" s="31" t="str">
        <f t="shared" si="104"/>
        <v>March</v>
      </c>
    </row>
    <row r="2219" spans="1:18">
      <c r="A2219" t="s">
        <v>2320</v>
      </c>
      <c r="B2219" t="s">
        <v>39</v>
      </c>
      <c r="C2219">
        <v>10</v>
      </c>
      <c r="D2219">
        <f t="shared" si="102"/>
        <v>10</v>
      </c>
      <c r="E2219">
        <v>41.2</v>
      </c>
      <c r="F2219">
        <v>412</v>
      </c>
      <c r="G2219">
        <f t="shared" si="103"/>
        <v>412</v>
      </c>
      <c r="H2219" s="1">
        <v>45739</v>
      </c>
      <c r="I2219" s="1">
        <v>45743</v>
      </c>
      <c r="J2219" t="s">
        <v>23</v>
      </c>
      <c r="K2219" t="s">
        <v>18</v>
      </c>
      <c r="L2219">
        <v>4</v>
      </c>
      <c r="M2219" t="s">
        <v>19</v>
      </c>
      <c r="N2219" t="s">
        <v>77</v>
      </c>
      <c r="O2219">
        <f>orders[[#This Row],[Ship Date]]-orders[[#This Row],[Order Date]]</f>
        <v>4</v>
      </c>
      <c r="P2219">
        <f>WEEKNUM(orders[[#This Row],[Order Date]])</f>
        <v>13</v>
      </c>
      <c r="Q2219" t="str" cm="1">
        <f t="array" ref="Q2219">_xlfn.IFS(orders[[#This Row],[Customer Gender]]="M","Male", orders[[#This Row],[Customer Gender]]="F","Female", orders[[#This Row],[Customer Gender]]="O","Other", TRUE,"Unknown")</f>
        <v>Male</v>
      </c>
      <c r="R2219" s="31" t="str">
        <f t="shared" si="104"/>
        <v>March</v>
      </c>
    </row>
    <row r="2220" spans="1:18">
      <c r="A2220" t="s">
        <v>2321</v>
      </c>
      <c r="B2220" t="s">
        <v>135</v>
      </c>
      <c r="C2220">
        <v>2</v>
      </c>
      <c r="D2220">
        <f t="shared" si="102"/>
        <v>2</v>
      </c>
      <c r="E2220">
        <v>45.1</v>
      </c>
      <c r="F2220">
        <v>90.2</v>
      </c>
      <c r="G2220">
        <f t="shared" si="103"/>
        <v>90.2</v>
      </c>
      <c r="H2220" s="1">
        <v>45739</v>
      </c>
      <c r="I2220" s="1">
        <v>45740</v>
      </c>
      <c r="J2220" t="s">
        <v>23</v>
      </c>
      <c r="K2220" t="s">
        <v>35</v>
      </c>
      <c r="L2220">
        <v>3</v>
      </c>
      <c r="M2220" t="s">
        <v>19</v>
      </c>
      <c r="N2220" t="s">
        <v>115</v>
      </c>
      <c r="O2220">
        <f>orders[[#This Row],[Ship Date]]-orders[[#This Row],[Order Date]]</f>
        <v>1</v>
      </c>
      <c r="P2220">
        <f>WEEKNUM(orders[[#This Row],[Order Date]])</f>
        <v>13</v>
      </c>
      <c r="Q2220" t="str" cm="1">
        <f t="array" ref="Q2220">_xlfn.IFS(orders[[#This Row],[Customer Gender]]="M","Male", orders[[#This Row],[Customer Gender]]="F","Female", orders[[#This Row],[Customer Gender]]="O","Other", TRUE,"Unknown")</f>
        <v>Male</v>
      </c>
      <c r="R2220" s="31" t="str">
        <f t="shared" si="104"/>
        <v>March</v>
      </c>
    </row>
    <row r="2221" spans="1:18">
      <c r="A2221" t="s">
        <v>2322</v>
      </c>
      <c r="B2221" t="s">
        <v>39</v>
      </c>
      <c r="C2221">
        <v>10</v>
      </c>
      <c r="D2221">
        <f t="shared" si="102"/>
        <v>10</v>
      </c>
      <c r="E2221">
        <v>63.6</v>
      </c>
      <c r="F2221">
        <v>636</v>
      </c>
      <c r="G2221">
        <f t="shared" si="103"/>
        <v>636</v>
      </c>
      <c r="H2221" s="1">
        <v>45739</v>
      </c>
      <c r="I2221" s="1">
        <v>45739</v>
      </c>
      <c r="J2221" t="s">
        <v>23</v>
      </c>
      <c r="K2221" t="s">
        <v>40</v>
      </c>
      <c r="L2221">
        <v>4</v>
      </c>
      <c r="M2221" t="s">
        <v>19</v>
      </c>
      <c r="N2221" t="s">
        <v>24</v>
      </c>
      <c r="O2221">
        <f>orders[[#This Row],[Ship Date]]-orders[[#This Row],[Order Date]]</f>
        <v>0</v>
      </c>
      <c r="P2221">
        <f>WEEKNUM(orders[[#This Row],[Order Date]])</f>
        <v>13</v>
      </c>
      <c r="Q2221" t="str" cm="1">
        <f t="array" ref="Q2221">_xlfn.IFS(orders[[#This Row],[Customer Gender]]="M","Male", orders[[#This Row],[Customer Gender]]="F","Female", orders[[#This Row],[Customer Gender]]="O","Other", TRUE,"Unknown")</f>
        <v>Male</v>
      </c>
      <c r="R2221" s="31" t="str">
        <f t="shared" si="104"/>
        <v>March</v>
      </c>
    </row>
    <row r="2222" spans="1:18">
      <c r="A2222" t="s">
        <v>2323</v>
      </c>
      <c r="B2222" t="s">
        <v>44</v>
      </c>
      <c r="C2222">
        <v>1</v>
      </c>
      <c r="D2222">
        <f t="shared" si="102"/>
        <v>1</v>
      </c>
      <c r="E2222">
        <v>70.5</v>
      </c>
      <c r="F2222">
        <v>70.5</v>
      </c>
      <c r="G2222">
        <f t="shared" si="103"/>
        <v>70.5</v>
      </c>
      <c r="H2222" s="1">
        <v>45739</v>
      </c>
      <c r="I2222" s="1">
        <v>45740</v>
      </c>
      <c r="J2222" t="s">
        <v>23</v>
      </c>
      <c r="K2222" t="s">
        <v>18</v>
      </c>
      <c r="L2222">
        <v>4</v>
      </c>
      <c r="M2222" t="s">
        <v>19</v>
      </c>
      <c r="N2222" t="s">
        <v>33</v>
      </c>
      <c r="O2222">
        <f>orders[[#This Row],[Ship Date]]-orders[[#This Row],[Order Date]]</f>
        <v>1</v>
      </c>
      <c r="P2222">
        <f>WEEKNUM(orders[[#This Row],[Order Date]])</f>
        <v>13</v>
      </c>
      <c r="Q2222" t="str" cm="1">
        <f t="array" ref="Q2222">_xlfn.IFS(orders[[#This Row],[Customer Gender]]="M","Male", orders[[#This Row],[Customer Gender]]="F","Female", orders[[#This Row],[Customer Gender]]="O","Other", TRUE,"Unknown")</f>
        <v>Male</v>
      </c>
      <c r="R2222" s="31" t="str">
        <f t="shared" si="104"/>
        <v>March</v>
      </c>
    </row>
    <row r="2223" spans="1:18">
      <c r="A2223" t="s">
        <v>2324</v>
      </c>
      <c r="B2223" t="s">
        <v>39</v>
      </c>
      <c r="C2223">
        <v>1</v>
      </c>
      <c r="D2223">
        <f t="shared" si="102"/>
        <v>1</v>
      </c>
      <c r="E2223">
        <v>41.3</v>
      </c>
      <c r="F2223">
        <v>41.3</v>
      </c>
      <c r="G2223">
        <f t="shared" si="103"/>
        <v>41.3</v>
      </c>
      <c r="H2223" s="1">
        <v>45739</v>
      </c>
      <c r="I2223" s="1">
        <v>45739</v>
      </c>
      <c r="J2223" t="s">
        <v>23</v>
      </c>
      <c r="K2223" t="s">
        <v>70</v>
      </c>
      <c r="L2223">
        <v>4</v>
      </c>
      <c r="M2223" t="s">
        <v>19</v>
      </c>
      <c r="N2223" t="s">
        <v>33</v>
      </c>
      <c r="O2223">
        <f>orders[[#This Row],[Ship Date]]-orders[[#This Row],[Order Date]]</f>
        <v>0</v>
      </c>
      <c r="P2223">
        <f>WEEKNUM(orders[[#This Row],[Order Date]])</f>
        <v>13</v>
      </c>
      <c r="Q2223" t="str" cm="1">
        <f t="array" ref="Q2223">_xlfn.IFS(orders[[#This Row],[Customer Gender]]="M","Male", orders[[#This Row],[Customer Gender]]="F","Female", orders[[#This Row],[Customer Gender]]="O","Other", TRUE,"Unknown")</f>
        <v>Male</v>
      </c>
      <c r="R2223" s="31" t="str">
        <f t="shared" si="104"/>
        <v>March</v>
      </c>
    </row>
    <row r="2224" spans="1:18">
      <c r="A2224" t="s">
        <v>2325</v>
      </c>
      <c r="B2224" t="s">
        <v>32</v>
      </c>
      <c r="C2224">
        <v>1</v>
      </c>
      <c r="D2224">
        <f t="shared" si="102"/>
        <v>1</v>
      </c>
      <c r="E2224">
        <v>35.299999999999997</v>
      </c>
      <c r="F2224">
        <v>35.299999999999997</v>
      </c>
      <c r="G2224">
        <f t="shared" si="103"/>
        <v>35.299999999999997</v>
      </c>
      <c r="H2224" s="1">
        <v>45739</v>
      </c>
      <c r="I2224" s="1">
        <v>45742</v>
      </c>
      <c r="J2224" t="s">
        <v>27</v>
      </c>
      <c r="K2224" t="s">
        <v>70</v>
      </c>
      <c r="L2224">
        <v>5</v>
      </c>
      <c r="M2224" t="s">
        <v>19</v>
      </c>
      <c r="N2224" t="s">
        <v>33</v>
      </c>
      <c r="O2224">
        <f>orders[[#This Row],[Ship Date]]-orders[[#This Row],[Order Date]]</f>
        <v>3</v>
      </c>
      <c r="P2224">
        <f>WEEKNUM(orders[[#This Row],[Order Date]])</f>
        <v>13</v>
      </c>
      <c r="Q2224" t="str" cm="1">
        <f t="array" ref="Q2224">_xlfn.IFS(orders[[#This Row],[Customer Gender]]="M","Male", orders[[#This Row],[Customer Gender]]="F","Female", orders[[#This Row],[Customer Gender]]="O","Other", TRUE,"Unknown")</f>
        <v>Female</v>
      </c>
      <c r="R2224" s="31" t="str">
        <f t="shared" si="104"/>
        <v>March</v>
      </c>
    </row>
    <row r="2225" spans="1:18">
      <c r="A2225" t="s">
        <v>2326</v>
      </c>
      <c r="B2225" t="s">
        <v>44</v>
      </c>
      <c r="C2225">
        <v>5</v>
      </c>
      <c r="D2225">
        <f t="shared" si="102"/>
        <v>5</v>
      </c>
      <c r="E2225">
        <v>34.700000000000003</v>
      </c>
      <c r="F2225">
        <v>173.5</v>
      </c>
      <c r="G2225">
        <f t="shared" si="103"/>
        <v>173.5</v>
      </c>
      <c r="H2225" s="1">
        <v>45739</v>
      </c>
      <c r="I2225" s="1">
        <v>45740</v>
      </c>
      <c r="J2225" t="s">
        <v>27</v>
      </c>
      <c r="K2225" t="s">
        <v>18</v>
      </c>
      <c r="L2225">
        <v>5</v>
      </c>
      <c r="M2225" t="s">
        <v>19</v>
      </c>
      <c r="N2225" t="s">
        <v>33</v>
      </c>
      <c r="O2225">
        <f>orders[[#This Row],[Ship Date]]-orders[[#This Row],[Order Date]]</f>
        <v>1</v>
      </c>
      <c r="P2225">
        <f>WEEKNUM(orders[[#This Row],[Order Date]])</f>
        <v>13</v>
      </c>
      <c r="Q2225" t="str" cm="1">
        <f t="array" ref="Q2225">_xlfn.IFS(orders[[#This Row],[Customer Gender]]="M","Male", orders[[#This Row],[Customer Gender]]="F","Female", orders[[#This Row],[Customer Gender]]="O","Other", TRUE,"Unknown")</f>
        <v>Female</v>
      </c>
      <c r="R2225" s="31" t="str">
        <f t="shared" si="104"/>
        <v>March</v>
      </c>
    </row>
    <row r="2226" spans="1:18">
      <c r="A2226" t="s">
        <v>2327</v>
      </c>
      <c r="B2226" t="s">
        <v>44</v>
      </c>
      <c r="C2226">
        <v>3</v>
      </c>
      <c r="D2226">
        <f t="shared" si="102"/>
        <v>3</v>
      </c>
      <c r="E2226">
        <v>26.1</v>
      </c>
      <c r="F2226">
        <v>78.300000000000011</v>
      </c>
      <c r="G2226">
        <f t="shared" si="103"/>
        <v>78.300000000000011</v>
      </c>
      <c r="H2226" s="1">
        <v>45739</v>
      </c>
      <c r="I2226" s="1">
        <v>45740</v>
      </c>
      <c r="J2226" t="s">
        <v>27</v>
      </c>
      <c r="K2226" t="s">
        <v>18</v>
      </c>
      <c r="L2226">
        <v>4</v>
      </c>
      <c r="M2226" t="s">
        <v>19</v>
      </c>
      <c r="N2226" t="s">
        <v>33</v>
      </c>
      <c r="O2226">
        <f>orders[[#This Row],[Ship Date]]-orders[[#This Row],[Order Date]]</f>
        <v>1</v>
      </c>
      <c r="P2226">
        <f>WEEKNUM(orders[[#This Row],[Order Date]])</f>
        <v>13</v>
      </c>
      <c r="Q2226" t="str" cm="1">
        <f t="array" ref="Q2226">_xlfn.IFS(orders[[#This Row],[Customer Gender]]="M","Male", orders[[#This Row],[Customer Gender]]="F","Female", orders[[#This Row],[Customer Gender]]="O","Other", TRUE,"Unknown")</f>
        <v>Female</v>
      </c>
      <c r="R2226" s="31" t="str">
        <f t="shared" si="104"/>
        <v>March</v>
      </c>
    </row>
    <row r="2227" spans="1:18">
      <c r="A2227" t="s">
        <v>2328</v>
      </c>
      <c r="B2227" t="s">
        <v>46</v>
      </c>
      <c r="C2227">
        <v>5</v>
      </c>
      <c r="D2227">
        <f t="shared" si="102"/>
        <v>5</v>
      </c>
      <c r="E2227">
        <v>22.6</v>
      </c>
      <c r="F2227">
        <v>113</v>
      </c>
      <c r="G2227">
        <f t="shared" si="103"/>
        <v>113</v>
      </c>
      <c r="H2227" s="1">
        <v>45739</v>
      </c>
      <c r="I2227" s="1">
        <v>45739</v>
      </c>
      <c r="J2227" t="s">
        <v>27</v>
      </c>
      <c r="K2227" t="s">
        <v>35</v>
      </c>
      <c r="L2227">
        <v>5</v>
      </c>
      <c r="M2227" t="s">
        <v>19</v>
      </c>
      <c r="N2227" t="s">
        <v>33</v>
      </c>
      <c r="O2227">
        <f>orders[[#This Row],[Ship Date]]-orders[[#This Row],[Order Date]]</f>
        <v>0</v>
      </c>
      <c r="P2227">
        <f>WEEKNUM(orders[[#This Row],[Order Date]])</f>
        <v>13</v>
      </c>
      <c r="Q2227" t="str" cm="1">
        <f t="array" ref="Q2227">_xlfn.IFS(orders[[#This Row],[Customer Gender]]="M","Male", orders[[#This Row],[Customer Gender]]="F","Female", orders[[#This Row],[Customer Gender]]="O","Other", TRUE,"Unknown")</f>
        <v>Female</v>
      </c>
      <c r="R2227" s="31" t="str">
        <f t="shared" si="104"/>
        <v>March</v>
      </c>
    </row>
    <row r="2228" spans="1:18">
      <c r="A2228" t="s">
        <v>2329</v>
      </c>
      <c r="B2228" t="s">
        <v>26</v>
      </c>
      <c r="C2228">
        <v>2</v>
      </c>
      <c r="D2228">
        <f t="shared" si="102"/>
        <v>2</v>
      </c>
      <c r="E2228">
        <v>154.4</v>
      </c>
      <c r="F2228">
        <v>308.8</v>
      </c>
      <c r="G2228">
        <f t="shared" si="103"/>
        <v>308.8</v>
      </c>
      <c r="H2228" s="1">
        <v>45739</v>
      </c>
      <c r="I2228" s="1">
        <v>45742</v>
      </c>
      <c r="J2228" t="s">
        <v>23</v>
      </c>
      <c r="K2228" t="s">
        <v>35</v>
      </c>
      <c r="L2228">
        <v>3</v>
      </c>
      <c r="M2228" t="s">
        <v>19</v>
      </c>
      <c r="N2228" t="s">
        <v>33</v>
      </c>
      <c r="O2228">
        <f>orders[[#This Row],[Ship Date]]-orders[[#This Row],[Order Date]]</f>
        <v>3</v>
      </c>
      <c r="P2228">
        <f>WEEKNUM(orders[[#This Row],[Order Date]])</f>
        <v>13</v>
      </c>
      <c r="Q2228" t="str" cm="1">
        <f t="array" ref="Q2228">_xlfn.IFS(orders[[#This Row],[Customer Gender]]="M","Male", orders[[#This Row],[Customer Gender]]="F","Female", orders[[#This Row],[Customer Gender]]="O","Other", TRUE,"Unknown")</f>
        <v>Male</v>
      </c>
      <c r="R2228" s="31" t="str">
        <f t="shared" si="104"/>
        <v>March</v>
      </c>
    </row>
    <row r="2229" spans="1:18">
      <c r="A2229" t="s">
        <v>2330</v>
      </c>
      <c r="B2229" t="s">
        <v>44</v>
      </c>
      <c r="C2229">
        <v>2</v>
      </c>
      <c r="D2229">
        <f t="shared" si="102"/>
        <v>2</v>
      </c>
      <c r="E2229">
        <v>18.399999999999999</v>
      </c>
      <c r="F2229">
        <v>36.799999999999997</v>
      </c>
      <c r="G2229">
        <f t="shared" si="103"/>
        <v>36.799999999999997</v>
      </c>
      <c r="H2229" s="1">
        <v>45739</v>
      </c>
      <c r="I2229" s="1">
        <v>45740</v>
      </c>
      <c r="J2229" t="s">
        <v>23</v>
      </c>
      <c r="K2229" t="s">
        <v>18</v>
      </c>
      <c r="L2229">
        <v>4</v>
      </c>
      <c r="M2229" t="s">
        <v>19</v>
      </c>
      <c r="N2229" t="s">
        <v>33</v>
      </c>
      <c r="O2229">
        <f>orders[[#This Row],[Ship Date]]-orders[[#This Row],[Order Date]]</f>
        <v>1</v>
      </c>
      <c r="P2229">
        <f>WEEKNUM(orders[[#This Row],[Order Date]])</f>
        <v>13</v>
      </c>
      <c r="Q2229" t="str" cm="1">
        <f t="array" ref="Q2229">_xlfn.IFS(orders[[#This Row],[Customer Gender]]="M","Male", orders[[#This Row],[Customer Gender]]="F","Female", orders[[#This Row],[Customer Gender]]="O","Other", TRUE,"Unknown")</f>
        <v>Male</v>
      </c>
      <c r="R2229" s="31" t="str">
        <f t="shared" si="104"/>
        <v>March</v>
      </c>
    </row>
    <row r="2230" spans="1:18">
      <c r="A2230" t="s">
        <v>2331</v>
      </c>
      <c r="B2230" t="s">
        <v>81</v>
      </c>
      <c r="C2230">
        <v>1</v>
      </c>
      <c r="D2230">
        <f t="shared" si="102"/>
        <v>1</v>
      </c>
      <c r="E2230">
        <v>25</v>
      </c>
      <c r="F2230">
        <v>25</v>
      </c>
      <c r="G2230">
        <f t="shared" si="103"/>
        <v>25</v>
      </c>
      <c r="H2230" s="1">
        <v>45739</v>
      </c>
      <c r="I2230" s="1">
        <v>45742</v>
      </c>
      <c r="J2230" t="s">
        <v>27</v>
      </c>
      <c r="K2230" t="s">
        <v>18</v>
      </c>
      <c r="L2230">
        <v>4</v>
      </c>
      <c r="M2230" t="s">
        <v>19</v>
      </c>
      <c r="N2230" t="s">
        <v>33</v>
      </c>
      <c r="O2230">
        <f>orders[[#This Row],[Ship Date]]-orders[[#This Row],[Order Date]]</f>
        <v>3</v>
      </c>
      <c r="P2230">
        <f>WEEKNUM(orders[[#This Row],[Order Date]])</f>
        <v>13</v>
      </c>
      <c r="Q2230" t="str" cm="1">
        <f t="array" ref="Q2230">_xlfn.IFS(orders[[#This Row],[Customer Gender]]="M","Male", orders[[#This Row],[Customer Gender]]="F","Female", orders[[#This Row],[Customer Gender]]="O","Other", TRUE,"Unknown")</f>
        <v>Female</v>
      </c>
      <c r="R2230" s="31" t="str">
        <f t="shared" si="104"/>
        <v>March</v>
      </c>
    </row>
    <row r="2231" spans="1:18">
      <c r="A2231" t="s">
        <v>2332</v>
      </c>
      <c r="B2231" t="s">
        <v>26</v>
      </c>
      <c r="C2231">
        <v>6</v>
      </c>
      <c r="D2231">
        <f t="shared" si="102"/>
        <v>6</v>
      </c>
      <c r="E2231">
        <v>105.6</v>
      </c>
      <c r="F2231">
        <v>633.59999999999991</v>
      </c>
      <c r="G2231">
        <f t="shared" si="103"/>
        <v>633.59999999999991</v>
      </c>
      <c r="H2231" s="1">
        <v>45739</v>
      </c>
      <c r="I2231" s="1">
        <v>45739</v>
      </c>
      <c r="J2231" t="s">
        <v>27</v>
      </c>
      <c r="K2231" t="s">
        <v>18</v>
      </c>
      <c r="L2231">
        <v>4</v>
      </c>
      <c r="M2231" t="s">
        <v>19</v>
      </c>
      <c r="N2231" t="s">
        <v>33</v>
      </c>
      <c r="O2231">
        <f>orders[[#This Row],[Ship Date]]-orders[[#This Row],[Order Date]]</f>
        <v>0</v>
      </c>
      <c r="P2231">
        <f>WEEKNUM(orders[[#This Row],[Order Date]])</f>
        <v>13</v>
      </c>
      <c r="Q2231" t="str" cm="1">
        <f t="array" ref="Q2231">_xlfn.IFS(orders[[#This Row],[Customer Gender]]="M","Male", orders[[#This Row],[Customer Gender]]="F","Female", orders[[#This Row],[Customer Gender]]="O","Other", TRUE,"Unknown")</f>
        <v>Female</v>
      </c>
      <c r="R2231" s="31" t="str">
        <f t="shared" si="104"/>
        <v>March</v>
      </c>
    </row>
    <row r="2232" spans="1:18">
      <c r="A2232" t="s">
        <v>2333</v>
      </c>
      <c r="B2232" t="s">
        <v>146</v>
      </c>
      <c r="C2232">
        <v>8</v>
      </c>
      <c r="D2232">
        <f t="shared" si="102"/>
        <v>8</v>
      </c>
      <c r="E2232">
        <v>59.6</v>
      </c>
      <c r="F2232">
        <v>476.8</v>
      </c>
      <c r="G2232">
        <f t="shared" si="103"/>
        <v>476.8</v>
      </c>
      <c r="H2232" s="1">
        <v>45739</v>
      </c>
      <c r="I2232" s="1">
        <v>45739</v>
      </c>
      <c r="J2232" t="s">
        <v>27</v>
      </c>
      <c r="K2232" t="s">
        <v>18</v>
      </c>
      <c r="L2232">
        <v>5</v>
      </c>
      <c r="M2232" t="s">
        <v>19</v>
      </c>
      <c r="N2232" t="s">
        <v>158</v>
      </c>
      <c r="O2232">
        <f>orders[[#This Row],[Ship Date]]-orders[[#This Row],[Order Date]]</f>
        <v>0</v>
      </c>
      <c r="P2232">
        <f>WEEKNUM(orders[[#This Row],[Order Date]])</f>
        <v>13</v>
      </c>
      <c r="Q2232" t="str" cm="1">
        <f t="array" ref="Q2232">_xlfn.IFS(orders[[#This Row],[Customer Gender]]="M","Male", orders[[#This Row],[Customer Gender]]="F","Female", orders[[#This Row],[Customer Gender]]="O","Other", TRUE,"Unknown")</f>
        <v>Female</v>
      </c>
      <c r="R2232" s="31" t="str">
        <f t="shared" si="104"/>
        <v>March</v>
      </c>
    </row>
    <row r="2233" spans="1:18">
      <c r="A2233" t="s">
        <v>2334</v>
      </c>
      <c r="B2233" t="s">
        <v>123</v>
      </c>
      <c r="C2233">
        <v>3</v>
      </c>
      <c r="D2233">
        <f t="shared" si="102"/>
        <v>3</v>
      </c>
      <c r="E2233">
        <v>75.400000000000006</v>
      </c>
      <c r="F2233">
        <v>226.20000000000002</v>
      </c>
      <c r="G2233">
        <f t="shared" si="103"/>
        <v>226.20000000000002</v>
      </c>
      <c r="H2233" s="1">
        <v>45739</v>
      </c>
      <c r="I2233" s="1">
        <v>45744</v>
      </c>
      <c r="J2233" t="s">
        <v>23</v>
      </c>
      <c r="K2233" t="s">
        <v>18</v>
      </c>
      <c r="L2233">
        <v>3</v>
      </c>
      <c r="M2233" t="s">
        <v>19</v>
      </c>
      <c r="N2233" t="s">
        <v>59</v>
      </c>
      <c r="O2233">
        <f>orders[[#This Row],[Ship Date]]-orders[[#This Row],[Order Date]]</f>
        <v>5</v>
      </c>
      <c r="P2233">
        <f>WEEKNUM(orders[[#This Row],[Order Date]])</f>
        <v>13</v>
      </c>
      <c r="Q2233" t="str" cm="1">
        <f t="array" ref="Q2233">_xlfn.IFS(orders[[#This Row],[Customer Gender]]="M","Male", orders[[#This Row],[Customer Gender]]="F","Female", orders[[#This Row],[Customer Gender]]="O","Other", TRUE,"Unknown")</f>
        <v>Male</v>
      </c>
      <c r="R2233" s="31" t="str">
        <f t="shared" si="104"/>
        <v>March</v>
      </c>
    </row>
    <row r="2234" spans="1:18">
      <c r="A2234" t="s">
        <v>2335</v>
      </c>
      <c r="B2234" t="s">
        <v>42</v>
      </c>
      <c r="C2234">
        <v>1</v>
      </c>
      <c r="D2234">
        <f t="shared" si="102"/>
        <v>1</v>
      </c>
      <c r="E2234">
        <v>104.4</v>
      </c>
      <c r="F2234">
        <v>104.4</v>
      </c>
      <c r="G2234">
        <f t="shared" si="103"/>
        <v>104.4</v>
      </c>
      <c r="H2234" s="1">
        <v>45739</v>
      </c>
      <c r="I2234" s="1">
        <v>45740</v>
      </c>
      <c r="J2234" t="s">
        <v>27</v>
      </c>
      <c r="K2234" t="s">
        <v>18</v>
      </c>
      <c r="L2234">
        <v>4</v>
      </c>
      <c r="M2234" t="s">
        <v>19</v>
      </c>
      <c r="N2234" t="s">
        <v>62</v>
      </c>
      <c r="O2234">
        <f>orders[[#This Row],[Ship Date]]-orders[[#This Row],[Order Date]]</f>
        <v>1</v>
      </c>
      <c r="P2234">
        <f>WEEKNUM(orders[[#This Row],[Order Date]])</f>
        <v>13</v>
      </c>
      <c r="Q2234" t="str" cm="1">
        <f t="array" ref="Q2234">_xlfn.IFS(orders[[#This Row],[Customer Gender]]="M","Male", orders[[#This Row],[Customer Gender]]="F","Female", orders[[#This Row],[Customer Gender]]="O","Other", TRUE,"Unknown")</f>
        <v>Female</v>
      </c>
      <c r="R2234" s="31" t="str">
        <f t="shared" si="104"/>
        <v>March</v>
      </c>
    </row>
    <row r="2235" spans="1:18">
      <c r="A2235" t="s">
        <v>2336</v>
      </c>
      <c r="B2235" t="s">
        <v>26</v>
      </c>
      <c r="C2235">
        <v>10</v>
      </c>
      <c r="D2235">
        <f t="shared" si="102"/>
        <v>10</v>
      </c>
      <c r="E2235">
        <v>208.2</v>
      </c>
      <c r="F2235">
        <v>2082</v>
      </c>
      <c r="G2235">
        <f t="shared" si="103"/>
        <v>2082</v>
      </c>
      <c r="H2235" s="1">
        <v>45739</v>
      </c>
      <c r="I2235" s="1">
        <v>45740</v>
      </c>
      <c r="J2235" t="s">
        <v>23</v>
      </c>
      <c r="K2235" t="s">
        <v>18</v>
      </c>
      <c r="L2235">
        <v>5</v>
      </c>
      <c r="M2235" t="s">
        <v>19</v>
      </c>
      <c r="N2235" t="s">
        <v>62</v>
      </c>
      <c r="O2235">
        <f>orders[[#This Row],[Ship Date]]-orders[[#This Row],[Order Date]]</f>
        <v>1</v>
      </c>
      <c r="P2235">
        <f>WEEKNUM(orders[[#This Row],[Order Date]])</f>
        <v>13</v>
      </c>
      <c r="Q2235" t="str" cm="1">
        <f t="array" ref="Q2235">_xlfn.IFS(orders[[#This Row],[Customer Gender]]="M","Male", orders[[#This Row],[Customer Gender]]="F","Female", orders[[#This Row],[Customer Gender]]="O","Other", TRUE,"Unknown")</f>
        <v>Male</v>
      </c>
      <c r="R2235" s="31" t="str">
        <f t="shared" si="104"/>
        <v>March</v>
      </c>
    </row>
    <row r="2236" spans="1:18">
      <c r="A2236" t="s">
        <v>2337</v>
      </c>
      <c r="B2236" t="s">
        <v>39</v>
      </c>
      <c r="C2236">
        <v>2</v>
      </c>
      <c r="D2236">
        <f t="shared" si="102"/>
        <v>2</v>
      </c>
      <c r="E2236">
        <v>45</v>
      </c>
      <c r="F2236">
        <v>90</v>
      </c>
      <c r="G2236">
        <f t="shared" si="103"/>
        <v>90</v>
      </c>
      <c r="H2236" s="1">
        <v>45739</v>
      </c>
      <c r="I2236" s="1">
        <v>45742</v>
      </c>
      <c r="J2236" t="s">
        <v>27</v>
      </c>
      <c r="K2236" t="s">
        <v>18</v>
      </c>
      <c r="L2236">
        <v>4</v>
      </c>
      <c r="M2236" t="s">
        <v>19</v>
      </c>
      <c r="N2236" t="s">
        <v>74</v>
      </c>
      <c r="O2236">
        <f>orders[[#This Row],[Ship Date]]-orders[[#This Row],[Order Date]]</f>
        <v>3</v>
      </c>
      <c r="P2236">
        <f>WEEKNUM(orders[[#This Row],[Order Date]])</f>
        <v>13</v>
      </c>
      <c r="Q2236" t="str" cm="1">
        <f t="array" ref="Q2236">_xlfn.IFS(orders[[#This Row],[Customer Gender]]="M","Male", orders[[#This Row],[Customer Gender]]="F","Female", orders[[#This Row],[Customer Gender]]="O","Other", TRUE,"Unknown")</f>
        <v>Female</v>
      </c>
      <c r="R2236" s="31" t="str">
        <f t="shared" si="104"/>
        <v>March</v>
      </c>
    </row>
    <row r="2237" spans="1:18">
      <c r="A2237" t="s">
        <v>2338</v>
      </c>
      <c r="B2237" t="s">
        <v>123</v>
      </c>
      <c r="C2237">
        <v>2</v>
      </c>
      <c r="D2237">
        <f t="shared" si="102"/>
        <v>2</v>
      </c>
      <c r="E2237">
        <v>20.3</v>
      </c>
      <c r="F2237">
        <v>40.6</v>
      </c>
      <c r="G2237">
        <f t="shared" si="103"/>
        <v>40.6</v>
      </c>
      <c r="H2237" s="1">
        <v>45740</v>
      </c>
      <c r="I2237" s="1">
        <v>45742</v>
      </c>
      <c r="J2237" t="s">
        <v>17</v>
      </c>
      <c r="K2237" t="s">
        <v>35</v>
      </c>
      <c r="L2237">
        <v>4</v>
      </c>
      <c r="M2237" t="s">
        <v>19</v>
      </c>
      <c r="N2237" t="s">
        <v>77</v>
      </c>
      <c r="O2237">
        <f>orders[[#This Row],[Ship Date]]-orders[[#This Row],[Order Date]]</f>
        <v>2</v>
      </c>
      <c r="P2237">
        <f>WEEKNUM(orders[[#This Row],[Order Date]])</f>
        <v>13</v>
      </c>
      <c r="Q2237" t="str" cm="1">
        <f t="array" ref="Q2237">_xlfn.IFS(orders[[#This Row],[Customer Gender]]="M","Male", orders[[#This Row],[Customer Gender]]="F","Female", orders[[#This Row],[Customer Gender]]="O","Other", TRUE,"Unknown")</f>
        <v>Unknown</v>
      </c>
      <c r="R2237" s="31" t="str">
        <f t="shared" si="104"/>
        <v>March</v>
      </c>
    </row>
    <row r="2238" spans="1:18">
      <c r="A2238" t="s">
        <v>2339</v>
      </c>
      <c r="B2238" t="s">
        <v>26</v>
      </c>
      <c r="C2238">
        <v>3</v>
      </c>
      <c r="D2238">
        <f t="shared" si="102"/>
        <v>3</v>
      </c>
      <c r="E2238">
        <v>94.4</v>
      </c>
      <c r="F2238">
        <v>283.20000000000005</v>
      </c>
      <c r="G2238">
        <f t="shared" si="103"/>
        <v>283.20000000000005</v>
      </c>
      <c r="H2238" s="1">
        <v>45740</v>
      </c>
      <c r="I2238" s="1">
        <v>45741</v>
      </c>
      <c r="J2238" t="s">
        <v>27</v>
      </c>
      <c r="K2238" t="s">
        <v>18</v>
      </c>
      <c r="L2238">
        <v>5</v>
      </c>
      <c r="M2238" t="s">
        <v>19</v>
      </c>
      <c r="N2238" t="s">
        <v>77</v>
      </c>
      <c r="O2238">
        <f>orders[[#This Row],[Ship Date]]-orders[[#This Row],[Order Date]]</f>
        <v>1</v>
      </c>
      <c r="P2238">
        <f>WEEKNUM(orders[[#This Row],[Order Date]])</f>
        <v>13</v>
      </c>
      <c r="Q2238" t="str" cm="1">
        <f t="array" ref="Q2238">_xlfn.IFS(orders[[#This Row],[Customer Gender]]="M","Male", orders[[#This Row],[Customer Gender]]="F","Female", orders[[#This Row],[Customer Gender]]="O","Other", TRUE,"Unknown")</f>
        <v>Female</v>
      </c>
      <c r="R2238" s="31" t="str">
        <f t="shared" si="104"/>
        <v>March</v>
      </c>
    </row>
    <row r="2239" spans="1:18">
      <c r="A2239" t="s">
        <v>2340</v>
      </c>
      <c r="B2239" t="s">
        <v>46</v>
      </c>
      <c r="C2239">
        <v>1</v>
      </c>
      <c r="D2239">
        <f t="shared" si="102"/>
        <v>1</v>
      </c>
      <c r="E2239">
        <v>49</v>
      </c>
      <c r="F2239">
        <v>49</v>
      </c>
      <c r="G2239">
        <f t="shared" si="103"/>
        <v>49</v>
      </c>
      <c r="H2239" s="1">
        <v>45740</v>
      </c>
      <c r="I2239" s="1">
        <v>45742</v>
      </c>
      <c r="J2239" t="s">
        <v>27</v>
      </c>
      <c r="K2239" t="s">
        <v>18</v>
      </c>
      <c r="L2239">
        <v>5</v>
      </c>
      <c r="M2239" t="s">
        <v>19</v>
      </c>
      <c r="N2239" t="s">
        <v>113</v>
      </c>
      <c r="O2239">
        <f>orders[[#This Row],[Ship Date]]-orders[[#This Row],[Order Date]]</f>
        <v>2</v>
      </c>
      <c r="P2239">
        <f>WEEKNUM(orders[[#This Row],[Order Date]])</f>
        <v>13</v>
      </c>
      <c r="Q2239" t="str" cm="1">
        <f t="array" ref="Q2239">_xlfn.IFS(orders[[#This Row],[Customer Gender]]="M","Male", orders[[#This Row],[Customer Gender]]="F","Female", orders[[#This Row],[Customer Gender]]="O","Other", TRUE,"Unknown")</f>
        <v>Female</v>
      </c>
      <c r="R2239" s="31" t="str">
        <f t="shared" si="104"/>
        <v>March</v>
      </c>
    </row>
    <row r="2240" spans="1:18">
      <c r="A2240" t="s">
        <v>2341</v>
      </c>
      <c r="B2240" t="s">
        <v>32</v>
      </c>
      <c r="C2240">
        <v>2</v>
      </c>
      <c r="D2240">
        <f t="shared" si="102"/>
        <v>2</v>
      </c>
      <c r="E2240">
        <v>27.2</v>
      </c>
      <c r="F2240">
        <v>54.4</v>
      </c>
      <c r="G2240">
        <f t="shared" si="103"/>
        <v>54.4</v>
      </c>
      <c r="H2240" s="1">
        <v>45740</v>
      </c>
      <c r="I2240" s="1">
        <v>45742</v>
      </c>
      <c r="J2240" t="s">
        <v>23</v>
      </c>
      <c r="K2240" t="s">
        <v>18</v>
      </c>
      <c r="L2240">
        <v>5</v>
      </c>
      <c r="M2240" t="s">
        <v>19</v>
      </c>
      <c r="N2240" t="s">
        <v>24</v>
      </c>
      <c r="O2240">
        <f>orders[[#This Row],[Ship Date]]-orders[[#This Row],[Order Date]]</f>
        <v>2</v>
      </c>
      <c r="P2240">
        <f>WEEKNUM(orders[[#This Row],[Order Date]])</f>
        <v>13</v>
      </c>
      <c r="Q2240" t="str" cm="1">
        <f t="array" ref="Q2240">_xlfn.IFS(orders[[#This Row],[Customer Gender]]="M","Male", orders[[#This Row],[Customer Gender]]="F","Female", orders[[#This Row],[Customer Gender]]="O","Other", TRUE,"Unknown")</f>
        <v>Male</v>
      </c>
      <c r="R2240" s="31" t="str">
        <f t="shared" si="104"/>
        <v>March</v>
      </c>
    </row>
    <row r="2241" spans="1:18">
      <c r="A2241" t="s">
        <v>2342</v>
      </c>
      <c r="B2241" t="s">
        <v>26</v>
      </c>
      <c r="C2241">
        <v>6</v>
      </c>
      <c r="D2241">
        <f t="shared" si="102"/>
        <v>6</v>
      </c>
      <c r="E2241">
        <v>72.599999999999994</v>
      </c>
      <c r="F2241">
        <v>435.59999999999997</v>
      </c>
      <c r="G2241">
        <f t="shared" si="103"/>
        <v>435.59999999999997</v>
      </c>
      <c r="H2241" s="1">
        <v>45740</v>
      </c>
      <c r="I2241" s="1">
        <v>45741</v>
      </c>
      <c r="J2241" t="s">
        <v>27</v>
      </c>
      <c r="K2241" t="s">
        <v>18</v>
      </c>
      <c r="L2241">
        <v>5</v>
      </c>
      <c r="M2241" t="s">
        <v>19</v>
      </c>
      <c r="N2241" t="s">
        <v>28</v>
      </c>
      <c r="O2241">
        <f>orders[[#This Row],[Ship Date]]-orders[[#This Row],[Order Date]]</f>
        <v>1</v>
      </c>
      <c r="P2241">
        <f>WEEKNUM(orders[[#This Row],[Order Date]])</f>
        <v>13</v>
      </c>
      <c r="Q2241" t="str" cm="1">
        <f t="array" ref="Q2241">_xlfn.IFS(orders[[#This Row],[Customer Gender]]="M","Male", orders[[#This Row],[Customer Gender]]="F","Female", orders[[#This Row],[Customer Gender]]="O","Other", TRUE,"Unknown")</f>
        <v>Female</v>
      </c>
      <c r="R2241" s="31" t="str">
        <f t="shared" si="104"/>
        <v>March</v>
      </c>
    </row>
    <row r="2242" spans="1:18">
      <c r="A2242" t="s">
        <v>2343</v>
      </c>
      <c r="B2242" t="s">
        <v>123</v>
      </c>
      <c r="C2242">
        <v>4</v>
      </c>
      <c r="D2242">
        <f t="shared" ref="D2242:D2305" si="105">IF(OR(C2242="",C2242=0),0.0001,C2242)</f>
        <v>4</v>
      </c>
      <c r="E2242">
        <v>62.4</v>
      </c>
      <c r="F2242">
        <v>249.6</v>
      </c>
      <c r="G2242">
        <f t="shared" ref="G2242:G2305" si="106">IF(OR(F2242="",F2242=0),0.0001,F2242)</f>
        <v>249.6</v>
      </c>
      <c r="H2242" s="1">
        <v>45740</v>
      </c>
      <c r="I2242" s="1">
        <v>45741</v>
      </c>
      <c r="J2242" t="s">
        <v>27</v>
      </c>
      <c r="K2242" t="s">
        <v>18</v>
      </c>
      <c r="L2242">
        <v>4</v>
      </c>
      <c r="M2242" t="s">
        <v>19</v>
      </c>
      <c r="N2242" t="s">
        <v>33</v>
      </c>
      <c r="O2242">
        <f>orders[[#This Row],[Ship Date]]-orders[[#This Row],[Order Date]]</f>
        <v>1</v>
      </c>
      <c r="P2242">
        <f>WEEKNUM(orders[[#This Row],[Order Date]])</f>
        <v>13</v>
      </c>
      <c r="Q2242" t="str" cm="1">
        <f t="array" ref="Q2242">_xlfn.IFS(orders[[#This Row],[Customer Gender]]="M","Male", orders[[#This Row],[Customer Gender]]="F","Female", orders[[#This Row],[Customer Gender]]="O","Other", TRUE,"Unknown")</f>
        <v>Female</v>
      </c>
      <c r="R2242" s="31" t="str">
        <f t="shared" ref="R2242:R2305" si="107">TEXT(H2242,"mmmm")</f>
        <v>March</v>
      </c>
    </row>
    <row r="2243" spans="1:18">
      <c r="A2243" t="s">
        <v>2344</v>
      </c>
      <c r="B2243" t="s">
        <v>44</v>
      </c>
      <c r="C2243">
        <v>3</v>
      </c>
      <c r="D2243">
        <f t="shared" si="105"/>
        <v>3</v>
      </c>
      <c r="E2243">
        <v>19.100000000000001</v>
      </c>
      <c r="F2243">
        <v>57.300000000000004</v>
      </c>
      <c r="G2243">
        <f t="shared" si="106"/>
        <v>57.300000000000004</v>
      </c>
      <c r="H2243" s="1">
        <v>45740</v>
      </c>
      <c r="I2243" s="1">
        <v>45742</v>
      </c>
      <c r="J2243" t="s">
        <v>23</v>
      </c>
      <c r="K2243" t="s">
        <v>18</v>
      </c>
      <c r="L2243">
        <v>3</v>
      </c>
      <c r="M2243" t="s">
        <v>19</v>
      </c>
      <c r="N2243" t="s">
        <v>33</v>
      </c>
      <c r="O2243">
        <f>orders[[#This Row],[Ship Date]]-orders[[#This Row],[Order Date]]</f>
        <v>2</v>
      </c>
      <c r="P2243">
        <f>WEEKNUM(orders[[#This Row],[Order Date]])</f>
        <v>13</v>
      </c>
      <c r="Q2243" t="str" cm="1">
        <f t="array" ref="Q2243">_xlfn.IFS(orders[[#This Row],[Customer Gender]]="M","Male", orders[[#This Row],[Customer Gender]]="F","Female", orders[[#This Row],[Customer Gender]]="O","Other", TRUE,"Unknown")</f>
        <v>Male</v>
      </c>
      <c r="R2243" s="31" t="str">
        <f t="shared" si="107"/>
        <v>March</v>
      </c>
    </row>
    <row r="2244" spans="1:18">
      <c r="A2244" t="s">
        <v>2345</v>
      </c>
      <c r="B2244" t="s">
        <v>54</v>
      </c>
      <c r="C2244">
        <v>1</v>
      </c>
      <c r="D2244">
        <f t="shared" si="105"/>
        <v>1</v>
      </c>
      <c r="E2244">
        <v>29.6</v>
      </c>
      <c r="F2244">
        <v>29.6</v>
      </c>
      <c r="G2244">
        <f t="shared" si="106"/>
        <v>29.6</v>
      </c>
      <c r="H2244" s="1">
        <v>45740</v>
      </c>
      <c r="I2244" s="1">
        <v>45744</v>
      </c>
      <c r="J2244" t="s">
        <v>23</v>
      </c>
      <c r="K2244" t="s">
        <v>18</v>
      </c>
      <c r="L2244">
        <v>2</v>
      </c>
      <c r="M2244" t="s">
        <v>19</v>
      </c>
      <c r="N2244" t="s">
        <v>33</v>
      </c>
      <c r="O2244">
        <f>orders[[#This Row],[Ship Date]]-orders[[#This Row],[Order Date]]</f>
        <v>4</v>
      </c>
      <c r="P2244">
        <f>WEEKNUM(orders[[#This Row],[Order Date]])</f>
        <v>13</v>
      </c>
      <c r="Q2244" t="str" cm="1">
        <f t="array" ref="Q2244">_xlfn.IFS(orders[[#This Row],[Customer Gender]]="M","Male", orders[[#This Row],[Customer Gender]]="F","Female", orders[[#This Row],[Customer Gender]]="O","Other", TRUE,"Unknown")</f>
        <v>Male</v>
      </c>
      <c r="R2244" s="31" t="str">
        <f t="shared" si="107"/>
        <v>March</v>
      </c>
    </row>
    <row r="2245" spans="1:18">
      <c r="A2245" t="s">
        <v>2346</v>
      </c>
      <c r="B2245" t="s">
        <v>44</v>
      </c>
      <c r="C2245">
        <v>2</v>
      </c>
      <c r="D2245">
        <f t="shared" si="105"/>
        <v>2</v>
      </c>
      <c r="E2245">
        <v>18.899999999999999</v>
      </c>
      <c r="F2245">
        <v>37.799999999999997</v>
      </c>
      <c r="G2245">
        <f t="shared" si="106"/>
        <v>37.799999999999997</v>
      </c>
      <c r="H2245" s="1">
        <v>45740</v>
      </c>
      <c r="I2245" s="1">
        <v>45742</v>
      </c>
      <c r="J2245" t="s">
        <v>27</v>
      </c>
      <c r="K2245" t="s">
        <v>70</v>
      </c>
      <c r="L2245">
        <v>5</v>
      </c>
      <c r="M2245" t="s">
        <v>19</v>
      </c>
      <c r="N2245" t="s">
        <v>33</v>
      </c>
      <c r="O2245">
        <f>orders[[#This Row],[Ship Date]]-orders[[#This Row],[Order Date]]</f>
        <v>2</v>
      </c>
      <c r="P2245">
        <f>WEEKNUM(orders[[#This Row],[Order Date]])</f>
        <v>13</v>
      </c>
      <c r="Q2245" t="str" cm="1">
        <f t="array" ref="Q2245">_xlfn.IFS(orders[[#This Row],[Customer Gender]]="M","Male", orders[[#This Row],[Customer Gender]]="F","Female", orders[[#This Row],[Customer Gender]]="O","Other", TRUE,"Unknown")</f>
        <v>Female</v>
      </c>
      <c r="R2245" s="31" t="str">
        <f t="shared" si="107"/>
        <v>March</v>
      </c>
    </row>
    <row r="2246" spans="1:18">
      <c r="A2246" t="s">
        <v>2347</v>
      </c>
      <c r="B2246" t="s">
        <v>54</v>
      </c>
      <c r="C2246">
        <v>5</v>
      </c>
      <c r="D2246">
        <f t="shared" si="105"/>
        <v>5</v>
      </c>
      <c r="E2246">
        <v>41.4</v>
      </c>
      <c r="F2246">
        <v>207</v>
      </c>
      <c r="G2246">
        <f t="shared" si="106"/>
        <v>207</v>
      </c>
      <c r="H2246" s="1">
        <v>45740</v>
      </c>
      <c r="I2246" s="1">
        <v>45741</v>
      </c>
      <c r="J2246" t="s">
        <v>23</v>
      </c>
      <c r="K2246" t="s">
        <v>51</v>
      </c>
      <c r="L2246">
        <v>4</v>
      </c>
      <c r="M2246" t="s">
        <v>19</v>
      </c>
      <c r="N2246" t="s">
        <v>33</v>
      </c>
      <c r="O2246">
        <f>orders[[#This Row],[Ship Date]]-orders[[#This Row],[Order Date]]</f>
        <v>1</v>
      </c>
      <c r="P2246">
        <f>WEEKNUM(orders[[#This Row],[Order Date]])</f>
        <v>13</v>
      </c>
      <c r="Q2246" t="str" cm="1">
        <f t="array" ref="Q2246">_xlfn.IFS(orders[[#This Row],[Customer Gender]]="M","Male", orders[[#This Row],[Customer Gender]]="F","Female", orders[[#This Row],[Customer Gender]]="O","Other", TRUE,"Unknown")</f>
        <v>Male</v>
      </c>
      <c r="R2246" s="31" t="str">
        <f t="shared" si="107"/>
        <v>March</v>
      </c>
    </row>
    <row r="2247" spans="1:18">
      <c r="A2247" t="s">
        <v>2348</v>
      </c>
      <c r="B2247" t="s">
        <v>26</v>
      </c>
      <c r="C2247">
        <v>1</v>
      </c>
      <c r="D2247">
        <f t="shared" si="105"/>
        <v>1</v>
      </c>
      <c r="E2247">
        <v>118.4</v>
      </c>
      <c r="F2247">
        <v>118.4</v>
      </c>
      <c r="G2247">
        <f t="shared" si="106"/>
        <v>118.4</v>
      </c>
      <c r="H2247" s="1">
        <v>45740</v>
      </c>
      <c r="I2247" s="1">
        <v>45741</v>
      </c>
      <c r="J2247" t="s">
        <v>27</v>
      </c>
      <c r="K2247" t="s">
        <v>18</v>
      </c>
      <c r="L2247">
        <v>5</v>
      </c>
      <c r="M2247" t="s">
        <v>19</v>
      </c>
      <c r="N2247" t="s">
        <v>33</v>
      </c>
      <c r="O2247">
        <f>orders[[#This Row],[Ship Date]]-orders[[#This Row],[Order Date]]</f>
        <v>1</v>
      </c>
      <c r="P2247">
        <f>WEEKNUM(orders[[#This Row],[Order Date]])</f>
        <v>13</v>
      </c>
      <c r="Q2247" t="str" cm="1">
        <f t="array" ref="Q2247">_xlfn.IFS(orders[[#This Row],[Customer Gender]]="M","Male", orders[[#This Row],[Customer Gender]]="F","Female", orders[[#This Row],[Customer Gender]]="O","Other", TRUE,"Unknown")</f>
        <v>Female</v>
      </c>
      <c r="R2247" s="31" t="str">
        <f t="shared" si="107"/>
        <v>March</v>
      </c>
    </row>
    <row r="2248" spans="1:18">
      <c r="A2248" t="s">
        <v>2349</v>
      </c>
      <c r="B2248" t="s">
        <v>26</v>
      </c>
      <c r="C2248">
        <v>2</v>
      </c>
      <c r="D2248">
        <f t="shared" si="105"/>
        <v>2</v>
      </c>
      <c r="E2248">
        <v>125.3</v>
      </c>
      <c r="F2248">
        <v>250.6</v>
      </c>
      <c r="G2248">
        <f t="shared" si="106"/>
        <v>250.6</v>
      </c>
      <c r="H2248" s="1">
        <v>45740</v>
      </c>
      <c r="I2248" s="1">
        <v>45743</v>
      </c>
      <c r="J2248" t="s">
        <v>27</v>
      </c>
      <c r="K2248" t="s">
        <v>18</v>
      </c>
      <c r="L2248">
        <v>5</v>
      </c>
      <c r="M2248" t="s">
        <v>19</v>
      </c>
      <c r="N2248" t="s">
        <v>33</v>
      </c>
      <c r="O2248">
        <f>orders[[#This Row],[Ship Date]]-orders[[#This Row],[Order Date]]</f>
        <v>3</v>
      </c>
      <c r="P2248">
        <f>WEEKNUM(orders[[#This Row],[Order Date]])</f>
        <v>13</v>
      </c>
      <c r="Q2248" t="str" cm="1">
        <f t="array" ref="Q2248">_xlfn.IFS(orders[[#This Row],[Customer Gender]]="M","Male", orders[[#This Row],[Customer Gender]]="F","Female", orders[[#This Row],[Customer Gender]]="O","Other", TRUE,"Unknown")</f>
        <v>Female</v>
      </c>
      <c r="R2248" s="31" t="str">
        <f t="shared" si="107"/>
        <v>March</v>
      </c>
    </row>
    <row r="2249" spans="1:18">
      <c r="A2249" t="s">
        <v>2350</v>
      </c>
      <c r="B2249" t="s">
        <v>30</v>
      </c>
      <c r="C2249">
        <v>2</v>
      </c>
      <c r="D2249">
        <f t="shared" si="105"/>
        <v>2</v>
      </c>
      <c r="E2249">
        <v>85.8</v>
      </c>
      <c r="F2249">
        <v>171.6</v>
      </c>
      <c r="G2249">
        <f t="shared" si="106"/>
        <v>171.6</v>
      </c>
      <c r="H2249" s="1">
        <v>45740</v>
      </c>
      <c r="I2249" s="1">
        <v>45741</v>
      </c>
      <c r="J2249" t="s">
        <v>27</v>
      </c>
      <c r="K2249" t="s">
        <v>35</v>
      </c>
      <c r="L2249">
        <v>2</v>
      </c>
      <c r="M2249" t="s">
        <v>19</v>
      </c>
      <c r="N2249" t="s">
        <v>33</v>
      </c>
      <c r="O2249">
        <f>orders[[#This Row],[Ship Date]]-orders[[#This Row],[Order Date]]</f>
        <v>1</v>
      </c>
      <c r="P2249">
        <f>WEEKNUM(orders[[#This Row],[Order Date]])</f>
        <v>13</v>
      </c>
      <c r="Q2249" t="str" cm="1">
        <f t="array" ref="Q2249">_xlfn.IFS(orders[[#This Row],[Customer Gender]]="M","Male", orders[[#This Row],[Customer Gender]]="F","Female", orders[[#This Row],[Customer Gender]]="O","Other", TRUE,"Unknown")</f>
        <v>Female</v>
      </c>
      <c r="R2249" s="31" t="str">
        <f t="shared" si="107"/>
        <v>March</v>
      </c>
    </row>
    <row r="2250" spans="1:18">
      <c r="A2250" t="s">
        <v>2351</v>
      </c>
      <c r="B2250" t="s">
        <v>39</v>
      </c>
      <c r="C2250">
        <v>1</v>
      </c>
      <c r="D2250">
        <f t="shared" si="105"/>
        <v>1</v>
      </c>
      <c r="E2250">
        <v>44.2</v>
      </c>
      <c r="F2250">
        <v>44.2</v>
      </c>
      <c r="G2250">
        <f t="shared" si="106"/>
        <v>44.2</v>
      </c>
      <c r="H2250" s="1">
        <v>45740</v>
      </c>
      <c r="I2250" s="1">
        <v>45743</v>
      </c>
      <c r="J2250" t="s">
        <v>23</v>
      </c>
      <c r="K2250" t="s">
        <v>35</v>
      </c>
      <c r="L2250">
        <v>4</v>
      </c>
      <c r="M2250" t="s">
        <v>19</v>
      </c>
      <c r="N2250" t="s">
        <v>33</v>
      </c>
      <c r="O2250">
        <f>orders[[#This Row],[Ship Date]]-orders[[#This Row],[Order Date]]</f>
        <v>3</v>
      </c>
      <c r="P2250">
        <f>WEEKNUM(orders[[#This Row],[Order Date]])</f>
        <v>13</v>
      </c>
      <c r="Q2250" t="str" cm="1">
        <f t="array" ref="Q2250">_xlfn.IFS(orders[[#This Row],[Customer Gender]]="M","Male", orders[[#This Row],[Customer Gender]]="F","Female", orders[[#This Row],[Customer Gender]]="O","Other", TRUE,"Unknown")</f>
        <v>Male</v>
      </c>
      <c r="R2250" s="31" t="str">
        <f t="shared" si="107"/>
        <v>March</v>
      </c>
    </row>
    <row r="2251" spans="1:18">
      <c r="A2251" t="s">
        <v>2352</v>
      </c>
      <c r="B2251" t="s">
        <v>37</v>
      </c>
      <c r="C2251">
        <v>4</v>
      </c>
      <c r="D2251">
        <f t="shared" si="105"/>
        <v>4</v>
      </c>
      <c r="E2251">
        <v>74.099999999999994</v>
      </c>
      <c r="F2251">
        <v>296.39999999999998</v>
      </c>
      <c r="G2251">
        <f t="shared" si="106"/>
        <v>296.39999999999998</v>
      </c>
      <c r="H2251" s="1">
        <v>45740</v>
      </c>
      <c r="I2251" s="1">
        <v>45742</v>
      </c>
      <c r="J2251" t="s">
        <v>27</v>
      </c>
      <c r="K2251" t="s">
        <v>18</v>
      </c>
      <c r="L2251">
        <v>4</v>
      </c>
      <c r="M2251" t="s">
        <v>19</v>
      </c>
      <c r="N2251" t="s">
        <v>33</v>
      </c>
      <c r="O2251">
        <f>orders[[#This Row],[Ship Date]]-orders[[#This Row],[Order Date]]</f>
        <v>2</v>
      </c>
      <c r="P2251">
        <f>WEEKNUM(orders[[#This Row],[Order Date]])</f>
        <v>13</v>
      </c>
      <c r="Q2251" t="str" cm="1">
        <f t="array" ref="Q2251">_xlfn.IFS(orders[[#This Row],[Customer Gender]]="M","Male", orders[[#This Row],[Customer Gender]]="F","Female", orders[[#This Row],[Customer Gender]]="O","Other", TRUE,"Unknown")</f>
        <v>Female</v>
      </c>
      <c r="R2251" s="31" t="str">
        <f t="shared" si="107"/>
        <v>March</v>
      </c>
    </row>
    <row r="2252" spans="1:18">
      <c r="A2252" t="s">
        <v>2353</v>
      </c>
      <c r="B2252" t="s">
        <v>44</v>
      </c>
      <c r="C2252">
        <v>1</v>
      </c>
      <c r="D2252">
        <f t="shared" si="105"/>
        <v>1</v>
      </c>
      <c r="E2252">
        <v>33.799999999999997</v>
      </c>
      <c r="F2252">
        <v>33.799999999999997</v>
      </c>
      <c r="G2252">
        <f t="shared" si="106"/>
        <v>33.799999999999997</v>
      </c>
      <c r="H2252" s="1">
        <v>45740</v>
      </c>
      <c r="I2252" s="1">
        <v>45741</v>
      </c>
      <c r="J2252" t="s">
        <v>27</v>
      </c>
      <c r="K2252" t="s">
        <v>40</v>
      </c>
      <c r="L2252">
        <v>5</v>
      </c>
      <c r="M2252" t="s">
        <v>19</v>
      </c>
      <c r="N2252" t="s">
        <v>186</v>
      </c>
      <c r="O2252">
        <f>orders[[#This Row],[Ship Date]]-orders[[#This Row],[Order Date]]</f>
        <v>1</v>
      </c>
      <c r="P2252">
        <f>WEEKNUM(orders[[#This Row],[Order Date]])</f>
        <v>13</v>
      </c>
      <c r="Q2252" t="str" cm="1">
        <f t="array" ref="Q2252">_xlfn.IFS(orders[[#This Row],[Customer Gender]]="M","Male", orders[[#This Row],[Customer Gender]]="F","Female", orders[[#This Row],[Customer Gender]]="O","Other", TRUE,"Unknown")</f>
        <v>Female</v>
      </c>
      <c r="R2252" s="31" t="str">
        <f t="shared" si="107"/>
        <v>March</v>
      </c>
    </row>
    <row r="2253" spans="1:18">
      <c r="A2253" t="s">
        <v>2354</v>
      </c>
      <c r="B2253" t="s">
        <v>22</v>
      </c>
      <c r="C2253">
        <v>2</v>
      </c>
      <c r="D2253">
        <f t="shared" si="105"/>
        <v>2</v>
      </c>
      <c r="E2253">
        <v>39.1</v>
      </c>
      <c r="F2253">
        <v>78.2</v>
      </c>
      <c r="G2253">
        <f t="shared" si="106"/>
        <v>78.2</v>
      </c>
      <c r="H2253" s="1">
        <v>45740</v>
      </c>
      <c r="I2253" s="1">
        <v>45741</v>
      </c>
      <c r="J2253" t="s">
        <v>23</v>
      </c>
      <c r="K2253" t="s">
        <v>18</v>
      </c>
      <c r="L2253">
        <v>3</v>
      </c>
      <c r="M2253" t="s">
        <v>19</v>
      </c>
      <c r="N2253" t="s">
        <v>186</v>
      </c>
      <c r="O2253">
        <f>orders[[#This Row],[Ship Date]]-orders[[#This Row],[Order Date]]</f>
        <v>1</v>
      </c>
      <c r="P2253">
        <f>WEEKNUM(orders[[#This Row],[Order Date]])</f>
        <v>13</v>
      </c>
      <c r="Q2253" t="str" cm="1">
        <f t="array" ref="Q2253">_xlfn.IFS(orders[[#This Row],[Customer Gender]]="M","Male", orders[[#This Row],[Customer Gender]]="F","Female", orders[[#This Row],[Customer Gender]]="O","Other", TRUE,"Unknown")</f>
        <v>Male</v>
      </c>
      <c r="R2253" s="31" t="str">
        <f t="shared" si="107"/>
        <v>March</v>
      </c>
    </row>
    <row r="2254" spans="1:18">
      <c r="A2254" t="s">
        <v>2355</v>
      </c>
      <c r="B2254" t="s">
        <v>16</v>
      </c>
      <c r="C2254">
        <v>1</v>
      </c>
      <c r="D2254">
        <f t="shared" si="105"/>
        <v>1</v>
      </c>
      <c r="E2254">
        <v>37.200000000000003</v>
      </c>
      <c r="F2254">
        <v>37.200000000000003</v>
      </c>
      <c r="G2254">
        <f t="shared" si="106"/>
        <v>37.200000000000003</v>
      </c>
      <c r="H2254" s="1">
        <v>45740</v>
      </c>
      <c r="I2254" s="1">
        <v>45741</v>
      </c>
      <c r="J2254" t="s">
        <v>23</v>
      </c>
      <c r="K2254" t="s">
        <v>18</v>
      </c>
      <c r="L2254">
        <v>3</v>
      </c>
      <c r="M2254" t="s">
        <v>19</v>
      </c>
      <c r="N2254" t="s">
        <v>98</v>
      </c>
      <c r="O2254">
        <f>orders[[#This Row],[Ship Date]]-orders[[#This Row],[Order Date]]</f>
        <v>1</v>
      </c>
      <c r="P2254">
        <f>WEEKNUM(orders[[#This Row],[Order Date]])</f>
        <v>13</v>
      </c>
      <c r="Q2254" t="str" cm="1">
        <f t="array" ref="Q2254">_xlfn.IFS(orders[[#This Row],[Customer Gender]]="M","Male", orders[[#This Row],[Customer Gender]]="F","Female", orders[[#This Row],[Customer Gender]]="O","Other", TRUE,"Unknown")</f>
        <v>Male</v>
      </c>
      <c r="R2254" s="31" t="str">
        <f t="shared" si="107"/>
        <v>March</v>
      </c>
    </row>
    <row r="2255" spans="1:18">
      <c r="A2255" t="s">
        <v>2356</v>
      </c>
      <c r="B2255" t="s">
        <v>123</v>
      </c>
      <c r="C2255">
        <v>3</v>
      </c>
      <c r="D2255">
        <f t="shared" si="105"/>
        <v>3</v>
      </c>
      <c r="E2255">
        <v>33.9</v>
      </c>
      <c r="F2255">
        <v>101.69999999999999</v>
      </c>
      <c r="G2255">
        <f t="shared" si="106"/>
        <v>101.69999999999999</v>
      </c>
      <c r="H2255" s="1">
        <v>45740</v>
      </c>
      <c r="I2255" s="1">
        <v>45742</v>
      </c>
      <c r="J2255" t="s">
        <v>23</v>
      </c>
      <c r="K2255" t="s">
        <v>40</v>
      </c>
      <c r="L2255">
        <v>4</v>
      </c>
      <c r="M2255" t="s">
        <v>19</v>
      </c>
      <c r="N2255" t="s">
        <v>55</v>
      </c>
      <c r="O2255">
        <f>orders[[#This Row],[Ship Date]]-orders[[#This Row],[Order Date]]</f>
        <v>2</v>
      </c>
      <c r="P2255">
        <f>WEEKNUM(orders[[#This Row],[Order Date]])</f>
        <v>13</v>
      </c>
      <c r="Q2255" t="str" cm="1">
        <f t="array" ref="Q2255">_xlfn.IFS(orders[[#This Row],[Customer Gender]]="M","Male", orders[[#This Row],[Customer Gender]]="F","Female", orders[[#This Row],[Customer Gender]]="O","Other", TRUE,"Unknown")</f>
        <v>Male</v>
      </c>
      <c r="R2255" s="31" t="str">
        <f t="shared" si="107"/>
        <v>March</v>
      </c>
    </row>
    <row r="2256" spans="1:18">
      <c r="A2256" t="s">
        <v>2357</v>
      </c>
      <c r="B2256" t="s">
        <v>42</v>
      </c>
      <c r="C2256">
        <v>15</v>
      </c>
      <c r="D2256">
        <f t="shared" si="105"/>
        <v>15</v>
      </c>
      <c r="E2256">
        <v>73.3</v>
      </c>
      <c r="F2256">
        <v>1099.5</v>
      </c>
      <c r="G2256">
        <f t="shared" si="106"/>
        <v>1099.5</v>
      </c>
      <c r="H2256" s="1">
        <v>45740</v>
      </c>
      <c r="I2256" s="1">
        <v>45743</v>
      </c>
      <c r="J2256" t="s">
        <v>27</v>
      </c>
      <c r="K2256" t="s">
        <v>40</v>
      </c>
      <c r="L2256">
        <v>3</v>
      </c>
      <c r="M2256" t="s">
        <v>19</v>
      </c>
      <c r="N2256" t="s">
        <v>62</v>
      </c>
      <c r="O2256">
        <f>orders[[#This Row],[Ship Date]]-orders[[#This Row],[Order Date]]</f>
        <v>3</v>
      </c>
      <c r="P2256">
        <f>WEEKNUM(orders[[#This Row],[Order Date]])</f>
        <v>13</v>
      </c>
      <c r="Q2256" t="str" cm="1">
        <f t="array" ref="Q2256">_xlfn.IFS(orders[[#This Row],[Customer Gender]]="M","Male", orders[[#This Row],[Customer Gender]]="F","Female", orders[[#This Row],[Customer Gender]]="O","Other", TRUE,"Unknown")</f>
        <v>Female</v>
      </c>
      <c r="R2256" s="31" t="str">
        <f t="shared" si="107"/>
        <v>March</v>
      </c>
    </row>
    <row r="2257" spans="1:18">
      <c r="A2257" t="s">
        <v>2358</v>
      </c>
      <c r="B2257" t="s">
        <v>44</v>
      </c>
      <c r="C2257">
        <v>4</v>
      </c>
      <c r="D2257">
        <f t="shared" si="105"/>
        <v>4</v>
      </c>
      <c r="E2257">
        <v>35</v>
      </c>
      <c r="F2257">
        <v>140</v>
      </c>
      <c r="G2257">
        <f t="shared" si="106"/>
        <v>140</v>
      </c>
      <c r="H2257" s="1">
        <v>45740</v>
      </c>
      <c r="I2257" s="1">
        <v>45742</v>
      </c>
      <c r="J2257" t="s">
        <v>27</v>
      </c>
      <c r="K2257" t="s">
        <v>35</v>
      </c>
      <c r="L2257">
        <v>4</v>
      </c>
      <c r="M2257" t="s">
        <v>19</v>
      </c>
      <c r="N2257" t="s">
        <v>62</v>
      </c>
      <c r="O2257">
        <f>orders[[#This Row],[Ship Date]]-orders[[#This Row],[Order Date]]</f>
        <v>2</v>
      </c>
      <c r="P2257">
        <f>WEEKNUM(orders[[#This Row],[Order Date]])</f>
        <v>13</v>
      </c>
      <c r="Q2257" t="str" cm="1">
        <f t="array" ref="Q2257">_xlfn.IFS(orders[[#This Row],[Customer Gender]]="M","Male", orders[[#This Row],[Customer Gender]]="F","Female", orders[[#This Row],[Customer Gender]]="O","Other", TRUE,"Unknown")</f>
        <v>Female</v>
      </c>
      <c r="R2257" s="31" t="str">
        <f t="shared" si="107"/>
        <v>March</v>
      </c>
    </row>
    <row r="2258" spans="1:18">
      <c r="A2258" t="s">
        <v>2359</v>
      </c>
      <c r="B2258" t="s">
        <v>16</v>
      </c>
      <c r="C2258">
        <v>3</v>
      </c>
      <c r="D2258">
        <f t="shared" si="105"/>
        <v>3</v>
      </c>
      <c r="E2258">
        <v>22.2</v>
      </c>
      <c r="F2258">
        <v>66.599999999999994</v>
      </c>
      <c r="G2258">
        <f t="shared" si="106"/>
        <v>66.599999999999994</v>
      </c>
      <c r="H2258" s="1">
        <v>45740</v>
      </c>
      <c r="I2258" s="1">
        <v>45741</v>
      </c>
      <c r="J2258" t="s">
        <v>23</v>
      </c>
      <c r="K2258" t="s">
        <v>35</v>
      </c>
      <c r="L2258">
        <v>4</v>
      </c>
      <c r="M2258" t="s">
        <v>19</v>
      </c>
      <c r="N2258" t="s">
        <v>103</v>
      </c>
      <c r="O2258">
        <f>orders[[#This Row],[Ship Date]]-orders[[#This Row],[Order Date]]</f>
        <v>1</v>
      </c>
      <c r="P2258">
        <f>WEEKNUM(orders[[#This Row],[Order Date]])</f>
        <v>13</v>
      </c>
      <c r="Q2258" t="str" cm="1">
        <f t="array" ref="Q2258">_xlfn.IFS(orders[[#This Row],[Customer Gender]]="M","Male", orders[[#This Row],[Customer Gender]]="F","Female", orders[[#This Row],[Customer Gender]]="O","Other", TRUE,"Unknown")</f>
        <v>Male</v>
      </c>
      <c r="R2258" s="31" t="str">
        <f t="shared" si="107"/>
        <v>March</v>
      </c>
    </row>
    <row r="2259" spans="1:18">
      <c r="A2259" t="s">
        <v>2360</v>
      </c>
      <c r="B2259" t="s">
        <v>54</v>
      </c>
      <c r="C2259">
        <v>1</v>
      </c>
      <c r="D2259">
        <f t="shared" si="105"/>
        <v>1</v>
      </c>
      <c r="E2259">
        <v>32.4</v>
      </c>
      <c r="F2259">
        <v>32.4</v>
      </c>
      <c r="G2259">
        <f t="shared" si="106"/>
        <v>32.4</v>
      </c>
      <c r="H2259" s="1">
        <v>45740</v>
      </c>
      <c r="I2259" s="1">
        <v>45741</v>
      </c>
      <c r="J2259" t="s">
        <v>27</v>
      </c>
      <c r="K2259" t="s">
        <v>18</v>
      </c>
      <c r="L2259">
        <v>4</v>
      </c>
      <c r="M2259" t="s">
        <v>19</v>
      </c>
      <c r="N2259" t="s">
        <v>77</v>
      </c>
      <c r="O2259">
        <f>orders[[#This Row],[Ship Date]]-orders[[#This Row],[Order Date]]</f>
        <v>1</v>
      </c>
      <c r="P2259">
        <f>WEEKNUM(orders[[#This Row],[Order Date]])</f>
        <v>13</v>
      </c>
      <c r="Q2259" t="str" cm="1">
        <f t="array" ref="Q2259">_xlfn.IFS(orders[[#This Row],[Customer Gender]]="M","Male", orders[[#This Row],[Customer Gender]]="F","Female", orders[[#This Row],[Customer Gender]]="O","Other", TRUE,"Unknown")</f>
        <v>Female</v>
      </c>
      <c r="R2259" s="31" t="str">
        <f t="shared" si="107"/>
        <v>March</v>
      </c>
    </row>
    <row r="2260" spans="1:18">
      <c r="A2260" t="s">
        <v>2361</v>
      </c>
      <c r="B2260" t="s">
        <v>37</v>
      </c>
      <c r="C2260">
        <v>3</v>
      </c>
      <c r="D2260">
        <f t="shared" si="105"/>
        <v>3</v>
      </c>
      <c r="E2260">
        <v>88.4</v>
      </c>
      <c r="F2260">
        <v>265.20000000000005</v>
      </c>
      <c r="G2260">
        <f t="shared" si="106"/>
        <v>265.20000000000005</v>
      </c>
      <c r="H2260" s="1">
        <v>45741</v>
      </c>
      <c r="I2260" s="1">
        <v>45743</v>
      </c>
      <c r="J2260" t="s">
        <v>27</v>
      </c>
      <c r="K2260" t="s">
        <v>35</v>
      </c>
      <c r="L2260">
        <v>3</v>
      </c>
      <c r="M2260" t="s">
        <v>19</v>
      </c>
      <c r="N2260" t="s">
        <v>77</v>
      </c>
      <c r="O2260">
        <f>orders[[#This Row],[Ship Date]]-orders[[#This Row],[Order Date]]</f>
        <v>2</v>
      </c>
      <c r="P2260">
        <f>WEEKNUM(orders[[#This Row],[Order Date]])</f>
        <v>13</v>
      </c>
      <c r="Q2260" t="str" cm="1">
        <f t="array" ref="Q2260">_xlfn.IFS(orders[[#This Row],[Customer Gender]]="M","Male", orders[[#This Row],[Customer Gender]]="F","Female", orders[[#This Row],[Customer Gender]]="O","Other", TRUE,"Unknown")</f>
        <v>Female</v>
      </c>
      <c r="R2260" s="31" t="str">
        <f t="shared" si="107"/>
        <v>March</v>
      </c>
    </row>
    <row r="2261" spans="1:18">
      <c r="A2261" t="s">
        <v>2362</v>
      </c>
      <c r="B2261" t="s">
        <v>37</v>
      </c>
      <c r="C2261">
        <v>16</v>
      </c>
      <c r="D2261">
        <f t="shared" si="105"/>
        <v>16</v>
      </c>
      <c r="E2261">
        <v>30.5</v>
      </c>
      <c r="F2261">
        <v>488</v>
      </c>
      <c r="G2261">
        <f t="shared" si="106"/>
        <v>488</v>
      </c>
      <c r="H2261" s="1">
        <v>45741</v>
      </c>
      <c r="I2261" s="1">
        <v>45742</v>
      </c>
      <c r="J2261" t="s">
        <v>27</v>
      </c>
      <c r="K2261" t="s">
        <v>40</v>
      </c>
      <c r="L2261">
        <v>4</v>
      </c>
      <c r="M2261" t="s">
        <v>19</v>
      </c>
      <c r="N2261" t="s">
        <v>77</v>
      </c>
      <c r="O2261">
        <f>orders[[#This Row],[Ship Date]]-orders[[#This Row],[Order Date]]</f>
        <v>1</v>
      </c>
      <c r="P2261">
        <f>WEEKNUM(orders[[#This Row],[Order Date]])</f>
        <v>13</v>
      </c>
      <c r="Q2261" t="str" cm="1">
        <f t="array" ref="Q2261">_xlfn.IFS(orders[[#This Row],[Customer Gender]]="M","Male", orders[[#This Row],[Customer Gender]]="F","Female", orders[[#This Row],[Customer Gender]]="O","Other", TRUE,"Unknown")</f>
        <v>Female</v>
      </c>
      <c r="R2261" s="31" t="str">
        <f t="shared" si="107"/>
        <v>March</v>
      </c>
    </row>
    <row r="2262" spans="1:18">
      <c r="A2262" t="s">
        <v>2363</v>
      </c>
      <c r="B2262" t="s">
        <v>22</v>
      </c>
      <c r="C2262">
        <v>6</v>
      </c>
      <c r="D2262">
        <f t="shared" si="105"/>
        <v>6</v>
      </c>
      <c r="E2262">
        <v>38.1</v>
      </c>
      <c r="F2262">
        <v>228.60000000000002</v>
      </c>
      <c r="G2262">
        <f t="shared" si="106"/>
        <v>228.60000000000002</v>
      </c>
      <c r="H2262" s="1">
        <v>45741</v>
      </c>
      <c r="I2262" s="1">
        <v>45743</v>
      </c>
      <c r="J2262" t="s">
        <v>27</v>
      </c>
      <c r="K2262" t="s">
        <v>18</v>
      </c>
      <c r="L2262">
        <v>3</v>
      </c>
      <c r="M2262" t="s">
        <v>19</v>
      </c>
      <c r="N2262" t="s">
        <v>77</v>
      </c>
      <c r="O2262">
        <f>orders[[#This Row],[Ship Date]]-orders[[#This Row],[Order Date]]</f>
        <v>2</v>
      </c>
      <c r="P2262">
        <f>WEEKNUM(orders[[#This Row],[Order Date]])</f>
        <v>13</v>
      </c>
      <c r="Q2262" t="str" cm="1">
        <f t="array" ref="Q2262">_xlfn.IFS(orders[[#This Row],[Customer Gender]]="M","Male", orders[[#This Row],[Customer Gender]]="F","Female", orders[[#This Row],[Customer Gender]]="O","Other", TRUE,"Unknown")</f>
        <v>Female</v>
      </c>
      <c r="R2262" s="31" t="str">
        <f t="shared" si="107"/>
        <v>March</v>
      </c>
    </row>
    <row r="2263" spans="1:18">
      <c r="A2263" t="s">
        <v>2364</v>
      </c>
      <c r="B2263" t="s">
        <v>54</v>
      </c>
      <c r="C2263">
        <v>5</v>
      </c>
      <c r="D2263">
        <f t="shared" si="105"/>
        <v>5</v>
      </c>
      <c r="E2263">
        <v>37.6</v>
      </c>
      <c r="F2263">
        <v>188</v>
      </c>
      <c r="G2263">
        <f t="shared" si="106"/>
        <v>188</v>
      </c>
      <c r="H2263" s="1">
        <v>45741</v>
      </c>
      <c r="I2263" s="1">
        <v>45745</v>
      </c>
      <c r="J2263" t="s">
        <v>23</v>
      </c>
      <c r="K2263" t="s">
        <v>18</v>
      </c>
      <c r="L2263">
        <v>4</v>
      </c>
      <c r="M2263" t="s">
        <v>19</v>
      </c>
      <c r="N2263" t="s">
        <v>77</v>
      </c>
      <c r="O2263">
        <f>orders[[#This Row],[Ship Date]]-orders[[#This Row],[Order Date]]</f>
        <v>4</v>
      </c>
      <c r="P2263">
        <f>WEEKNUM(orders[[#This Row],[Order Date]])</f>
        <v>13</v>
      </c>
      <c r="Q2263" t="str" cm="1">
        <f t="array" ref="Q2263">_xlfn.IFS(orders[[#This Row],[Customer Gender]]="M","Male", orders[[#This Row],[Customer Gender]]="F","Female", orders[[#This Row],[Customer Gender]]="O","Other", TRUE,"Unknown")</f>
        <v>Male</v>
      </c>
      <c r="R2263" s="31" t="str">
        <f t="shared" si="107"/>
        <v>March</v>
      </c>
    </row>
    <row r="2264" spans="1:18">
      <c r="A2264" t="s">
        <v>2365</v>
      </c>
      <c r="B2264" t="s">
        <v>123</v>
      </c>
      <c r="C2264">
        <v>2</v>
      </c>
      <c r="D2264">
        <f t="shared" si="105"/>
        <v>2</v>
      </c>
      <c r="E2264">
        <v>31.4</v>
      </c>
      <c r="F2264">
        <v>62.8</v>
      </c>
      <c r="G2264">
        <f t="shared" si="106"/>
        <v>62.8</v>
      </c>
      <c r="H2264" s="1">
        <v>45741</v>
      </c>
      <c r="I2264" s="1">
        <v>45742</v>
      </c>
      <c r="J2264" t="s">
        <v>23</v>
      </c>
      <c r="K2264" t="s">
        <v>18</v>
      </c>
      <c r="L2264">
        <v>5</v>
      </c>
      <c r="M2264" t="s">
        <v>19</v>
      </c>
      <c r="N2264" t="s">
        <v>77</v>
      </c>
      <c r="O2264">
        <f>orders[[#This Row],[Ship Date]]-orders[[#This Row],[Order Date]]</f>
        <v>1</v>
      </c>
      <c r="P2264">
        <f>WEEKNUM(orders[[#This Row],[Order Date]])</f>
        <v>13</v>
      </c>
      <c r="Q2264" t="str" cm="1">
        <f t="array" ref="Q2264">_xlfn.IFS(orders[[#This Row],[Customer Gender]]="M","Male", orders[[#This Row],[Customer Gender]]="F","Female", orders[[#This Row],[Customer Gender]]="O","Other", TRUE,"Unknown")</f>
        <v>Male</v>
      </c>
      <c r="R2264" s="31" t="str">
        <f t="shared" si="107"/>
        <v>March</v>
      </c>
    </row>
    <row r="2265" spans="1:18">
      <c r="A2265" t="s">
        <v>2366</v>
      </c>
      <c r="B2265" t="s">
        <v>39</v>
      </c>
      <c r="C2265">
        <v>2</v>
      </c>
      <c r="D2265">
        <f t="shared" si="105"/>
        <v>2</v>
      </c>
      <c r="E2265">
        <v>61.5</v>
      </c>
      <c r="F2265">
        <v>123</v>
      </c>
      <c r="G2265">
        <f t="shared" si="106"/>
        <v>123</v>
      </c>
      <c r="H2265" s="1">
        <v>45741</v>
      </c>
      <c r="I2265" s="1">
        <v>45742</v>
      </c>
      <c r="J2265" t="s">
        <v>23</v>
      </c>
      <c r="K2265" t="s">
        <v>51</v>
      </c>
      <c r="L2265">
        <v>4</v>
      </c>
      <c r="M2265" t="s">
        <v>19</v>
      </c>
      <c r="N2265" t="s">
        <v>292</v>
      </c>
      <c r="O2265">
        <f>orders[[#This Row],[Ship Date]]-orders[[#This Row],[Order Date]]</f>
        <v>1</v>
      </c>
      <c r="P2265">
        <f>WEEKNUM(orders[[#This Row],[Order Date]])</f>
        <v>13</v>
      </c>
      <c r="Q2265" t="str" cm="1">
        <f t="array" ref="Q2265">_xlfn.IFS(orders[[#This Row],[Customer Gender]]="M","Male", orders[[#This Row],[Customer Gender]]="F","Female", orders[[#This Row],[Customer Gender]]="O","Other", TRUE,"Unknown")</f>
        <v>Male</v>
      </c>
      <c r="R2265" s="31" t="str">
        <f t="shared" si="107"/>
        <v>March</v>
      </c>
    </row>
    <row r="2266" spans="1:18">
      <c r="A2266" t="s">
        <v>2367</v>
      </c>
      <c r="B2266" t="s">
        <v>39</v>
      </c>
      <c r="C2266">
        <v>1</v>
      </c>
      <c r="D2266">
        <f t="shared" si="105"/>
        <v>1</v>
      </c>
      <c r="E2266">
        <v>72.599999999999994</v>
      </c>
      <c r="F2266">
        <v>72.599999999999994</v>
      </c>
      <c r="G2266">
        <f t="shared" si="106"/>
        <v>72.599999999999994</v>
      </c>
      <c r="H2266" s="1">
        <v>45741</v>
      </c>
      <c r="I2266" s="1">
        <v>45742</v>
      </c>
      <c r="J2266" t="s">
        <v>23</v>
      </c>
      <c r="K2266" t="s">
        <v>18</v>
      </c>
      <c r="L2266">
        <v>3</v>
      </c>
      <c r="M2266" t="s">
        <v>19</v>
      </c>
      <c r="N2266" t="s">
        <v>115</v>
      </c>
      <c r="O2266">
        <f>orders[[#This Row],[Ship Date]]-orders[[#This Row],[Order Date]]</f>
        <v>1</v>
      </c>
      <c r="P2266">
        <f>WEEKNUM(orders[[#This Row],[Order Date]])</f>
        <v>13</v>
      </c>
      <c r="Q2266" t="str" cm="1">
        <f t="array" ref="Q2266">_xlfn.IFS(orders[[#This Row],[Customer Gender]]="M","Male", orders[[#This Row],[Customer Gender]]="F","Female", orders[[#This Row],[Customer Gender]]="O","Other", TRUE,"Unknown")</f>
        <v>Male</v>
      </c>
      <c r="R2266" s="31" t="str">
        <f t="shared" si="107"/>
        <v>March</v>
      </c>
    </row>
    <row r="2267" spans="1:18">
      <c r="A2267" t="s">
        <v>2368</v>
      </c>
      <c r="B2267" t="s">
        <v>46</v>
      </c>
      <c r="C2267">
        <v>3</v>
      </c>
      <c r="D2267">
        <f t="shared" si="105"/>
        <v>3</v>
      </c>
      <c r="E2267">
        <v>26.9</v>
      </c>
      <c r="F2267">
        <v>80.699999999999989</v>
      </c>
      <c r="G2267">
        <f t="shared" si="106"/>
        <v>80.699999999999989</v>
      </c>
      <c r="H2267" s="1">
        <v>45741</v>
      </c>
      <c r="I2267" s="1">
        <v>45746</v>
      </c>
      <c r="J2267" t="s">
        <v>89</v>
      </c>
      <c r="K2267" t="s">
        <v>70</v>
      </c>
      <c r="L2267">
        <v>3</v>
      </c>
      <c r="M2267" t="s">
        <v>19</v>
      </c>
      <c r="N2267" t="s">
        <v>641</v>
      </c>
      <c r="O2267">
        <f>orders[[#This Row],[Ship Date]]-orders[[#This Row],[Order Date]]</f>
        <v>5</v>
      </c>
      <c r="P2267">
        <f>WEEKNUM(orders[[#This Row],[Order Date]])</f>
        <v>13</v>
      </c>
      <c r="Q2267" t="str" cm="1">
        <f t="array" ref="Q2267">_xlfn.IFS(orders[[#This Row],[Customer Gender]]="M","Male", orders[[#This Row],[Customer Gender]]="F","Female", orders[[#This Row],[Customer Gender]]="O","Other", TRUE,"Unknown")</f>
        <v>Other</v>
      </c>
      <c r="R2267" s="31" t="str">
        <f t="shared" si="107"/>
        <v>March</v>
      </c>
    </row>
    <row r="2268" spans="1:18">
      <c r="A2268" t="s">
        <v>2369</v>
      </c>
      <c r="B2268" t="s">
        <v>135</v>
      </c>
      <c r="C2268">
        <v>12</v>
      </c>
      <c r="D2268">
        <f t="shared" si="105"/>
        <v>12</v>
      </c>
      <c r="E2268">
        <v>29.4</v>
      </c>
      <c r="F2268">
        <v>352.79999999999995</v>
      </c>
      <c r="G2268">
        <f t="shared" si="106"/>
        <v>352.79999999999995</v>
      </c>
      <c r="H2268" s="1">
        <v>45741</v>
      </c>
      <c r="I2268" s="1">
        <v>45742</v>
      </c>
      <c r="J2268" t="s">
        <v>27</v>
      </c>
      <c r="K2268" t="s">
        <v>35</v>
      </c>
      <c r="L2268">
        <v>4</v>
      </c>
      <c r="M2268" t="s">
        <v>19</v>
      </c>
      <c r="N2268" t="s">
        <v>967</v>
      </c>
      <c r="O2268">
        <f>orders[[#This Row],[Ship Date]]-orders[[#This Row],[Order Date]]</f>
        <v>1</v>
      </c>
      <c r="P2268">
        <f>WEEKNUM(orders[[#This Row],[Order Date]])</f>
        <v>13</v>
      </c>
      <c r="Q2268" t="str" cm="1">
        <f t="array" ref="Q2268">_xlfn.IFS(orders[[#This Row],[Customer Gender]]="M","Male", orders[[#This Row],[Customer Gender]]="F","Female", orders[[#This Row],[Customer Gender]]="O","Other", TRUE,"Unknown")</f>
        <v>Female</v>
      </c>
      <c r="R2268" s="31" t="str">
        <f t="shared" si="107"/>
        <v>March</v>
      </c>
    </row>
    <row r="2269" spans="1:18">
      <c r="A2269" t="s">
        <v>2370</v>
      </c>
      <c r="B2269" t="s">
        <v>135</v>
      </c>
      <c r="C2269">
        <v>2</v>
      </c>
      <c r="D2269">
        <f t="shared" si="105"/>
        <v>2</v>
      </c>
      <c r="E2269">
        <v>42.1</v>
      </c>
      <c r="F2269">
        <v>84.2</v>
      </c>
      <c r="G2269">
        <f t="shared" si="106"/>
        <v>84.2</v>
      </c>
      <c r="H2269" s="1">
        <v>45741</v>
      </c>
      <c r="I2269" s="1">
        <v>45742</v>
      </c>
      <c r="J2269" t="s">
        <v>27</v>
      </c>
      <c r="K2269" t="s">
        <v>51</v>
      </c>
      <c r="L2269">
        <v>3</v>
      </c>
      <c r="M2269" t="s">
        <v>19</v>
      </c>
      <c r="N2269" t="s">
        <v>24</v>
      </c>
      <c r="O2269">
        <f>orders[[#This Row],[Ship Date]]-orders[[#This Row],[Order Date]]</f>
        <v>1</v>
      </c>
      <c r="P2269">
        <f>WEEKNUM(orders[[#This Row],[Order Date]])</f>
        <v>13</v>
      </c>
      <c r="Q2269" t="str" cm="1">
        <f t="array" ref="Q2269">_xlfn.IFS(orders[[#This Row],[Customer Gender]]="M","Male", orders[[#This Row],[Customer Gender]]="F","Female", orders[[#This Row],[Customer Gender]]="O","Other", TRUE,"Unknown")</f>
        <v>Female</v>
      </c>
      <c r="R2269" s="31" t="str">
        <f t="shared" si="107"/>
        <v>March</v>
      </c>
    </row>
    <row r="2270" spans="1:18">
      <c r="A2270" t="s">
        <v>2371</v>
      </c>
      <c r="B2270" t="s">
        <v>37</v>
      </c>
      <c r="C2270">
        <v>1</v>
      </c>
      <c r="D2270">
        <f t="shared" si="105"/>
        <v>1</v>
      </c>
      <c r="E2270">
        <v>40.5</v>
      </c>
      <c r="F2270">
        <v>40.5</v>
      </c>
      <c r="G2270">
        <f t="shared" si="106"/>
        <v>40.5</v>
      </c>
      <c r="H2270" s="1">
        <v>45741</v>
      </c>
      <c r="I2270" s="1">
        <v>45742</v>
      </c>
      <c r="J2270" t="s">
        <v>27</v>
      </c>
      <c r="K2270" t="s">
        <v>40</v>
      </c>
      <c r="L2270">
        <v>3</v>
      </c>
      <c r="M2270" t="s">
        <v>19</v>
      </c>
      <c r="N2270" t="s">
        <v>24</v>
      </c>
      <c r="O2270">
        <f>orders[[#This Row],[Ship Date]]-orders[[#This Row],[Order Date]]</f>
        <v>1</v>
      </c>
      <c r="P2270">
        <f>WEEKNUM(orders[[#This Row],[Order Date]])</f>
        <v>13</v>
      </c>
      <c r="Q2270" t="str" cm="1">
        <f t="array" ref="Q2270">_xlfn.IFS(orders[[#This Row],[Customer Gender]]="M","Male", orders[[#This Row],[Customer Gender]]="F","Female", orders[[#This Row],[Customer Gender]]="O","Other", TRUE,"Unknown")</f>
        <v>Female</v>
      </c>
      <c r="R2270" s="31" t="str">
        <f t="shared" si="107"/>
        <v>March</v>
      </c>
    </row>
    <row r="2271" spans="1:18">
      <c r="A2271" t="s">
        <v>2372</v>
      </c>
      <c r="B2271" t="s">
        <v>26</v>
      </c>
      <c r="C2271">
        <v>4</v>
      </c>
      <c r="D2271">
        <f t="shared" si="105"/>
        <v>4</v>
      </c>
      <c r="E2271">
        <v>182.3</v>
      </c>
      <c r="F2271">
        <v>729.2</v>
      </c>
      <c r="G2271">
        <f t="shared" si="106"/>
        <v>729.2</v>
      </c>
      <c r="H2271" s="1">
        <v>45741</v>
      </c>
      <c r="I2271" s="1">
        <v>45742</v>
      </c>
      <c r="J2271" t="s">
        <v>27</v>
      </c>
      <c r="K2271" t="s">
        <v>35</v>
      </c>
      <c r="L2271">
        <v>4</v>
      </c>
      <c r="M2271" t="s">
        <v>19</v>
      </c>
      <c r="N2271" t="s">
        <v>24</v>
      </c>
      <c r="O2271">
        <f>orders[[#This Row],[Ship Date]]-orders[[#This Row],[Order Date]]</f>
        <v>1</v>
      </c>
      <c r="P2271">
        <f>WEEKNUM(orders[[#This Row],[Order Date]])</f>
        <v>13</v>
      </c>
      <c r="Q2271" t="str" cm="1">
        <f t="array" ref="Q2271">_xlfn.IFS(orders[[#This Row],[Customer Gender]]="M","Male", orders[[#This Row],[Customer Gender]]="F","Female", orders[[#This Row],[Customer Gender]]="O","Other", TRUE,"Unknown")</f>
        <v>Female</v>
      </c>
      <c r="R2271" s="31" t="str">
        <f t="shared" si="107"/>
        <v>March</v>
      </c>
    </row>
    <row r="2272" spans="1:18">
      <c r="A2272" t="s">
        <v>2373</v>
      </c>
      <c r="B2272" t="s">
        <v>26</v>
      </c>
      <c r="C2272">
        <v>5</v>
      </c>
      <c r="D2272">
        <f t="shared" si="105"/>
        <v>5</v>
      </c>
      <c r="E2272">
        <v>157</v>
      </c>
      <c r="F2272">
        <v>785</v>
      </c>
      <c r="G2272">
        <f t="shared" si="106"/>
        <v>785</v>
      </c>
      <c r="H2272" s="1">
        <v>45741</v>
      </c>
      <c r="I2272" s="1">
        <v>45744</v>
      </c>
      <c r="J2272" t="s">
        <v>27</v>
      </c>
      <c r="K2272" t="s">
        <v>35</v>
      </c>
      <c r="L2272">
        <v>5</v>
      </c>
      <c r="M2272" t="s">
        <v>19</v>
      </c>
      <c r="N2272" t="s">
        <v>28</v>
      </c>
      <c r="O2272">
        <f>orders[[#This Row],[Ship Date]]-orders[[#This Row],[Order Date]]</f>
        <v>3</v>
      </c>
      <c r="P2272">
        <f>WEEKNUM(orders[[#This Row],[Order Date]])</f>
        <v>13</v>
      </c>
      <c r="Q2272" t="str" cm="1">
        <f t="array" ref="Q2272">_xlfn.IFS(orders[[#This Row],[Customer Gender]]="M","Male", orders[[#This Row],[Customer Gender]]="F","Female", orders[[#This Row],[Customer Gender]]="O","Other", TRUE,"Unknown")</f>
        <v>Female</v>
      </c>
      <c r="R2272" s="31" t="str">
        <f t="shared" si="107"/>
        <v>March</v>
      </c>
    </row>
    <row r="2273" spans="1:18">
      <c r="A2273" t="s">
        <v>2374</v>
      </c>
      <c r="B2273" t="s">
        <v>135</v>
      </c>
      <c r="C2273">
        <v>5</v>
      </c>
      <c r="D2273">
        <f t="shared" si="105"/>
        <v>5</v>
      </c>
      <c r="E2273">
        <v>45.2</v>
      </c>
      <c r="F2273">
        <v>226</v>
      </c>
      <c r="G2273">
        <f t="shared" si="106"/>
        <v>226</v>
      </c>
      <c r="H2273" s="1">
        <v>45741</v>
      </c>
      <c r="I2273" s="1">
        <v>45744</v>
      </c>
      <c r="J2273" t="s">
        <v>27</v>
      </c>
      <c r="K2273" t="s">
        <v>35</v>
      </c>
      <c r="L2273">
        <v>4</v>
      </c>
      <c r="M2273" t="s">
        <v>19</v>
      </c>
      <c r="N2273" t="s">
        <v>147</v>
      </c>
      <c r="O2273">
        <f>orders[[#This Row],[Ship Date]]-orders[[#This Row],[Order Date]]</f>
        <v>3</v>
      </c>
      <c r="P2273">
        <f>WEEKNUM(orders[[#This Row],[Order Date]])</f>
        <v>13</v>
      </c>
      <c r="Q2273" t="str" cm="1">
        <f t="array" ref="Q2273">_xlfn.IFS(orders[[#This Row],[Customer Gender]]="M","Male", orders[[#This Row],[Customer Gender]]="F","Female", orders[[#This Row],[Customer Gender]]="O","Other", TRUE,"Unknown")</f>
        <v>Female</v>
      </c>
      <c r="R2273" s="31" t="str">
        <f t="shared" si="107"/>
        <v>March</v>
      </c>
    </row>
    <row r="2274" spans="1:18">
      <c r="A2274" t="s">
        <v>2375</v>
      </c>
      <c r="B2274" t="s">
        <v>123</v>
      </c>
      <c r="C2274">
        <v>4</v>
      </c>
      <c r="D2274">
        <f t="shared" si="105"/>
        <v>4</v>
      </c>
      <c r="E2274">
        <v>27.4</v>
      </c>
      <c r="F2274">
        <v>109.6</v>
      </c>
      <c r="G2274">
        <f t="shared" si="106"/>
        <v>109.6</v>
      </c>
      <c r="H2274" s="1">
        <v>45741</v>
      </c>
      <c r="I2274" s="1">
        <v>45743</v>
      </c>
      <c r="J2274" t="s">
        <v>27</v>
      </c>
      <c r="K2274" t="s">
        <v>18</v>
      </c>
      <c r="L2274">
        <v>4</v>
      </c>
      <c r="M2274" t="s">
        <v>19</v>
      </c>
      <c r="N2274" t="s">
        <v>33</v>
      </c>
      <c r="O2274">
        <f>orders[[#This Row],[Ship Date]]-orders[[#This Row],[Order Date]]</f>
        <v>2</v>
      </c>
      <c r="P2274">
        <f>WEEKNUM(orders[[#This Row],[Order Date]])</f>
        <v>13</v>
      </c>
      <c r="Q2274" t="str" cm="1">
        <f t="array" ref="Q2274">_xlfn.IFS(orders[[#This Row],[Customer Gender]]="M","Male", orders[[#This Row],[Customer Gender]]="F","Female", orders[[#This Row],[Customer Gender]]="O","Other", TRUE,"Unknown")</f>
        <v>Female</v>
      </c>
      <c r="R2274" s="31" t="str">
        <f t="shared" si="107"/>
        <v>March</v>
      </c>
    </row>
    <row r="2275" spans="1:18">
      <c r="A2275" t="s">
        <v>2376</v>
      </c>
      <c r="B2275" t="s">
        <v>37</v>
      </c>
      <c r="C2275">
        <v>5</v>
      </c>
      <c r="D2275">
        <f t="shared" si="105"/>
        <v>5</v>
      </c>
      <c r="E2275">
        <v>34.1</v>
      </c>
      <c r="F2275">
        <v>170.5</v>
      </c>
      <c r="G2275">
        <f t="shared" si="106"/>
        <v>170.5</v>
      </c>
      <c r="H2275" s="1">
        <v>45741</v>
      </c>
      <c r="I2275" s="1">
        <v>45743</v>
      </c>
      <c r="J2275" t="s">
        <v>23</v>
      </c>
      <c r="K2275" t="s">
        <v>18</v>
      </c>
      <c r="L2275">
        <v>5</v>
      </c>
      <c r="M2275" t="s">
        <v>19</v>
      </c>
      <c r="N2275" t="s">
        <v>33</v>
      </c>
      <c r="O2275">
        <f>orders[[#This Row],[Ship Date]]-orders[[#This Row],[Order Date]]</f>
        <v>2</v>
      </c>
      <c r="P2275">
        <f>WEEKNUM(orders[[#This Row],[Order Date]])</f>
        <v>13</v>
      </c>
      <c r="Q2275" t="str" cm="1">
        <f t="array" ref="Q2275">_xlfn.IFS(orders[[#This Row],[Customer Gender]]="M","Male", orders[[#This Row],[Customer Gender]]="F","Female", orders[[#This Row],[Customer Gender]]="O","Other", TRUE,"Unknown")</f>
        <v>Male</v>
      </c>
      <c r="R2275" s="31" t="str">
        <f t="shared" si="107"/>
        <v>March</v>
      </c>
    </row>
    <row r="2276" spans="1:18">
      <c r="A2276" t="s">
        <v>2377</v>
      </c>
      <c r="B2276" t="s">
        <v>16</v>
      </c>
      <c r="C2276">
        <v>2</v>
      </c>
      <c r="D2276">
        <f t="shared" si="105"/>
        <v>2</v>
      </c>
      <c r="E2276">
        <v>26</v>
      </c>
      <c r="F2276">
        <v>52</v>
      </c>
      <c r="G2276">
        <f t="shared" si="106"/>
        <v>52</v>
      </c>
      <c r="H2276" s="1">
        <v>45741</v>
      </c>
      <c r="I2276" s="1">
        <v>45743</v>
      </c>
      <c r="J2276" t="s">
        <v>23</v>
      </c>
      <c r="K2276" t="s">
        <v>40</v>
      </c>
      <c r="L2276">
        <v>3</v>
      </c>
      <c r="M2276" t="s">
        <v>19</v>
      </c>
      <c r="N2276" t="s">
        <v>33</v>
      </c>
      <c r="O2276">
        <f>orders[[#This Row],[Ship Date]]-orders[[#This Row],[Order Date]]</f>
        <v>2</v>
      </c>
      <c r="P2276">
        <f>WEEKNUM(orders[[#This Row],[Order Date]])</f>
        <v>13</v>
      </c>
      <c r="Q2276" t="str" cm="1">
        <f t="array" ref="Q2276">_xlfn.IFS(orders[[#This Row],[Customer Gender]]="M","Male", orders[[#This Row],[Customer Gender]]="F","Female", orders[[#This Row],[Customer Gender]]="O","Other", TRUE,"Unknown")</f>
        <v>Male</v>
      </c>
      <c r="R2276" s="31" t="str">
        <f t="shared" si="107"/>
        <v>March</v>
      </c>
    </row>
    <row r="2277" spans="1:18">
      <c r="A2277" t="s">
        <v>2378</v>
      </c>
      <c r="B2277" t="s">
        <v>44</v>
      </c>
      <c r="C2277">
        <v>7</v>
      </c>
      <c r="D2277">
        <f t="shared" si="105"/>
        <v>7</v>
      </c>
      <c r="E2277">
        <v>19.399999999999999</v>
      </c>
      <c r="F2277">
        <v>135.79999999999998</v>
      </c>
      <c r="G2277">
        <f t="shared" si="106"/>
        <v>135.79999999999998</v>
      </c>
      <c r="H2277" s="1">
        <v>45741</v>
      </c>
      <c r="I2277" s="1">
        <v>45743</v>
      </c>
      <c r="J2277" t="s">
        <v>17</v>
      </c>
      <c r="K2277" t="s">
        <v>35</v>
      </c>
      <c r="L2277">
        <v>3</v>
      </c>
      <c r="M2277" t="s">
        <v>19</v>
      </c>
      <c r="N2277" t="s">
        <v>33</v>
      </c>
      <c r="O2277">
        <f>orders[[#This Row],[Ship Date]]-orders[[#This Row],[Order Date]]</f>
        <v>2</v>
      </c>
      <c r="P2277">
        <f>WEEKNUM(orders[[#This Row],[Order Date]])</f>
        <v>13</v>
      </c>
      <c r="Q2277" t="str" cm="1">
        <f t="array" ref="Q2277">_xlfn.IFS(orders[[#This Row],[Customer Gender]]="M","Male", orders[[#This Row],[Customer Gender]]="F","Female", orders[[#This Row],[Customer Gender]]="O","Other", TRUE,"Unknown")</f>
        <v>Unknown</v>
      </c>
      <c r="R2277" s="31" t="str">
        <f t="shared" si="107"/>
        <v>March</v>
      </c>
    </row>
    <row r="2278" spans="1:18">
      <c r="A2278" t="s">
        <v>2379</v>
      </c>
      <c r="B2278" t="s">
        <v>128</v>
      </c>
      <c r="C2278">
        <v>3</v>
      </c>
      <c r="D2278">
        <f t="shared" si="105"/>
        <v>3</v>
      </c>
      <c r="E2278">
        <v>30.3</v>
      </c>
      <c r="F2278">
        <v>90.9</v>
      </c>
      <c r="G2278">
        <f t="shared" si="106"/>
        <v>90.9</v>
      </c>
      <c r="H2278" s="1">
        <v>45741</v>
      </c>
      <c r="I2278" s="1">
        <v>45744</v>
      </c>
      <c r="J2278" t="s">
        <v>27</v>
      </c>
      <c r="K2278" t="s">
        <v>35</v>
      </c>
      <c r="L2278">
        <v>5</v>
      </c>
      <c r="M2278" t="s">
        <v>19</v>
      </c>
      <c r="N2278" t="s">
        <v>33</v>
      </c>
      <c r="O2278">
        <f>orders[[#This Row],[Ship Date]]-orders[[#This Row],[Order Date]]</f>
        <v>3</v>
      </c>
      <c r="P2278">
        <f>WEEKNUM(orders[[#This Row],[Order Date]])</f>
        <v>13</v>
      </c>
      <c r="Q2278" t="str" cm="1">
        <f t="array" ref="Q2278">_xlfn.IFS(orders[[#This Row],[Customer Gender]]="M","Male", orders[[#This Row],[Customer Gender]]="F","Female", orders[[#This Row],[Customer Gender]]="O","Other", TRUE,"Unknown")</f>
        <v>Female</v>
      </c>
      <c r="R2278" s="31" t="str">
        <f t="shared" si="107"/>
        <v>March</v>
      </c>
    </row>
    <row r="2279" spans="1:18">
      <c r="A2279" t="s">
        <v>2380</v>
      </c>
      <c r="B2279" t="s">
        <v>26</v>
      </c>
      <c r="C2279">
        <v>3</v>
      </c>
      <c r="D2279">
        <f t="shared" si="105"/>
        <v>3</v>
      </c>
      <c r="E2279">
        <v>101.4</v>
      </c>
      <c r="F2279">
        <v>304.20000000000005</v>
      </c>
      <c r="G2279">
        <f t="shared" si="106"/>
        <v>304.20000000000005</v>
      </c>
      <c r="H2279" s="1">
        <v>45741</v>
      </c>
      <c r="I2279" s="1">
        <v>45742</v>
      </c>
      <c r="J2279" t="s">
        <v>23</v>
      </c>
      <c r="K2279" t="s">
        <v>18</v>
      </c>
      <c r="L2279">
        <v>4</v>
      </c>
      <c r="M2279" t="s">
        <v>19</v>
      </c>
      <c r="N2279" t="s">
        <v>33</v>
      </c>
      <c r="O2279">
        <f>orders[[#This Row],[Ship Date]]-orders[[#This Row],[Order Date]]</f>
        <v>1</v>
      </c>
      <c r="P2279">
        <f>WEEKNUM(orders[[#This Row],[Order Date]])</f>
        <v>13</v>
      </c>
      <c r="Q2279" t="str" cm="1">
        <f t="array" ref="Q2279">_xlfn.IFS(orders[[#This Row],[Customer Gender]]="M","Male", orders[[#This Row],[Customer Gender]]="F","Female", orders[[#This Row],[Customer Gender]]="O","Other", TRUE,"Unknown")</f>
        <v>Male</v>
      </c>
      <c r="R2279" s="31" t="str">
        <f t="shared" si="107"/>
        <v>March</v>
      </c>
    </row>
    <row r="2280" spans="1:18">
      <c r="A2280" t="s">
        <v>2381</v>
      </c>
      <c r="B2280" t="s">
        <v>30</v>
      </c>
      <c r="C2280">
        <v>5</v>
      </c>
      <c r="D2280">
        <f t="shared" si="105"/>
        <v>5</v>
      </c>
      <c r="E2280">
        <v>55.5</v>
      </c>
      <c r="F2280">
        <v>277.5</v>
      </c>
      <c r="G2280">
        <f t="shared" si="106"/>
        <v>277.5</v>
      </c>
      <c r="H2280" s="1">
        <v>45741</v>
      </c>
      <c r="I2280" s="1">
        <v>45744</v>
      </c>
      <c r="J2280" t="s">
        <v>23</v>
      </c>
      <c r="K2280" t="s">
        <v>35</v>
      </c>
      <c r="L2280">
        <v>4</v>
      </c>
      <c r="M2280" t="s">
        <v>19</v>
      </c>
      <c r="N2280" t="s">
        <v>186</v>
      </c>
      <c r="O2280">
        <f>orders[[#This Row],[Ship Date]]-orders[[#This Row],[Order Date]]</f>
        <v>3</v>
      </c>
      <c r="P2280">
        <f>WEEKNUM(orders[[#This Row],[Order Date]])</f>
        <v>13</v>
      </c>
      <c r="Q2280" t="str" cm="1">
        <f t="array" ref="Q2280">_xlfn.IFS(orders[[#This Row],[Customer Gender]]="M","Male", orders[[#This Row],[Customer Gender]]="F","Female", orders[[#This Row],[Customer Gender]]="O","Other", TRUE,"Unknown")</f>
        <v>Male</v>
      </c>
      <c r="R2280" s="31" t="str">
        <f t="shared" si="107"/>
        <v>March</v>
      </c>
    </row>
    <row r="2281" spans="1:18">
      <c r="A2281" t="s">
        <v>2382</v>
      </c>
      <c r="B2281" t="s">
        <v>44</v>
      </c>
      <c r="C2281">
        <v>1</v>
      </c>
      <c r="D2281">
        <f t="shared" si="105"/>
        <v>1</v>
      </c>
      <c r="E2281">
        <v>23.1</v>
      </c>
      <c r="F2281">
        <v>23.1</v>
      </c>
      <c r="G2281">
        <f t="shared" si="106"/>
        <v>23.1</v>
      </c>
      <c r="H2281" s="1">
        <v>45741</v>
      </c>
      <c r="I2281" s="1">
        <v>45742</v>
      </c>
      <c r="J2281" t="s">
        <v>23</v>
      </c>
      <c r="K2281" t="s">
        <v>18</v>
      </c>
      <c r="L2281">
        <v>4</v>
      </c>
      <c r="M2281" t="s">
        <v>19</v>
      </c>
      <c r="N2281" t="s">
        <v>188</v>
      </c>
      <c r="O2281">
        <f>orders[[#This Row],[Ship Date]]-orders[[#This Row],[Order Date]]</f>
        <v>1</v>
      </c>
      <c r="P2281">
        <f>WEEKNUM(orders[[#This Row],[Order Date]])</f>
        <v>13</v>
      </c>
      <c r="Q2281" t="str" cm="1">
        <f t="array" ref="Q2281">_xlfn.IFS(orders[[#This Row],[Customer Gender]]="M","Male", orders[[#This Row],[Customer Gender]]="F","Female", orders[[#This Row],[Customer Gender]]="O","Other", TRUE,"Unknown")</f>
        <v>Male</v>
      </c>
      <c r="R2281" s="31" t="str">
        <f t="shared" si="107"/>
        <v>March</v>
      </c>
    </row>
    <row r="2282" spans="1:18">
      <c r="A2282" t="s">
        <v>2383</v>
      </c>
      <c r="B2282" t="s">
        <v>146</v>
      </c>
      <c r="C2282">
        <v>2</v>
      </c>
      <c r="D2282">
        <f t="shared" si="105"/>
        <v>2</v>
      </c>
      <c r="E2282">
        <v>38.9</v>
      </c>
      <c r="F2282">
        <v>77.8</v>
      </c>
      <c r="G2282">
        <f t="shared" si="106"/>
        <v>77.8</v>
      </c>
      <c r="H2282" s="1">
        <v>45741</v>
      </c>
      <c r="I2282" s="1">
        <v>45742</v>
      </c>
      <c r="J2282" t="s">
        <v>23</v>
      </c>
      <c r="K2282" t="s">
        <v>40</v>
      </c>
      <c r="L2282">
        <v>4</v>
      </c>
      <c r="M2282" t="s">
        <v>19</v>
      </c>
      <c r="N2282" t="s">
        <v>188</v>
      </c>
      <c r="O2282">
        <f>orders[[#This Row],[Ship Date]]-orders[[#This Row],[Order Date]]</f>
        <v>1</v>
      </c>
      <c r="P2282">
        <f>WEEKNUM(orders[[#This Row],[Order Date]])</f>
        <v>13</v>
      </c>
      <c r="Q2282" t="str" cm="1">
        <f t="array" ref="Q2282">_xlfn.IFS(orders[[#This Row],[Customer Gender]]="M","Male", orders[[#This Row],[Customer Gender]]="F","Female", orders[[#This Row],[Customer Gender]]="O","Other", TRUE,"Unknown")</f>
        <v>Male</v>
      </c>
      <c r="R2282" s="31" t="str">
        <f t="shared" si="107"/>
        <v>March</v>
      </c>
    </row>
    <row r="2283" spans="1:18">
      <c r="A2283" t="s">
        <v>2384</v>
      </c>
      <c r="B2283" t="s">
        <v>39</v>
      </c>
      <c r="C2283">
        <v>9</v>
      </c>
      <c r="D2283">
        <f t="shared" si="105"/>
        <v>9</v>
      </c>
      <c r="E2283">
        <v>116.3</v>
      </c>
      <c r="F2283">
        <v>1046.7</v>
      </c>
      <c r="G2283">
        <f t="shared" si="106"/>
        <v>1046.7</v>
      </c>
      <c r="H2283" s="1">
        <v>45741</v>
      </c>
      <c r="I2283" s="1">
        <v>45745</v>
      </c>
      <c r="J2283" t="s">
        <v>27</v>
      </c>
      <c r="K2283" t="s">
        <v>18</v>
      </c>
      <c r="L2283">
        <v>4</v>
      </c>
      <c r="M2283" t="s">
        <v>19</v>
      </c>
      <c r="N2283" t="s">
        <v>52</v>
      </c>
      <c r="O2283">
        <f>orders[[#This Row],[Ship Date]]-orders[[#This Row],[Order Date]]</f>
        <v>4</v>
      </c>
      <c r="P2283">
        <f>WEEKNUM(orders[[#This Row],[Order Date]])</f>
        <v>13</v>
      </c>
      <c r="Q2283" t="str" cm="1">
        <f t="array" ref="Q2283">_xlfn.IFS(orders[[#This Row],[Customer Gender]]="M","Male", orders[[#This Row],[Customer Gender]]="F","Female", orders[[#This Row],[Customer Gender]]="O","Other", TRUE,"Unknown")</f>
        <v>Female</v>
      </c>
      <c r="R2283" s="31" t="str">
        <f t="shared" si="107"/>
        <v>March</v>
      </c>
    </row>
    <row r="2284" spans="1:18">
      <c r="A2284" t="s">
        <v>2385</v>
      </c>
      <c r="B2284" t="s">
        <v>128</v>
      </c>
      <c r="C2284">
        <v>9</v>
      </c>
      <c r="D2284">
        <f t="shared" si="105"/>
        <v>9</v>
      </c>
      <c r="E2284">
        <v>64.099999999999994</v>
      </c>
      <c r="F2284">
        <v>576.9</v>
      </c>
      <c r="G2284">
        <f t="shared" si="106"/>
        <v>576.9</v>
      </c>
      <c r="H2284" s="1">
        <v>45741</v>
      </c>
      <c r="I2284" s="1">
        <v>45741</v>
      </c>
      <c r="J2284" t="s">
        <v>27</v>
      </c>
      <c r="K2284" t="s">
        <v>18</v>
      </c>
      <c r="L2284">
        <v>5</v>
      </c>
      <c r="M2284" t="s">
        <v>19</v>
      </c>
      <c r="N2284" t="s">
        <v>55</v>
      </c>
      <c r="O2284">
        <f>orders[[#This Row],[Ship Date]]-orders[[#This Row],[Order Date]]</f>
        <v>0</v>
      </c>
      <c r="P2284">
        <f>WEEKNUM(orders[[#This Row],[Order Date]])</f>
        <v>13</v>
      </c>
      <c r="Q2284" t="str" cm="1">
        <f t="array" ref="Q2284">_xlfn.IFS(orders[[#This Row],[Customer Gender]]="M","Male", orders[[#This Row],[Customer Gender]]="F","Female", orders[[#This Row],[Customer Gender]]="O","Other", TRUE,"Unknown")</f>
        <v>Female</v>
      </c>
      <c r="R2284" s="31" t="str">
        <f t="shared" si="107"/>
        <v>March</v>
      </c>
    </row>
    <row r="2285" spans="1:18">
      <c r="A2285" t="s">
        <v>2386</v>
      </c>
      <c r="B2285" t="s">
        <v>26</v>
      </c>
      <c r="C2285">
        <v>6</v>
      </c>
      <c r="D2285">
        <f t="shared" si="105"/>
        <v>6</v>
      </c>
      <c r="E2285">
        <v>109.2</v>
      </c>
      <c r="F2285">
        <v>655.20000000000005</v>
      </c>
      <c r="G2285">
        <f t="shared" si="106"/>
        <v>655.20000000000005</v>
      </c>
      <c r="H2285" s="1">
        <v>45741</v>
      </c>
      <c r="I2285" s="1">
        <v>45743</v>
      </c>
      <c r="J2285" t="s">
        <v>23</v>
      </c>
      <c r="K2285" t="s">
        <v>18</v>
      </c>
      <c r="L2285">
        <v>3</v>
      </c>
      <c r="M2285" t="s">
        <v>19</v>
      </c>
      <c r="N2285" t="s">
        <v>62</v>
      </c>
      <c r="O2285">
        <f>orders[[#This Row],[Ship Date]]-orders[[#This Row],[Order Date]]</f>
        <v>2</v>
      </c>
      <c r="P2285">
        <f>WEEKNUM(orders[[#This Row],[Order Date]])</f>
        <v>13</v>
      </c>
      <c r="Q2285" t="str" cm="1">
        <f t="array" ref="Q2285">_xlfn.IFS(orders[[#This Row],[Customer Gender]]="M","Male", orders[[#This Row],[Customer Gender]]="F","Female", orders[[#This Row],[Customer Gender]]="O","Other", TRUE,"Unknown")</f>
        <v>Male</v>
      </c>
      <c r="R2285" s="31" t="str">
        <f t="shared" si="107"/>
        <v>March</v>
      </c>
    </row>
    <row r="2286" spans="1:18">
      <c r="A2286" t="s">
        <v>2387</v>
      </c>
      <c r="B2286" t="s">
        <v>54</v>
      </c>
      <c r="C2286">
        <v>5</v>
      </c>
      <c r="D2286">
        <f t="shared" si="105"/>
        <v>5</v>
      </c>
      <c r="E2286">
        <v>23.2</v>
      </c>
      <c r="F2286">
        <v>116</v>
      </c>
      <c r="G2286">
        <f t="shared" si="106"/>
        <v>116</v>
      </c>
      <c r="H2286" s="1">
        <v>45742</v>
      </c>
      <c r="I2286" s="1">
        <v>45743</v>
      </c>
      <c r="J2286" t="s">
        <v>23</v>
      </c>
      <c r="K2286" t="s">
        <v>18</v>
      </c>
      <c r="L2286">
        <v>3</v>
      </c>
      <c r="M2286" t="s">
        <v>19</v>
      </c>
      <c r="N2286" t="s">
        <v>62</v>
      </c>
      <c r="O2286">
        <f>orders[[#This Row],[Ship Date]]-orders[[#This Row],[Order Date]]</f>
        <v>1</v>
      </c>
      <c r="P2286">
        <f>WEEKNUM(orders[[#This Row],[Order Date]])</f>
        <v>13</v>
      </c>
      <c r="Q2286" t="str" cm="1">
        <f t="array" ref="Q2286">_xlfn.IFS(orders[[#This Row],[Customer Gender]]="M","Male", orders[[#This Row],[Customer Gender]]="F","Female", orders[[#This Row],[Customer Gender]]="O","Other", TRUE,"Unknown")</f>
        <v>Male</v>
      </c>
      <c r="R2286" s="31" t="str">
        <f t="shared" si="107"/>
        <v>March</v>
      </c>
    </row>
    <row r="2287" spans="1:18">
      <c r="A2287" t="s">
        <v>2388</v>
      </c>
      <c r="B2287" t="s">
        <v>146</v>
      </c>
      <c r="C2287">
        <v>6</v>
      </c>
      <c r="D2287">
        <f t="shared" si="105"/>
        <v>6</v>
      </c>
      <c r="E2287">
        <v>81.2</v>
      </c>
      <c r="F2287">
        <v>487.20000000000005</v>
      </c>
      <c r="G2287">
        <f t="shared" si="106"/>
        <v>487.20000000000005</v>
      </c>
      <c r="H2287" s="1">
        <v>45742</v>
      </c>
      <c r="I2287" s="1">
        <v>45744</v>
      </c>
      <c r="J2287" t="s">
        <v>23</v>
      </c>
      <c r="K2287" t="s">
        <v>40</v>
      </c>
      <c r="L2287">
        <v>5</v>
      </c>
      <c r="M2287" t="s">
        <v>19</v>
      </c>
      <c r="N2287" t="s">
        <v>62</v>
      </c>
      <c r="O2287">
        <f>orders[[#This Row],[Ship Date]]-orders[[#This Row],[Order Date]]</f>
        <v>2</v>
      </c>
      <c r="P2287">
        <f>WEEKNUM(orders[[#This Row],[Order Date]])</f>
        <v>13</v>
      </c>
      <c r="Q2287" t="str" cm="1">
        <f t="array" ref="Q2287">_xlfn.IFS(orders[[#This Row],[Customer Gender]]="M","Male", orders[[#This Row],[Customer Gender]]="F","Female", orders[[#This Row],[Customer Gender]]="O","Other", TRUE,"Unknown")</f>
        <v>Male</v>
      </c>
      <c r="R2287" s="31" t="str">
        <f t="shared" si="107"/>
        <v>March</v>
      </c>
    </row>
    <row r="2288" spans="1:18">
      <c r="A2288" t="s">
        <v>2389</v>
      </c>
      <c r="B2288" t="s">
        <v>22</v>
      </c>
      <c r="C2288">
        <v>14</v>
      </c>
      <c r="D2288">
        <f t="shared" si="105"/>
        <v>14</v>
      </c>
      <c r="E2288">
        <v>35.700000000000003</v>
      </c>
      <c r="F2288">
        <v>499.80000000000007</v>
      </c>
      <c r="G2288">
        <f t="shared" si="106"/>
        <v>499.80000000000007</v>
      </c>
      <c r="H2288" s="1">
        <v>45742</v>
      </c>
      <c r="I2288" s="1">
        <v>45743</v>
      </c>
      <c r="J2288" t="s">
        <v>23</v>
      </c>
      <c r="K2288" t="s">
        <v>51</v>
      </c>
      <c r="L2288">
        <v>4</v>
      </c>
      <c r="M2288" t="s">
        <v>19</v>
      </c>
      <c r="N2288" t="s">
        <v>62</v>
      </c>
      <c r="O2288">
        <f>orders[[#This Row],[Ship Date]]-orders[[#This Row],[Order Date]]</f>
        <v>1</v>
      </c>
      <c r="P2288">
        <f>WEEKNUM(orders[[#This Row],[Order Date]])</f>
        <v>13</v>
      </c>
      <c r="Q2288" t="str" cm="1">
        <f t="array" ref="Q2288">_xlfn.IFS(orders[[#This Row],[Customer Gender]]="M","Male", orders[[#This Row],[Customer Gender]]="F","Female", orders[[#This Row],[Customer Gender]]="O","Other", TRUE,"Unknown")</f>
        <v>Male</v>
      </c>
      <c r="R2288" s="31" t="str">
        <f t="shared" si="107"/>
        <v>March</v>
      </c>
    </row>
    <row r="2289" spans="1:18">
      <c r="A2289" t="s">
        <v>2390</v>
      </c>
      <c r="B2289" t="s">
        <v>42</v>
      </c>
      <c r="C2289">
        <v>2</v>
      </c>
      <c r="D2289">
        <f t="shared" si="105"/>
        <v>2</v>
      </c>
      <c r="E2289">
        <v>44.5</v>
      </c>
      <c r="F2289">
        <v>89</v>
      </c>
      <c r="G2289">
        <f t="shared" si="106"/>
        <v>89</v>
      </c>
      <c r="H2289" s="1">
        <v>45742</v>
      </c>
      <c r="I2289" s="1">
        <v>45745</v>
      </c>
      <c r="J2289" t="s">
        <v>23</v>
      </c>
      <c r="K2289" t="s">
        <v>70</v>
      </c>
      <c r="L2289">
        <v>4</v>
      </c>
      <c r="M2289" t="s">
        <v>19</v>
      </c>
      <c r="N2289" t="s">
        <v>72</v>
      </c>
      <c r="O2289">
        <f>orders[[#This Row],[Ship Date]]-orders[[#This Row],[Order Date]]</f>
        <v>3</v>
      </c>
      <c r="P2289">
        <f>WEEKNUM(orders[[#This Row],[Order Date]])</f>
        <v>13</v>
      </c>
      <c r="Q2289" t="str" cm="1">
        <f t="array" ref="Q2289">_xlfn.IFS(orders[[#This Row],[Customer Gender]]="M","Male", orders[[#This Row],[Customer Gender]]="F","Female", orders[[#This Row],[Customer Gender]]="O","Other", TRUE,"Unknown")</f>
        <v>Male</v>
      </c>
      <c r="R2289" s="31" t="str">
        <f t="shared" si="107"/>
        <v>March</v>
      </c>
    </row>
    <row r="2290" spans="1:18">
      <c r="A2290" t="s">
        <v>2391</v>
      </c>
      <c r="B2290" t="s">
        <v>22</v>
      </c>
      <c r="C2290">
        <v>5</v>
      </c>
      <c r="D2290">
        <f t="shared" si="105"/>
        <v>5</v>
      </c>
      <c r="E2290">
        <v>32</v>
      </c>
      <c r="F2290">
        <v>160</v>
      </c>
      <c r="G2290">
        <f t="shared" si="106"/>
        <v>160</v>
      </c>
      <c r="H2290" s="1">
        <v>45742</v>
      </c>
      <c r="I2290" s="1">
        <v>45744</v>
      </c>
      <c r="J2290" t="s">
        <v>89</v>
      </c>
      <c r="K2290" t="s">
        <v>35</v>
      </c>
      <c r="L2290">
        <v>3</v>
      </c>
      <c r="M2290" t="s">
        <v>19</v>
      </c>
      <c r="N2290" t="s">
        <v>72</v>
      </c>
      <c r="O2290">
        <f>orders[[#This Row],[Ship Date]]-orders[[#This Row],[Order Date]]</f>
        <v>2</v>
      </c>
      <c r="P2290">
        <f>WEEKNUM(orders[[#This Row],[Order Date]])</f>
        <v>13</v>
      </c>
      <c r="Q2290" t="str" cm="1">
        <f t="array" ref="Q2290">_xlfn.IFS(orders[[#This Row],[Customer Gender]]="M","Male", orders[[#This Row],[Customer Gender]]="F","Female", orders[[#This Row],[Customer Gender]]="O","Other", TRUE,"Unknown")</f>
        <v>Other</v>
      </c>
      <c r="R2290" s="31" t="str">
        <f t="shared" si="107"/>
        <v>March</v>
      </c>
    </row>
    <row r="2291" spans="1:18">
      <c r="A2291" t="s">
        <v>2392</v>
      </c>
      <c r="B2291" t="s">
        <v>44</v>
      </c>
      <c r="C2291">
        <v>1</v>
      </c>
      <c r="D2291">
        <f t="shared" si="105"/>
        <v>1</v>
      </c>
      <c r="E2291">
        <v>25.7</v>
      </c>
      <c r="F2291">
        <v>25.7</v>
      </c>
      <c r="G2291">
        <f t="shared" si="106"/>
        <v>25.7</v>
      </c>
      <c r="H2291" s="1">
        <v>45742</v>
      </c>
      <c r="I2291" s="1">
        <v>45743</v>
      </c>
      <c r="J2291" t="s">
        <v>23</v>
      </c>
      <c r="K2291" t="s">
        <v>18</v>
      </c>
      <c r="L2291">
        <v>4</v>
      </c>
      <c r="M2291" t="s">
        <v>19</v>
      </c>
      <c r="N2291" t="s">
        <v>74</v>
      </c>
      <c r="O2291">
        <f>orders[[#This Row],[Ship Date]]-orders[[#This Row],[Order Date]]</f>
        <v>1</v>
      </c>
      <c r="P2291">
        <f>WEEKNUM(orders[[#This Row],[Order Date]])</f>
        <v>13</v>
      </c>
      <c r="Q2291" t="str" cm="1">
        <f t="array" ref="Q2291">_xlfn.IFS(orders[[#This Row],[Customer Gender]]="M","Male", orders[[#This Row],[Customer Gender]]="F","Female", orders[[#This Row],[Customer Gender]]="O","Other", TRUE,"Unknown")</f>
        <v>Male</v>
      </c>
      <c r="R2291" s="31" t="str">
        <f t="shared" si="107"/>
        <v>March</v>
      </c>
    </row>
    <row r="2292" spans="1:18">
      <c r="A2292" t="s">
        <v>2393</v>
      </c>
      <c r="B2292" t="s">
        <v>128</v>
      </c>
      <c r="C2292">
        <v>3</v>
      </c>
      <c r="D2292">
        <f t="shared" si="105"/>
        <v>3</v>
      </c>
      <c r="E2292">
        <v>65.599999999999994</v>
      </c>
      <c r="F2292">
        <v>196.79999999999998</v>
      </c>
      <c r="G2292">
        <f t="shared" si="106"/>
        <v>196.79999999999998</v>
      </c>
      <c r="H2292" s="1">
        <v>45742</v>
      </c>
      <c r="I2292" s="1">
        <v>45748</v>
      </c>
      <c r="J2292" t="s">
        <v>23</v>
      </c>
      <c r="K2292" t="s">
        <v>18</v>
      </c>
      <c r="L2292">
        <v>4</v>
      </c>
      <c r="M2292" t="s">
        <v>19</v>
      </c>
      <c r="N2292" t="s">
        <v>77</v>
      </c>
      <c r="O2292">
        <f>orders[[#This Row],[Ship Date]]-orders[[#This Row],[Order Date]]</f>
        <v>6</v>
      </c>
      <c r="P2292">
        <f>WEEKNUM(orders[[#This Row],[Order Date]])</f>
        <v>13</v>
      </c>
      <c r="Q2292" t="str" cm="1">
        <f t="array" ref="Q2292">_xlfn.IFS(orders[[#This Row],[Customer Gender]]="M","Male", orders[[#This Row],[Customer Gender]]="F","Female", orders[[#This Row],[Customer Gender]]="O","Other", TRUE,"Unknown")</f>
        <v>Male</v>
      </c>
      <c r="R2292" s="31" t="str">
        <f t="shared" si="107"/>
        <v>March</v>
      </c>
    </row>
    <row r="2293" spans="1:18">
      <c r="A2293" t="s">
        <v>2394</v>
      </c>
      <c r="B2293" t="s">
        <v>22</v>
      </c>
      <c r="C2293">
        <v>4</v>
      </c>
      <c r="D2293">
        <f t="shared" si="105"/>
        <v>4</v>
      </c>
      <c r="E2293">
        <v>52.1</v>
      </c>
      <c r="F2293">
        <v>208.4</v>
      </c>
      <c r="G2293">
        <f t="shared" si="106"/>
        <v>208.4</v>
      </c>
      <c r="H2293" s="1">
        <v>45742</v>
      </c>
      <c r="I2293" s="1">
        <v>45743</v>
      </c>
      <c r="J2293" t="s">
        <v>27</v>
      </c>
      <c r="K2293" t="s">
        <v>18</v>
      </c>
      <c r="L2293">
        <v>5</v>
      </c>
      <c r="M2293" t="s">
        <v>19</v>
      </c>
      <c r="N2293" t="s">
        <v>77</v>
      </c>
      <c r="O2293">
        <f>orders[[#This Row],[Ship Date]]-orders[[#This Row],[Order Date]]</f>
        <v>1</v>
      </c>
      <c r="P2293">
        <f>WEEKNUM(orders[[#This Row],[Order Date]])</f>
        <v>13</v>
      </c>
      <c r="Q2293" t="str" cm="1">
        <f t="array" ref="Q2293">_xlfn.IFS(orders[[#This Row],[Customer Gender]]="M","Male", orders[[#This Row],[Customer Gender]]="F","Female", orders[[#This Row],[Customer Gender]]="O","Other", TRUE,"Unknown")</f>
        <v>Female</v>
      </c>
      <c r="R2293" s="31" t="str">
        <f t="shared" si="107"/>
        <v>March</v>
      </c>
    </row>
    <row r="2294" spans="1:18">
      <c r="A2294" t="s">
        <v>2395</v>
      </c>
      <c r="B2294" t="s">
        <v>44</v>
      </c>
      <c r="C2294">
        <v>1</v>
      </c>
      <c r="D2294">
        <f t="shared" si="105"/>
        <v>1</v>
      </c>
      <c r="E2294">
        <v>31</v>
      </c>
      <c r="F2294">
        <v>31</v>
      </c>
      <c r="G2294">
        <f t="shared" si="106"/>
        <v>31</v>
      </c>
      <c r="H2294" s="1">
        <v>45742</v>
      </c>
      <c r="I2294" s="1">
        <v>45743</v>
      </c>
      <c r="J2294" t="s">
        <v>23</v>
      </c>
      <c r="K2294" t="s">
        <v>18</v>
      </c>
      <c r="L2294">
        <v>3</v>
      </c>
      <c r="M2294" t="s">
        <v>19</v>
      </c>
      <c r="N2294" t="s">
        <v>110</v>
      </c>
      <c r="O2294">
        <f>orders[[#This Row],[Ship Date]]-orders[[#This Row],[Order Date]]</f>
        <v>1</v>
      </c>
      <c r="P2294">
        <f>WEEKNUM(orders[[#This Row],[Order Date]])</f>
        <v>13</v>
      </c>
      <c r="Q2294" t="str" cm="1">
        <f t="array" ref="Q2294">_xlfn.IFS(orders[[#This Row],[Customer Gender]]="M","Male", orders[[#This Row],[Customer Gender]]="F","Female", orders[[#This Row],[Customer Gender]]="O","Other", TRUE,"Unknown")</f>
        <v>Male</v>
      </c>
      <c r="R2294" s="31" t="str">
        <f t="shared" si="107"/>
        <v>March</v>
      </c>
    </row>
    <row r="2295" spans="1:18">
      <c r="A2295" t="s">
        <v>2396</v>
      </c>
      <c r="B2295" t="s">
        <v>44</v>
      </c>
      <c r="C2295">
        <v>1</v>
      </c>
      <c r="D2295">
        <f t="shared" si="105"/>
        <v>1</v>
      </c>
      <c r="E2295">
        <v>32</v>
      </c>
      <c r="F2295">
        <v>32</v>
      </c>
      <c r="G2295">
        <f t="shared" si="106"/>
        <v>32</v>
      </c>
      <c r="H2295" s="1">
        <v>45742</v>
      </c>
      <c r="I2295" s="1">
        <v>45744</v>
      </c>
      <c r="J2295" t="s">
        <v>89</v>
      </c>
      <c r="K2295" t="s">
        <v>51</v>
      </c>
      <c r="L2295">
        <v>3</v>
      </c>
      <c r="M2295" t="s">
        <v>19</v>
      </c>
      <c r="N2295" t="s">
        <v>292</v>
      </c>
      <c r="O2295">
        <f>orders[[#This Row],[Ship Date]]-orders[[#This Row],[Order Date]]</f>
        <v>2</v>
      </c>
      <c r="P2295">
        <f>WEEKNUM(orders[[#This Row],[Order Date]])</f>
        <v>13</v>
      </c>
      <c r="Q2295" t="str" cm="1">
        <f t="array" ref="Q2295">_xlfn.IFS(orders[[#This Row],[Customer Gender]]="M","Male", orders[[#This Row],[Customer Gender]]="F","Female", orders[[#This Row],[Customer Gender]]="O","Other", TRUE,"Unknown")</f>
        <v>Other</v>
      </c>
      <c r="R2295" s="31" t="str">
        <f t="shared" si="107"/>
        <v>March</v>
      </c>
    </row>
    <row r="2296" spans="1:18">
      <c r="A2296" t="s">
        <v>2397</v>
      </c>
      <c r="B2296" t="s">
        <v>128</v>
      </c>
      <c r="C2296">
        <v>4</v>
      </c>
      <c r="D2296">
        <f t="shared" si="105"/>
        <v>4</v>
      </c>
      <c r="E2296">
        <v>58.3</v>
      </c>
      <c r="F2296">
        <v>233.2</v>
      </c>
      <c r="G2296">
        <f t="shared" si="106"/>
        <v>233.2</v>
      </c>
      <c r="H2296" s="1">
        <v>45742</v>
      </c>
      <c r="I2296" s="1">
        <v>45746</v>
      </c>
      <c r="J2296" t="s">
        <v>23</v>
      </c>
      <c r="K2296" t="s">
        <v>35</v>
      </c>
      <c r="L2296">
        <v>2</v>
      </c>
      <c r="M2296" t="s">
        <v>19</v>
      </c>
      <c r="N2296" t="s">
        <v>113</v>
      </c>
      <c r="O2296">
        <f>orders[[#This Row],[Ship Date]]-orders[[#This Row],[Order Date]]</f>
        <v>4</v>
      </c>
      <c r="P2296">
        <f>WEEKNUM(orders[[#This Row],[Order Date]])</f>
        <v>13</v>
      </c>
      <c r="Q2296" t="str" cm="1">
        <f t="array" ref="Q2296">_xlfn.IFS(orders[[#This Row],[Customer Gender]]="M","Male", orders[[#This Row],[Customer Gender]]="F","Female", orders[[#This Row],[Customer Gender]]="O","Other", TRUE,"Unknown")</f>
        <v>Male</v>
      </c>
      <c r="R2296" s="31" t="str">
        <f t="shared" si="107"/>
        <v>March</v>
      </c>
    </row>
    <row r="2297" spans="1:18">
      <c r="A2297" t="s">
        <v>2398</v>
      </c>
      <c r="B2297" t="s">
        <v>44</v>
      </c>
      <c r="C2297">
        <v>3</v>
      </c>
      <c r="D2297">
        <f t="shared" si="105"/>
        <v>3</v>
      </c>
      <c r="E2297">
        <v>31</v>
      </c>
      <c r="F2297">
        <v>93</v>
      </c>
      <c r="G2297">
        <f t="shared" si="106"/>
        <v>93</v>
      </c>
      <c r="H2297" s="1">
        <v>45742</v>
      </c>
      <c r="I2297" s="1">
        <v>45744</v>
      </c>
      <c r="J2297" t="s">
        <v>27</v>
      </c>
      <c r="K2297" t="s">
        <v>40</v>
      </c>
      <c r="L2297">
        <v>2</v>
      </c>
      <c r="M2297" t="s">
        <v>19</v>
      </c>
      <c r="N2297" t="s">
        <v>82</v>
      </c>
      <c r="O2297">
        <f>orders[[#This Row],[Ship Date]]-orders[[#This Row],[Order Date]]</f>
        <v>2</v>
      </c>
      <c r="P2297">
        <f>WEEKNUM(orders[[#This Row],[Order Date]])</f>
        <v>13</v>
      </c>
      <c r="Q2297" t="str" cm="1">
        <f t="array" ref="Q2297">_xlfn.IFS(orders[[#This Row],[Customer Gender]]="M","Male", orders[[#This Row],[Customer Gender]]="F","Female", orders[[#This Row],[Customer Gender]]="O","Other", TRUE,"Unknown")</f>
        <v>Female</v>
      </c>
      <c r="R2297" s="31" t="str">
        <f t="shared" si="107"/>
        <v>March</v>
      </c>
    </row>
    <row r="2298" spans="1:18">
      <c r="A2298" t="s">
        <v>2399</v>
      </c>
      <c r="B2298" t="s">
        <v>30</v>
      </c>
      <c r="C2298">
        <v>1</v>
      </c>
      <c r="D2298">
        <f t="shared" si="105"/>
        <v>1</v>
      </c>
      <c r="E2298">
        <v>40.299999999999997</v>
      </c>
      <c r="F2298">
        <v>40.299999999999997</v>
      </c>
      <c r="G2298">
        <f t="shared" si="106"/>
        <v>40.299999999999997</v>
      </c>
      <c r="H2298" s="1">
        <v>45742</v>
      </c>
      <c r="I2298" s="1">
        <v>45743</v>
      </c>
      <c r="J2298" t="s">
        <v>23</v>
      </c>
      <c r="K2298" t="s">
        <v>35</v>
      </c>
      <c r="L2298">
        <v>5</v>
      </c>
      <c r="M2298" t="s">
        <v>19</v>
      </c>
      <c r="N2298" t="s">
        <v>1383</v>
      </c>
      <c r="O2298">
        <f>orders[[#This Row],[Ship Date]]-orders[[#This Row],[Order Date]]</f>
        <v>1</v>
      </c>
      <c r="P2298">
        <f>WEEKNUM(orders[[#This Row],[Order Date]])</f>
        <v>13</v>
      </c>
      <c r="Q2298" t="str" cm="1">
        <f t="array" ref="Q2298">_xlfn.IFS(orders[[#This Row],[Customer Gender]]="M","Male", orders[[#This Row],[Customer Gender]]="F","Female", orders[[#This Row],[Customer Gender]]="O","Other", TRUE,"Unknown")</f>
        <v>Male</v>
      </c>
      <c r="R2298" s="31" t="str">
        <f t="shared" si="107"/>
        <v>March</v>
      </c>
    </row>
    <row r="2299" spans="1:18">
      <c r="A2299" t="s">
        <v>2400</v>
      </c>
      <c r="B2299" t="s">
        <v>39</v>
      </c>
      <c r="C2299">
        <v>3</v>
      </c>
      <c r="D2299">
        <f t="shared" si="105"/>
        <v>3</v>
      </c>
      <c r="E2299">
        <v>47.3</v>
      </c>
      <c r="F2299">
        <v>141.89999999999998</v>
      </c>
      <c r="G2299">
        <f t="shared" si="106"/>
        <v>141.89999999999998</v>
      </c>
      <c r="H2299" s="1">
        <v>45742</v>
      </c>
      <c r="I2299" s="1">
        <v>45744</v>
      </c>
      <c r="J2299" t="s">
        <v>23</v>
      </c>
      <c r="K2299" t="s">
        <v>70</v>
      </c>
      <c r="L2299">
        <v>5</v>
      </c>
      <c r="M2299" t="s">
        <v>19</v>
      </c>
      <c r="N2299" t="s">
        <v>28</v>
      </c>
      <c r="O2299">
        <f>orders[[#This Row],[Ship Date]]-orders[[#This Row],[Order Date]]</f>
        <v>2</v>
      </c>
      <c r="P2299">
        <f>WEEKNUM(orders[[#This Row],[Order Date]])</f>
        <v>13</v>
      </c>
      <c r="Q2299" t="str" cm="1">
        <f t="array" ref="Q2299">_xlfn.IFS(orders[[#This Row],[Customer Gender]]="M","Male", orders[[#This Row],[Customer Gender]]="F","Female", orders[[#This Row],[Customer Gender]]="O","Other", TRUE,"Unknown")</f>
        <v>Male</v>
      </c>
      <c r="R2299" s="31" t="str">
        <f t="shared" si="107"/>
        <v>March</v>
      </c>
    </row>
    <row r="2300" spans="1:18">
      <c r="A2300" t="s">
        <v>2401</v>
      </c>
      <c r="B2300" t="s">
        <v>26</v>
      </c>
      <c r="C2300">
        <v>1</v>
      </c>
      <c r="D2300">
        <f t="shared" si="105"/>
        <v>1</v>
      </c>
      <c r="E2300">
        <v>82.8</v>
      </c>
      <c r="F2300">
        <v>82.8</v>
      </c>
      <c r="G2300">
        <f t="shared" si="106"/>
        <v>82.8</v>
      </c>
      <c r="H2300" s="1">
        <v>45742</v>
      </c>
      <c r="I2300" s="1">
        <v>45743</v>
      </c>
      <c r="J2300" t="s">
        <v>23</v>
      </c>
      <c r="K2300" t="s">
        <v>18</v>
      </c>
      <c r="L2300">
        <v>4</v>
      </c>
      <c r="M2300" t="s">
        <v>19</v>
      </c>
      <c r="N2300" t="s">
        <v>28</v>
      </c>
      <c r="O2300">
        <f>orders[[#This Row],[Ship Date]]-orders[[#This Row],[Order Date]]</f>
        <v>1</v>
      </c>
      <c r="P2300">
        <f>WEEKNUM(orders[[#This Row],[Order Date]])</f>
        <v>13</v>
      </c>
      <c r="Q2300" t="str" cm="1">
        <f t="array" ref="Q2300">_xlfn.IFS(orders[[#This Row],[Customer Gender]]="M","Male", orders[[#This Row],[Customer Gender]]="F","Female", orders[[#This Row],[Customer Gender]]="O","Other", TRUE,"Unknown")</f>
        <v>Male</v>
      </c>
      <c r="R2300" s="31" t="str">
        <f t="shared" si="107"/>
        <v>March</v>
      </c>
    </row>
    <row r="2301" spans="1:18">
      <c r="A2301" t="s">
        <v>2402</v>
      </c>
      <c r="B2301" t="s">
        <v>44</v>
      </c>
      <c r="C2301">
        <v>1</v>
      </c>
      <c r="D2301">
        <f t="shared" si="105"/>
        <v>1</v>
      </c>
      <c r="E2301">
        <v>18.5</v>
      </c>
      <c r="F2301">
        <v>18.5</v>
      </c>
      <c r="G2301">
        <f t="shared" si="106"/>
        <v>18.5</v>
      </c>
      <c r="H2301" s="1">
        <v>45742</v>
      </c>
      <c r="I2301" s="1">
        <v>45756</v>
      </c>
      <c r="J2301" t="s">
        <v>27</v>
      </c>
      <c r="K2301" t="s">
        <v>18</v>
      </c>
      <c r="L2301">
        <v>4</v>
      </c>
      <c r="M2301" t="s">
        <v>19</v>
      </c>
      <c r="N2301" t="s">
        <v>587</v>
      </c>
      <c r="O2301">
        <f>orders[[#This Row],[Ship Date]]-orders[[#This Row],[Order Date]]</f>
        <v>14</v>
      </c>
      <c r="P2301">
        <f>WEEKNUM(orders[[#This Row],[Order Date]])</f>
        <v>13</v>
      </c>
      <c r="Q2301" t="str" cm="1">
        <f t="array" ref="Q2301">_xlfn.IFS(orders[[#This Row],[Customer Gender]]="M","Male", orders[[#This Row],[Customer Gender]]="F","Female", orders[[#This Row],[Customer Gender]]="O","Other", TRUE,"Unknown")</f>
        <v>Female</v>
      </c>
      <c r="R2301" s="31" t="str">
        <f t="shared" si="107"/>
        <v>March</v>
      </c>
    </row>
    <row r="2302" spans="1:18">
      <c r="A2302" t="s">
        <v>2403</v>
      </c>
      <c r="B2302" t="s">
        <v>30</v>
      </c>
      <c r="C2302">
        <v>2</v>
      </c>
      <c r="D2302">
        <f t="shared" si="105"/>
        <v>2</v>
      </c>
      <c r="E2302">
        <v>60.4</v>
      </c>
      <c r="F2302">
        <v>120.8</v>
      </c>
      <c r="G2302">
        <f t="shared" si="106"/>
        <v>120.8</v>
      </c>
      <c r="H2302" s="1">
        <v>45742</v>
      </c>
      <c r="I2302" s="1">
        <v>45743</v>
      </c>
      <c r="J2302" t="s">
        <v>23</v>
      </c>
      <c r="K2302" t="s">
        <v>40</v>
      </c>
      <c r="L2302">
        <v>4</v>
      </c>
      <c r="M2302" t="s">
        <v>19</v>
      </c>
      <c r="N2302" t="s">
        <v>147</v>
      </c>
      <c r="O2302">
        <f>orders[[#This Row],[Ship Date]]-orders[[#This Row],[Order Date]]</f>
        <v>1</v>
      </c>
      <c r="P2302">
        <f>WEEKNUM(orders[[#This Row],[Order Date]])</f>
        <v>13</v>
      </c>
      <c r="Q2302" t="str" cm="1">
        <f t="array" ref="Q2302">_xlfn.IFS(orders[[#This Row],[Customer Gender]]="M","Male", orders[[#This Row],[Customer Gender]]="F","Female", orders[[#This Row],[Customer Gender]]="O","Other", TRUE,"Unknown")</f>
        <v>Male</v>
      </c>
      <c r="R2302" s="31" t="str">
        <f t="shared" si="107"/>
        <v>March</v>
      </c>
    </row>
    <row r="2303" spans="1:18">
      <c r="A2303" t="s">
        <v>2404</v>
      </c>
      <c r="B2303" t="s">
        <v>39</v>
      </c>
      <c r="C2303">
        <v>5</v>
      </c>
      <c r="D2303">
        <f t="shared" si="105"/>
        <v>5</v>
      </c>
      <c r="E2303">
        <v>80.2</v>
      </c>
      <c r="F2303">
        <v>401</v>
      </c>
      <c r="G2303">
        <f t="shared" si="106"/>
        <v>401</v>
      </c>
      <c r="H2303" s="1">
        <v>45742</v>
      </c>
      <c r="I2303" s="1">
        <v>45749</v>
      </c>
      <c r="J2303" t="s">
        <v>23</v>
      </c>
      <c r="K2303" t="s">
        <v>35</v>
      </c>
      <c r="L2303">
        <v>3</v>
      </c>
      <c r="M2303" t="s">
        <v>19</v>
      </c>
      <c r="N2303" t="s">
        <v>949</v>
      </c>
      <c r="O2303">
        <f>orders[[#This Row],[Ship Date]]-orders[[#This Row],[Order Date]]</f>
        <v>7</v>
      </c>
      <c r="P2303">
        <f>WEEKNUM(orders[[#This Row],[Order Date]])</f>
        <v>13</v>
      </c>
      <c r="Q2303" t="str" cm="1">
        <f t="array" ref="Q2303">_xlfn.IFS(orders[[#This Row],[Customer Gender]]="M","Male", orders[[#This Row],[Customer Gender]]="F","Female", orders[[#This Row],[Customer Gender]]="O","Other", TRUE,"Unknown")</f>
        <v>Male</v>
      </c>
      <c r="R2303" s="31" t="str">
        <f t="shared" si="107"/>
        <v>March</v>
      </c>
    </row>
    <row r="2304" spans="1:18">
      <c r="A2304" t="s">
        <v>2405</v>
      </c>
      <c r="B2304" t="s">
        <v>32</v>
      </c>
      <c r="C2304">
        <v>1</v>
      </c>
      <c r="D2304">
        <f t="shared" si="105"/>
        <v>1</v>
      </c>
      <c r="E2304">
        <v>41.5</v>
      </c>
      <c r="F2304">
        <v>41.5</v>
      </c>
      <c r="G2304">
        <f t="shared" si="106"/>
        <v>41.5</v>
      </c>
      <c r="H2304" s="1">
        <v>45742</v>
      </c>
      <c r="I2304" s="1">
        <v>45744</v>
      </c>
      <c r="J2304" t="s">
        <v>23</v>
      </c>
      <c r="K2304" t="s">
        <v>40</v>
      </c>
      <c r="L2304">
        <v>4</v>
      </c>
      <c r="M2304" t="s">
        <v>19</v>
      </c>
      <c r="N2304" t="s">
        <v>33</v>
      </c>
      <c r="O2304">
        <f>orders[[#This Row],[Ship Date]]-orders[[#This Row],[Order Date]]</f>
        <v>2</v>
      </c>
      <c r="P2304">
        <f>WEEKNUM(orders[[#This Row],[Order Date]])</f>
        <v>13</v>
      </c>
      <c r="Q2304" t="str" cm="1">
        <f t="array" ref="Q2304">_xlfn.IFS(orders[[#This Row],[Customer Gender]]="M","Male", orders[[#This Row],[Customer Gender]]="F","Female", orders[[#This Row],[Customer Gender]]="O","Other", TRUE,"Unknown")</f>
        <v>Male</v>
      </c>
      <c r="R2304" s="31" t="str">
        <f t="shared" si="107"/>
        <v>March</v>
      </c>
    </row>
    <row r="2305" spans="1:18">
      <c r="A2305" t="s">
        <v>2406</v>
      </c>
      <c r="B2305" t="s">
        <v>26</v>
      </c>
      <c r="C2305">
        <v>2</v>
      </c>
      <c r="D2305">
        <f t="shared" si="105"/>
        <v>2</v>
      </c>
      <c r="E2305">
        <v>83.9</v>
      </c>
      <c r="F2305">
        <v>167.8</v>
      </c>
      <c r="G2305">
        <f t="shared" si="106"/>
        <v>167.8</v>
      </c>
      <c r="H2305" s="1">
        <v>45742</v>
      </c>
      <c r="I2305" s="1">
        <v>45745</v>
      </c>
      <c r="J2305" t="s">
        <v>27</v>
      </c>
      <c r="K2305" t="s">
        <v>18</v>
      </c>
      <c r="L2305">
        <v>4</v>
      </c>
      <c r="M2305" t="s">
        <v>19</v>
      </c>
      <c r="N2305" t="s">
        <v>33</v>
      </c>
      <c r="O2305">
        <f>orders[[#This Row],[Ship Date]]-orders[[#This Row],[Order Date]]</f>
        <v>3</v>
      </c>
      <c r="P2305">
        <f>WEEKNUM(orders[[#This Row],[Order Date]])</f>
        <v>13</v>
      </c>
      <c r="Q2305" t="str" cm="1">
        <f t="array" ref="Q2305">_xlfn.IFS(orders[[#This Row],[Customer Gender]]="M","Male", orders[[#This Row],[Customer Gender]]="F","Female", orders[[#This Row],[Customer Gender]]="O","Other", TRUE,"Unknown")</f>
        <v>Female</v>
      </c>
      <c r="R2305" s="31" t="str">
        <f t="shared" si="107"/>
        <v>March</v>
      </c>
    </row>
    <row r="2306" spans="1:18">
      <c r="A2306" t="s">
        <v>2407</v>
      </c>
      <c r="B2306" t="s">
        <v>44</v>
      </c>
      <c r="C2306">
        <v>2</v>
      </c>
      <c r="D2306">
        <f t="shared" ref="D2306:D2369" si="108">IF(OR(C2306="",C2306=0),0.0001,C2306)</f>
        <v>2</v>
      </c>
      <c r="E2306">
        <v>16.7</v>
      </c>
      <c r="F2306">
        <v>33.4</v>
      </c>
      <c r="G2306">
        <f t="shared" ref="G2306:G2369" si="109">IF(OR(F2306="",F2306=0),0.0001,F2306)</f>
        <v>33.4</v>
      </c>
      <c r="H2306" s="1">
        <v>45742</v>
      </c>
      <c r="I2306" s="1">
        <v>45746</v>
      </c>
      <c r="J2306" t="s">
        <v>27</v>
      </c>
      <c r="K2306" t="s">
        <v>18</v>
      </c>
      <c r="L2306">
        <v>3</v>
      </c>
      <c r="M2306" t="s">
        <v>19</v>
      </c>
      <c r="N2306" t="s">
        <v>33</v>
      </c>
      <c r="O2306">
        <f>orders[[#This Row],[Ship Date]]-orders[[#This Row],[Order Date]]</f>
        <v>4</v>
      </c>
      <c r="P2306">
        <f>WEEKNUM(orders[[#This Row],[Order Date]])</f>
        <v>13</v>
      </c>
      <c r="Q2306" t="str" cm="1">
        <f t="array" ref="Q2306">_xlfn.IFS(orders[[#This Row],[Customer Gender]]="M","Male", orders[[#This Row],[Customer Gender]]="F","Female", orders[[#This Row],[Customer Gender]]="O","Other", TRUE,"Unknown")</f>
        <v>Female</v>
      </c>
      <c r="R2306" s="31" t="str">
        <f t="shared" ref="R2306:R2369" si="110">TEXT(H2306,"mmmm")</f>
        <v>March</v>
      </c>
    </row>
    <row r="2307" spans="1:18">
      <c r="A2307" t="s">
        <v>2408</v>
      </c>
      <c r="B2307" t="s">
        <v>46</v>
      </c>
      <c r="C2307">
        <v>2</v>
      </c>
      <c r="D2307">
        <f t="shared" si="108"/>
        <v>2</v>
      </c>
      <c r="E2307">
        <v>72.900000000000006</v>
      </c>
      <c r="F2307">
        <v>145.80000000000001</v>
      </c>
      <c r="G2307">
        <f t="shared" si="109"/>
        <v>145.80000000000001</v>
      </c>
      <c r="H2307" s="1">
        <v>45742</v>
      </c>
      <c r="I2307" s="1">
        <v>45743</v>
      </c>
      <c r="J2307" t="s">
        <v>23</v>
      </c>
      <c r="K2307" t="s">
        <v>40</v>
      </c>
      <c r="L2307">
        <v>3</v>
      </c>
      <c r="M2307" t="s">
        <v>19</v>
      </c>
      <c r="N2307" t="s">
        <v>33</v>
      </c>
      <c r="O2307">
        <f>orders[[#This Row],[Ship Date]]-orders[[#This Row],[Order Date]]</f>
        <v>1</v>
      </c>
      <c r="P2307">
        <f>WEEKNUM(orders[[#This Row],[Order Date]])</f>
        <v>13</v>
      </c>
      <c r="Q2307" t="str" cm="1">
        <f t="array" ref="Q2307">_xlfn.IFS(orders[[#This Row],[Customer Gender]]="M","Male", orders[[#This Row],[Customer Gender]]="F","Female", orders[[#This Row],[Customer Gender]]="O","Other", TRUE,"Unknown")</f>
        <v>Male</v>
      </c>
      <c r="R2307" s="31" t="str">
        <f t="shared" si="110"/>
        <v>March</v>
      </c>
    </row>
    <row r="2308" spans="1:18">
      <c r="A2308" t="s">
        <v>2409</v>
      </c>
      <c r="B2308" t="s">
        <v>37</v>
      </c>
      <c r="C2308">
        <v>2</v>
      </c>
      <c r="D2308">
        <f t="shared" si="108"/>
        <v>2</v>
      </c>
      <c r="E2308">
        <v>50.2</v>
      </c>
      <c r="F2308">
        <v>100.4</v>
      </c>
      <c r="G2308">
        <f t="shared" si="109"/>
        <v>100.4</v>
      </c>
      <c r="H2308" s="1">
        <v>45742</v>
      </c>
      <c r="I2308" s="1">
        <v>45744</v>
      </c>
      <c r="J2308" t="s">
        <v>27</v>
      </c>
      <c r="K2308" t="s">
        <v>35</v>
      </c>
      <c r="L2308">
        <v>5</v>
      </c>
      <c r="M2308" t="s">
        <v>19</v>
      </c>
      <c r="N2308" t="s">
        <v>33</v>
      </c>
      <c r="O2308">
        <f>orders[[#This Row],[Ship Date]]-orders[[#This Row],[Order Date]]</f>
        <v>2</v>
      </c>
      <c r="P2308">
        <f>WEEKNUM(orders[[#This Row],[Order Date]])</f>
        <v>13</v>
      </c>
      <c r="Q2308" t="str" cm="1">
        <f t="array" ref="Q2308">_xlfn.IFS(orders[[#This Row],[Customer Gender]]="M","Male", orders[[#This Row],[Customer Gender]]="F","Female", orders[[#This Row],[Customer Gender]]="O","Other", TRUE,"Unknown")</f>
        <v>Female</v>
      </c>
      <c r="R2308" s="31" t="str">
        <f t="shared" si="110"/>
        <v>March</v>
      </c>
    </row>
    <row r="2309" spans="1:18">
      <c r="A2309" t="s">
        <v>2410</v>
      </c>
      <c r="B2309" t="s">
        <v>30</v>
      </c>
      <c r="C2309">
        <v>2</v>
      </c>
      <c r="D2309">
        <f t="shared" si="108"/>
        <v>2</v>
      </c>
      <c r="E2309">
        <v>34.200000000000003</v>
      </c>
      <c r="F2309">
        <v>68.400000000000006</v>
      </c>
      <c r="G2309">
        <f t="shared" si="109"/>
        <v>68.400000000000006</v>
      </c>
      <c r="H2309" s="1">
        <v>45742</v>
      </c>
      <c r="I2309" s="1">
        <v>45752</v>
      </c>
      <c r="J2309" t="s">
        <v>17</v>
      </c>
      <c r="K2309" t="s">
        <v>35</v>
      </c>
      <c r="L2309">
        <v>4</v>
      </c>
      <c r="M2309" t="s">
        <v>19</v>
      </c>
      <c r="N2309" t="s">
        <v>33</v>
      </c>
      <c r="O2309">
        <f>orders[[#This Row],[Ship Date]]-orders[[#This Row],[Order Date]]</f>
        <v>10</v>
      </c>
      <c r="P2309">
        <f>WEEKNUM(orders[[#This Row],[Order Date]])</f>
        <v>13</v>
      </c>
      <c r="Q2309" t="str" cm="1">
        <f t="array" ref="Q2309">_xlfn.IFS(orders[[#This Row],[Customer Gender]]="M","Male", orders[[#This Row],[Customer Gender]]="F","Female", orders[[#This Row],[Customer Gender]]="O","Other", TRUE,"Unknown")</f>
        <v>Unknown</v>
      </c>
      <c r="R2309" s="31" t="str">
        <f t="shared" si="110"/>
        <v>March</v>
      </c>
    </row>
    <row r="2310" spans="1:18">
      <c r="A2310" t="s">
        <v>2411</v>
      </c>
      <c r="B2310" t="s">
        <v>37</v>
      </c>
      <c r="C2310">
        <v>2</v>
      </c>
      <c r="D2310">
        <f t="shared" si="108"/>
        <v>2</v>
      </c>
      <c r="E2310">
        <v>107.9</v>
      </c>
      <c r="F2310">
        <v>215.8</v>
      </c>
      <c r="G2310">
        <f t="shared" si="109"/>
        <v>215.8</v>
      </c>
      <c r="H2310" s="1">
        <v>45742</v>
      </c>
      <c r="I2310" s="1">
        <v>45742</v>
      </c>
      <c r="J2310" t="s">
        <v>23</v>
      </c>
      <c r="K2310" t="s">
        <v>35</v>
      </c>
      <c r="L2310">
        <v>2</v>
      </c>
      <c r="M2310" t="s">
        <v>19</v>
      </c>
      <c r="N2310" t="s">
        <v>33</v>
      </c>
      <c r="O2310">
        <f>orders[[#This Row],[Ship Date]]-orders[[#This Row],[Order Date]]</f>
        <v>0</v>
      </c>
      <c r="P2310">
        <f>WEEKNUM(orders[[#This Row],[Order Date]])</f>
        <v>13</v>
      </c>
      <c r="Q2310" t="str" cm="1">
        <f t="array" ref="Q2310">_xlfn.IFS(orders[[#This Row],[Customer Gender]]="M","Male", orders[[#This Row],[Customer Gender]]="F","Female", orders[[#This Row],[Customer Gender]]="O","Other", TRUE,"Unknown")</f>
        <v>Male</v>
      </c>
      <c r="R2310" s="31" t="str">
        <f t="shared" si="110"/>
        <v>March</v>
      </c>
    </row>
    <row r="2311" spans="1:18">
      <c r="A2311" t="s">
        <v>2412</v>
      </c>
      <c r="B2311" t="s">
        <v>16</v>
      </c>
      <c r="C2311">
        <v>3</v>
      </c>
      <c r="D2311">
        <f t="shared" si="108"/>
        <v>3</v>
      </c>
      <c r="E2311">
        <v>17.5</v>
      </c>
      <c r="F2311">
        <v>52.5</v>
      </c>
      <c r="G2311">
        <f t="shared" si="109"/>
        <v>52.5</v>
      </c>
      <c r="H2311" s="1">
        <v>45742</v>
      </c>
      <c r="I2311" s="1">
        <v>45744</v>
      </c>
      <c r="J2311" t="s">
        <v>23</v>
      </c>
      <c r="K2311" t="s">
        <v>70</v>
      </c>
      <c r="L2311">
        <v>4</v>
      </c>
      <c r="M2311" t="s">
        <v>19</v>
      </c>
      <c r="N2311" t="s">
        <v>33</v>
      </c>
      <c r="O2311">
        <f>orders[[#This Row],[Ship Date]]-orders[[#This Row],[Order Date]]</f>
        <v>2</v>
      </c>
      <c r="P2311">
        <f>WEEKNUM(orders[[#This Row],[Order Date]])</f>
        <v>13</v>
      </c>
      <c r="Q2311" t="str" cm="1">
        <f t="array" ref="Q2311">_xlfn.IFS(orders[[#This Row],[Customer Gender]]="M","Male", orders[[#This Row],[Customer Gender]]="F","Female", orders[[#This Row],[Customer Gender]]="O","Other", TRUE,"Unknown")</f>
        <v>Male</v>
      </c>
      <c r="R2311" s="31" t="str">
        <f t="shared" si="110"/>
        <v>March</v>
      </c>
    </row>
    <row r="2312" spans="1:18">
      <c r="A2312" t="s">
        <v>2413</v>
      </c>
      <c r="B2312" t="s">
        <v>76</v>
      </c>
      <c r="C2312">
        <v>15</v>
      </c>
      <c r="D2312">
        <f t="shared" si="108"/>
        <v>15</v>
      </c>
      <c r="E2312">
        <v>44.7</v>
      </c>
      <c r="F2312">
        <v>670.5</v>
      </c>
      <c r="G2312">
        <f t="shared" si="109"/>
        <v>670.5</v>
      </c>
      <c r="H2312" s="1">
        <v>45742</v>
      </c>
      <c r="I2312" s="1">
        <v>45743</v>
      </c>
      <c r="J2312" t="s">
        <v>23</v>
      </c>
      <c r="K2312" t="s">
        <v>18</v>
      </c>
      <c r="L2312">
        <v>3</v>
      </c>
      <c r="M2312" t="s">
        <v>19</v>
      </c>
      <c r="N2312" t="s">
        <v>33</v>
      </c>
      <c r="O2312">
        <f>orders[[#This Row],[Ship Date]]-orders[[#This Row],[Order Date]]</f>
        <v>1</v>
      </c>
      <c r="P2312">
        <f>WEEKNUM(orders[[#This Row],[Order Date]])</f>
        <v>13</v>
      </c>
      <c r="Q2312" t="str" cm="1">
        <f t="array" ref="Q2312">_xlfn.IFS(orders[[#This Row],[Customer Gender]]="M","Male", orders[[#This Row],[Customer Gender]]="F","Female", orders[[#This Row],[Customer Gender]]="O","Other", TRUE,"Unknown")</f>
        <v>Male</v>
      </c>
      <c r="R2312" s="31" t="str">
        <f t="shared" si="110"/>
        <v>March</v>
      </c>
    </row>
    <row r="2313" spans="1:18">
      <c r="A2313" t="s">
        <v>2414</v>
      </c>
      <c r="B2313" t="s">
        <v>69</v>
      </c>
      <c r="C2313">
        <v>6</v>
      </c>
      <c r="D2313">
        <f t="shared" si="108"/>
        <v>6</v>
      </c>
      <c r="E2313">
        <v>92.7</v>
      </c>
      <c r="F2313">
        <v>556.20000000000005</v>
      </c>
      <c r="G2313">
        <f t="shared" si="109"/>
        <v>556.20000000000005</v>
      </c>
      <c r="H2313" s="1">
        <v>45742</v>
      </c>
      <c r="I2313" s="1">
        <v>45744</v>
      </c>
      <c r="J2313" t="s">
        <v>27</v>
      </c>
      <c r="K2313" t="s">
        <v>40</v>
      </c>
      <c r="L2313">
        <v>3</v>
      </c>
      <c r="M2313" t="s">
        <v>19</v>
      </c>
      <c r="N2313" t="s">
        <v>33</v>
      </c>
      <c r="O2313">
        <f>orders[[#This Row],[Ship Date]]-orders[[#This Row],[Order Date]]</f>
        <v>2</v>
      </c>
      <c r="P2313">
        <f>WEEKNUM(orders[[#This Row],[Order Date]])</f>
        <v>13</v>
      </c>
      <c r="Q2313" t="str" cm="1">
        <f t="array" ref="Q2313">_xlfn.IFS(orders[[#This Row],[Customer Gender]]="M","Male", orders[[#This Row],[Customer Gender]]="F","Female", orders[[#This Row],[Customer Gender]]="O","Other", TRUE,"Unknown")</f>
        <v>Female</v>
      </c>
      <c r="R2313" s="31" t="str">
        <f t="shared" si="110"/>
        <v>March</v>
      </c>
    </row>
    <row r="2314" spans="1:18">
      <c r="A2314" t="s">
        <v>2415</v>
      </c>
      <c r="B2314" t="s">
        <v>42</v>
      </c>
      <c r="C2314">
        <v>3</v>
      </c>
      <c r="D2314">
        <f t="shared" si="108"/>
        <v>3</v>
      </c>
      <c r="E2314">
        <v>48.8</v>
      </c>
      <c r="F2314">
        <v>146.39999999999998</v>
      </c>
      <c r="G2314">
        <f t="shared" si="109"/>
        <v>146.39999999999998</v>
      </c>
      <c r="H2314" s="1">
        <v>45742</v>
      </c>
      <c r="I2314" s="1">
        <v>45744</v>
      </c>
      <c r="J2314" t="s">
        <v>27</v>
      </c>
      <c r="K2314" t="s">
        <v>40</v>
      </c>
      <c r="L2314">
        <v>4</v>
      </c>
      <c r="M2314" t="s">
        <v>19</v>
      </c>
      <c r="N2314" t="s">
        <v>33</v>
      </c>
      <c r="O2314">
        <f>orders[[#This Row],[Ship Date]]-orders[[#This Row],[Order Date]]</f>
        <v>2</v>
      </c>
      <c r="P2314">
        <f>WEEKNUM(orders[[#This Row],[Order Date]])</f>
        <v>13</v>
      </c>
      <c r="Q2314" t="str" cm="1">
        <f t="array" ref="Q2314">_xlfn.IFS(orders[[#This Row],[Customer Gender]]="M","Male", orders[[#This Row],[Customer Gender]]="F","Female", orders[[#This Row],[Customer Gender]]="O","Other", TRUE,"Unknown")</f>
        <v>Female</v>
      </c>
      <c r="R2314" s="31" t="str">
        <f t="shared" si="110"/>
        <v>March</v>
      </c>
    </row>
    <row r="2315" spans="1:18">
      <c r="A2315" t="s">
        <v>2416</v>
      </c>
      <c r="B2315" t="s">
        <v>32</v>
      </c>
      <c r="C2315">
        <v>16</v>
      </c>
      <c r="D2315">
        <f t="shared" si="108"/>
        <v>16</v>
      </c>
      <c r="E2315">
        <v>21.3</v>
      </c>
      <c r="F2315">
        <v>340.8</v>
      </c>
      <c r="G2315">
        <f t="shared" si="109"/>
        <v>340.8</v>
      </c>
      <c r="H2315" s="1">
        <v>45742</v>
      </c>
      <c r="I2315" s="1">
        <v>45746</v>
      </c>
      <c r="J2315" t="s">
        <v>27</v>
      </c>
      <c r="K2315" t="s">
        <v>51</v>
      </c>
      <c r="L2315">
        <v>1</v>
      </c>
      <c r="M2315" t="s">
        <v>19</v>
      </c>
      <c r="N2315" t="s">
        <v>33</v>
      </c>
      <c r="O2315">
        <f>orders[[#This Row],[Ship Date]]-orders[[#This Row],[Order Date]]</f>
        <v>4</v>
      </c>
      <c r="P2315">
        <f>WEEKNUM(orders[[#This Row],[Order Date]])</f>
        <v>13</v>
      </c>
      <c r="Q2315" t="str" cm="1">
        <f t="array" ref="Q2315">_xlfn.IFS(orders[[#This Row],[Customer Gender]]="M","Male", orders[[#This Row],[Customer Gender]]="F","Female", orders[[#This Row],[Customer Gender]]="O","Other", TRUE,"Unknown")</f>
        <v>Female</v>
      </c>
      <c r="R2315" s="31" t="str">
        <f t="shared" si="110"/>
        <v>March</v>
      </c>
    </row>
    <row r="2316" spans="1:18">
      <c r="A2316" t="s">
        <v>2417</v>
      </c>
      <c r="B2316" t="s">
        <v>128</v>
      </c>
      <c r="C2316">
        <v>1</v>
      </c>
      <c r="D2316">
        <f t="shared" si="108"/>
        <v>1</v>
      </c>
      <c r="E2316">
        <v>52.5</v>
      </c>
      <c r="F2316">
        <v>52.5</v>
      </c>
      <c r="G2316">
        <f t="shared" si="109"/>
        <v>52.5</v>
      </c>
      <c r="H2316" s="1">
        <v>45742</v>
      </c>
      <c r="I2316" s="1">
        <v>45743</v>
      </c>
      <c r="J2316" t="s">
        <v>27</v>
      </c>
      <c r="K2316" t="s">
        <v>18</v>
      </c>
      <c r="L2316">
        <v>4</v>
      </c>
      <c r="M2316" t="s">
        <v>19</v>
      </c>
      <c r="N2316" t="s">
        <v>33</v>
      </c>
      <c r="O2316">
        <f>orders[[#This Row],[Ship Date]]-orders[[#This Row],[Order Date]]</f>
        <v>1</v>
      </c>
      <c r="P2316">
        <f>WEEKNUM(orders[[#This Row],[Order Date]])</f>
        <v>13</v>
      </c>
      <c r="Q2316" t="str" cm="1">
        <f t="array" ref="Q2316">_xlfn.IFS(orders[[#This Row],[Customer Gender]]="M","Male", orders[[#This Row],[Customer Gender]]="F","Female", orders[[#This Row],[Customer Gender]]="O","Other", TRUE,"Unknown")</f>
        <v>Female</v>
      </c>
      <c r="R2316" s="31" t="str">
        <f t="shared" si="110"/>
        <v>March</v>
      </c>
    </row>
    <row r="2317" spans="1:18">
      <c r="A2317" t="s">
        <v>2418</v>
      </c>
      <c r="B2317" t="s">
        <v>22</v>
      </c>
      <c r="C2317">
        <v>2</v>
      </c>
      <c r="D2317">
        <f t="shared" si="108"/>
        <v>2</v>
      </c>
      <c r="E2317">
        <v>92.4</v>
      </c>
      <c r="F2317">
        <v>184.8</v>
      </c>
      <c r="G2317">
        <f t="shared" si="109"/>
        <v>184.8</v>
      </c>
      <c r="H2317" s="1">
        <v>45742</v>
      </c>
      <c r="I2317" s="1">
        <v>45748</v>
      </c>
      <c r="J2317" t="s">
        <v>27</v>
      </c>
      <c r="K2317" t="s">
        <v>18</v>
      </c>
      <c r="L2317">
        <v>5</v>
      </c>
      <c r="M2317" t="s">
        <v>19</v>
      </c>
      <c r="N2317" t="s">
        <v>33</v>
      </c>
      <c r="O2317">
        <f>orders[[#This Row],[Ship Date]]-orders[[#This Row],[Order Date]]</f>
        <v>6</v>
      </c>
      <c r="P2317">
        <f>WEEKNUM(orders[[#This Row],[Order Date]])</f>
        <v>13</v>
      </c>
      <c r="Q2317" t="str" cm="1">
        <f t="array" ref="Q2317">_xlfn.IFS(orders[[#This Row],[Customer Gender]]="M","Male", orders[[#This Row],[Customer Gender]]="F","Female", orders[[#This Row],[Customer Gender]]="O","Other", TRUE,"Unknown")</f>
        <v>Female</v>
      </c>
      <c r="R2317" s="31" t="str">
        <f t="shared" si="110"/>
        <v>March</v>
      </c>
    </row>
    <row r="2318" spans="1:18">
      <c r="A2318" t="s">
        <v>2419</v>
      </c>
      <c r="B2318" t="s">
        <v>32</v>
      </c>
      <c r="C2318">
        <v>11</v>
      </c>
      <c r="D2318">
        <f t="shared" si="108"/>
        <v>11</v>
      </c>
      <c r="E2318">
        <v>58.3</v>
      </c>
      <c r="F2318">
        <v>641.29999999999995</v>
      </c>
      <c r="G2318">
        <f t="shared" si="109"/>
        <v>641.29999999999995</v>
      </c>
      <c r="H2318" s="1">
        <v>45742</v>
      </c>
      <c r="I2318" s="1">
        <v>45744</v>
      </c>
      <c r="J2318" t="s">
        <v>23</v>
      </c>
      <c r="K2318" t="s">
        <v>35</v>
      </c>
      <c r="L2318">
        <v>5</v>
      </c>
      <c r="M2318" t="s">
        <v>19</v>
      </c>
      <c r="N2318" t="s">
        <v>33</v>
      </c>
      <c r="O2318">
        <f>orders[[#This Row],[Ship Date]]-orders[[#This Row],[Order Date]]</f>
        <v>2</v>
      </c>
      <c r="P2318">
        <f>WEEKNUM(orders[[#This Row],[Order Date]])</f>
        <v>13</v>
      </c>
      <c r="Q2318" t="str" cm="1">
        <f t="array" ref="Q2318">_xlfn.IFS(orders[[#This Row],[Customer Gender]]="M","Male", orders[[#This Row],[Customer Gender]]="F","Female", orders[[#This Row],[Customer Gender]]="O","Other", TRUE,"Unknown")</f>
        <v>Male</v>
      </c>
      <c r="R2318" s="31" t="str">
        <f t="shared" si="110"/>
        <v>March</v>
      </c>
    </row>
    <row r="2319" spans="1:18">
      <c r="A2319" t="s">
        <v>2420</v>
      </c>
      <c r="B2319" t="s">
        <v>39</v>
      </c>
      <c r="C2319">
        <v>23</v>
      </c>
      <c r="D2319">
        <f t="shared" si="108"/>
        <v>23</v>
      </c>
      <c r="E2319">
        <v>152.6</v>
      </c>
      <c r="F2319">
        <v>3509.7999999999997</v>
      </c>
      <c r="G2319">
        <f t="shared" si="109"/>
        <v>3509.7999999999997</v>
      </c>
      <c r="H2319" s="1">
        <v>45743</v>
      </c>
      <c r="I2319" s="1">
        <v>45745</v>
      </c>
      <c r="J2319" t="s">
        <v>17</v>
      </c>
      <c r="K2319" t="s">
        <v>18</v>
      </c>
      <c r="L2319">
        <v>4</v>
      </c>
      <c r="M2319" t="s">
        <v>19</v>
      </c>
      <c r="N2319" t="s">
        <v>33</v>
      </c>
      <c r="O2319">
        <f>orders[[#This Row],[Ship Date]]-orders[[#This Row],[Order Date]]</f>
        <v>2</v>
      </c>
      <c r="P2319">
        <f>WEEKNUM(orders[[#This Row],[Order Date]])</f>
        <v>13</v>
      </c>
      <c r="Q2319" t="str" cm="1">
        <f t="array" ref="Q2319">_xlfn.IFS(orders[[#This Row],[Customer Gender]]="M","Male", orders[[#This Row],[Customer Gender]]="F","Female", orders[[#This Row],[Customer Gender]]="O","Other", TRUE,"Unknown")</f>
        <v>Unknown</v>
      </c>
      <c r="R2319" s="31" t="str">
        <f t="shared" si="110"/>
        <v>March</v>
      </c>
    </row>
    <row r="2320" spans="1:18">
      <c r="A2320" t="s">
        <v>2421</v>
      </c>
      <c r="B2320" t="s">
        <v>44</v>
      </c>
      <c r="C2320">
        <v>2</v>
      </c>
      <c r="D2320">
        <f t="shared" si="108"/>
        <v>2</v>
      </c>
      <c r="E2320">
        <v>26</v>
      </c>
      <c r="F2320">
        <v>52</v>
      </c>
      <c r="G2320">
        <f t="shared" si="109"/>
        <v>52</v>
      </c>
      <c r="H2320" s="1">
        <v>45743</v>
      </c>
      <c r="I2320" s="1">
        <v>45743</v>
      </c>
      <c r="J2320" t="s">
        <v>17</v>
      </c>
      <c r="K2320" t="s">
        <v>18</v>
      </c>
      <c r="L2320">
        <v>3</v>
      </c>
      <c r="M2320" t="s">
        <v>19</v>
      </c>
      <c r="N2320" t="s">
        <v>33</v>
      </c>
      <c r="O2320">
        <f>orders[[#This Row],[Ship Date]]-orders[[#This Row],[Order Date]]</f>
        <v>0</v>
      </c>
      <c r="P2320">
        <f>WEEKNUM(orders[[#This Row],[Order Date]])</f>
        <v>13</v>
      </c>
      <c r="Q2320" t="str" cm="1">
        <f t="array" ref="Q2320">_xlfn.IFS(orders[[#This Row],[Customer Gender]]="M","Male", orders[[#This Row],[Customer Gender]]="F","Female", orders[[#This Row],[Customer Gender]]="O","Other", TRUE,"Unknown")</f>
        <v>Unknown</v>
      </c>
      <c r="R2320" s="31" t="str">
        <f t="shared" si="110"/>
        <v>March</v>
      </c>
    </row>
    <row r="2321" spans="1:18">
      <c r="A2321" t="s">
        <v>2422</v>
      </c>
      <c r="B2321" t="s">
        <v>22</v>
      </c>
      <c r="C2321">
        <v>4</v>
      </c>
      <c r="D2321">
        <f t="shared" si="108"/>
        <v>4</v>
      </c>
      <c r="E2321">
        <v>33.1</v>
      </c>
      <c r="F2321">
        <v>132.4</v>
      </c>
      <c r="G2321">
        <f t="shared" si="109"/>
        <v>132.4</v>
      </c>
      <c r="H2321" s="1">
        <v>45743</v>
      </c>
      <c r="I2321" s="1">
        <v>45743</v>
      </c>
      <c r="J2321" t="s">
        <v>23</v>
      </c>
      <c r="K2321" t="s">
        <v>40</v>
      </c>
      <c r="L2321">
        <v>2</v>
      </c>
      <c r="M2321" t="s">
        <v>19</v>
      </c>
      <c r="N2321" t="s">
        <v>52</v>
      </c>
      <c r="O2321">
        <f>orders[[#This Row],[Ship Date]]-orders[[#This Row],[Order Date]]</f>
        <v>0</v>
      </c>
      <c r="P2321">
        <f>WEEKNUM(orders[[#This Row],[Order Date]])</f>
        <v>13</v>
      </c>
      <c r="Q2321" t="str" cm="1">
        <f t="array" ref="Q2321">_xlfn.IFS(orders[[#This Row],[Customer Gender]]="M","Male", orders[[#This Row],[Customer Gender]]="F","Female", orders[[#This Row],[Customer Gender]]="O","Other", TRUE,"Unknown")</f>
        <v>Male</v>
      </c>
      <c r="R2321" s="31" t="str">
        <f t="shared" si="110"/>
        <v>March</v>
      </c>
    </row>
    <row r="2322" spans="1:18">
      <c r="A2322" t="s">
        <v>2423</v>
      </c>
      <c r="B2322" t="s">
        <v>146</v>
      </c>
      <c r="C2322">
        <v>1</v>
      </c>
      <c r="D2322">
        <f t="shared" si="108"/>
        <v>1</v>
      </c>
      <c r="E2322">
        <v>51.4</v>
      </c>
      <c r="F2322">
        <v>51.4</v>
      </c>
      <c r="G2322">
        <f t="shared" si="109"/>
        <v>51.4</v>
      </c>
      <c r="H2322" s="1">
        <v>45743</v>
      </c>
      <c r="I2322" s="1">
        <v>45745</v>
      </c>
      <c r="J2322" t="s">
        <v>27</v>
      </c>
      <c r="K2322" t="s">
        <v>35</v>
      </c>
      <c r="L2322">
        <v>3</v>
      </c>
      <c r="M2322" t="s">
        <v>19</v>
      </c>
      <c r="N2322" t="s">
        <v>52</v>
      </c>
      <c r="O2322">
        <f>orders[[#This Row],[Ship Date]]-orders[[#This Row],[Order Date]]</f>
        <v>2</v>
      </c>
      <c r="P2322">
        <f>WEEKNUM(orders[[#This Row],[Order Date]])</f>
        <v>13</v>
      </c>
      <c r="Q2322" t="str" cm="1">
        <f t="array" ref="Q2322">_xlfn.IFS(orders[[#This Row],[Customer Gender]]="M","Male", orders[[#This Row],[Customer Gender]]="F","Female", orders[[#This Row],[Customer Gender]]="O","Other", TRUE,"Unknown")</f>
        <v>Female</v>
      </c>
      <c r="R2322" s="31" t="str">
        <f t="shared" si="110"/>
        <v>March</v>
      </c>
    </row>
    <row r="2323" spans="1:18">
      <c r="A2323" t="s">
        <v>2424</v>
      </c>
      <c r="B2323" t="s">
        <v>44</v>
      </c>
      <c r="C2323">
        <v>2</v>
      </c>
      <c r="D2323">
        <f t="shared" si="108"/>
        <v>2</v>
      </c>
      <c r="E2323">
        <v>30.2</v>
      </c>
      <c r="F2323">
        <v>60.4</v>
      </c>
      <c r="G2323">
        <f t="shared" si="109"/>
        <v>60.4</v>
      </c>
      <c r="H2323" s="1">
        <v>45743</v>
      </c>
      <c r="I2323" s="1">
        <v>45744</v>
      </c>
      <c r="J2323" t="s">
        <v>27</v>
      </c>
      <c r="K2323" t="s">
        <v>40</v>
      </c>
      <c r="L2323">
        <v>5</v>
      </c>
      <c r="M2323" t="s">
        <v>19</v>
      </c>
      <c r="N2323" t="s">
        <v>55</v>
      </c>
      <c r="O2323">
        <f>orders[[#This Row],[Ship Date]]-orders[[#This Row],[Order Date]]</f>
        <v>1</v>
      </c>
      <c r="P2323">
        <f>WEEKNUM(orders[[#This Row],[Order Date]])</f>
        <v>13</v>
      </c>
      <c r="Q2323" t="str" cm="1">
        <f t="array" ref="Q2323">_xlfn.IFS(orders[[#This Row],[Customer Gender]]="M","Male", orders[[#This Row],[Customer Gender]]="F","Female", orders[[#This Row],[Customer Gender]]="O","Other", TRUE,"Unknown")</f>
        <v>Female</v>
      </c>
      <c r="R2323" s="31" t="str">
        <f t="shared" si="110"/>
        <v>March</v>
      </c>
    </row>
    <row r="2324" spans="1:18">
      <c r="A2324" t="s">
        <v>2425</v>
      </c>
      <c r="B2324" t="s">
        <v>26</v>
      </c>
      <c r="C2324">
        <v>6</v>
      </c>
      <c r="D2324">
        <f t="shared" si="108"/>
        <v>6</v>
      </c>
      <c r="E2324">
        <v>97</v>
      </c>
      <c r="F2324">
        <v>582</v>
      </c>
      <c r="G2324">
        <f t="shared" si="109"/>
        <v>582</v>
      </c>
      <c r="H2324" s="1">
        <v>45743</v>
      </c>
      <c r="I2324" s="1">
        <v>45747</v>
      </c>
      <c r="J2324" t="s">
        <v>27</v>
      </c>
      <c r="K2324" t="s">
        <v>18</v>
      </c>
      <c r="L2324">
        <v>5</v>
      </c>
      <c r="M2324" t="s">
        <v>19</v>
      </c>
      <c r="N2324" t="s">
        <v>59</v>
      </c>
      <c r="O2324">
        <f>orders[[#This Row],[Ship Date]]-orders[[#This Row],[Order Date]]</f>
        <v>4</v>
      </c>
      <c r="P2324">
        <f>WEEKNUM(orders[[#This Row],[Order Date]])</f>
        <v>13</v>
      </c>
      <c r="Q2324" t="str" cm="1">
        <f t="array" ref="Q2324">_xlfn.IFS(orders[[#This Row],[Customer Gender]]="M","Male", orders[[#This Row],[Customer Gender]]="F","Female", orders[[#This Row],[Customer Gender]]="O","Other", TRUE,"Unknown")</f>
        <v>Female</v>
      </c>
      <c r="R2324" s="31" t="str">
        <f t="shared" si="110"/>
        <v>March</v>
      </c>
    </row>
    <row r="2325" spans="1:18">
      <c r="A2325" t="s">
        <v>2426</v>
      </c>
      <c r="B2325" t="s">
        <v>26</v>
      </c>
      <c r="C2325">
        <v>1</v>
      </c>
      <c r="D2325">
        <f t="shared" si="108"/>
        <v>1</v>
      </c>
      <c r="E2325">
        <v>76.900000000000006</v>
      </c>
      <c r="F2325">
        <v>76.900000000000006</v>
      </c>
      <c r="G2325">
        <f t="shared" si="109"/>
        <v>76.900000000000006</v>
      </c>
      <c r="H2325" s="1">
        <v>45743</v>
      </c>
      <c r="I2325" s="1">
        <v>45744</v>
      </c>
      <c r="J2325" t="s">
        <v>23</v>
      </c>
      <c r="K2325" t="s">
        <v>35</v>
      </c>
      <c r="L2325">
        <v>5</v>
      </c>
      <c r="M2325" t="s">
        <v>19</v>
      </c>
      <c r="N2325" t="s">
        <v>62</v>
      </c>
      <c r="O2325">
        <f>orders[[#This Row],[Ship Date]]-orders[[#This Row],[Order Date]]</f>
        <v>1</v>
      </c>
      <c r="P2325">
        <f>WEEKNUM(orders[[#This Row],[Order Date]])</f>
        <v>13</v>
      </c>
      <c r="Q2325" t="str" cm="1">
        <f t="array" ref="Q2325">_xlfn.IFS(orders[[#This Row],[Customer Gender]]="M","Male", orders[[#This Row],[Customer Gender]]="F","Female", orders[[#This Row],[Customer Gender]]="O","Other", TRUE,"Unknown")</f>
        <v>Male</v>
      </c>
      <c r="R2325" s="31" t="str">
        <f t="shared" si="110"/>
        <v>March</v>
      </c>
    </row>
    <row r="2326" spans="1:18">
      <c r="A2326" t="s">
        <v>2427</v>
      </c>
      <c r="B2326" t="s">
        <v>42</v>
      </c>
      <c r="C2326">
        <v>6</v>
      </c>
      <c r="D2326">
        <f t="shared" si="108"/>
        <v>6</v>
      </c>
      <c r="E2326">
        <v>36.1</v>
      </c>
      <c r="F2326">
        <v>216.60000000000002</v>
      </c>
      <c r="G2326">
        <f t="shared" si="109"/>
        <v>216.60000000000002</v>
      </c>
      <c r="H2326" s="1">
        <v>45743</v>
      </c>
      <c r="I2326" s="1">
        <v>45747</v>
      </c>
      <c r="J2326" t="s">
        <v>27</v>
      </c>
      <c r="K2326" t="s">
        <v>18</v>
      </c>
      <c r="L2326">
        <v>4</v>
      </c>
      <c r="M2326" t="s">
        <v>19</v>
      </c>
      <c r="N2326" t="s">
        <v>62</v>
      </c>
      <c r="O2326">
        <f>orders[[#This Row],[Ship Date]]-orders[[#This Row],[Order Date]]</f>
        <v>4</v>
      </c>
      <c r="P2326">
        <f>WEEKNUM(orders[[#This Row],[Order Date]])</f>
        <v>13</v>
      </c>
      <c r="Q2326" t="str" cm="1">
        <f t="array" ref="Q2326">_xlfn.IFS(orders[[#This Row],[Customer Gender]]="M","Male", orders[[#This Row],[Customer Gender]]="F","Female", orders[[#This Row],[Customer Gender]]="O","Other", TRUE,"Unknown")</f>
        <v>Female</v>
      </c>
      <c r="R2326" s="31" t="str">
        <f t="shared" si="110"/>
        <v>March</v>
      </c>
    </row>
    <row r="2327" spans="1:18">
      <c r="A2327" t="s">
        <v>2428</v>
      </c>
      <c r="B2327" t="s">
        <v>22</v>
      </c>
      <c r="C2327">
        <v>7</v>
      </c>
      <c r="D2327">
        <f t="shared" si="108"/>
        <v>7</v>
      </c>
      <c r="E2327">
        <v>34.4</v>
      </c>
      <c r="F2327">
        <v>240.79999999999998</v>
      </c>
      <c r="G2327">
        <f t="shared" si="109"/>
        <v>240.79999999999998</v>
      </c>
      <c r="H2327" s="1">
        <v>45743</v>
      </c>
      <c r="I2327" s="1">
        <v>45743</v>
      </c>
      <c r="J2327" t="s">
        <v>27</v>
      </c>
      <c r="K2327" t="s">
        <v>40</v>
      </c>
      <c r="L2327">
        <v>3</v>
      </c>
      <c r="M2327" t="s">
        <v>19</v>
      </c>
      <c r="N2327" t="s">
        <v>77</v>
      </c>
      <c r="O2327">
        <f>orders[[#This Row],[Ship Date]]-orders[[#This Row],[Order Date]]</f>
        <v>0</v>
      </c>
      <c r="P2327">
        <f>WEEKNUM(orders[[#This Row],[Order Date]])</f>
        <v>13</v>
      </c>
      <c r="Q2327" t="str" cm="1">
        <f t="array" ref="Q2327">_xlfn.IFS(orders[[#This Row],[Customer Gender]]="M","Male", orders[[#This Row],[Customer Gender]]="F","Female", orders[[#This Row],[Customer Gender]]="O","Other", TRUE,"Unknown")</f>
        <v>Female</v>
      </c>
      <c r="R2327" s="31" t="str">
        <f t="shared" si="110"/>
        <v>March</v>
      </c>
    </row>
    <row r="2328" spans="1:18">
      <c r="A2328" t="s">
        <v>2429</v>
      </c>
      <c r="B2328" t="s">
        <v>22</v>
      </c>
      <c r="C2328">
        <v>28</v>
      </c>
      <c r="D2328">
        <f t="shared" si="108"/>
        <v>28</v>
      </c>
      <c r="E2328">
        <v>53.4</v>
      </c>
      <c r="F2328">
        <v>1495.2</v>
      </c>
      <c r="G2328">
        <f t="shared" si="109"/>
        <v>1495.2</v>
      </c>
      <c r="H2328" s="1">
        <v>45743</v>
      </c>
      <c r="I2328" s="1">
        <v>45745</v>
      </c>
      <c r="J2328" t="s">
        <v>27</v>
      </c>
      <c r="K2328" t="s">
        <v>35</v>
      </c>
      <c r="L2328">
        <v>4</v>
      </c>
      <c r="M2328" t="s">
        <v>19</v>
      </c>
      <c r="N2328" t="s">
        <v>108</v>
      </c>
      <c r="O2328">
        <f>orders[[#This Row],[Ship Date]]-orders[[#This Row],[Order Date]]</f>
        <v>2</v>
      </c>
      <c r="P2328">
        <f>WEEKNUM(orders[[#This Row],[Order Date]])</f>
        <v>13</v>
      </c>
      <c r="Q2328" t="str" cm="1">
        <f t="array" ref="Q2328">_xlfn.IFS(orders[[#This Row],[Customer Gender]]="M","Male", orders[[#This Row],[Customer Gender]]="F","Female", orders[[#This Row],[Customer Gender]]="O","Other", TRUE,"Unknown")</f>
        <v>Female</v>
      </c>
      <c r="R2328" s="31" t="str">
        <f t="shared" si="110"/>
        <v>March</v>
      </c>
    </row>
    <row r="2329" spans="1:18">
      <c r="A2329" t="s">
        <v>2430</v>
      </c>
      <c r="B2329" t="s">
        <v>26</v>
      </c>
      <c r="C2329">
        <v>1</v>
      </c>
      <c r="D2329">
        <f t="shared" si="108"/>
        <v>1</v>
      </c>
      <c r="E2329">
        <v>77.599999999999994</v>
      </c>
      <c r="F2329">
        <v>77.599999999999994</v>
      </c>
      <c r="G2329">
        <f t="shared" si="109"/>
        <v>77.599999999999994</v>
      </c>
      <c r="H2329" s="1">
        <v>45743</v>
      </c>
      <c r="I2329" s="1">
        <v>45744</v>
      </c>
      <c r="J2329" t="s">
        <v>27</v>
      </c>
      <c r="K2329" t="s">
        <v>18</v>
      </c>
      <c r="L2329">
        <v>3</v>
      </c>
      <c r="M2329" t="s">
        <v>19</v>
      </c>
      <c r="N2329" t="s">
        <v>110</v>
      </c>
      <c r="O2329">
        <f>orders[[#This Row],[Ship Date]]-orders[[#This Row],[Order Date]]</f>
        <v>1</v>
      </c>
      <c r="P2329">
        <f>WEEKNUM(orders[[#This Row],[Order Date]])</f>
        <v>13</v>
      </c>
      <c r="Q2329" t="str" cm="1">
        <f t="array" ref="Q2329">_xlfn.IFS(orders[[#This Row],[Customer Gender]]="M","Male", orders[[#This Row],[Customer Gender]]="F","Female", orders[[#This Row],[Customer Gender]]="O","Other", TRUE,"Unknown")</f>
        <v>Female</v>
      </c>
      <c r="R2329" s="31" t="str">
        <f t="shared" si="110"/>
        <v>March</v>
      </c>
    </row>
    <row r="2330" spans="1:18">
      <c r="A2330" t="s">
        <v>2431</v>
      </c>
      <c r="B2330" t="s">
        <v>22</v>
      </c>
      <c r="C2330">
        <v>3</v>
      </c>
      <c r="D2330">
        <f t="shared" si="108"/>
        <v>3</v>
      </c>
      <c r="E2330">
        <v>71.7</v>
      </c>
      <c r="F2330">
        <v>215.10000000000002</v>
      </c>
      <c r="G2330">
        <f t="shared" si="109"/>
        <v>215.10000000000002</v>
      </c>
      <c r="H2330" s="1">
        <v>45743</v>
      </c>
      <c r="I2330" s="1">
        <v>45746</v>
      </c>
      <c r="J2330" t="s">
        <v>27</v>
      </c>
      <c r="K2330" t="s">
        <v>35</v>
      </c>
      <c r="L2330">
        <v>4</v>
      </c>
      <c r="M2330" t="s">
        <v>19</v>
      </c>
      <c r="N2330" t="s">
        <v>110</v>
      </c>
      <c r="O2330">
        <f>orders[[#This Row],[Ship Date]]-orders[[#This Row],[Order Date]]</f>
        <v>3</v>
      </c>
      <c r="P2330">
        <f>WEEKNUM(orders[[#This Row],[Order Date]])</f>
        <v>13</v>
      </c>
      <c r="Q2330" t="str" cm="1">
        <f t="array" ref="Q2330">_xlfn.IFS(orders[[#This Row],[Customer Gender]]="M","Male", orders[[#This Row],[Customer Gender]]="F","Female", orders[[#This Row],[Customer Gender]]="O","Other", TRUE,"Unknown")</f>
        <v>Female</v>
      </c>
      <c r="R2330" s="31" t="str">
        <f t="shared" si="110"/>
        <v>March</v>
      </c>
    </row>
    <row r="2331" spans="1:18">
      <c r="A2331" t="s">
        <v>2432</v>
      </c>
      <c r="B2331" t="s">
        <v>30</v>
      </c>
      <c r="C2331">
        <v>3</v>
      </c>
      <c r="D2331">
        <f t="shared" si="108"/>
        <v>3</v>
      </c>
      <c r="E2331">
        <v>80.599999999999994</v>
      </c>
      <c r="F2331">
        <v>241.79999999999998</v>
      </c>
      <c r="G2331">
        <f t="shared" si="109"/>
        <v>241.79999999999998</v>
      </c>
      <c r="H2331" s="1">
        <v>45743</v>
      </c>
      <c r="I2331" s="1">
        <v>45744</v>
      </c>
      <c r="J2331" t="s">
        <v>23</v>
      </c>
      <c r="K2331" t="s">
        <v>70</v>
      </c>
      <c r="L2331">
        <v>3</v>
      </c>
      <c r="M2331" t="s">
        <v>19</v>
      </c>
      <c r="N2331" t="s">
        <v>110</v>
      </c>
      <c r="O2331">
        <f>orders[[#This Row],[Ship Date]]-orders[[#This Row],[Order Date]]</f>
        <v>1</v>
      </c>
      <c r="P2331">
        <f>WEEKNUM(orders[[#This Row],[Order Date]])</f>
        <v>13</v>
      </c>
      <c r="Q2331" t="str" cm="1">
        <f t="array" ref="Q2331">_xlfn.IFS(orders[[#This Row],[Customer Gender]]="M","Male", orders[[#This Row],[Customer Gender]]="F","Female", orders[[#This Row],[Customer Gender]]="O","Other", TRUE,"Unknown")</f>
        <v>Male</v>
      </c>
      <c r="R2331" s="31" t="str">
        <f t="shared" si="110"/>
        <v>March</v>
      </c>
    </row>
    <row r="2332" spans="1:18">
      <c r="A2332" t="s">
        <v>2433</v>
      </c>
      <c r="B2332" t="s">
        <v>22</v>
      </c>
      <c r="C2332">
        <v>15</v>
      </c>
      <c r="D2332">
        <f t="shared" si="108"/>
        <v>15</v>
      </c>
      <c r="E2332">
        <v>70</v>
      </c>
      <c r="F2332">
        <v>1050</v>
      </c>
      <c r="G2332">
        <f t="shared" si="109"/>
        <v>1050</v>
      </c>
      <c r="H2332" s="1">
        <v>45743</v>
      </c>
      <c r="I2332" s="1">
        <v>45745</v>
      </c>
      <c r="J2332" t="s">
        <v>23</v>
      </c>
      <c r="K2332" t="s">
        <v>18</v>
      </c>
      <c r="L2332">
        <v>4</v>
      </c>
      <c r="M2332" t="s">
        <v>19</v>
      </c>
      <c r="N2332" t="s">
        <v>113</v>
      </c>
      <c r="O2332">
        <f>orders[[#This Row],[Ship Date]]-orders[[#This Row],[Order Date]]</f>
        <v>2</v>
      </c>
      <c r="P2332">
        <f>WEEKNUM(orders[[#This Row],[Order Date]])</f>
        <v>13</v>
      </c>
      <c r="Q2332" t="str" cm="1">
        <f t="array" ref="Q2332">_xlfn.IFS(orders[[#This Row],[Customer Gender]]="M","Male", orders[[#This Row],[Customer Gender]]="F","Female", orders[[#This Row],[Customer Gender]]="O","Other", TRUE,"Unknown")</f>
        <v>Male</v>
      </c>
      <c r="R2332" s="31" t="str">
        <f t="shared" si="110"/>
        <v>March</v>
      </c>
    </row>
    <row r="2333" spans="1:18">
      <c r="A2333" t="s">
        <v>2434</v>
      </c>
      <c r="B2333" t="s">
        <v>32</v>
      </c>
      <c r="C2333">
        <v>6</v>
      </c>
      <c r="D2333">
        <f t="shared" si="108"/>
        <v>6</v>
      </c>
      <c r="E2333">
        <v>27.3</v>
      </c>
      <c r="F2333">
        <v>163.80000000000001</v>
      </c>
      <c r="G2333">
        <f t="shared" si="109"/>
        <v>163.80000000000001</v>
      </c>
      <c r="H2333" s="1">
        <v>45743</v>
      </c>
      <c r="I2333" s="1">
        <v>45745</v>
      </c>
      <c r="J2333" t="s">
        <v>27</v>
      </c>
      <c r="K2333" t="s">
        <v>35</v>
      </c>
      <c r="L2333">
        <v>3</v>
      </c>
      <c r="M2333" t="s">
        <v>19</v>
      </c>
      <c r="N2333" t="s">
        <v>28</v>
      </c>
      <c r="O2333">
        <f>orders[[#This Row],[Ship Date]]-orders[[#This Row],[Order Date]]</f>
        <v>2</v>
      </c>
      <c r="P2333">
        <f>WEEKNUM(orders[[#This Row],[Order Date]])</f>
        <v>13</v>
      </c>
      <c r="Q2333" t="str" cm="1">
        <f t="array" ref="Q2333">_xlfn.IFS(orders[[#This Row],[Customer Gender]]="M","Male", orders[[#This Row],[Customer Gender]]="F","Female", orders[[#This Row],[Customer Gender]]="O","Other", TRUE,"Unknown")</f>
        <v>Female</v>
      </c>
      <c r="R2333" s="31" t="str">
        <f t="shared" si="110"/>
        <v>March</v>
      </c>
    </row>
    <row r="2334" spans="1:18">
      <c r="A2334" t="s">
        <v>2435</v>
      </c>
      <c r="B2334" t="s">
        <v>44</v>
      </c>
      <c r="C2334">
        <v>14</v>
      </c>
      <c r="D2334">
        <f t="shared" si="108"/>
        <v>14</v>
      </c>
      <c r="E2334">
        <v>37.6</v>
      </c>
      <c r="F2334">
        <v>526.4</v>
      </c>
      <c r="G2334">
        <f t="shared" si="109"/>
        <v>526.4</v>
      </c>
      <c r="H2334" s="1">
        <v>45743</v>
      </c>
      <c r="I2334" s="1">
        <v>45745</v>
      </c>
      <c r="J2334" t="s">
        <v>23</v>
      </c>
      <c r="K2334" t="s">
        <v>35</v>
      </c>
      <c r="L2334">
        <v>4</v>
      </c>
      <c r="M2334" t="s">
        <v>19</v>
      </c>
      <c r="N2334" t="s">
        <v>33</v>
      </c>
      <c r="O2334">
        <f>orders[[#This Row],[Ship Date]]-orders[[#This Row],[Order Date]]</f>
        <v>2</v>
      </c>
      <c r="P2334">
        <f>WEEKNUM(orders[[#This Row],[Order Date]])</f>
        <v>13</v>
      </c>
      <c r="Q2334" t="str" cm="1">
        <f t="array" ref="Q2334">_xlfn.IFS(orders[[#This Row],[Customer Gender]]="M","Male", orders[[#This Row],[Customer Gender]]="F","Female", orders[[#This Row],[Customer Gender]]="O","Other", TRUE,"Unknown")</f>
        <v>Male</v>
      </c>
      <c r="R2334" s="31" t="str">
        <f t="shared" si="110"/>
        <v>March</v>
      </c>
    </row>
    <row r="2335" spans="1:18">
      <c r="A2335" t="s">
        <v>2436</v>
      </c>
      <c r="B2335" t="s">
        <v>37</v>
      </c>
      <c r="C2335">
        <v>3</v>
      </c>
      <c r="D2335">
        <f t="shared" si="108"/>
        <v>3</v>
      </c>
      <c r="E2335">
        <v>36.6</v>
      </c>
      <c r="F2335">
        <v>109.80000000000001</v>
      </c>
      <c r="G2335">
        <f t="shared" si="109"/>
        <v>109.80000000000001</v>
      </c>
      <c r="H2335" s="1">
        <v>45743</v>
      </c>
      <c r="I2335" s="1">
        <v>45745</v>
      </c>
      <c r="J2335" t="s">
        <v>27</v>
      </c>
      <c r="K2335" t="s">
        <v>70</v>
      </c>
      <c r="L2335">
        <v>4</v>
      </c>
      <c r="M2335" t="s">
        <v>19</v>
      </c>
      <c r="N2335" t="s">
        <v>33</v>
      </c>
      <c r="O2335">
        <f>orders[[#This Row],[Ship Date]]-orders[[#This Row],[Order Date]]</f>
        <v>2</v>
      </c>
      <c r="P2335">
        <f>WEEKNUM(orders[[#This Row],[Order Date]])</f>
        <v>13</v>
      </c>
      <c r="Q2335" t="str" cm="1">
        <f t="array" ref="Q2335">_xlfn.IFS(orders[[#This Row],[Customer Gender]]="M","Male", orders[[#This Row],[Customer Gender]]="F","Female", orders[[#This Row],[Customer Gender]]="O","Other", TRUE,"Unknown")</f>
        <v>Female</v>
      </c>
      <c r="R2335" s="31" t="str">
        <f t="shared" si="110"/>
        <v>March</v>
      </c>
    </row>
    <row r="2336" spans="1:18">
      <c r="A2336" t="s">
        <v>2437</v>
      </c>
      <c r="B2336" t="s">
        <v>76</v>
      </c>
      <c r="C2336">
        <v>1</v>
      </c>
      <c r="D2336">
        <f t="shared" si="108"/>
        <v>1</v>
      </c>
      <c r="E2336">
        <v>55.2</v>
      </c>
      <c r="F2336">
        <v>55.2</v>
      </c>
      <c r="G2336">
        <f t="shared" si="109"/>
        <v>55.2</v>
      </c>
      <c r="H2336" s="1">
        <v>45743</v>
      </c>
      <c r="I2336" s="1">
        <v>45745</v>
      </c>
      <c r="J2336" t="s">
        <v>23</v>
      </c>
      <c r="K2336" t="s">
        <v>51</v>
      </c>
      <c r="L2336">
        <v>4</v>
      </c>
      <c r="M2336" t="s">
        <v>19</v>
      </c>
      <c r="N2336" t="s">
        <v>33</v>
      </c>
      <c r="O2336">
        <f>orders[[#This Row],[Ship Date]]-orders[[#This Row],[Order Date]]</f>
        <v>2</v>
      </c>
      <c r="P2336">
        <f>WEEKNUM(orders[[#This Row],[Order Date]])</f>
        <v>13</v>
      </c>
      <c r="Q2336" t="str" cm="1">
        <f t="array" ref="Q2336">_xlfn.IFS(orders[[#This Row],[Customer Gender]]="M","Male", orders[[#This Row],[Customer Gender]]="F","Female", orders[[#This Row],[Customer Gender]]="O","Other", TRUE,"Unknown")</f>
        <v>Male</v>
      </c>
      <c r="R2336" s="31" t="str">
        <f t="shared" si="110"/>
        <v>March</v>
      </c>
    </row>
    <row r="2337" spans="1:18">
      <c r="A2337" t="s">
        <v>2438</v>
      </c>
      <c r="B2337" t="s">
        <v>39</v>
      </c>
      <c r="C2337">
        <v>5</v>
      </c>
      <c r="D2337">
        <f t="shared" si="108"/>
        <v>5</v>
      </c>
      <c r="E2337">
        <v>59.9</v>
      </c>
      <c r="F2337">
        <v>299.5</v>
      </c>
      <c r="G2337">
        <f t="shared" si="109"/>
        <v>299.5</v>
      </c>
      <c r="H2337" s="1">
        <v>45743</v>
      </c>
      <c r="I2337" s="1">
        <v>45745</v>
      </c>
      <c r="J2337" t="s">
        <v>23</v>
      </c>
      <c r="K2337" t="s">
        <v>18</v>
      </c>
      <c r="L2337">
        <v>4</v>
      </c>
      <c r="M2337" t="s">
        <v>19</v>
      </c>
      <c r="N2337" t="s">
        <v>33</v>
      </c>
      <c r="O2337">
        <f>orders[[#This Row],[Ship Date]]-orders[[#This Row],[Order Date]]</f>
        <v>2</v>
      </c>
      <c r="P2337">
        <f>WEEKNUM(orders[[#This Row],[Order Date]])</f>
        <v>13</v>
      </c>
      <c r="Q2337" t="str" cm="1">
        <f t="array" ref="Q2337">_xlfn.IFS(orders[[#This Row],[Customer Gender]]="M","Male", orders[[#This Row],[Customer Gender]]="F","Female", orders[[#This Row],[Customer Gender]]="O","Other", TRUE,"Unknown")</f>
        <v>Male</v>
      </c>
      <c r="R2337" s="31" t="str">
        <f t="shared" si="110"/>
        <v>March</v>
      </c>
    </row>
    <row r="2338" spans="1:18">
      <c r="A2338" t="s">
        <v>2439</v>
      </c>
      <c r="B2338" t="s">
        <v>39</v>
      </c>
      <c r="C2338">
        <v>1</v>
      </c>
      <c r="D2338">
        <f t="shared" si="108"/>
        <v>1</v>
      </c>
      <c r="E2338">
        <v>44</v>
      </c>
      <c r="F2338">
        <v>44</v>
      </c>
      <c r="G2338">
        <f t="shared" si="109"/>
        <v>44</v>
      </c>
      <c r="H2338" s="1">
        <v>45743</v>
      </c>
      <c r="I2338" s="1">
        <v>45744</v>
      </c>
      <c r="J2338" t="s">
        <v>27</v>
      </c>
      <c r="K2338" t="s">
        <v>40</v>
      </c>
      <c r="L2338">
        <v>5</v>
      </c>
      <c r="M2338" t="s">
        <v>19</v>
      </c>
      <c r="N2338" t="s">
        <v>33</v>
      </c>
      <c r="O2338">
        <f>orders[[#This Row],[Ship Date]]-orders[[#This Row],[Order Date]]</f>
        <v>1</v>
      </c>
      <c r="P2338">
        <f>WEEKNUM(orders[[#This Row],[Order Date]])</f>
        <v>13</v>
      </c>
      <c r="Q2338" t="str" cm="1">
        <f t="array" ref="Q2338">_xlfn.IFS(orders[[#This Row],[Customer Gender]]="M","Male", orders[[#This Row],[Customer Gender]]="F","Female", orders[[#This Row],[Customer Gender]]="O","Other", TRUE,"Unknown")</f>
        <v>Female</v>
      </c>
      <c r="R2338" s="31" t="str">
        <f t="shared" si="110"/>
        <v>March</v>
      </c>
    </row>
    <row r="2339" spans="1:18">
      <c r="A2339" t="s">
        <v>2440</v>
      </c>
      <c r="B2339" t="s">
        <v>46</v>
      </c>
      <c r="C2339">
        <v>2</v>
      </c>
      <c r="D2339">
        <f t="shared" si="108"/>
        <v>2</v>
      </c>
      <c r="E2339">
        <v>68.7</v>
      </c>
      <c r="F2339">
        <v>137.4</v>
      </c>
      <c r="G2339">
        <f t="shared" si="109"/>
        <v>137.4</v>
      </c>
      <c r="H2339" s="1">
        <v>45743</v>
      </c>
      <c r="I2339" s="1">
        <v>45743</v>
      </c>
      <c r="J2339" t="s">
        <v>23</v>
      </c>
      <c r="K2339" t="s">
        <v>18</v>
      </c>
      <c r="L2339">
        <v>4</v>
      </c>
      <c r="M2339" t="s">
        <v>19</v>
      </c>
      <c r="N2339" t="s">
        <v>33</v>
      </c>
      <c r="O2339">
        <f>orders[[#This Row],[Ship Date]]-orders[[#This Row],[Order Date]]</f>
        <v>0</v>
      </c>
      <c r="P2339">
        <f>WEEKNUM(orders[[#This Row],[Order Date]])</f>
        <v>13</v>
      </c>
      <c r="Q2339" t="str" cm="1">
        <f t="array" ref="Q2339">_xlfn.IFS(orders[[#This Row],[Customer Gender]]="M","Male", orders[[#This Row],[Customer Gender]]="F","Female", orders[[#This Row],[Customer Gender]]="O","Other", TRUE,"Unknown")</f>
        <v>Male</v>
      </c>
      <c r="R2339" s="31" t="str">
        <f t="shared" si="110"/>
        <v>March</v>
      </c>
    </row>
    <row r="2340" spans="1:18">
      <c r="A2340" t="s">
        <v>2441</v>
      </c>
      <c r="B2340" t="s">
        <v>37</v>
      </c>
      <c r="C2340">
        <v>2</v>
      </c>
      <c r="D2340">
        <f t="shared" si="108"/>
        <v>2</v>
      </c>
      <c r="E2340">
        <v>61.6</v>
      </c>
      <c r="F2340">
        <v>123.2</v>
      </c>
      <c r="G2340">
        <f t="shared" si="109"/>
        <v>123.2</v>
      </c>
      <c r="H2340" s="1">
        <v>45743</v>
      </c>
      <c r="I2340" s="1">
        <v>45747</v>
      </c>
      <c r="J2340" t="s">
        <v>23</v>
      </c>
      <c r="K2340" t="s">
        <v>51</v>
      </c>
      <c r="L2340">
        <v>3</v>
      </c>
      <c r="M2340" t="s">
        <v>19</v>
      </c>
      <c r="N2340" t="s">
        <v>33</v>
      </c>
      <c r="O2340">
        <f>orders[[#This Row],[Ship Date]]-orders[[#This Row],[Order Date]]</f>
        <v>4</v>
      </c>
      <c r="P2340">
        <f>WEEKNUM(orders[[#This Row],[Order Date]])</f>
        <v>13</v>
      </c>
      <c r="Q2340" t="str" cm="1">
        <f t="array" ref="Q2340">_xlfn.IFS(orders[[#This Row],[Customer Gender]]="M","Male", orders[[#This Row],[Customer Gender]]="F","Female", orders[[#This Row],[Customer Gender]]="O","Other", TRUE,"Unknown")</f>
        <v>Male</v>
      </c>
      <c r="R2340" s="31" t="str">
        <f t="shared" si="110"/>
        <v>March</v>
      </c>
    </row>
    <row r="2341" spans="1:18">
      <c r="A2341" t="s">
        <v>2442</v>
      </c>
      <c r="B2341" t="s">
        <v>42</v>
      </c>
      <c r="C2341">
        <v>7</v>
      </c>
      <c r="D2341">
        <f t="shared" si="108"/>
        <v>7</v>
      </c>
      <c r="E2341">
        <v>51.8</v>
      </c>
      <c r="F2341">
        <v>362.59999999999997</v>
      </c>
      <c r="G2341">
        <f t="shared" si="109"/>
        <v>362.59999999999997</v>
      </c>
      <c r="H2341" s="1">
        <v>45743</v>
      </c>
      <c r="I2341" s="1">
        <v>45744</v>
      </c>
      <c r="J2341" t="s">
        <v>23</v>
      </c>
      <c r="K2341" t="s">
        <v>18</v>
      </c>
      <c r="L2341">
        <v>4</v>
      </c>
      <c r="M2341" t="s">
        <v>19</v>
      </c>
      <c r="N2341" t="s">
        <v>33</v>
      </c>
      <c r="O2341">
        <f>orders[[#This Row],[Ship Date]]-orders[[#This Row],[Order Date]]</f>
        <v>1</v>
      </c>
      <c r="P2341">
        <f>WEEKNUM(orders[[#This Row],[Order Date]])</f>
        <v>13</v>
      </c>
      <c r="Q2341" t="str" cm="1">
        <f t="array" ref="Q2341">_xlfn.IFS(orders[[#This Row],[Customer Gender]]="M","Male", orders[[#This Row],[Customer Gender]]="F","Female", orders[[#This Row],[Customer Gender]]="O","Other", TRUE,"Unknown")</f>
        <v>Male</v>
      </c>
      <c r="R2341" s="31" t="str">
        <f t="shared" si="110"/>
        <v>March</v>
      </c>
    </row>
    <row r="2342" spans="1:18">
      <c r="A2342" t="s">
        <v>2443</v>
      </c>
      <c r="B2342" t="s">
        <v>44</v>
      </c>
      <c r="C2342">
        <v>10</v>
      </c>
      <c r="D2342">
        <f t="shared" si="108"/>
        <v>10</v>
      </c>
      <c r="E2342">
        <v>46.2</v>
      </c>
      <c r="F2342">
        <v>462</v>
      </c>
      <c r="G2342">
        <f t="shared" si="109"/>
        <v>462</v>
      </c>
      <c r="H2342" s="1">
        <v>45743</v>
      </c>
      <c r="I2342" s="1">
        <v>45745</v>
      </c>
      <c r="J2342" t="s">
        <v>23</v>
      </c>
      <c r="K2342" t="s">
        <v>35</v>
      </c>
      <c r="L2342">
        <v>5</v>
      </c>
      <c r="M2342" t="s">
        <v>19</v>
      </c>
      <c r="N2342" t="s">
        <v>33</v>
      </c>
      <c r="O2342">
        <f>orders[[#This Row],[Ship Date]]-orders[[#This Row],[Order Date]]</f>
        <v>2</v>
      </c>
      <c r="P2342">
        <f>WEEKNUM(orders[[#This Row],[Order Date]])</f>
        <v>13</v>
      </c>
      <c r="Q2342" t="str" cm="1">
        <f t="array" ref="Q2342">_xlfn.IFS(orders[[#This Row],[Customer Gender]]="M","Male", orders[[#This Row],[Customer Gender]]="F","Female", orders[[#This Row],[Customer Gender]]="O","Other", TRUE,"Unknown")</f>
        <v>Male</v>
      </c>
      <c r="R2342" s="31" t="str">
        <f t="shared" si="110"/>
        <v>March</v>
      </c>
    </row>
    <row r="2343" spans="1:18">
      <c r="A2343" t="s">
        <v>2444</v>
      </c>
      <c r="B2343" t="s">
        <v>16</v>
      </c>
      <c r="C2343">
        <v>2</v>
      </c>
      <c r="D2343">
        <f t="shared" si="108"/>
        <v>2</v>
      </c>
      <c r="E2343">
        <v>19.399999999999999</v>
      </c>
      <c r="F2343">
        <v>38.799999999999997</v>
      </c>
      <c r="G2343">
        <f t="shared" si="109"/>
        <v>38.799999999999997</v>
      </c>
      <c r="H2343" s="1">
        <v>45743</v>
      </c>
      <c r="I2343" s="1">
        <v>45745</v>
      </c>
      <c r="J2343" t="s">
        <v>27</v>
      </c>
      <c r="K2343" t="s">
        <v>35</v>
      </c>
      <c r="L2343">
        <v>5</v>
      </c>
      <c r="M2343" t="s">
        <v>19</v>
      </c>
      <c r="N2343" t="s">
        <v>55</v>
      </c>
      <c r="O2343">
        <f>orders[[#This Row],[Ship Date]]-orders[[#This Row],[Order Date]]</f>
        <v>2</v>
      </c>
      <c r="P2343">
        <f>WEEKNUM(orders[[#This Row],[Order Date]])</f>
        <v>13</v>
      </c>
      <c r="Q2343" t="str" cm="1">
        <f t="array" ref="Q2343">_xlfn.IFS(orders[[#This Row],[Customer Gender]]="M","Male", orders[[#This Row],[Customer Gender]]="F","Female", orders[[#This Row],[Customer Gender]]="O","Other", TRUE,"Unknown")</f>
        <v>Female</v>
      </c>
      <c r="R2343" s="31" t="str">
        <f t="shared" si="110"/>
        <v>March</v>
      </c>
    </row>
    <row r="2344" spans="1:18">
      <c r="A2344" t="s">
        <v>2445</v>
      </c>
      <c r="B2344" t="s">
        <v>67</v>
      </c>
      <c r="C2344">
        <v>3</v>
      </c>
      <c r="D2344">
        <f t="shared" si="108"/>
        <v>3</v>
      </c>
      <c r="E2344">
        <v>52.1</v>
      </c>
      <c r="F2344">
        <v>156.30000000000001</v>
      </c>
      <c r="G2344">
        <f t="shared" si="109"/>
        <v>156.30000000000001</v>
      </c>
      <c r="H2344" s="1">
        <v>45743</v>
      </c>
      <c r="I2344" s="1">
        <v>45746</v>
      </c>
      <c r="J2344" t="s">
        <v>23</v>
      </c>
      <c r="K2344" t="s">
        <v>51</v>
      </c>
      <c r="L2344">
        <v>1</v>
      </c>
      <c r="M2344" t="s">
        <v>19</v>
      </c>
      <c r="N2344" t="s">
        <v>55</v>
      </c>
      <c r="O2344">
        <f>orders[[#This Row],[Ship Date]]-orders[[#This Row],[Order Date]]</f>
        <v>3</v>
      </c>
      <c r="P2344">
        <f>WEEKNUM(orders[[#This Row],[Order Date]])</f>
        <v>13</v>
      </c>
      <c r="Q2344" t="str" cm="1">
        <f t="array" ref="Q2344">_xlfn.IFS(orders[[#This Row],[Customer Gender]]="M","Male", orders[[#This Row],[Customer Gender]]="F","Female", orders[[#This Row],[Customer Gender]]="O","Other", TRUE,"Unknown")</f>
        <v>Male</v>
      </c>
      <c r="R2344" s="31" t="str">
        <f t="shared" si="110"/>
        <v>March</v>
      </c>
    </row>
    <row r="2345" spans="1:18">
      <c r="A2345" t="s">
        <v>2446</v>
      </c>
      <c r="B2345" t="s">
        <v>39</v>
      </c>
      <c r="C2345">
        <v>1</v>
      </c>
      <c r="D2345">
        <f t="shared" si="108"/>
        <v>1</v>
      </c>
      <c r="E2345">
        <v>74.900000000000006</v>
      </c>
      <c r="F2345">
        <v>74.900000000000006</v>
      </c>
      <c r="G2345">
        <f t="shared" si="109"/>
        <v>74.900000000000006</v>
      </c>
      <c r="H2345" s="1">
        <v>45743</v>
      </c>
      <c r="I2345" s="1">
        <v>45745</v>
      </c>
      <c r="J2345" t="s">
        <v>89</v>
      </c>
      <c r="K2345" t="s">
        <v>18</v>
      </c>
      <c r="L2345">
        <v>4</v>
      </c>
      <c r="M2345" t="s">
        <v>19</v>
      </c>
      <c r="N2345" t="s">
        <v>59</v>
      </c>
      <c r="O2345">
        <f>orders[[#This Row],[Ship Date]]-orders[[#This Row],[Order Date]]</f>
        <v>2</v>
      </c>
      <c r="P2345">
        <f>WEEKNUM(orders[[#This Row],[Order Date]])</f>
        <v>13</v>
      </c>
      <c r="Q2345" t="str" cm="1">
        <f t="array" ref="Q2345">_xlfn.IFS(orders[[#This Row],[Customer Gender]]="M","Male", orders[[#This Row],[Customer Gender]]="F","Female", orders[[#This Row],[Customer Gender]]="O","Other", TRUE,"Unknown")</f>
        <v>Other</v>
      </c>
      <c r="R2345" s="31" t="str">
        <f t="shared" si="110"/>
        <v>March</v>
      </c>
    </row>
    <row r="2346" spans="1:18">
      <c r="A2346" t="s">
        <v>2447</v>
      </c>
      <c r="B2346" t="s">
        <v>46</v>
      </c>
      <c r="C2346">
        <v>7</v>
      </c>
      <c r="D2346">
        <f t="shared" si="108"/>
        <v>7</v>
      </c>
      <c r="E2346">
        <v>49.6</v>
      </c>
      <c r="F2346">
        <v>347.2</v>
      </c>
      <c r="G2346">
        <f t="shared" si="109"/>
        <v>347.2</v>
      </c>
      <c r="H2346" s="1">
        <v>45743</v>
      </c>
      <c r="I2346" s="1">
        <v>45746</v>
      </c>
      <c r="J2346" t="s">
        <v>27</v>
      </c>
      <c r="K2346" t="s">
        <v>70</v>
      </c>
      <c r="L2346">
        <v>4</v>
      </c>
      <c r="M2346" t="s">
        <v>19</v>
      </c>
      <c r="N2346" t="s">
        <v>62</v>
      </c>
      <c r="O2346">
        <f>orders[[#This Row],[Ship Date]]-orders[[#This Row],[Order Date]]</f>
        <v>3</v>
      </c>
      <c r="P2346">
        <f>WEEKNUM(orders[[#This Row],[Order Date]])</f>
        <v>13</v>
      </c>
      <c r="Q2346" t="str" cm="1">
        <f t="array" ref="Q2346">_xlfn.IFS(orders[[#This Row],[Customer Gender]]="M","Male", orders[[#This Row],[Customer Gender]]="F","Female", orders[[#This Row],[Customer Gender]]="O","Other", TRUE,"Unknown")</f>
        <v>Female</v>
      </c>
      <c r="R2346" s="31" t="str">
        <f t="shared" si="110"/>
        <v>March</v>
      </c>
    </row>
    <row r="2347" spans="1:18">
      <c r="A2347" t="s">
        <v>2448</v>
      </c>
      <c r="B2347" t="s">
        <v>128</v>
      </c>
      <c r="C2347">
        <v>4</v>
      </c>
      <c r="D2347">
        <f t="shared" si="108"/>
        <v>4</v>
      </c>
      <c r="E2347">
        <v>82.8</v>
      </c>
      <c r="F2347">
        <v>331.2</v>
      </c>
      <c r="G2347">
        <f t="shared" si="109"/>
        <v>331.2</v>
      </c>
      <c r="H2347" s="1">
        <v>45744</v>
      </c>
      <c r="I2347" s="1">
        <v>45747</v>
      </c>
      <c r="J2347" t="s">
        <v>27</v>
      </c>
      <c r="K2347" t="s">
        <v>70</v>
      </c>
      <c r="L2347">
        <v>4</v>
      </c>
      <c r="M2347" t="s">
        <v>19</v>
      </c>
      <c r="N2347" t="s">
        <v>62</v>
      </c>
      <c r="O2347">
        <f>orders[[#This Row],[Ship Date]]-orders[[#This Row],[Order Date]]</f>
        <v>3</v>
      </c>
      <c r="P2347">
        <f>WEEKNUM(orders[[#This Row],[Order Date]])</f>
        <v>13</v>
      </c>
      <c r="Q2347" t="str" cm="1">
        <f t="array" ref="Q2347">_xlfn.IFS(orders[[#This Row],[Customer Gender]]="M","Male", orders[[#This Row],[Customer Gender]]="F","Female", orders[[#This Row],[Customer Gender]]="O","Other", TRUE,"Unknown")</f>
        <v>Female</v>
      </c>
      <c r="R2347" s="31" t="str">
        <f t="shared" si="110"/>
        <v>March</v>
      </c>
    </row>
    <row r="2348" spans="1:18">
      <c r="A2348" t="s">
        <v>2449</v>
      </c>
      <c r="B2348" t="s">
        <v>26</v>
      </c>
      <c r="C2348">
        <v>1</v>
      </c>
      <c r="D2348">
        <f t="shared" si="108"/>
        <v>1</v>
      </c>
      <c r="E2348">
        <v>97.7</v>
      </c>
      <c r="F2348">
        <v>97.7</v>
      </c>
      <c r="G2348">
        <f t="shared" si="109"/>
        <v>97.7</v>
      </c>
      <c r="H2348" s="1">
        <v>45744</v>
      </c>
      <c r="I2348" s="1">
        <v>45745</v>
      </c>
      <c r="J2348" t="s">
        <v>27</v>
      </c>
      <c r="K2348" t="s">
        <v>35</v>
      </c>
      <c r="L2348">
        <v>4</v>
      </c>
      <c r="M2348" t="s">
        <v>19</v>
      </c>
      <c r="N2348" t="s">
        <v>62</v>
      </c>
      <c r="O2348">
        <f>orders[[#This Row],[Ship Date]]-orders[[#This Row],[Order Date]]</f>
        <v>1</v>
      </c>
      <c r="P2348">
        <f>WEEKNUM(orders[[#This Row],[Order Date]])</f>
        <v>13</v>
      </c>
      <c r="Q2348" t="str" cm="1">
        <f t="array" ref="Q2348">_xlfn.IFS(orders[[#This Row],[Customer Gender]]="M","Male", orders[[#This Row],[Customer Gender]]="F","Female", orders[[#This Row],[Customer Gender]]="O","Other", TRUE,"Unknown")</f>
        <v>Female</v>
      </c>
      <c r="R2348" s="31" t="str">
        <f t="shared" si="110"/>
        <v>March</v>
      </c>
    </row>
    <row r="2349" spans="1:18">
      <c r="A2349" t="s">
        <v>2450</v>
      </c>
      <c r="B2349" t="s">
        <v>39</v>
      </c>
      <c r="C2349">
        <v>5</v>
      </c>
      <c r="D2349">
        <f t="shared" si="108"/>
        <v>5</v>
      </c>
      <c r="E2349">
        <v>83.6</v>
      </c>
      <c r="F2349">
        <v>418</v>
      </c>
      <c r="G2349">
        <f t="shared" si="109"/>
        <v>418</v>
      </c>
      <c r="H2349" s="1">
        <v>45744</v>
      </c>
      <c r="I2349" s="1">
        <v>45745</v>
      </c>
      <c r="J2349" t="s">
        <v>27</v>
      </c>
      <c r="K2349" t="s">
        <v>70</v>
      </c>
      <c r="L2349">
        <v>4</v>
      </c>
      <c r="M2349" t="s">
        <v>19</v>
      </c>
      <c r="N2349" t="s">
        <v>62</v>
      </c>
      <c r="O2349">
        <f>orders[[#This Row],[Ship Date]]-orders[[#This Row],[Order Date]]</f>
        <v>1</v>
      </c>
      <c r="P2349">
        <f>WEEKNUM(orders[[#This Row],[Order Date]])</f>
        <v>13</v>
      </c>
      <c r="Q2349" t="str" cm="1">
        <f t="array" ref="Q2349">_xlfn.IFS(orders[[#This Row],[Customer Gender]]="M","Male", orders[[#This Row],[Customer Gender]]="F","Female", orders[[#This Row],[Customer Gender]]="O","Other", TRUE,"Unknown")</f>
        <v>Female</v>
      </c>
      <c r="R2349" s="31" t="str">
        <f t="shared" si="110"/>
        <v>March</v>
      </c>
    </row>
    <row r="2350" spans="1:18">
      <c r="A2350" t="s">
        <v>2451</v>
      </c>
      <c r="B2350" t="s">
        <v>44</v>
      </c>
      <c r="C2350">
        <v>5</v>
      </c>
      <c r="D2350">
        <f t="shared" si="108"/>
        <v>5</v>
      </c>
      <c r="E2350">
        <v>23.5</v>
      </c>
      <c r="F2350">
        <v>117.5</v>
      </c>
      <c r="G2350">
        <f t="shared" si="109"/>
        <v>117.5</v>
      </c>
      <c r="H2350" s="1">
        <v>45744</v>
      </c>
      <c r="I2350" s="1">
        <v>45748</v>
      </c>
      <c r="J2350" t="s">
        <v>89</v>
      </c>
      <c r="K2350" t="s">
        <v>18</v>
      </c>
      <c r="L2350">
        <v>4</v>
      </c>
      <c r="M2350" t="s">
        <v>19</v>
      </c>
      <c r="N2350" t="s">
        <v>62</v>
      </c>
      <c r="O2350">
        <f>orders[[#This Row],[Ship Date]]-orders[[#This Row],[Order Date]]</f>
        <v>4</v>
      </c>
      <c r="P2350">
        <f>WEEKNUM(orders[[#This Row],[Order Date]])</f>
        <v>13</v>
      </c>
      <c r="Q2350" t="str" cm="1">
        <f t="array" ref="Q2350">_xlfn.IFS(orders[[#This Row],[Customer Gender]]="M","Male", orders[[#This Row],[Customer Gender]]="F","Female", orders[[#This Row],[Customer Gender]]="O","Other", TRUE,"Unknown")</f>
        <v>Other</v>
      </c>
      <c r="R2350" s="31" t="str">
        <f t="shared" si="110"/>
        <v>March</v>
      </c>
    </row>
    <row r="2351" spans="1:18">
      <c r="A2351" t="s">
        <v>2452</v>
      </c>
      <c r="B2351" t="s">
        <v>46</v>
      </c>
      <c r="C2351">
        <v>3</v>
      </c>
      <c r="D2351">
        <f t="shared" si="108"/>
        <v>3</v>
      </c>
      <c r="E2351">
        <v>44.6</v>
      </c>
      <c r="F2351">
        <v>133.80000000000001</v>
      </c>
      <c r="G2351">
        <f t="shared" si="109"/>
        <v>133.80000000000001</v>
      </c>
      <c r="H2351" s="1">
        <v>45744</v>
      </c>
      <c r="I2351" s="1">
        <v>45747</v>
      </c>
      <c r="J2351" t="s">
        <v>27</v>
      </c>
      <c r="K2351" t="s">
        <v>70</v>
      </c>
      <c r="L2351">
        <v>3</v>
      </c>
      <c r="M2351" t="s">
        <v>19</v>
      </c>
      <c r="N2351" t="s">
        <v>201</v>
      </c>
      <c r="O2351">
        <f>orders[[#This Row],[Ship Date]]-orders[[#This Row],[Order Date]]</f>
        <v>3</v>
      </c>
      <c r="P2351">
        <f>WEEKNUM(orders[[#This Row],[Order Date]])</f>
        <v>13</v>
      </c>
      <c r="Q2351" t="str" cm="1">
        <f t="array" ref="Q2351">_xlfn.IFS(orders[[#This Row],[Customer Gender]]="M","Male", orders[[#This Row],[Customer Gender]]="F","Female", orders[[#This Row],[Customer Gender]]="O","Other", TRUE,"Unknown")</f>
        <v>Female</v>
      </c>
      <c r="R2351" s="31" t="str">
        <f t="shared" si="110"/>
        <v>March</v>
      </c>
    </row>
    <row r="2352" spans="1:18">
      <c r="A2352" t="s">
        <v>2453</v>
      </c>
      <c r="B2352" t="s">
        <v>16</v>
      </c>
      <c r="C2352">
        <v>3</v>
      </c>
      <c r="D2352">
        <f t="shared" si="108"/>
        <v>3</v>
      </c>
      <c r="E2352">
        <v>20.100000000000001</v>
      </c>
      <c r="F2352">
        <v>60.300000000000004</v>
      </c>
      <c r="G2352">
        <f t="shared" si="109"/>
        <v>60.300000000000004</v>
      </c>
      <c r="H2352" s="1">
        <v>45744</v>
      </c>
      <c r="I2352" s="1">
        <v>45746</v>
      </c>
      <c r="J2352" t="s">
        <v>27</v>
      </c>
      <c r="K2352" t="s">
        <v>51</v>
      </c>
      <c r="L2352">
        <v>2</v>
      </c>
      <c r="M2352" t="s">
        <v>19</v>
      </c>
      <c r="N2352" t="s">
        <v>77</v>
      </c>
      <c r="O2352">
        <f>orders[[#This Row],[Ship Date]]-orders[[#This Row],[Order Date]]</f>
        <v>2</v>
      </c>
      <c r="P2352">
        <f>WEEKNUM(orders[[#This Row],[Order Date]])</f>
        <v>13</v>
      </c>
      <c r="Q2352" t="str" cm="1">
        <f t="array" ref="Q2352">_xlfn.IFS(orders[[#This Row],[Customer Gender]]="M","Male", orders[[#This Row],[Customer Gender]]="F","Female", orders[[#This Row],[Customer Gender]]="O","Other", TRUE,"Unknown")</f>
        <v>Female</v>
      </c>
      <c r="R2352" s="31" t="str">
        <f t="shared" si="110"/>
        <v>March</v>
      </c>
    </row>
    <row r="2353" spans="1:18">
      <c r="A2353" t="s">
        <v>2454</v>
      </c>
      <c r="B2353" t="s">
        <v>26</v>
      </c>
      <c r="C2353">
        <v>5</v>
      </c>
      <c r="D2353">
        <f t="shared" si="108"/>
        <v>5</v>
      </c>
      <c r="E2353">
        <v>153.6</v>
      </c>
      <c r="F2353">
        <v>768</v>
      </c>
      <c r="G2353">
        <f t="shared" si="109"/>
        <v>768</v>
      </c>
      <c r="H2353" s="1">
        <v>45744</v>
      </c>
      <c r="I2353" s="1">
        <v>45745</v>
      </c>
      <c r="J2353" t="s">
        <v>27</v>
      </c>
      <c r="K2353" t="s">
        <v>35</v>
      </c>
      <c r="L2353">
        <v>5</v>
      </c>
      <c r="M2353" t="s">
        <v>19</v>
      </c>
      <c r="N2353" t="s">
        <v>1116</v>
      </c>
      <c r="O2353">
        <f>orders[[#This Row],[Ship Date]]-orders[[#This Row],[Order Date]]</f>
        <v>1</v>
      </c>
      <c r="P2353">
        <f>WEEKNUM(orders[[#This Row],[Order Date]])</f>
        <v>13</v>
      </c>
      <c r="Q2353" t="str" cm="1">
        <f t="array" ref="Q2353">_xlfn.IFS(orders[[#This Row],[Customer Gender]]="M","Male", orders[[#This Row],[Customer Gender]]="F","Female", orders[[#This Row],[Customer Gender]]="O","Other", TRUE,"Unknown")</f>
        <v>Female</v>
      </c>
      <c r="R2353" s="31" t="str">
        <f t="shared" si="110"/>
        <v>March</v>
      </c>
    </row>
    <row r="2354" spans="1:18">
      <c r="A2354" t="s">
        <v>2455</v>
      </c>
      <c r="B2354" t="s">
        <v>22</v>
      </c>
      <c r="C2354">
        <v>2</v>
      </c>
      <c r="D2354">
        <f t="shared" si="108"/>
        <v>2</v>
      </c>
      <c r="E2354">
        <v>71.8</v>
      </c>
      <c r="F2354">
        <v>143.6</v>
      </c>
      <c r="G2354">
        <f t="shared" si="109"/>
        <v>143.6</v>
      </c>
      <c r="H2354" s="1">
        <v>45744</v>
      </c>
      <c r="I2354" s="1">
        <v>45748</v>
      </c>
      <c r="J2354" t="s">
        <v>27</v>
      </c>
      <c r="K2354" t="s">
        <v>35</v>
      </c>
      <c r="L2354">
        <v>4</v>
      </c>
      <c r="M2354" t="s">
        <v>19</v>
      </c>
      <c r="N2354" t="s">
        <v>24</v>
      </c>
      <c r="O2354">
        <f>orders[[#This Row],[Ship Date]]-orders[[#This Row],[Order Date]]</f>
        <v>4</v>
      </c>
      <c r="P2354">
        <f>WEEKNUM(orders[[#This Row],[Order Date]])</f>
        <v>13</v>
      </c>
      <c r="Q2354" t="str" cm="1">
        <f t="array" ref="Q2354">_xlfn.IFS(orders[[#This Row],[Customer Gender]]="M","Male", orders[[#This Row],[Customer Gender]]="F","Female", orders[[#This Row],[Customer Gender]]="O","Other", TRUE,"Unknown")</f>
        <v>Female</v>
      </c>
      <c r="R2354" s="31" t="str">
        <f t="shared" si="110"/>
        <v>March</v>
      </c>
    </row>
    <row r="2355" spans="1:18">
      <c r="A2355" t="s">
        <v>2456</v>
      </c>
      <c r="B2355" t="s">
        <v>54</v>
      </c>
      <c r="C2355">
        <v>1</v>
      </c>
      <c r="D2355">
        <f t="shared" si="108"/>
        <v>1</v>
      </c>
      <c r="E2355">
        <v>64.7</v>
      </c>
      <c r="F2355">
        <v>64.7</v>
      </c>
      <c r="G2355">
        <f t="shared" si="109"/>
        <v>64.7</v>
      </c>
      <c r="H2355" s="1">
        <v>45744</v>
      </c>
      <c r="I2355" s="1">
        <v>45746</v>
      </c>
      <c r="J2355" t="s">
        <v>17</v>
      </c>
      <c r="K2355" t="s">
        <v>18</v>
      </c>
      <c r="L2355">
        <v>3</v>
      </c>
      <c r="M2355" t="s">
        <v>19</v>
      </c>
      <c r="N2355" t="s">
        <v>24</v>
      </c>
      <c r="O2355">
        <f>orders[[#This Row],[Ship Date]]-orders[[#This Row],[Order Date]]</f>
        <v>2</v>
      </c>
      <c r="P2355">
        <f>WEEKNUM(orders[[#This Row],[Order Date]])</f>
        <v>13</v>
      </c>
      <c r="Q2355" t="str" cm="1">
        <f t="array" ref="Q2355">_xlfn.IFS(orders[[#This Row],[Customer Gender]]="M","Male", orders[[#This Row],[Customer Gender]]="F","Female", orders[[#This Row],[Customer Gender]]="O","Other", TRUE,"Unknown")</f>
        <v>Unknown</v>
      </c>
      <c r="R2355" s="31" t="str">
        <f t="shared" si="110"/>
        <v>March</v>
      </c>
    </row>
    <row r="2356" spans="1:18">
      <c r="A2356" t="s">
        <v>2457</v>
      </c>
      <c r="B2356" t="s">
        <v>46</v>
      </c>
      <c r="C2356">
        <v>8</v>
      </c>
      <c r="D2356">
        <f t="shared" si="108"/>
        <v>8</v>
      </c>
      <c r="E2356">
        <v>60.4</v>
      </c>
      <c r="F2356">
        <v>483.2</v>
      </c>
      <c r="G2356">
        <f t="shared" si="109"/>
        <v>483.2</v>
      </c>
      <c r="H2356" s="1">
        <v>45744</v>
      </c>
      <c r="I2356" s="1">
        <v>45746</v>
      </c>
      <c r="J2356" t="s">
        <v>27</v>
      </c>
      <c r="K2356" t="s">
        <v>51</v>
      </c>
      <c r="L2356">
        <v>5</v>
      </c>
      <c r="M2356" t="s">
        <v>19</v>
      </c>
      <c r="N2356" t="s">
        <v>28</v>
      </c>
      <c r="O2356">
        <f>orders[[#This Row],[Ship Date]]-orders[[#This Row],[Order Date]]</f>
        <v>2</v>
      </c>
      <c r="P2356">
        <f>WEEKNUM(orders[[#This Row],[Order Date]])</f>
        <v>13</v>
      </c>
      <c r="Q2356" t="str" cm="1">
        <f t="array" ref="Q2356">_xlfn.IFS(orders[[#This Row],[Customer Gender]]="M","Male", orders[[#This Row],[Customer Gender]]="F","Female", orders[[#This Row],[Customer Gender]]="O","Other", TRUE,"Unknown")</f>
        <v>Female</v>
      </c>
      <c r="R2356" s="31" t="str">
        <f t="shared" si="110"/>
        <v>March</v>
      </c>
    </row>
    <row r="2357" spans="1:18">
      <c r="A2357" t="s">
        <v>2458</v>
      </c>
      <c r="B2357" t="s">
        <v>39</v>
      </c>
      <c r="C2357">
        <v>4</v>
      </c>
      <c r="D2357">
        <f t="shared" si="108"/>
        <v>4</v>
      </c>
      <c r="E2357">
        <v>86</v>
      </c>
      <c r="F2357">
        <v>344</v>
      </c>
      <c r="G2357">
        <f t="shared" si="109"/>
        <v>344</v>
      </c>
      <c r="H2357" s="1">
        <v>45744</v>
      </c>
      <c r="I2357" s="1">
        <v>45747</v>
      </c>
      <c r="J2357" t="s">
        <v>27</v>
      </c>
      <c r="K2357" t="s">
        <v>40</v>
      </c>
      <c r="L2357">
        <v>5</v>
      </c>
      <c r="M2357" t="s">
        <v>19</v>
      </c>
      <c r="N2357" t="s">
        <v>147</v>
      </c>
      <c r="O2357">
        <f>orders[[#This Row],[Ship Date]]-orders[[#This Row],[Order Date]]</f>
        <v>3</v>
      </c>
      <c r="P2357">
        <f>WEEKNUM(orders[[#This Row],[Order Date]])</f>
        <v>13</v>
      </c>
      <c r="Q2357" t="str" cm="1">
        <f t="array" ref="Q2357">_xlfn.IFS(orders[[#This Row],[Customer Gender]]="M","Male", orders[[#This Row],[Customer Gender]]="F","Female", orders[[#This Row],[Customer Gender]]="O","Other", TRUE,"Unknown")</f>
        <v>Female</v>
      </c>
      <c r="R2357" s="31" t="str">
        <f t="shared" si="110"/>
        <v>March</v>
      </c>
    </row>
    <row r="2358" spans="1:18">
      <c r="A2358" t="s">
        <v>2459</v>
      </c>
      <c r="B2358" t="s">
        <v>69</v>
      </c>
      <c r="C2358">
        <v>2</v>
      </c>
      <c r="D2358">
        <f t="shared" si="108"/>
        <v>2</v>
      </c>
      <c r="E2358">
        <v>42.1</v>
      </c>
      <c r="F2358">
        <v>84.2</v>
      </c>
      <c r="G2358">
        <f t="shared" si="109"/>
        <v>84.2</v>
      </c>
      <c r="H2358" s="1">
        <v>45744</v>
      </c>
      <c r="I2358" s="1">
        <v>45745</v>
      </c>
      <c r="J2358" t="s">
        <v>27</v>
      </c>
      <c r="K2358" t="s">
        <v>70</v>
      </c>
      <c r="L2358">
        <v>3</v>
      </c>
      <c r="M2358" t="s">
        <v>19</v>
      </c>
      <c r="N2358" t="s">
        <v>334</v>
      </c>
      <c r="O2358">
        <f>orders[[#This Row],[Ship Date]]-orders[[#This Row],[Order Date]]</f>
        <v>1</v>
      </c>
      <c r="P2358">
        <f>WEEKNUM(orders[[#This Row],[Order Date]])</f>
        <v>13</v>
      </c>
      <c r="Q2358" t="str" cm="1">
        <f t="array" ref="Q2358">_xlfn.IFS(orders[[#This Row],[Customer Gender]]="M","Male", orders[[#This Row],[Customer Gender]]="F","Female", orders[[#This Row],[Customer Gender]]="O","Other", TRUE,"Unknown")</f>
        <v>Female</v>
      </c>
      <c r="R2358" s="31" t="str">
        <f t="shared" si="110"/>
        <v>March</v>
      </c>
    </row>
    <row r="2359" spans="1:18">
      <c r="A2359" t="s">
        <v>2460</v>
      </c>
      <c r="B2359" t="s">
        <v>128</v>
      </c>
      <c r="C2359">
        <v>9</v>
      </c>
      <c r="D2359">
        <f t="shared" si="108"/>
        <v>9</v>
      </c>
      <c r="E2359">
        <v>51.1</v>
      </c>
      <c r="F2359">
        <v>459.90000000000003</v>
      </c>
      <c r="G2359">
        <f t="shared" si="109"/>
        <v>459.90000000000003</v>
      </c>
      <c r="H2359" s="1">
        <v>45744</v>
      </c>
      <c r="I2359" s="1">
        <v>45745</v>
      </c>
      <c r="J2359" t="s">
        <v>23</v>
      </c>
      <c r="K2359" t="s">
        <v>40</v>
      </c>
      <c r="L2359">
        <v>3</v>
      </c>
      <c r="M2359" t="s">
        <v>19</v>
      </c>
      <c r="N2359" t="s">
        <v>33</v>
      </c>
      <c r="O2359">
        <f>orders[[#This Row],[Ship Date]]-orders[[#This Row],[Order Date]]</f>
        <v>1</v>
      </c>
      <c r="P2359">
        <f>WEEKNUM(orders[[#This Row],[Order Date]])</f>
        <v>13</v>
      </c>
      <c r="Q2359" t="str" cm="1">
        <f t="array" ref="Q2359">_xlfn.IFS(orders[[#This Row],[Customer Gender]]="M","Male", orders[[#This Row],[Customer Gender]]="F","Female", orders[[#This Row],[Customer Gender]]="O","Other", TRUE,"Unknown")</f>
        <v>Male</v>
      </c>
      <c r="R2359" s="31" t="str">
        <f t="shared" si="110"/>
        <v>March</v>
      </c>
    </row>
    <row r="2360" spans="1:18">
      <c r="A2360" t="s">
        <v>2461</v>
      </c>
      <c r="B2360" t="s">
        <v>46</v>
      </c>
      <c r="C2360">
        <v>4</v>
      </c>
      <c r="D2360">
        <f t="shared" si="108"/>
        <v>4</v>
      </c>
      <c r="E2360">
        <v>73.8</v>
      </c>
      <c r="F2360">
        <v>295.2</v>
      </c>
      <c r="G2360">
        <f t="shared" si="109"/>
        <v>295.2</v>
      </c>
      <c r="H2360" s="1">
        <v>45744</v>
      </c>
      <c r="I2360" s="1">
        <v>45745</v>
      </c>
      <c r="J2360" t="s">
        <v>23</v>
      </c>
      <c r="K2360" t="s">
        <v>70</v>
      </c>
      <c r="L2360">
        <v>4</v>
      </c>
      <c r="M2360" t="s">
        <v>19</v>
      </c>
      <c r="N2360" t="s">
        <v>33</v>
      </c>
      <c r="O2360">
        <f>orders[[#This Row],[Ship Date]]-orders[[#This Row],[Order Date]]</f>
        <v>1</v>
      </c>
      <c r="P2360">
        <f>WEEKNUM(orders[[#This Row],[Order Date]])</f>
        <v>13</v>
      </c>
      <c r="Q2360" t="str" cm="1">
        <f t="array" ref="Q2360">_xlfn.IFS(orders[[#This Row],[Customer Gender]]="M","Male", orders[[#This Row],[Customer Gender]]="F","Female", orders[[#This Row],[Customer Gender]]="O","Other", TRUE,"Unknown")</f>
        <v>Male</v>
      </c>
      <c r="R2360" s="31" t="str">
        <f t="shared" si="110"/>
        <v>March</v>
      </c>
    </row>
    <row r="2361" spans="1:18">
      <c r="A2361" t="s">
        <v>2462</v>
      </c>
      <c r="B2361" t="s">
        <v>44</v>
      </c>
      <c r="C2361">
        <v>5</v>
      </c>
      <c r="D2361">
        <f t="shared" si="108"/>
        <v>5</v>
      </c>
      <c r="E2361">
        <v>27</v>
      </c>
      <c r="F2361">
        <v>135</v>
      </c>
      <c r="G2361">
        <f t="shared" si="109"/>
        <v>135</v>
      </c>
      <c r="H2361" s="1">
        <v>45744</v>
      </c>
      <c r="I2361" s="1">
        <v>45747</v>
      </c>
      <c r="J2361" t="s">
        <v>27</v>
      </c>
      <c r="K2361" t="s">
        <v>40</v>
      </c>
      <c r="L2361">
        <v>5</v>
      </c>
      <c r="M2361" t="s">
        <v>19</v>
      </c>
      <c r="N2361" t="s">
        <v>33</v>
      </c>
      <c r="O2361">
        <f>orders[[#This Row],[Ship Date]]-orders[[#This Row],[Order Date]]</f>
        <v>3</v>
      </c>
      <c r="P2361">
        <f>WEEKNUM(orders[[#This Row],[Order Date]])</f>
        <v>13</v>
      </c>
      <c r="Q2361" t="str" cm="1">
        <f t="array" ref="Q2361">_xlfn.IFS(orders[[#This Row],[Customer Gender]]="M","Male", orders[[#This Row],[Customer Gender]]="F","Female", orders[[#This Row],[Customer Gender]]="O","Other", TRUE,"Unknown")</f>
        <v>Female</v>
      </c>
      <c r="R2361" s="31" t="str">
        <f t="shared" si="110"/>
        <v>March</v>
      </c>
    </row>
    <row r="2362" spans="1:18">
      <c r="A2362" t="s">
        <v>2463</v>
      </c>
      <c r="B2362" t="s">
        <v>44</v>
      </c>
      <c r="C2362">
        <v>6</v>
      </c>
      <c r="D2362">
        <f t="shared" si="108"/>
        <v>6</v>
      </c>
      <c r="E2362">
        <v>60.1</v>
      </c>
      <c r="F2362">
        <v>360.6</v>
      </c>
      <c r="G2362">
        <f t="shared" si="109"/>
        <v>360.6</v>
      </c>
      <c r="H2362" s="1">
        <v>45744</v>
      </c>
      <c r="I2362" s="1">
        <v>45745</v>
      </c>
      <c r="J2362" t="s">
        <v>23</v>
      </c>
      <c r="K2362" t="s">
        <v>51</v>
      </c>
      <c r="L2362">
        <v>4</v>
      </c>
      <c r="M2362" t="s">
        <v>19</v>
      </c>
      <c r="N2362" t="s">
        <v>33</v>
      </c>
      <c r="O2362">
        <f>orders[[#This Row],[Ship Date]]-orders[[#This Row],[Order Date]]</f>
        <v>1</v>
      </c>
      <c r="P2362">
        <f>WEEKNUM(orders[[#This Row],[Order Date]])</f>
        <v>13</v>
      </c>
      <c r="Q2362" t="str" cm="1">
        <f t="array" ref="Q2362">_xlfn.IFS(orders[[#This Row],[Customer Gender]]="M","Male", orders[[#This Row],[Customer Gender]]="F","Female", orders[[#This Row],[Customer Gender]]="O","Other", TRUE,"Unknown")</f>
        <v>Male</v>
      </c>
      <c r="R2362" s="31" t="str">
        <f t="shared" si="110"/>
        <v>March</v>
      </c>
    </row>
    <row r="2363" spans="1:18">
      <c r="A2363" t="s">
        <v>2464</v>
      </c>
      <c r="B2363" t="s">
        <v>26</v>
      </c>
      <c r="C2363">
        <v>7</v>
      </c>
      <c r="D2363">
        <f t="shared" si="108"/>
        <v>7</v>
      </c>
      <c r="E2363">
        <v>94.1</v>
      </c>
      <c r="F2363">
        <v>658.69999999999993</v>
      </c>
      <c r="G2363">
        <f t="shared" si="109"/>
        <v>658.69999999999993</v>
      </c>
      <c r="H2363" s="1">
        <v>45744</v>
      </c>
      <c r="I2363" s="1">
        <v>45746</v>
      </c>
      <c r="J2363" t="s">
        <v>27</v>
      </c>
      <c r="K2363" t="s">
        <v>70</v>
      </c>
      <c r="L2363">
        <v>3</v>
      </c>
      <c r="M2363" t="s">
        <v>19</v>
      </c>
      <c r="N2363" t="s">
        <v>33</v>
      </c>
      <c r="O2363">
        <f>orders[[#This Row],[Ship Date]]-orders[[#This Row],[Order Date]]</f>
        <v>2</v>
      </c>
      <c r="P2363">
        <f>WEEKNUM(orders[[#This Row],[Order Date]])</f>
        <v>13</v>
      </c>
      <c r="Q2363" t="str" cm="1">
        <f t="array" ref="Q2363">_xlfn.IFS(orders[[#This Row],[Customer Gender]]="M","Male", orders[[#This Row],[Customer Gender]]="F","Female", orders[[#This Row],[Customer Gender]]="O","Other", TRUE,"Unknown")</f>
        <v>Female</v>
      </c>
      <c r="R2363" s="31" t="str">
        <f t="shared" si="110"/>
        <v>March</v>
      </c>
    </row>
    <row r="2364" spans="1:18">
      <c r="A2364" t="s">
        <v>2465</v>
      </c>
      <c r="B2364" t="s">
        <v>26</v>
      </c>
      <c r="C2364">
        <v>2</v>
      </c>
      <c r="D2364">
        <f t="shared" si="108"/>
        <v>2</v>
      </c>
      <c r="E2364">
        <v>124.1</v>
      </c>
      <c r="F2364">
        <v>248.2</v>
      </c>
      <c r="G2364">
        <f t="shared" si="109"/>
        <v>248.2</v>
      </c>
      <c r="H2364" s="1">
        <v>45744</v>
      </c>
      <c r="I2364" s="1">
        <v>45744</v>
      </c>
      <c r="J2364" t="s">
        <v>27</v>
      </c>
      <c r="K2364" t="s">
        <v>40</v>
      </c>
      <c r="L2364">
        <v>1</v>
      </c>
      <c r="M2364" t="s">
        <v>19</v>
      </c>
      <c r="N2364" t="s">
        <v>545</v>
      </c>
      <c r="O2364">
        <f>orders[[#This Row],[Ship Date]]-orders[[#This Row],[Order Date]]</f>
        <v>0</v>
      </c>
      <c r="P2364">
        <f>WEEKNUM(orders[[#This Row],[Order Date]])</f>
        <v>13</v>
      </c>
      <c r="Q2364" t="str" cm="1">
        <f t="array" ref="Q2364">_xlfn.IFS(orders[[#This Row],[Customer Gender]]="M","Male", orders[[#This Row],[Customer Gender]]="F","Female", orders[[#This Row],[Customer Gender]]="O","Other", TRUE,"Unknown")</f>
        <v>Female</v>
      </c>
      <c r="R2364" s="31" t="str">
        <f t="shared" si="110"/>
        <v>March</v>
      </c>
    </row>
    <row r="2365" spans="1:18">
      <c r="A2365" t="s">
        <v>2466</v>
      </c>
      <c r="B2365" t="s">
        <v>44</v>
      </c>
      <c r="C2365">
        <v>4</v>
      </c>
      <c r="D2365">
        <f t="shared" si="108"/>
        <v>4</v>
      </c>
      <c r="E2365">
        <v>16.899999999999999</v>
      </c>
      <c r="F2365">
        <v>67.599999999999994</v>
      </c>
      <c r="G2365">
        <f t="shared" si="109"/>
        <v>67.599999999999994</v>
      </c>
      <c r="H2365" s="1">
        <v>45744</v>
      </c>
      <c r="I2365" s="1">
        <v>45747</v>
      </c>
      <c r="J2365" t="s">
        <v>23</v>
      </c>
      <c r="K2365" t="s">
        <v>51</v>
      </c>
      <c r="L2365">
        <v>4</v>
      </c>
      <c r="M2365" t="s">
        <v>19</v>
      </c>
      <c r="N2365" t="s">
        <v>55</v>
      </c>
      <c r="O2365">
        <f>orders[[#This Row],[Ship Date]]-orders[[#This Row],[Order Date]]</f>
        <v>3</v>
      </c>
      <c r="P2365">
        <f>WEEKNUM(orders[[#This Row],[Order Date]])</f>
        <v>13</v>
      </c>
      <c r="Q2365" t="str" cm="1">
        <f t="array" ref="Q2365">_xlfn.IFS(orders[[#This Row],[Customer Gender]]="M","Male", orders[[#This Row],[Customer Gender]]="F","Female", orders[[#This Row],[Customer Gender]]="O","Other", TRUE,"Unknown")</f>
        <v>Male</v>
      </c>
      <c r="R2365" s="31" t="str">
        <f t="shared" si="110"/>
        <v>March</v>
      </c>
    </row>
    <row r="2366" spans="1:18">
      <c r="A2366" t="s">
        <v>2467</v>
      </c>
      <c r="B2366" t="s">
        <v>22</v>
      </c>
      <c r="C2366">
        <v>1</v>
      </c>
      <c r="D2366">
        <f t="shared" si="108"/>
        <v>1</v>
      </c>
      <c r="E2366">
        <v>36.9</v>
      </c>
      <c r="F2366">
        <v>36.9</v>
      </c>
      <c r="G2366">
        <f t="shared" si="109"/>
        <v>36.9</v>
      </c>
      <c r="H2366" s="1">
        <v>45744</v>
      </c>
      <c r="I2366" s="1">
        <v>45745</v>
      </c>
      <c r="J2366" t="s">
        <v>23</v>
      </c>
      <c r="K2366" t="s">
        <v>18</v>
      </c>
      <c r="L2366">
        <v>4</v>
      </c>
      <c r="M2366" t="s">
        <v>19</v>
      </c>
      <c r="N2366" t="s">
        <v>55</v>
      </c>
      <c r="O2366">
        <f>orders[[#This Row],[Ship Date]]-orders[[#This Row],[Order Date]]</f>
        <v>1</v>
      </c>
      <c r="P2366">
        <f>WEEKNUM(orders[[#This Row],[Order Date]])</f>
        <v>13</v>
      </c>
      <c r="Q2366" t="str" cm="1">
        <f t="array" ref="Q2366">_xlfn.IFS(orders[[#This Row],[Customer Gender]]="M","Male", orders[[#This Row],[Customer Gender]]="F","Female", orders[[#This Row],[Customer Gender]]="O","Other", TRUE,"Unknown")</f>
        <v>Male</v>
      </c>
      <c r="R2366" s="31" t="str">
        <f t="shared" si="110"/>
        <v>March</v>
      </c>
    </row>
    <row r="2367" spans="1:18">
      <c r="A2367" t="s">
        <v>2468</v>
      </c>
      <c r="B2367" t="s">
        <v>46</v>
      </c>
      <c r="C2367">
        <v>2</v>
      </c>
      <c r="D2367">
        <f t="shared" si="108"/>
        <v>2</v>
      </c>
      <c r="E2367">
        <v>22.6</v>
      </c>
      <c r="F2367">
        <v>45.2</v>
      </c>
      <c r="G2367">
        <f t="shared" si="109"/>
        <v>45.2</v>
      </c>
      <c r="H2367" s="1">
        <v>45744</v>
      </c>
      <c r="I2367" s="1">
        <v>45757</v>
      </c>
      <c r="J2367" t="s">
        <v>27</v>
      </c>
      <c r="K2367" t="s">
        <v>40</v>
      </c>
      <c r="L2367">
        <v>3</v>
      </c>
      <c r="M2367" t="s">
        <v>19</v>
      </c>
      <c r="N2367" t="s">
        <v>62</v>
      </c>
      <c r="O2367">
        <f>orders[[#This Row],[Ship Date]]-orders[[#This Row],[Order Date]]</f>
        <v>13</v>
      </c>
      <c r="P2367">
        <f>WEEKNUM(orders[[#This Row],[Order Date]])</f>
        <v>13</v>
      </c>
      <c r="Q2367" t="str" cm="1">
        <f t="array" ref="Q2367">_xlfn.IFS(orders[[#This Row],[Customer Gender]]="M","Male", orders[[#This Row],[Customer Gender]]="F","Female", orders[[#This Row],[Customer Gender]]="O","Other", TRUE,"Unknown")</f>
        <v>Female</v>
      </c>
      <c r="R2367" s="31" t="str">
        <f t="shared" si="110"/>
        <v>March</v>
      </c>
    </row>
    <row r="2368" spans="1:18">
      <c r="A2368" t="s">
        <v>2469</v>
      </c>
      <c r="B2368" t="s">
        <v>42</v>
      </c>
      <c r="C2368">
        <v>4</v>
      </c>
      <c r="D2368">
        <f t="shared" si="108"/>
        <v>4</v>
      </c>
      <c r="E2368">
        <v>35</v>
      </c>
      <c r="F2368">
        <v>140</v>
      </c>
      <c r="G2368">
        <f t="shared" si="109"/>
        <v>140</v>
      </c>
      <c r="H2368" s="1">
        <v>45744</v>
      </c>
      <c r="I2368" s="1">
        <v>45749</v>
      </c>
      <c r="J2368" t="s">
        <v>23</v>
      </c>
      <c r="K2368" t="s">
        <v>51</v>
      </c>
      <c r="L2368">
        <v>3</v>
      </c>
      <c r="M2368" t="s">
        <v>19</v>
      </c>
      <c r="N2368" t="s">
        <v>62</v>
      </c>
      <c r="O2368">
        <f>orders[[#This Row],[Ship Date]]-orders[[#This Row],[Order Date]]</f>
        <v>5</v>
      </c>
      <c r="P2368">
        <f>WEEKNUM(orders[[#This Row],[Order Date]])</f>
        <v>13</v>
      </c>
      <c r="Q2368" t="str" cm="1">
        <f t="array" ref="Q2368">_xlfn.IFS(orders[[#This Row],[Customer Gender]]="M","Male", orders[[#This Row],[Customer Gender]]="F","Female", orders[[#This Row],[Customer Gender]]="O","Other", TRUE,"Unknown")</f>
        <v>Male</v>
      </c>
      <c r="R2368" s="31" t="str">
        <f t="shared" si="110"/>
        <v>March</v>
      </c>
    </row>
    <row r="2369" spans="1:18">
      <c r="A2369" t="s">
        <v>2470</v>
      </c>
      <c r="B2369" t="s">
        <v>46</v>
      </c>
      <c r="C2369">
        <v>6</v>
      </c>
      <c r="D2369">
        <f t="shared" si="108"/>
        <v>6</v>
      </c>
      <c r="E2369">
        <v>63.6</v>
      </c>
      <c r="F2369">
        <v>381.6</v>
      </c>
      <c r="G2369">
        <f t="shared" si="109"/>
        <v>381.6</v>
      </c>
      <c r="H2369" s="1">
        <v>45744</v>
      </c>
      <c r="I2369" s="1">
        <v>45751</v>
      </c>
      <c r="J2369" t="s">
        <v>17</v>
      </c>
      <c r="K2369" t="s">
        <v>35</v>
      </c>
      <c r="L2369">
        <v>5</v>
      </c>
      <c r="M2369" t="s">
        <v>19</v>
      </c>
      <c r="N2369" t="s">
        <v>62</v>
      </c>
      <c r="O2369">
        <f>orders[[#This Row],[Ship Date]]-orders[[#This Row],[Order Date]]</f>
        <v>7</v>
      </c>
      <c r="P2369">
        <f>WEEKNUM(orders[[#This Row],[Order Date]])</f>
        <v>13</v>
      </c>
      <c r="Q2369" t="str" cm="1">
        <f t="array" ref="Q2369">_xlfn.IFS(orders[[#This Row],[Customer Gender]]="M","Male", orders[[#This Row],[Customer Gender]]="F","Female", orders[[#This Row],[Customer Gender]]="O","Other", TRUE,"Unknown")</f>
        <v>Unknown</v>
      </c>
      <c r="R2369" s="31" t="str">
        <f t="shared" si="110"/>
        <v>March</v>
      </c>
    </row>
    <row r="2370" spans="1:18">
      <c r="A2370" t="s">
        <v>2471</v>
      </c>
      <c r="B2370" t="s">
        <v>123</v>
      </c>
      <c r="C2370">
        <v>4</v>
      </c>
      <c r="D2370">
        <f t="shared" ref="D2370:D2401" si="111">IF(OR(C2370="",C2370=0),0.0001,C2370)</f>
        <v>4</v>
      </c>
      <c r="E2370">
        <v>78.599999999999994</v>
      </c>
      <c r="F2370">
        <v>314.39999999999998</v>
      </c>
      <c r="G2370">
        <f t="shared" ref="G2370:G2401" si="112">IF(OR(F2370="",F2370=0),0.0001,F2370)</f>
        <v>314.39999999999998</v>
      </c>
      <c r="H2370" s="1">
        <v>45744</v>
      </c>
      <c r="I2370" s="1">
        <v>45745</v>
      </c>
      <c r="J2370" t="s">
        <v>23</v>
      </c>
      <c r="K2370" t="s">
        <v>70</v>
      </c>
      <c r="L2370">
        <v>3</v>
      </c>
      <c r="M2370" t="s">
        <v>19</v>
      </c>
      <c r="N2370" t="s">
        <v>62</v>
      </c>
      <c r="O2370">
        <f>orders[[#This Row],[Ship Date]]-orders[[#This Row],[Order Date]]</f>
        <v>1</v>
      </c>
      <c r="P2370">
        <f>WEEKNUM(orders[[#This Row],[Order Date]])</f>
        <v>13</v>
      </c>
      <c r="Q2370" t="str" cm="1">
        <f t="array" ref="Q2370">_xlfn.IFS(orders[[#This Row],[Customer Gender]]="M","Male", orders[[#This Row],[Customer Gender]]="F","Female", orders[[#This Row],[Customer Gender]]="O","Other", TRUE,"Unknown")</f>
        <v>Male</v>
      </c>
      <c r="R2370" s="31" t="str">
        <f t="shared" ref="R2370:R2401" si="113">TEXT(H2370,"mmmm")</f>
        <v>March</v>
      </c>
    </row>
    <row r="2371" spans="1:18">
      <c r="A2371" t="s">
        <v>2472</v>
      </c>
      <c r="B2371" t="s">
        <v>30</v>
      </c>
      <c r="C2371">
        <v>2</v>
      </c>
      <c r="D2371">
        <f t="shared" si="111"/>
        <v>2</v>
      </c>
      <c r="E2371">
        <v>38.5</v>
      </c>
      <c r="F2371">
        <v>77</v>
      </c>
      <c r="G2371">
        <f t="shared" si="112"/>
        <v>77</v>
      </c>
      <c r="H2371" s="1">
        <v>45744</v>
      </c>
      <c r="I2371" s="1">
        <v>45745</v>
      </c>
      <c r="J2371" t="s">
        <v>23</v>
      </c>
      <c r="K2371" t="s">
        <v>18</v>
      </c>
      <c r="L2371">
        <v>5</v>
      </c>
      <c r="M2371" t="s">
        <v>19</v>
      </c>
      <c r="N2371" t="s">
        <v>62</v>
      </c>
      <c r="O2371">
        <f>orders[[#This Row],[Ship Date]]-orders[[#This Row],[Order Date]]</f>
        <v>1</v>
      </c>
      <c r="P2371">
        <f>WEEKNUM(orders[[#This Row],[Order Date]])</f>
        <v>13</v>
      </c>
      <c r="Q2371" t="str" cm="1">
        <f t="array" ref="Q2371">_xlfn.IFS(orders[[#This Row],[Customer Gender]]="M","Male", orders[[#This Row],[Customer Gender]]="F","Female", orders[[#This Row],[Customer Gender]]="O","Other", TRUE,"Unknown")</f>
        <v>Male</v>
      </c>
      <c r="R2371" s="31" t="str">
        <f t="shared" si="113"/>
        <v>March</v>
      </c>
    </row>
    <row r="2372" spans="1:18">
      <c r="A2372" t="s">
        <v>2473</v>
      </c>
      <c r="B2372" t="s">
        <v>44</v>
      </c>
      <c r="C2372">
        <v>11</v>
      </c>
      <c r="D2372">
        <f t="shared" si="111"/>
        <v>11</v>
      </c>
      <c r="E2372">
        <v>71.5</v>
      </c>
      <c r="F2372">
        <v>786.5</v>
      </c>
      <c r="G2372">
        <f t="shared" si="112"/>
        <v>786.5</v>
      </c>
      <c r="H2372" s="1">
        <v>45744</v>
      </c>
      <c r="I2372" s="1">
        <v>45745</v>
      </c>
      <c r="J2372" t="s">
        <v>27</v>
      </c>
      <c r="K2372" t="s">
        <v>35</v>
      </c>
      <c r="L2372">
        <v>2</v>
      </c>
      <c r="M2372" t="s">
        <v>19</v>
      </c>
      <c r="N2372" t="s">
        <v>62</v>
      </c>
      <c r="O2372">
        <f>orders[[#This Row],[Ship Date]]-orders[[#This Row],[Order Date]]</f>
        <v>1</v>
      </c>
      <c r="P2372">
        <f>WEEKNUM(orders[[#This Row],[Order Date]])</f>
        <v>13</v>
      </c>
      <c r="Q2372" t="str" cm="1">
        <f t="array" ref="Q2372">_xlfn.IFS(orders[[#This Row],[Customer Gender]]="M","Male", orders[[#This Row],[Customer Gender]]="F","Female", orders[[#This Row],[Customer Gender]]="O","Other", TRUE,"Unknown")</f>
        <v>Female</v>
      </c>
      <c r="R2372" s="31" t="str">
        <f t="shared" si="113"/>
        <v>March</v>
      </c>
    </row>
    <row r="2373" spans="1:18">
      <c r="A2373" t="s">
        <v>2474</v>
      </c>
      <c r="B2373" t="s">
        <v>39</v>
      </c>
      <c r="C2373">
        <v>4</v>
      </c>
      <c r="D2373">
        <f t="shared" si="111"/>
        <v>4</v>
      </c>
      <c r="E2373">
        <v>121.4</v>
      </c>
      <c r="F2373">
        <v>485.6</v>
      </c>
      <c r="G2373">
        <f t="shared" si="112"/>
        <v>485.6</v>
      </c>
      <c r="H2373" s="1">
        <v>45744</v>
      </c>
      <c r="I2373" s="1">
        <v>45748</v>
      </c>
      <c r="J2373" t="s">
        <v>23</v>
      </c>
      <c r="K2373" t="s">
        <v>35</v>
      </c>
      <c r="L2373">
        <v>5</v>
      </c>
      <c r="M2373" t="s">
        <v>19</v>
      </c>
      <c r="N2373" t="s">
        <v>103</v>
      </c>
      <c r="O2373">
        <f>orders[[#This Row],[Ship Date]]-orders[[#This Row],[Order Date]]</f>
        <v>4</v>
      </c>
      <c r="P2373">
        <f>WEEKNUM(orders[[#This Row],[Order Date]])</f>
        <v>13</v>
      </c>
      <c r="Q2373" t="str" cm="1">
        <f t="array" ref="Q2373">_xlfn.IFS(orders[[#This Row],[Customer Gender]]="M","Male", orders[[#This Row],[Customer Gender]]="F","Female", orders[[#This Row],[Customer Gender]]="O","Other", TRUE,"Unknown")</f>
        <v>Male</v>
      </c>
      <c r="R2373" s="31" t="str">
        <f t="shared" si="113"/>
        <v>March</v>
      </c>
    </row>
    <row r="2374" spans="1:18">
      <c r="A2374" t="s">
        <v>2475</v>
      </c>
      <c r="B2374" t="s">
        <v>67</v>
      </c>
      <c r="C2374">
        <v>1</v>
      </c>
      <c r="D2374">
        <f t="shared" si="111"/>
        <v>1</v>
      </c>
      <c r="E2374">
        <v>40.200000000000003</v>
      </c>
      <c r="F2374">
        <v>40.200000000000003</v>
      </c>
      <c r="G2374">
        <f t="shared" si="112"/>
        <v>40.200000000000003</v>
      </c>
      <c r="H2374" s="1">
        <v>45744</v>
      </c>
      <c r="I2374" s="1">
        <v>45747</v>
      </c>
      <c r="J2374" t="s">
        <v>27</v>
      </c>
      <c r="K2374" t="s">
        <v>18</v>
      </c>
      <c r="L2374">
        <v>5</v>
      </c>
      <c r="M2374" t="s">
        <v>19</v>
      </c>
      <c r="N2374" t="s">
        <v>77</v>
      </c>
      <c r="O2374">
        <f>orders[[#This Row],[Ship Date]]-orders[[#This Row],[Order Date]]</f>
        <v>3</v>
      </c>
      <c r="P2374">
        <f>WEEKNUM(orders[[#This Row],[Order Date]])</f>
        <v>13</v>
      </c>
      <c r="Q2374" t="str" cm="1">
        <f t="array" ref="Q2374">_xlfn.IFS(orders[[#This Row],[Customer Gender]]="M","Male", orders[[#This Row],[Customer Gender]]="F","Female", orders[[#This Row],[Customer Gender]]="O","Other", TRUE,"Unknown")</f>
        <v>Female</v>
      </c>
      <c r="R2374" s="31" t="str">
        <f t="shared" si="113"/>
        <v>March</v>
      </c>
    </row>
    <row r="2375" spans="1:18">
      <c r="A2375" t="s">
        <v>2476</v>
      </c>
      <c r="B2375" t="s">
        <v>37</v>
      </c>
      <c r="C2375">
        <v>5</v>
      </c>
      <c r="D2375">
        <f t="shared" si="111"/>
        <v>5</v>
      </c>
      <c r="E2375">
        <v>31.9</v>
      </c>
      <c r="F2375">
        <v>159.5</v>
      </c>
      <c r="G2375">
        <f t="shared" si="112"/>
        <v>159.5</v>
      </c>
      <c r="H2375" s="1">
        <v>45744</v>
      </c>
      <c r="I2375" s="1">
        <v>45746</v>
      </c>
      <c r="J2375" t="s">
        <v>27</v>
      </c>
      <c r="K2375" t="s">
        <v>40</v>
      </c>
      <c r="L2375">
        <v>5</v>
      </c>
      <c r="M2375" t="s">
        <v>19</v>
      </c>
      <c r="N2375" t="s">
        <v>243</v>
      </c>
      <c r="O2375">
        <f>orders[[#This Row],[Ship Date]]-orders[[#This Row],[Order Date]]</f>
        <v>2</v>
      </c>
      <c r="P2375">
        <f>WEEKNUM(orders[[#This Row],[Order Date]])</f>
        <v>13</v>
      </c>
      <c r="Q2375" t="str" cm="1">
        <f t="array" ref="Q2375">_xlfn.IFS(orders[[#This Row],[Customer Gender]]="M","Male", orders[[#This Row],[Customer Gender]]="F","Female", orders[[#This Row],[Customer Gender]]="O","Other", TRUE,"Unknown")</f>
        <v>Female</v>
      </c>
      <c r="R2375" s="31" t="str">
        <f t="shared" si="113"/>
        <v>March</v>
      </c>
    </row>
    <row r="2376" spans="1:18">
      <c r="A2376" t="s">
        <v>2477</v>
      </c>
      <c r="B2376" t="s">
        <v>81</v>
      </c>
      <c r="C2376">
        <v>5</v>
      </c>
      <c r="D2376">
        <f t="shared" si="111"/>
        <v>5</v>
      </c>
      <c r="E2376">
        <v>15.8</v>
      </c>
      <c r="F2376">
        <v>79</v>
      </c>
      <c r="G2376">
        <f t="shared" si="112"/>
        <v>79</v>
      </c>
      <c r="H2376" s="1">
        <v>45745</v>
      </c>
      <c r="I2376" s="1">
        <v>45746</v>
      </c>
      <c r="J2376" t="s">
        <v>23</v>
      </c>
      <c r="K2376" t="s">
        <v>51</v>
      </c>
      <c r="L2376">
        <v>5</v>
      </c>
      <c r="M2376" t="s">
        <v>19</v>
      </c>
      <c r="N2376" t="s">
        <v>115</v>
      </c>
      <c r="O2376">
        <f>orders[[#This Row],[Ship Date]]-orders[[#This Row],[Order Date]]</f>
        <v>1</v>
      </c>
      <c r="P2376">
        <f>WEEKNUM(orders[[#This Row],[Order Date]])</f>
        <v>13</v>
      </c>
      <c r="Q2376" t="str" cm="1">
        <f t="array" ref="Q2376">_xlfn.IFS(orders[[#This Row],[Customer Gender]]="M","Male", orders[[#This Row],[Customer Gender]]="F","Female", orders[[#This Row],[Customer Gender]]="O","Other", TRUE,"Unknown")</f>
        <v>Male</v>
      </c>
      <c r="R2376" s="31" t="str">
        <f t="shared" si="113"/>
        <v>March</v>
      </c>
    </row>
    <row r="2377" spans="1:18">
      <c r="A2377" t="s">
        <v>2478</v>
      </c>
      <c r="B2377" t="s">
        <v>54</v>
      </c>
      <c r="C2377">
        <v>2</v>
      </c>
      <c r="D2377">
        <f t="shared" si="111"/>
        <v>2</v>
      </c>
      <c r="E2377">
        <v>25.1</v>
      </c>
      <c r="F2377">
        <v>50.2</v>
      </c>
      <c r="G2377">
        <f t="shared" si="112"/>
        <v>50.2</v>
      </c>
      <c r="H2377" s="1">
        <v>45745</v>
      </c>
      <c r="I2377" s="1">
        <v>45747</v>
      </c>
      <c r="J2377" t="s">
        <v>17</v>
      </c>
      <c r="K2377" t="s">
        <v>35</v>
      </c>
      <c r="L2377">
        <v>4</v>
      </c>
      <c r="M2377" t="s">
        <v>19</v>
      </c>
      <c r="N2377" t="s">
        <v>115</v>
      </c>
      <c r="O2377">
        <f>orders[[#This Row],[Ship Date]]-orders[[#This Row],[Order Date]]</f>
        <v>2</v>
      </c>
      <c r="P2377">
        <f>WEEKNUM(orders[[#This Row],[Order Date]])</f>
        <v>13</v>
      </c>
      <c r="Q2377" t="str" cm="1">
        <f t="array" ref="Q2377">_xlfn.IFS(orders[[#This Row],[Customer Gender]]="M","Male", orders[[#This Row],[Customer Gender]]="F","Female", orders[[#This Row],[Customer Gender]]="O","Other", TRUE,"Unknown")</f>
        <v>Unknown</v>
      </c>
      <c r="R2377" s="31" t="str">
        <f t="shared" si="113"/>
        <v>March</v>
      </c>
    </row>
    <row r="2378" spans="1:18">
      <c r="A2378" t="s">
        <v>2479</v>
      </c>
      <c r="B2378" t="s">
        <v>22</v>
      </c>
      <c r="C2378">
        <v>23</v>
      </c>
      <c r="D2378">
        <f t="shared" si="111"/>
        <v>23</v>
      </c>
      <c r="E2378">
        <v>38.1</v>
      </c>
      <c r="F2378">
        <v>876.30000000000007</v>
      </c>
      <c r="G2378">
        <f t="shared" si="112"/>
        <v>876.30000000000007</v>
      </c>
      <c r="H2378" s="1">
        <v>45745</v>
      </c>
      <c r="I2378" s="1">
        <v>45746</v>
      </c>
      <c r="J2378" t="s">
        <v>27</v>
      </c>
      <c r="K2378" t="s">
        <v>70</v>
      </c>
      <c r="L2378">
        <v>4</v>
      </c>
      <c r="M2378" t="s">
        <v>19</v>
      </c>
      <c r="N2378" t="s">
        <v>24</v>
      </c>
      <c r="O2378">
        <f>orders[[#This Row],[Ship Date]]-orders[[#This Row],[Order Date]]</f>
        <v>1</v>
      </c>
      <c r="P2378">
        <f>WEEKNUM(orders[[#This Row],[Order Date]])</f>
        <v>13</v>
      </c>
      <c r="Q2378" t="str" cm="1">
        <f t="array" ref="Q2378">_xlfn.IFS(orders[[#This Row],[Customer Gender]]="M","Male", orders[[#This Row],[Customer Gender]]="F","Female", orders[[#This Row],[Customer Gender]]="O","Other", TRUE,"Unknown")</f>
        <v>Female</v>
      </c>
      <c r="R2378" s="31" t="str">
        <f t="shared" si="113"/>
        <v>March</v>
      </c>
    </row>
    <row r="2379" spans="1:18">
      <c r="A2379" t="s">
        <v>2480</v>
      </c>
      <c r="B2379" t="s">
        <v>30</v>
      </c>
      <c r="C2379">
        <v>2</v>
      </c>
      <c r="D2379">
        <f t="shared" si="111"/>
        <v>2</v>
      </c>
      <c r="E2379">
        <v>42.2</v>
      </c>
      <c r="F2379">
        <v>84.4</v>
      </c>
      <c r="G2379">
        <f t="shared" si="112"/>
        <v>84.4</v>
      </c>
      <c r="H2379" s="1">
        <v>45745</v>
      </c>
      <c r="I2379" s="1">
        <v>45747</v>
      </c>
      <c r="J2379" t="s">
        <v>27</v>
      </c>
      <c r="K2379" t="s">
        <v>18</v>
      </c>
      <c r="L2379">
        <v>5</v>
      </c>
      <c r="M2379" t="s">
        <v>19</v>
      </c>
      <c r="N2379" t="s">
        <v>24</v>
      </c>
      <c r="O2379">
        <f>orders[[#This Row],[Ship Date]]-orders[[#This Row],[Order Date]]</f>
        <v>2</v>
      </c>
      <c r="P2379">
        <f>WEEKNUM(orders[[#This Row],[Order Date]])</f>
        <v>13</v>
      </c>
      <c r="Q2379" t="str" cm="1">
        <f t="array" ref="Q2379">_xlfn.IFS(orders[[#This Row],[Customer Gender]]="M","Male", orders[[#This Row],[Customer Gender]]="F","Female", orders[[#This Row],[Customer Gender]]="O","Other", TRUE,"Unknown")</f>
        <v>Female</v>
      </c>
      <c r="R2379" s="31" t="str">
        <f t="shared" si="113"/>
        <v>March</v>
      </c>
    </row>
    <row r="2380" spans="1:18">
      <c r="A2380" t="s">
        <v>2481</v>
      </c>
      <c r="B2380" t="s">
        <v>16</v>
      </c>
      <c r="C2380">
        <v>10</v>
      </c>
      <c r="D2380">
        <f t="shared" si="111"/>
        <v>10</v>
      </c>
      <c r="E2380">
        <v>12.3</v>
      </c>
      <c r="F2380">
        <v>123</v>
      </c>
      <c r="G2380">
        <f t="shared" si="112"/>
        <v>123</v>
      </c>
      <c r="H2380" s="1">
        <v>45745</v>
      </c>
      <c r="I2380" s="1">
        <v>45746</v>
      </c>
      <c r="J2380" t="s">
        <v>27</v>
      </c>
      <c r="K2380" t="s">
        <v>70</v>
      </c>
      <c r="L2380">
        <v>4</v>
      </c>
      <c r="M2380" t="s">
        <v>19</v>
      </c>
      <c r="N2380" t="s">
        <v>28</v>
      </c>
      <c r="O2380">
        <f>orders[[#This Row],[Ship Date]]-orders[[#This Row],[Order Date]]</f>
        <v>1</v>
      </c>
      <c r="P2380">
        <f>WEEKNUM(orders[[#This Row],[Order Date]])</f>
        <v>13</v>
      </c>
      <c r="Q2380" t="str" cm="1">
        <f t="array" ref="Q2380">_xlfn.IFS(orders[[#This Row],[Customer Gender]]="M","Male", orders[[#This Row],[Customer Gender]]="F","Female", orders[[#This Row],[Customer Gender]]="O","Other", TRUE,"Unknown")</f>
        <v>Female</v>
      </c>
      <c r="R2380" s="31" t="str">
        <f t="shared" si="113"/>
        <v>March</v>
      </c>
    </row>
    <row r="2381" spans="1:18">
      <c r="A2381" t="s">
        <v>2482</v>
      </c>
      <c r="B2381" t="s">
        <v>42</v>
      </c>
      <c r="C2381">
        <v>1</v>
      </c>
      <c r="D2381">
        <f t="shared" si="111"/>
        <v>1</v>
      </c>
      <c r="E2381">
        <v>30.2</v>
      </c>
      <c r="F2381">
        <v>30.2</v>
      </c>
      <c r="G2381">
        <f t="shared" si="112"/>
        <v>30.2</v>
      </c>
      <c r="H2381" s="1">
        <v>45745</v>
      </c>
      <c r="I2381" s="1">
        <v>45747</v>
      </c>
      <c r="J2381" t="s">
        <v>27</v>
      </c>
      <c r="K2381" t="s">
        <v>35</v>
      </c>
      <c r="L2381">
        <v>5</v>
      </c>
      <c r="M2381" t="s">
        <v>19</v>
      </c>
      <c r="N2381" t="s">
        <v>334</v>
      </c>
      <c r="O2381">
        <f>orders[[#This Row],[Ship Date]]-orders[[#This Row],[Order Date]]</f>
        <v>2</v>
      </c>
      <c r="P2381">
        <f>WEEKNUM(orders[[#This Row],[Order Date]])</f>
        <v>13</v>
      </c>
      <c r="Q2381" t="str" cm="1">
        <f t="array" ref="Q2381">_xlfn.IFS(orders[[#This Row],[Customer Gender]]="M","Male", orders[[#This Row],[Customer Gender]]="F","Female", orders[[#This Row],[Customer Gender]]="O","Other", TRUE,"Unknown")</f>
        <v>Female</v>
      </c>
      <c r="R2381" s="31" t="str">
        <f t="shared" si="113"/>
        <v>March</v>
      </c>
    </row>
    <row r="2382" spans="1:18">
      <c r="A2382" t="s">
        <v>2483</v>
      </c>
      <c r="B2382" t="s">
        <v>37</v>
      </c>
      <c r="C2382">
        <v>3</v>
      </c>
      <c r="D2382">
        <f t="shared" si="111"/>
        <v>3</v>
      </c>
      <c r="E2382">
        <v>25.3</v>
      </c>
      <c r="F2382">
        <v>75.900000000000006</v>
      </c>
      <c r="G2382">
        <f t="shared" si="112"/>
        <v>75.900000000000006</v>
      </c>
      <c r="H2382" s="1">
        <v>45745</v>
      </c>
      <c r="I2382" s="1">
        <v>45748</v>
      </c>
      <c r="J2382" t="s">
        <v>27</v>
      </c>
      <c r="K2382" t="s">
        <v>40</v>
      </c>
      <c r="L2382">
        <v>4</v>
      </c>
      <c r="M2382" t="s">
        <v>19</v>
      </c>
      <c r="N2382" t="s">
        <v>33</v>
      </c>
      <c r="O2382">
        <f>orders[[#This Row],[Ship Date]]-orders[[#This Row],[Order Date]]</f>
        <v>3</v>
      </c>
      <c r="P2382">
        <f>WEEKNUM(orders[[#This Row],[Order Date]])</f>
        <v>13</v>
      </c>
      <c r="Q2382" t="str" cm="1">
        <f t="array" ref="Q2382">_xlfn.IFS(orders[[#This Row],[Customer Gender]]="M","Male", orders[[#This Row],[Customer Gender]]="F","Female", orders[[#This Row],[Customer Gender]]="O","Other", TRUE,"Unknown")</f>
        <v>Female</v>
      </c>
      <c r="R2382" s="31" t="str">
        <f t="shared" si="113"/>
        <v>March</v>
      </c>
    </row>
    <row r="2383" spans="1:18">
      <c r="A2383" t="s">
        <v>2484</v>
      </c>
      <c r="B2383" t="s">
        <v>44</v>
      </c>
      <c r="C2383">
        <v>5</v>
      </c>
      <c r="D2383">
        <f t="shared" si="111"/>
        <v>5</v>
      </c>
      <c r="E2383">
        <v>29.7</v>
      </c>
      <c r="F2383">
        <v>148.5</v>
      </c>
      <c r="G2383">
        <f t="shared" si="112"/>
        <v>148.5</v>
      </c>
      <c r="H2383" s="1">
        <v>45745</v>
      </c>
      <c r="I2383" s="1">
        <v>45747</v>
      </c>
      <c r="J2383" t="s">
        <v>23</v>
      </c>
      <c r="K2383" t="s">
        <v>51</v>
      </c>
      <c r="L2383">
        <v>4</v>
      </c>
      <c r="M2383" t="s">
        <v>19</v>
      </c>
      <c r="N2383" t="s">
        <v>33</v>
      </c>
      <c r="O2383">
        <f>orders[[#This Row],[Ship Date]]-orders[[#This Row],[Order Date]]</f>
        <v>2</v>
      </c>
      <c r="P2383">
        <f>WEEKNUM(orders[[#This Row],[Order Date]])</f>
        <v>13</v>
      </c>
      <c r="Q2383" t="str" cm="1">
        <f t="array" ref="Q2383">_xlfn.IFS(orders[[#This Row],[Customer Gender]]="M","Male", orders[[#This Row],[Customer Gender]]="F","Female", orders[[#This Row],[Customer Gender]]="O","Other", TRUE,"Unknown")</f>
        <v>Male</v>
      </c>
      <c r="R2383" s="31" t="str">
        <f t="shared" si="113"/>
        <v>March</v>
      </c>
    </row>
    <row r="2384" spans="1:18">
      <c r="A2384" t="s">
        <v>2485</v>
      </c>
      <c r="B2384" t="s">
        <v>46</v>
      </c>
      <c r="C2384">
        <v>8</v>
      </c>
      <c r="D2384">
        <f t="shared" si="111"/>
        <v>8</v>
      </c>
      <c r="E2384">
        <v>32.9</v>
      </c>
      <c r="F2384">
        <v>263.2</v>
      </c>
      <c r="G2384">
        <f t="shared" si="112"/>
        <v>263.2</v>
      </c>
      <c r="H2384" s="1">
        <v>45745</v>
      </c>
      <c r="I2384" s="1">
        <v>45746</v>
      </c>
      <c r="J2384" t="s">
        <v>17</v>
      </c>
      <c r="K2384" t="s">
        <v>51</v>
      </c>
      <c r="L2384">
        <v>5</v>
      </c>
      <c r="M2384" t="s">
        <v>19</v>
      </c>
      <c r="N2384" t="s">
        <v>33</v>
      </c>
      <c r="O2384">
        <f>orders[[#This Row],[Ship Date]]-orders[[#This Row],[Order Date]]</f>
        <v>1</v>
      </c>
      <c r="P2384">
        <f>WEEKNUM(orders[[#This Row],[Order Date]])</f>
        <v>13</v>
      </c>
      <c r="Q2384" t="str" cm="1">
        <f t="array" ref="Q2384">_xlfn.IFS(orders[[#This Row],[Customer Gender]]="M","Male", orders[[#This Row],[Customer Gender]]="F","Female", orders[[#This Row],[Customer Gender]]="O","Other", TRUE,"Unknown")</f>
        <v>Unknown</v>
      </c>
      <c r="R2384" s="31" t="str">
        <f t="shared" si="113"/>
        <v>March</v>
      </c>
    </row>
    <row r="2385" spans="1:18">
      <c r="A2385" t="s">
        <v>2486</v>
      </c>
      <c r="B2385" t="s">
        <v>54</v>
      </c>
      <c r="C2385">
        <v>2</v>
      </c>
      <c r="D2385">
        <f t="shared" si="111"/>
        <v>2</v>
      </c>
      <c r="E2385">
        <v>43.6</v>
      </c>
      <c r="F2385">
        <v>87.2</v>
      </c>
      <c r="G2385">
        <f t="shared" si="112"/>
        <v>87.2</v>
      </c>
      <c r="H2385" s="1">
        <v>45745</v>
      </c>
      <c r="I2385" s="1">
        <v>45746</v>
      </c>
      <c r="J2385" t="s">
        <v>23</v>
      </c>
      <c r="K2385" t="s">
        <v>35</v>
      </c>
      <c r="L2385">
        <v>5</v>
      </c>
      <c r="M2385" t="s">
        <v>19</v>
      </c>
      <c r="N2385" t="s">
        <v>33</v>
      </c>
      <c r="O2385">
        <f>orders[[#This Row],[Ship Date]]-orders[[#This Row],[Order Date]]</f>
        <v>1</v>
      </c>
      <c r="P2385">
        <f>WEEKNUM(orders[[#This Row],[Order Date]])</f>
        <v>13</v>
      </c>
      <c r="Q2385" t="str" cm="1">
        <f t="array" ref="Q2385">_xlfn.IFS(orders[[#This Row],[Customer Gender]]="M","Male", orders[[#This Row],[Customer Gender]]="F","Female", orders[[#This Row],[Customer Gender]]="O","Other", TRUE,"Unknown")</f>
        <v>Male</v>
      </c>
      <c r="R2385" s="31" t="str">
        <f t="shared" si="113"/>
        <v>March</v>
      </c>
    </row>
    <row r="2386" spans="1:18">
      <c r="A2386" t="s">
        <v>2487</v>
      </c>
      <c r="B2386" t="s">
        <v>123</v>
      </c>
      <c r="C2386">
        <v>4</v>
      </c>
      <c r="D2386">
        <f t="shared" si="111"/>
        <v>4</v>
      </c>
      <c r="E2386">
        <v>78.400000000000006</v>
      </c>
      <c r="F2386">
        <v>313.60000000000002</v>
      </c>
      <c r="G2386">
        <f t="shared" si="112"/>
        <v>313.60000000000002</v>
      </c>
      <c r="H2386" s="1">
        <v>45745</v>
      </c>
      <c r="I2386" s="1">
        <v>45746</v>
      </c>
      <c r="J2386" t="s">
        <v>23</v>
      </c>
      <c r="K2386" t="s">
        <v>40</v>
      </c>
      <c r="L2386">
        <v>4</v>
      </c>
      <c r="M2386" t="s">
        <v>19</v>
      </c>
      <c r="N2386" t="s">
        <v>33</v>
      </c>
      <c r="O2386">
        <f>orders[[#This Row],[Ship Date]]-orders[[#This Row],[Order Date]]</f>
        <v>1</v>
      </c>
      <c r="P2386">
        <f>WEEKNUM(orders[[#This Row],[Order Date]])</f>
        <v>13</v>
      </c>
      <c r="Q2386" t="str" cm="1">
        <f t="array" ref="Q2386">_xlfn.IFS(orders[[#This Row],[Customer Gender]]="M","Male", orders[[#This Row],[Customer Gender]]="F","Female", orders[[#This Row],[Customer Gender]]="O","Other", TRUE,"Unknown")</f>
        <v>Male</v>
      </c>
      <c r="R2386" s="31" t="str">
        <f t="shared" si="113"/>
        <v>March</v>
      </c>
    </row>
    <row r="2387" spans="1:18">
      <c r="A2387" t="s">
        <v>2488</v>
      </c>
      <c r="B2387" t="s">
        <v>39</v>
      </c>
      <c r="C2387">
        <v>2</v>
      </c>
      <c r="D2387">
        <f t="shared" si="111"/>
        <v>2</v>
      </c>
      <c r="E2387">
        <v>56.5</v>
      </c>
      <c r="F2387">
        <v>113</v>
      </c>
      <c r="G2387">
        <f t="shared" si="112"/>
        <v>113</v>
      </c>
      <c r="H2387" s="1">
        <v>45745</v>
      </c>
      <c r="I2387" s="1">
        <v>45749</v>
      </c>
      <c r="J2387" t="s">
        <v>23</v>
      </c>
      <c r="K2387" t="s">
        <v>35</v>
      </c>
      <c r="L2387">
        <v>3</v>
      </c>
      <c r="M2387" t="s">
        <v>19</v>
      </c>
      <c r="N2387" t="s">
        <v>33</v>
      </c>
      <c r="O2387">
        <f>orders[[#This Row],[Ship Date]]-orders[[#This Row],[Order Date]]</f>
        <v>4</v>
      </c>
      <c r="P2387">
        <f>WEEKNUM(orders[[#This Row],[Order Date]])</f>
        <v>13</v>
      </c>
      <c r="Q2387" t="str" cm="1">
        <f t="array" ref="Q2387">_xlfn.IFS(orders[[#This Row],[Customer Gender]]="M","Male", orders[[#This Row],[Customer Gender]]="F","Female", orders[[#This Row],[Customer Gender]]="O","Other", TRUE,"Unknown")</f>
        <v>Male</v>
      </c>
      <c r="R2387" s="31" t="str">
        <f t="shared" si="113"/>
        <v>March</v>
      </c>
    </row>
    <row r="2388" spans="1:18">
      <c r="A2388" t="s">
        <v>2489</v>
      </c>
      <c r="B2388" t="s">
        <v>128</v>
      </c>
      <c r="C2388">
        <v>1</v>
      </c>
      <c r="D2388">
        <f t="shared" si="111"/>
        <v>1</v>
      </c>
      <c r="E2388">
        <v>36.700000000000003</v>
      </c>
      <c r="F2388">
        <v>36.700000000000003</v>
      </c>
      <c r="G2388">
        <f t="shared" si="112"/>
        <v>36.700000000000003</v>
      </c>
      <c r="H2388" s="1">
        <v>45745</v>
      </c>
      <c r="I2388" s="1">
        <v>45746</v>
      </c>
      <c r="J2388" t="s">
        <v>27</v>
      </c>
      <c r="K2388" t="s">
        <v>18</v>
      </c>
      <c r="L2388">
        <v>5</v>
      </c>
      <c r="M2388" t="s">
        <v>19</v>
      </c>
      <c r="N2388" t="s">
        <v>33</v>
      </c>
      <c r="O2388">
        <f>orders[[#This Row],[Ship Date]]-orders[[#This Row],[Order Date]]</f>
        <v>1</v>
      </c>
      <c r="P2388">
        <f>WEEKNUM(orders[[#This Row],[Order Date]])</f>
        <v>13</v>
      </c>
      <c r="Q2388" t="str" cm="1">
        <f t="array" ref="Q2388">_xlfn.IFS(orders[[#This Row],[Customer Gender]]="M","Male", orders[[#This Row],[Customer Gender]]="F","Female", orders[[#This Row],[Customer Gender]]="O","Other", TRUE,"Unknown")</f>
        <v>Female</v>
      </c>
      <c r="R2388" s="31" t="str">
        <f t="shared" si="113"/>
        <v>March</v>
      </c>
    </row>
    <row r="2389" spans="1:18">
      <c r="A2389" t="s">
        <v>2490</v>
      </c>
      <c r="B2389" t="s">
        <v>26</v>
      </c>
      <c r="C2389">
        <v>4</v>
      </c>
      <c r="D2389">
        <f t="shared" si="111"/>
        <v>4</v>
      </c>
      <c r="E2389">
        <v>103.6</v>
      </c>
      <c r="F2389">
        <v>414.4</v>
      </c>
      <c r="G2389">
        <f t="shared" si="112"/>
        <v>414.4</v>
      </c>
      <c r="H2389" s="1">
        <v>45745</v>
      </c>
      <c r="I2389" s="1">
        <v>45756</v>
      </c>
      <c r="J2389" t="s">
        <v>23</v>
      </c>
      <c r="K2389" t="s">
        <v>70</v>
      </c>
      <c r="L2389">
        <v>5</v>
      </c>
      <c r="M2389" t="s">
        <v>19</v>
      </c>
      <c r="N2389" t="s">
        <v>33</v>
      </c>
      <c r="O2389">
        <f>orders[[#This Row],[Ship Date]]-orders[[#This Row],[Order Date]]</f>
        <v>11</v>
      </c>
      <c r="P2389">
        <f>WEEKNUM(orders[[#This Row],[Order Date]])</f>
        <v>13</v>
      </c>
      <c r="Q2389" t="str" cm="1">
        <f t="array" ref="Q2389">_xlfn.IFS(orders[[#This Row],[Customer Gender]]="M","Male", orders[[#This Row],[Customer Gender]]="F","Female", orders[[#This Row],[Customer Gender]]="O","Other", TRUE,"Unknown")</f>
        <v>Male</v>
      </c>
      <c r="R2389" s="31" t="str">
        <f t="shared" si="113"/>
        <v>March</v>
      </c>
    </row>
    <row r="2390" spans="1:18">
      <c r="A2390" t="s">
        <v>2491</v>
      </c>
      <c r="B2390" t="s">
        <v>44</v>
      </c>
      <c r="C2390">
        <v>6</v>
      </c>
      <c r="D2390">
        <f t="shared" si="111"/>
        <v>6</v>
      </c>
      <c r="E2390">
        <v>16.2</v>
      </c>
      <c r="F2390">
        <v>97.199999999999989</v>
      </c>
      <c r="G2390">
        <f t="shared" si="112"/>
        <v>97.199999999999989</v>
      </c>
      <c r="H2390" s="1">
        <v>45745</v>
      </c>
      <c r="I2390" s="1">
        <v>45749</v>
      </c>
      <c r="J2390" t="s">
        <v>23</v>
      </c>
      <c r="K2390" t="s">
        <v>35</v>
      </c>
      <c r="L2390">
        <v>5</v>
      </c>
      <c r="M2390" t="s">
        <v>19</v>
      </c>
      <c r="N2390" t="s">
        <v>55</v>
      </c>
      <c r="O2390">
        <f>orders[[#This Row],[Ship Date]]-orders[[#This Row],[Order Date]]</f>
        <v>4</v>
      </c>
      <c r="P2390">
        <f>WEEKNUM(orders[[#This Row],[Order Date]])</f>
        <v>13</v>
      </c>
      <c r="Q2390" t="str" cm="1">
        <f t="array" ref="Q2390">_xlfn.IFS(orders[[#This Row],[Customer Gender]]="M","Male", orders[[#This Row],[Customer Gender]]="F","Female", orders[[#This Row],[Customer Gender]]="O","Other", TRUE,"Unknown")</f>
        <v>Male</v>
      </c>
      <c r="R2390" s="31" t="str">
        <f t="shared" si="113"/>
        <v>March</v>
      </c>
    </row>
    <row r="2391" spans="1:18">
      <c r="A2391" t="s">
        <v>2492</v>
      </c>
      <c r="B2391" t="s">
        <v>44</v>
      </c>
      <c r="C2391">
        <v>2</v>
      </c>
      <c r="D2391">
        <f t="shared" si="111"/>
        <v>2</v>
      </c>
      <c r="E2391">
        <v>20.2</v>
      </c>
      <c r="F2391">
        <v>40.4</v>
      </c>
      <c r="G2391">
        <f t="shared" si="112"/>
        <v>40.4</v>
      </c>
      <c r="H2391" s="1">
        <v>45745</v>
      </c>
      <c r="I2391" s="1">
        <v>45746</v>
      </c>
      <c r="J2391" t="s">
        <v>27</v>
      </c>
      <c r="K2391" t="s">
        <v>18</v>
      </c>
      <c r="L2391">
        <v>4</v>
      </c>
      <c r="M2391" t="s">
        <v>19</v>
      </c>
      <c r="N2391" t="s">
        <v>55</v>
      </c>
      <c r="O2391">
        <f>orders[[#This Row],[Ship Date]]-orders[[#This Row],[Order Date]]</f>
        <v>1</v>
      </c>
      <c r="P2391">
        <f>WEEKNUM(orders[[#This Row],[Order Date]])</f>
        <v>13</v>
      </c>
      <c r="Q2391" t="str" cm="1">
        <f t="array" ref="Q2391">_xlfn.IFS(orders[[#This Row],[Customer Gender]]="M","Male", orders[[#This Row],[Customer Gender]]="F","Female", orders[[#This Row],[Customer Gender]]="O","Other", TRUE,"Unknown")</f>
        <v>Female</v>
      </c>
      <c r="R2391" s="31" t="str">
        <f t="shared" si="113"/>
        <v>March</v>
      </c>
    </row>
    <row r="2392" spans="1:18">
      <c r="A2392" t="s">
        <v>2493</v>
      </c>
      <c r="B2392" t="s">
        <v>67</v>
      </c>
      <c r="C2392">
        <v>2</v>
      </c>
      <c r="D2392">
        <f t="shared" si="111"/>
        <v>2</v>
      </c>
      <c r="E2392">
        <v>26.9</v>
      </c>
      <c r="F2392">
        <v>53.8</v>
      </c>
      <c r="G2392">
        <f t="shared" si="112"/>
        <v>53.8</v>
      </c>
      <c r="H2392" s="1">
        <v>45745</v>
      </c>
      <c r="I2392" s="1">
        <v>45747</v>
      </c>
      <c r="J2392" t="s">
        <v>27</v>
      </c>
      <c r="K2392" t="s">
        <v>40</v>
      </c>
      <c r="L2392">
        <v>4</v>
      </c>
      <c r="M2392" t="s">
        <v>19</v>
      </c>
      <c r="N2392" t="s">
        <v>55</v>
      </c>
      <c r="O2392">
        <f>orders[[#This Row],[Ship Date]]-orders[[#This Row],[Order Date]]</f>
        <v>2</v>
      </c>
      <c r="P2392">
        <f>WEEKNUM(orders[[#This Row],[Order Date]])</f>
        <v>13</v>
      </c>
      <c r="Q2392" t="str" cm="1">
        <f t="array" ref="Q2392">_xlfn.IFS(orders[[#This Row],[Customer Gender]]="M","Male", orders[[#This Row],[Customer Gender]]="F","Female", orders[[#This Row],[Customer Gender]]="O","Other", TRUE,"Unknown")</f>
        <v>Female</v>
      </c>
      <c r="R2392" s="31" t="str">
        <f t="shared" si="113"/>
        <v>March</v>
      </c>
    </row>
    <row r="2393" spans="1:18">
      <c r="A2393" t="s">
        <v>2494</v>
      </c>
      <c r="B2393" t="s">
        <v>22</v>
      </c>
      <c r="C2393">
        <v>2</v>
      </c>
      <c r="D2393">
        <f t="shared" si="111"/>
        <v>2</v>
      </c>
      <c r="E2393">
        <v>82.4</v>
      </c>
      <c r="F2393">
        <v>164.8</v>
      </c>
      <c r="G2393">
        <f t="shared" si="112"/>
        <v>164.8</v>
      </c>
      <c r="H2393" s="1">
        <v>45745</v>
      </c>
      <c r="I2393" s="1">
        <v>45748</v>
      </c>
      <c r="J2393" t="s">
        <v>17</v>
      </c>
      <c r="K2393" t="s">
        <v>18</v>
      </c>
      <c r="L2393">
        <v>4</v>
      </c>
      <c r="M2393" t="s">
        <v>19</v>
      </c>
      <c r="N2393" t="s">
        <v>59</v>
      </c>
      <c r="O2393">
        <f>orders[[#This Row],[Ship Date]]-orders[[#This Row],[Order Date]]</f>
        <v>3</v>
      </c>
      <c r="P2393">
        <f>WEEKNUM(orders[[#This Row],[Order Date]])</f>
        <v>13</v>
      </c>
      <c r="Q2393" t="str" cm="1">
        <f t="array" ref="Q2393">_xlfn.IFS(orders[[#This Row],[Customer Gender]]="M","Male", orders[[#This Row],[Customer Gender]]="F","Female", orders[[#This Row],[Customer Gender]]="O","Other", TRUE,"Unknown")</f>
        <v>Unknown</v>
      </c>
      <c r="R2393" s="31" t="str">
        <f t="shared" si="113"/>
        <v>March</v>
      </c>
    </row>
    <row r="2394" spans="1:18">
      <c r="A2394" t="s">
        <v>2495</v>
      </c>
      <c r="B2394" t="s">
        <v>26</v>
      </c>
      <c r="C2394">
        <v>2</v>
      </c>
      <c r="D2394">
        <f t="shared" si="111"/>
        <v>2</v>
      </c>
      <c r="E2394">
        <v>117.8</v>
      </c>
      <c r="F2394">
        <v>235.6</v>
      </c>
      <c r="G2394">
        <f t="shared" si="112"/>
        <v>235.6</v>
      </c>
      <c r="H2394" s="1">
        <v>45745</v>
      </c>
      <c r="I2394" s="1">
        <v>45747</v>
      </c>
      <c r="J2394" t="s">
        <v>23</v>
      </c>
      <c r="K2394" t="s">
        <v>35</v>
      </c>
      <c r="L2394">
        <v>5</v>
      </c>
      <c r="M2394" t="s">
        <v>19</v>
      </c>
      <c r="N2394" t="s">
        <v>62</v>
      </c>
      <c r="O2394">
        <f>orders[[#This Row],[Ship Date]]-orders[[#This Row],[Order Date]]</f>
        <v>2</v>
      </c>
      <c r="P2394">
        <f>WEEKNUM(orders[[#This Row],[Order Date]])</f>
        <v>13</v>
      </c>
      <c r="Q2394" t="str" cm="1">
        <f t="array" ref="Q2394">_xlfn.IFS(orders[[#This Row],[Customer Gender]]="M","Male", orders[[#This Row],[Customer Gender]]="F","Female", orders[[#This Row],[Customer Gender]]="O","Other", TRUE,"Unknown")</f>
        <v>Male</v>
      </c>
      <c r="R2394" s="31" t="str">
        <f t="shared" si="113"/>
        <v>March</v>
      </c>
    </row>
    <row r="2395" spans="1:18">
      <c r="A2395" t="s">
        <v>2496</v>
      </c>
      <c r="B2395" t="s">
        <v>67</v>
      </c>
      <c r="C2395">
        <v>4</v>
      </c>
      <c r="D2395">
        <f t="shared" si="111"/>
        <v>4</v>
      </c>
      <c r="E2395">
        <v>36.700000000000003</v>
      </c>
      <c r="F2395">
        <v>146.80000000000001</v>
      </c>
      <c r="G2395">
        <f t="shared" si="112"/>
        <v>146.80000000000001</v>
      </c>
      <c r="H2395" s="1">
        <v>45745</v>
      </c>
      <c r="I2395" s="1">
        <v>45746</v>
      </c>
      <c r="J2395" t="s">
        <v>23</v>
      </c>
      <c r="K2395" t="s">
        <v>35</v>
      </c>
      <c r="L2395">
        <v>4</v>
      </c>
      <c r="M2395" t="s">
        <v>19</v>
      </c>
      <c r="N2395" t="s">
        <v>62</v>
      </c>
      <c r="O2395">
        <f>orders[[#This Row],[Ship Date]]-orders[[#This Row],[Order Date]]</f>
        <v>1</v>
      </c>
      <c r="P2395">
        <f>WEEKNUM(orders[[#This Row],[Order Date]])</f>
        <v>13</v>
      </c>
      <c r="Q2395" t="str" cm="1">
        <f t="array" ref="Q2395">_xlfn.IFS(orders[[#This Row],[Customer Gender]]="M","Male", orders[[#This Row],[Customer Gender]]="F","Female", orders[[#This Row],[Customer Gender]]="O","Other", TRUE,"Unknown")</f>
        <v>Male</v>
      </c>
      <c r="R2395" s="31" t="str">
        <f t="shared" si="113"/>
        <v>March</v>
      </c>
    </row>
    <row r="2396" spans="1:18">
      <c r="A2396" t="s">
        <v>2497</v>
      </c>
      <c r="B2396" t="s">
        <v>135</v>
      </c>
      <c r="C2396">
        <v>3</v>
      </c>
      <c r="D2396">
        <f t="shared" si="111"/>
        <v>3</v>
      </c>
      <c r="E2396">
        <v>46.8</v>
      </c>
      <c r="F2396">
        <v>140.39999999999998</v>
      </c>
      <c r="G2396">
        <f t="shared" si="112"/>
        <v>140.39999999999998</v>
      </c>
      <c r="H2396" s="1">
        <v>45745</v>
      </c>
      <c r="I2396" s="1">
        <v>45746</v>
      </c>
      <c r="J2396" t="s">
        <v>23</v>
      </c>
      <c r="K2396" t="s">
        <v>70</v>
      </c>
      <c r="L2396">
        <v>5</v>
      </c>
      <c r="M2396" t="s">
        <v>19</v>
      </c>
      <c r="N2396" t="s">
        <v>74</v>
      </c>
      <c r="O2396">
        <f>orders[[#This Row],[Ship Date]]-orders[[#This Row],[Order Date]]</f>
        <v>1</v>
      </c>
      <c r="P2396">
        <f>WEEKNUM(orders[[#This Row],[Order Date]])</f>
        <v>13</v>
      </c>
      <c r="Q2396" t="str" cm="1">
        <f t="array" ref="Q2396">_xlfn.IFS(orders[[#This Row],[Customer Gender]]="M","Male", orders[[#This Row],[Customer Gender]]="F","Female", orders[[#This Row],[Customer Gender]]="O","Other", TRUE,"Unknown")</f>
        <v>Male</v>
      </c>
      <c r="R2396" s="31" t="str">
        <f t="shared" si="113"/>
        <v>March</v>
      </c>
    </row>
    <row r="2397" spans="1:18">
      <c r="A2397" t="s">
        <v>2498</v>
      </c>
      <c r="B2397" t="s">
        <v>30</v>
      </c>
      <c r="C2397">
        <v>1</v>
      </c>
      <c r="D2397">
        <f t="shared" si="111"/>
        <v>1</v>
      </c>
      <c r="E2397">
        <v>61.4</v>
      </c>
      <c r="F2397">
        <v>61.4</v>
      </c>
      <c r="G2397">
        <f t="shared" si="112"/>
        <v>61.4</v>
      </c>
      <c r="H2397" s="1">
        <v>45745</v>
      </c>
      <c r="I2397" s="1">
        <v>45746</v>
      </c>
      <c r="J2397" t="s">
        <v>23</v>
      </c>
      <c r="K2397" t="s">
        <v>35</v>
      </c>
      <c r="L2397">
        <v>4</v>
      </c>
      <c r="M2397" t="s">
        <v>19</v>
      </c>
      <c r="N2397" t="s">
        <v>74</v>
      </c>
      <c r="O2397">
        <f>orders[[#This Row],[Ship Date]]-orders[[#This Row],[Order Date]]</f>
        <v>1</v>
      </c>
      <c r="P2397">
        <f>WEEKNUM(orders[[#This Row],[Order Date]])</f>
        <v>13</v>
      </c>
      <c r="Q2397" t="str" cm="1">
        <f t="array" ref="Q2397">_xlfn.IFS(orders[[#This Row],[Customer Gender]]="M","Male", orders[[#This Row],[Customer Gender]]="F","Female", orders[[#This Row],[Customer Gender]]="O","Other", TRUE,"Unknown")</f>
        <v>Male</v>
      </c>
      <c r="R2397" s="31" t="str">
        <f t="shared" si="113"/>
        <v>March</v>
      </c>
    </row>
    <row r="2398" spans="1:18">
      <c r="A2398" t="s">
        <v>2499</v>
      </c>
      <c r="B2398" t="s">
        <v>123</v>
      </c>
      <c r="C2398">
        <v>2</v>
      </c>
      <c r="D2398">
        <f t="shared" si="111"/>
        <v>2</v>
      </c>
      <c r="E2398">
        <v>22.9</v>
      </c>
      <c r="F2398">
        <v>45.8</v>
      </c>
      <c r="G2398">
        <f t="shared" si="112"/>
        <v>45.8</v>
      </c>
      <c r="H2398" s="1">
        <v>45745</v>
      </c>
      <c r="I2398" s="1">
        <v>45746</v>
      </c>
      <c r="J2398" t="s">
        <v>23</v>
      </c>
      <c r="K2398" t="s">
        <v>18</v>
      </c>
      <c r="L2398">
        <v>4</v>
      </c>
      <c r="M2398" t="s">
        <v>19</v>
      </c>
      <c r="N2398" t="s">
        <v>77</v>
      </c>
      <c r="O2398">
        <f>orders[[#This Row],[Ship Date]]-orders[[#This Row],[Order Date]]</f>
        <v>1</v>
      </c>
      <c r="P2398">
        <f>WEEKNUM(orders[[#This Row],[Order Date]])</f>
        <v>13</v>
      </c>
      <c r="Q2398" t="str" cm="1">
        <f t="array" ref="Q2398">_xlfn.IFS(orders[[#This Row],[Customer Gender]]="M","Male", orders[[#This Row],[Customer Gender]]="F","Female", orders[[#This Row],[Customer Gender]]="O","Other", TRUE,"Unknown")</f>
        <v>Male</v>
      </c>
      <c r="R2398" s="31" t="str">
        <f t="shared" si="113"/>
        <v>March</v>
      </c>
    </row>
    <row r="2399" spans="1:18">
      <c r="A2399" t="s">
        <v>2500</v>
      </c>
      <c r="B2399" t="s">
        <v>54</v>
      </c>
      <c r="C2399">
        <v>2</v>
      </c>
      <c r="D2399">
        <f t="shared" si="111"/>
        <v>2</v>
      </c>
      <c r="E2399">
        <v>22.1</v>
      </c>
      <c r="F2399">
        <v>44.2</v>
      </c>
      <c r="G2399">
        <f t="shared" si="112"/>
        <v>44.2</v>
      </c>
      <c r="H2399" s="1">
        <v>45745</v>
      </c>
      <c r="I2399" s="1">
        <v>45746</v>
      </c>
      <c r="J2399" t="s">
        <v>27</v>
      </c>
      <c r="K2399" t="s">
        <v>70</v>
      </c>
      <c r="L2399">
        <v>4</v>
      </c>
      <c r="M2399" t="s">
        <v>19</v>
      </c>
      <c r="N2399" t="s">
        <v>77</v>
      </c>
      <c r="O2399">
        <f>orders[[#This Row],[Ship Date]]-orders[[#This Row],[Order Date]]</f>
        <v>1</v>
      </c>
      <c r="P2399">
        <f>WEEKNUM(orders[[#This Row],[Order Date]])</f>
        <v>13</v>
      </c>
      <c r="Q2399" t="str" cm="1">
        <f t="array" ref="Q2399">_xlfn.IFS(orders[[#This Row],[Customer Gender]]="M","Male", orders[[#This Row],[Customer Gender]]="F","Female", orders[[#This Row],[Customer Gender]]="O","Other", TRUE,"Unknown")</f>
        <v>Female</v>
      </c>
      <c r="R2399" s="31" t="str">
        <f t="shared" si="113"/>
        <v>March</v>
      </c>
    </row>
    <row r="2400" spans="1:18">
      <c r="A2400" t="s">
        <v>2501</v>
      </c>
      <c r="B2400" t="s">
        <v>69</v>
      </c>
      <c r="C2400">
        <v>2</v>
      </c>
      <c r="D2400">
        <f t="shared" si="111"/>
        <v>2</v>
      </c>
      <c r="E2400">
        <v>31</v>
      </c>
      <c r="F2400">
        <v>62</v>
      </c>
      <c r="G2400">
        <f t="shared" si="112"/>
        <v>62</v>
      </c>
      <c r="H2400" s="1">
        <v>45745</v>
      </c>
      <c r="I2400" s="1">
        <v>45747</v>
      </c>
      <c r="J2400" t="s">
        <v>27</v>
      </c>
      <c r="K2400" t="s">
        <v>40</v>
      </c>
      <c r="L2400">
        <v>4</v>
      </c>
      <c r="M2400" t="s">
        <v>19</v>
      </c>
      <c r="N2400" t="s">
        <v>108</v>
      </c>
      <c r="O2400">
        <f>orders[[#This Row],[Ship Date]]-orders[[#This Row],[Order Date]]</f>
        <v>2</v>
      </c>
      <c r="P2400">
        <f>WEEKNUM(orders[[#This Row],[Order Date]])</f>
        <v>13</v>
      </c>
      <c r="Q2400" t="str" cm="1">
        <f t="array" ref="Q2400">_xlfn.IFS(orders[[#This Row],[Customer Gender]]="M","Male", orders[[#This Row],[Customer Gender]]="F","Female", orders[[#This Row],[Customer Gender]]="O","Other", TRUE,"Unknown")</f>
        <v>Female</v>
      </c>
      <c r="R2400" s="31" t="str">
        <f t="shared" si="113"/>
        <v>March</v>
      </c>
    </row>
    <row r="2401" spans="1:18">
      <c r="A2401" t="s">
        <v>2502</v>
      </c>
      <c r="B2401" t="s">
        <v>146</v>
      </c>
      <c r="C2401">
        <v>2</v>
      </c>
      <c r="D2401">
        <f t="shared" si="111"/>
        <v>2</v>
      </c>
      <c r="E2401">
        <v>84.2</v>
      </c>
      <c r="F2401">
        <v>168.4</v>
      </c>
      <c r="G2401">
        <f t="shared" si="112"/>
        <v>168.4</v>
      </c>
      <c r="H2401" s="1">
        <v>45745</v>
      </c>
      <c r="I2401" s="1">
        <v>45747</v>
      </c>
      <c r="J2401" t="s">
        <v>23</v>
      </c>
      <c r="K2401" t="s">
        <v>40</v>
      </c>
      <c r="L2401">
        <v>5</v>
      </c>
      <c r="M2401" t="s">
        <v>19</v>
      </c>
      <c r="N2401" t="s">
        <v>82</v>
      </c>
      <c r="O2401">
        <f>orders[[#This Row],[Ship Date]]-orders[[#This Row],[Order Date]]</f>
        <v>2</v>
      </c>
      <c r="P2401">
        <f>WEEKNUM(orders[[#This Row],[Order Date]])</f>
        <v>13</v>
      </c>
      <c r="Q2401" t="str" cm="1">
        <f t="array" ref="Q2401">_xlfn.IFS(orders[[#This Row],[Customer Gender]]="M","Male", orders[[#This Row],[Customer Gender]]="F","Female", orders[[#This Row],[Customer Gender]]="O","Other", TRUE,"Unknown")</f>
        <v>Male</v>
      </c>
      <c r="R2401" s="31" t="str">
        <f t="shared" si="113"/>
        <v>March</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18"/>
  <sheetViews>
    <sheetView workbookViewId="0">
      <selection activeCell="E9" sqref="E9"/>
    </sheetView>
  </sheetViews>
  <sheetFormatPr defaultRowHeight="13.8"/>
  <cols>
    <col min="1" max="1" width="3.69921875" customWidth="1"/>
    <col min="2" max="2" width="52.7968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24"/>
  <sheetViews>
    <sheetView workbookViewId="0">
      <selection activeCell="B18" sqref="B18"/>
    </sheetView>
  </sheetViews>
  <sheetFormatPr defaultRowHeight="13.8"/>
  <cols>
    <col min="1" max="1" width="3.296875" customWidth="1"/>
    <col min="8" max="8" width="37.296875" customWidth="1"/>
  </cols>
  <sheetData>
    <row r="2" spans="2:8">
      <c r="H2" t="s">
        <v>2548</v>
      </c>
    </row>
    <row r="3" spans="2:8">
      <c r="B3" t="s">
        <v>2518</v>
      </c>
    </row>
    <row r="4" spans="2:8">
      <c r="H4" s="11" t="s">
        <v>2549</v>
      </c>
    </row>
    <row r="5" spans="2:8">
      <c r="B5" t="s">
        <v>2519</v>
      </c>
      <c r="H5" s="11" t="s">
        <v>2550</v>
      </c>
    </row>
    <row r="6" spans="2:8">
      <c r="B6" s="5"/>
      <c r="C6" t="s">
        <v>2520</v>
      </c>
      <c r="D6" t="s">
        <v>2526</v>
      </c>
      <c r="H6" t="s">
        <v>2551</v>
      </c>
    </row>
    <row r="7" spans="2:8">
      <c r="B7" s="6"/>
      <c r="C7" t="s">
        <v>2521</v>
      </c>
      <c r="D7" t="s">
        <v>2527</v>
      </c>
    </row>
    <row r="8" spans="2:8">
      <c r="B8" s="7"/>
      <c r="C8" t="s">
        <v>2522</v>
      </c>
      <c r="D8" t="s">
        <v>2528</v>
      </c>
    </row>
    <row r="9" spans="2:8">
      <c r="B9" s="8"/>
      <c r="C9" t="s">
        <v>2523</v>
      </c>
      <c r="D9" t="s">
        <v>2529</v>
      </c>
    </row>
    <row r="10" spans="2:8">
      <c r="B10" s="9"/>
      <c r="C10" t="s">
        <v>2524</v>
      </c>
      <c r="D10" t="s">
        <v>2530</v>
      </c>
    </row>
    <row r="11" spans="2:8">
      <c r="B11" s="2"/>
      <c r="C11" t="s">
        <v>2525</v>
      </c>
      <c r="D11" t="s">
        <v>2531</v>
      </c>
    </row>
    <row r="13" spans="2:8">
      <c r="B13" t="s">
        <v>2532</v>
      </c>
    </row>
    <row r="14" spans="2:8">
      <c r="B14" t="s">
        <v>2533</v>
      </c>
      <c r="C14" t="s">
        <v>2538</v>
      </c>
    </row>
    <row r="15" spans="2:8">
      <c r="B15" t="s">
        <v>2534</v>
      </c>
      <c r="C15" t="s">
        <v>2</v>
      </c>
    </row>
    <row r="16" spans="2:8">
      <c r="B16" t="s">
        <v>2535</v>
      </c>
      <c r="C16" t="s">
        <v>4</v>
      </c>
    </row>
    <row r="17" spans="2:3">
      <c r="B17" t="s">
        <v>2536</v>
      </c>
      <c r="C17" t="s">
        <v>2539</v>
      </c>
    </row>
    <row r="18" spans="2:3">
      <c r="B18" t="s">
        <v>2537</v>
      </c>
      <c r="C18" t="s">
        <v>2540</v>
      </c>
    </row>
    <row r="21" spans="2:3">
      <c r="B21" t="s">
        <v>2541</v>
      </c>
    </row>
    <row r="22" spans="2:3">
      <c r="B22" t="s">
        <v>2542</v>
      </c>
      <c r="C22" t="s">
        <v>2543</v>
      </c>
    </row>
    <row r="23" spans="2:3">
      <c r="B23" t="s">
        <v>2544</v>
      </c>
      <c r="C23" t="s">
        <v>2545</v>
      </c>
    </row>
    <row r="24" spans="2:3">
      <c r="B24" s="10" t="s">
        <v>2546</v>
      </c>
      <c r="C24" t="s">
        <v>2547</v>
      </c>
    </row>
  </sheetData>
  <phoneticPr fontId="2" type="noConversion"/>
  <hyperlinks>
    <hyperlink ref="H4" r:id="rId1" xr:uid="{00000000-0004-0000-0B00-000000000000}"/>
    <hyperlink ref="H5" r:id="rId2" xr:uid="{00000000-0004-0000-0B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MyDashboard</vt:lpstr>
      <vt:lpstr>Sheet5</vt:lpstr>
      <vt:lpstr>Sheet1</vt:lpstr>
      <vt:lpstr>Sheet2</vt:lpstr>
      <vt:lpstr>Sheet3</vt:lpstr>
      <vt:lpstr>Sheet6</vt:lpstr>
      <vt:lpstr>Sheet7</vt:lpstr>
      <vt:lpstr>Data</vt:lpstr>
      <vt:lpstr>Questions &amp; KPIs</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Asus</cp:lastModifiedBy>
  <dcterms:created xsi:type="dcterms:W3CDTF">2025-06-13T02:42:26Z</dcterms:created>
  <dcterms:modified xsi:type="dcterms:W3CDTF">2026-03-18T05:47:15Z</dcterms:modified>
</cp:coreProperties>
</file>