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8_{20473CC7-8FB8-4109-9049-3BE065632278}" xr6:coauthVersionLast="47" xr6:coauthVersionMax="47" xr10:uidLastSave="{00000000-0000-0000-0000-000000000000}"/>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 l="1"/>
  <c r="D28" i="11"/>
  <c r="D27" i="11"/>
  <c r="E27" i="11"/>
  <c r="E26" i="11"/>
  <c r="D26" i="11"/>
  <c r="G7" i="11"/>
  <c r="D9" i="11" l="1"/>
  <c r="E9" i="11" l="1"/>
  <c r="D10" i="11" s="1"/>
  <c r="E10" i="11" s="1"/>
  <c r="D11" i="11" s="1"/>
  <c r="E11" i="11" s="1"/>
  <c r="D13" i="11" s="1"/>
  <c r="H5" i="11"/>
  <c r="G30" i="11"/>
  <c r="G29" i="11"/>
  <c r="G19" i="11"/>
  <c r="G16" i="11"/>
  <c r="G12" i="11"/>
  <c r="G8" i="11"/>
  <c r="E13" i="11" l="1"/>
  <c r="D14" i="11" s="1"/>
  <c r="D20" i="11"/>
  <c r="E20" i="11" s="1"/>
  <c r="G9" i="11"/>
  <c r="H6" i="11"/>
  <c r="E14" i="11" l="1"/>
  <c r="D15" i="11" s="1"/>
  <c r="E15" i="11" s="1"/>
  <c r="D17" i="11"/>
  <c r="G20" i="11"/>
  <c r="G10" i="11"/>
  <c r="G13" i="11"/>
  <c r="I5" i="11"/>
  <c r="J5" i="11" s="1"/>
  <c r="K5" i="11" s="1"/>
  <c r="L5" i="11" s="1"/>
  <c r="M5" i="11" s="1"/>
  <c r="N5" i="11" s="1"/>
  <c r="O5" i="11" s="1"/>
  <c r="H4" i="11"/>
  <c r="E17" i="11" l="1"/>
  <c r="D18" i="11" s="1"/>
  <c r="G17" i="11"/>
  <c r="G14" i="11"/>
  <c r="G11" i="11"/>
  <c r="O4" i="11"/>
  <c r="P5" i="11"/>
  <c r="Q5" i="11" s="1"/>
  <c r="R5" i="11" s="1"/>
  <c r="S5" i="11" s="1"/>
  <c r="T5" i="11" s="1"/>
  <c r="U5" i="11" s="1"/>
  <c r="V5" i="11" s="1"/>
  <c r="I6" i="11"/>
  <c r="E18" i="11" l="1"/>
  <c r="D21" i="11" s="1"/>
  <c r="G18" i="11"/>
  <c r="G15" i="11"/>
  <c r="V4" i="11"/>
  <c r="W5" i="11"/>
  <c r="X5" i="11" s="1"/>
  <c r="Y5" i="11" s="1"/>
  <c r="Z5" i="11" s="1"/>
  <c r="AA5" i="11" s="1"/>
  <c r="AB5" i="11" s="1"/>
  <c r="AC5" i="11" s="1"/>
  <c r="J6" i="11"/>
  <c r="E21" i="11" l="1"/>
  <c r="D22" i="11" s="1"/>
  <c r="G21" i="11"/>
  <c r="AD5" i="11"/>
  <c r="AE5" i="11" s="1"/>
  <c r="AF5" i="11" s="1"/>
  <c r="AG5" i="11" s="1"/>
  <c r="AH5" i="11" s="1"/>
  <c r="AI5" i="11" s="1"/>
  <c r="AC4" i="11"/>
  <c r="K6" i="11"/>
  <c r="E22" i="11" l="1"/>
  <c r="D23" i="11" s="1"/>
  <c r="G22" i="11"/>
  <c r="AJ5" i="11"/>
  <c r="AK5" i="11" s="1"/>
  <c r="AL5" i="11" s="1"/>
  <c r="AM5" i="11" s="1"/>
  <c r="AN5" i="11" s="1"/>
  <c r="AO5" i="11" s="1"/>
  <c r="AP5" i="11" s="1"/>
  <c r="L6" i="11"/>
  <c r="E23" i="11" l="1"/>
  <c r="D24" i="11" s="1"/>
  <c r="G23" i="11"/>
  <c r="AQ5" i="11"/>
  <c r="AR5" i="11" s="1"/>
  <c r="AJ4" i="11"/>
  <c r="M6" i="11"/>
  <c r="E24" i="11" l="1"/>
  <c r="G24" i="11"/>
  <c r="AS5" i="1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N5" i="11" l="1"/>
  <c r="BM6" i="11"/>
  <c r="AG6" i="11"/>
  <c r="BO5" i="11" l="1"/>
  <c r="BN6" i="11"/>
  <c r="AH6" i="11"/>
  <c r="BP5" i="11" l="1"/>
  <c r="BO6" i="11"/>
  <c r="AI6" i="11"/>
  <c r="BQ5" i="11" l="1"/>
  <c r="BP6" i="11"/>
  <c r="AJ6" i="11"/>
  <c r="BR5" i="11" l="1"/>
  <c r="BQ6" i="11"/>
  <c r="AK6" i="11"/>
  <c r="BS5" i="11" l="1"/>
  <c r="BR6" i="11"/>
  <c r="AL6" i="11"/>
  <c r="BS4" i="11" l="1"/>
  <c r="BT5" i="11"/>
  <c r="BS6" i="11"/>
  <c r="AM6" i="11"/>
  <c r="BU5" i="11" l="1"/>
  <c r="BT6" i="11"/>
  <c r="AN6" i="11"/>
  <c r="BV5" i="11" l="1"/>
  <c r="BU6" i="11"/>
  <c r="AO6" i="11"/>
  <c r="BW5" i="11" l="1"/>
  <c r="BV6" i="11"/>
  <c r="AP6" i="11"/>
  <c r="BX5" i="11" l="1"/>
  <c r="BW6" i="11"/>
  <c r="AQ6" i="11"/>
  <c r="BY5" i="11" l="1"/>
  <c r="BX6" i="11"/>
  <c r="BZ5" i="11" l="1"/>
  <c r="BY6" i="11"/>
  <c r="BZ4" i="11" l="1"/>
  <c r="CA5" i="11"/>
  <c r="BZ6" i="11"/>
  <c r="CB5" i="11" l="1"/>
  <c r="CA6" i="11"/>
  <c r="CC5" i="11" l="1"/>
  <c r="CB6" i="11"/>
  <c r="CD5" i="11" l="1"/>
  <c r="CC6" i="11"/>
  <c r="CE5" i="11" l="1"/>
  <c r="CD6" i="11"/>
  <c r="CF5" i="11" l="1"/>
  <c r="CE6" i="11"/>
  <c r="CG5" i="11" l="1"/>
  <c r="CF6" i="11"/>
  <c r="CG4" i="11" l="1"/>
  <c r="CH5" i="11"/>
  <c r="CG6" i="11"/>
  <c r="CI5" i="11" l="1"/>
  <c r="CH6" i="11"/>
  <c r="CJ5" i="11" l="1"/>
  <c r="CI6" i="11"/>
  <c r="CK5" i="11" l="1"/>
  <c r="CJ6" i="11"/>
  <c r="CL5" i="11" l="1"/>
  <c r="CK6" i="11"/>
  <c r="CM5" i="11" l="1"/>
  <c r="CL6" i="11"/>
  <c r="CN5" i="11" l="1"/>
  <c r="CM6" i="11"/>
  <c r="CN4" i="11" l="1"/>
  <c r="CO5" i="11"/>
  <c r="CN6" i="11"/>
  <c r="CP5" i="11" l="1"/>
  <c r="CO6" i="11"/>
  <c r="CQ5" i="11" l="1"/>
  <c r="CP6" i="11"/>
  <c r="CR5" i="11" l="1"/>
  <c r="CQ6" i="11"/>
  <c r="CS5" i="11" l="1"/>
  <c r="CR6" i="11"/>
  <c r="CT5" i="11" l="1"/>
  <c r="CS6" i="11"/>
  <c r="CU5" i="11" l="1"/>
  <c r="CT6" i="11"/>
  <c r="CU4" i="11" l="1"/>
  <c r="CV5" i="11"/>
  <c r="CU6" i="11"/>
  <c r="CW5" i="11" l="1"/>
  <c r="CV6" i="11"/>
  <c r="CX5" i="11" l="1"/>
  <c r="CW6" i="11"/>
  <c r="CY5" i="11" l="1"/>
  <c r="CX6" i="11"/>
  <c r="CZ5" i="11" l="1"/>
  <c r="CY6" i="11"/>
  <c r="DA5" i="11" l="1"/>
  <c r="CZ6" i="11"/>
  <c r="DB5" i="11" l="1"/>
  <c r="DA6" i="11"/>
  <c r="DB4" i="11" l="1"/>
  <c r="DC5" i="11"/>
  <c r="DB6" i="11"/>
  <c r="DD5" i="11" l="1"/>
  <c r="DC6" i="11"/>
  <c r="DE5" i="11" l="1"/>
  <c r="DD6" i="11"/>
  <c r="DF5" i="11" l="1"/>
  <c r="DE6" i="11"/>
  <c r="DG5" i="11" l="1"/>
  <c r="DF6" i="11"/>
  <c r="DH5" i="11" l="1"/>
  <c r="DG6" i="11"/>
  <c r="DI5" i="11" l="1"/>
  <c r="DH6" i="11"/>
  <c r="DI4" i="11" l="1"/>
  <c r="DJ5" i="11"/>
  <c r="DI6" i="11"/>
  <c r="DK5" i="11" l="1"/>
  <c r="DJ6" i="11"/>
  <c r="DL5" i="11" l="1"/>
  <c r="DK6" i="11"/>
  <c r="DM5" i="11" l="1"/>
  <c r="DL6" i="11"/>
  <c r="DN5" i="11" l="1"/>
  <c r="DM6" i="11"/>
  <c r="DO5" i="11" l="1"/>
  <c r="DN6" i="11"/>
  <c r="DP5" i="11" l="1"/>
  <c r="DO6" i="11"/>
  <c r="DP4" i="11" l="1"/>
  <c r="DQ5" i="11"/>
  <c r="DP6" i="11"/>
  <c r="DR5" i="11" l="1"/>
  <c r="DQ6" i="11"/>
  <c r="DS5" i="11" l="1"/>
  <c r="DR6" i="11"/>
  <c r="DT5" i="11" l="1"/>
  <c r="DS6" i="11"/>
  <c r="DU5" i="11" l="1"/>
  <c r="DT6" i="11"/>
  <c r="DV5" i="11" l="1"/>
  <c r="DV6" i="11" s="1"/>
  <c r="DU6" i="11"/>
</calcChain>
</file>

<file path=xl/sharedStrings.xml><?xml version="1.0" encoding="utf-8"?>
<sst xmlns="http://schemas.openxmlformats.org/spreadsheetml/2006/main" count="62" uniqueCount="45">
  <si>
    <t>Kids Go Free</t>
  </si>
  <si>
    <t>Project start:</t>
  </si>
  <si>
    <t>Wild Planet Trust</t>
  </si>
  <si>
    <t>Divyansh Agrawal</t>
  </si>
  <si>
    <t>Display week:</t>
  </si>
  <si>
    <t>TASK</t>
  </si>
  <si>
    <t>ASSIGNED TO</t>
  </si>
  <si>
    <t>START</t>
  </si>
  <si>
    <t>END</t>
  </si>
  <si>
    <t xml:space="preserve">Do not delete this row. This row is hidden to preserve a formula that is used to highlight the current day within the project schedule. </t>
  </si>
  <si>
    <t>Initiation</t>
  </si>
  <si>
    <t>Project Kickoff with WPT</t>
  </si>
  <si>
    <t>Project Discussion with Supervisor</t>
  </si>
  <si>
    <t>Discussion with TA Viren</t>
  </si>
  <si>
    <t>Data Collection</t>
  </si>
  <si>
    <t>Data Inspection &amp; Cleaning</t>
  </si>
  <si>
    <t>Reviews Data Collection</t>
  </si>
  <si>
    <t>Execution</t>
  </si>
  <si>
    <t>Dashboarding in Power BI</t>
  </si>
  <si>
    <t>Sentiment Analysis</t>
  </si>
  <si>
    <t>Writing Dissertation</t>
  </si>
  <si>
    <t>Literature Review</t>
  </si>
  <si>
    <t>Methodology</t>
  </si>
  <si>
    <t xml:space="preserve">Data Analysis </t>
  </si>
  <si>
    <t>Results, Recommedations &amp; Conclusions</t>
  </si>
  <si>
    <t>Introduction &amp; Case Study</t>
  </si>
  <si>
    <t>Wrap Up</t>
  </si>
  <si>
    <t>Appendix</t>
  </si>
  <si>
    <t>Proof-read Document</t>
  </si>
  <si>
    <t>Presentation Video</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</si>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</sst>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style="thin">
        <color rgb="FF000000"/>
      </right>
      <top style="thin">
        <color theme="1" tint="0.499984740745262"/>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2"/>
    <xf numFmtId="0" fontId="13" fillId="0" borderId="0" xfId="2"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0" applyFont="1" applyFill="1" applyBorder="1" applyAlignment="1">
      <alignment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lignment horizontal="left" vertical="center" indent="2"/>
    </xf>
    <xf numFmtId="0" fontId="19" fillId="3" borderId="6" xfId="10" applyFont="1" applyFill="1" applyBorder="1" applyAlignment="1">
      <alignment vertical="center"/>
    </xf>
    <xf numFmtId="164" fontId="19" fillId="3" borderId="6" xfId="9" applyFont="1" applyFill="1" applyBorder="1">
      <alignment horizontal="center" vertical="center"/>
    </xf>
    <xf numFmtId="0" fontId="4" fillId="0" borderId="4" xfId="0" applyFont="1" applyBorder="1" applyAlignment="1">
      <alignment vertical="center"/>
    </xf>
    <xf numFmtId="0" fontId="19" fillId="3" borderId="7" xfId="11" applyFont="1" applyFill="1" applyBorder="1">
      <alignment horizontal="left" vertical="center" indent="2"/>
    </xf>
    <xf numFmtId="164" fontId="19" fillId="3" borderId="7" xfId="9"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0" applyFont="1" applyFill="1" applyBorder="1" applyAlignment="1">
      <alignment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1" applyFont="1" applyFill="1" applyBorder="1">
      <alignment horizontal="left" vertical="center" indent="2"/>
    </xf>
    <xf numFmtId="0" fontId="19" fillId="4" borderId="5" xfId="10" applyFont="1" applyFill="1" applyBorder="1" applyAlignment="1">
      <alignment vertical="center"/>
    </xf>
    <xf numFmtId="164" fontId="19" fillId="4" borderId="5" xfId="9" applyFont="1" applyFill="1" applyBorder="1">
      <alignment horizontal="center" vertical="center"/>
    </xf>
    <xf numFmtId="0" fontId="23" fillId="8" borderId="0" xfId="0" applyFont="1" applyFill="1" applyAlignment="1">
      <alignment horizontal="left" vertical="center" indent="1"/>
    </xf>
    <xf numFmtId="0" fontId="19" fillId="8" borderId="0" xfId="10" applyFont="1" applyFill="1" applyBorder="1" applyAlignment="1">
      <alignment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1" applyFont="1" applyFill="1" applyBorder="1">
      <alignment horizontal="left" vertical="center" indent="2"/>
    </xf>
    <xf numFmtId="0" fontId="19" fillId="5" borderId="8" xfId="10" applyFont="1" applyFill="1" applyBorder="1" applyAlignment="1">
      <alignment vertical="center"/>
    </xf>
    <xf numFmtId="164" fontId="19" fillId="5" borderId="8" xfId="9" applyFont="1" applyFill="1" applyBorder="1">
      <alignment horizontal="center" vertical="center"/>
    </xf>
    <xf numFmtId="0" fontId="23" fillId="9" borderId="0" xfId="0" applyFont="1" applyFill="1" applyAlignment="1">
      <alignment horizontal="left" vertical="center" indent="1"/>
    </xf>
    <xf numFmtId="0" fontId="19" fillId="9" borderId="0" xfId="10" applyFont="1" applyFill="1" applyBorder="1" applyAlignment="1">
      <alignment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1" applyFont="1" applyFill="1" applyBorder="1">
      <alignment horizontal="left" vertical="center" indent="2"/>
    </xf>
    <xf numFmtId="0" fontId="19" fillId="10" borderId="9" xfId="10" applyFont="1" applyFill="1" applyBorder="1" applyAlignment="1">
      <alignment vertical="center"/>
    </xf>
    <xf numFmtId="164" fontId="19" fillId="10" borderId="9" xfId="9" applyFont="1" applyFill="1" applyBorder="1">
      <alignment horizontal="center" vertical="center"/>
    </xf>
    <xf numFmtId="0" fontId="19" fillId="0" borderId="0" xfId="11" applyFont="1" applyBorder="1">
      <alignment horizontal="left" vertical="center" indent="2"/>
    </xf>
    <xf numFmtId="0" fontId="19" fillId="0" borderId="0" xfId="10" applyFont="1" applyBorder="1" applyAlignment="1">
      <alignment vertical="center"/>
    </xf>
    <xf numFmtId="164" fontId="19" fillId="0" borderId="0" xfId="9"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5" applyFont="1" applyAlignment="1">
      <alignment horizontal="left" vertical="center" indent="1"/>
    </xf>
    <xf numFmtId="0" fontId="26" fillId="0" borderId="0" xfId="6" applyFont="1" applyAlignment="1">
      <alignment horizontal="left" vertical="center" indent="1"/>
    </xf>
    <xf numFmtId="0" fontId="29" fillId="0" borderId="0" xfId="4"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13" borderId="0" xfId="10" applyFont="1" applyFill="1" applyBorder="1" applyAlignment="1">
      <alignment vertical="center"/>
    </xf>
    <xf numFmtId="164" fontId="19" fillId="13" borderId="0" xfId="9" applyFont="1" applyFill="1" applyBorder="1">
      <alignment horizontal="center" vertical="center"/>
    </xf>
    <xf numFmtId="0" fontId="23" fillId="13" borderId="0" xfId="0" applyFont="1" applyFill="1" applyAlignment="1">
      <alignment horizontal="left" vertical="center" indent="1"/>
    </xf>
    <xf numFmtId="0" fontId="19" fillId="14" borderId="0" xfId="11" applyFont="1" applyFill="1" applyBorder="1">
      <alignment horizontal="left" vertical="center" indent="2"/>
    </xf>
    <xf numFmtId="0" fontId="19" fillId="14" borderId="0" xfId="10" applyFont="1" applyFill="1" applyBorder="1" applyAlignment="1">
      <alignment vertical="center"/>
    </xf>
    <xf numFmtId="164" fontId="19" fillId="14" borderId="0" xfId="9" applyFont="1" applyFill="1" applyBorder="1">
      <alignment horizontal="center" vertical="center"/>
    </xf>
    <xf numFmtId="0" fontId="4" fillId="15" borderId="4" xfId="0" applyFont="1" applyFill="1" applyBorder="1" applyAlignment="1">
      <alignment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22"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7" fillId="0" borderId="0" xfId="0" applyFont="1" applyAlignment="1">
      <alignment horizontal="left"/>
    </xf>
    <xf numFmtId="165" fontId="27" fillId="0" borderId="0" xfId="8" applyFont="1" applyBorder="1" applyAlignment="1">
      <alignment horizontal="left"/>
    </xf>
    <xf numFmtId="0" fontId="26" fillId="0" borderId="0" xfId="7" applyFont="1" applyAlignment="1">
      <alignment horizontal="left"/>
    </xf>
    <xf numFmtId="0" fontId="13" fillId="0" borderId="0" xfId="2"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0" fillId="11" borderId="16" xfId="0" applyFont="1" applyFill="1" applyBorder="1" applyAlignment="1">
      <alignment horizontal="center" vertical="center"/>
    </xf>
    <xf numFmtId="0" fontId="4" fillId="0" borderId="0" xfId="0" applyFont="1" applyAlignment="1"/>
    <xf numFmtId="0" fontId="28" fillId="0" borderId="0" xfId="0" applyFont="1" applyAlignment="1"/>
    <xf numFmtId="0" fontId="4" fillId="2" borderId="21" xfId="0" applyFont="1" applyFill="1" applyBorder="1" applyAlignment="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20">
    <dxf>
      <fill>
        <patternFill patternType="solid">
          <bgColor theme="9"/>
        </patternFill>
      </fill>
    </dxf>
    <dxf>
      <fill>
        <patternFill patternType="solid">
          <bgColor theme="9"/>
        </patternFill>
      </fill>
    </dxf>
    <dxf>
      <fill>
        <patternFill patternType="solid">
          <bgColor theme="9"/>
        </patternFill>
      </fill>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V33"/>
  <sheetViews>
    <sheetView showGridLines="0" tabSelected="1" showRuler="0" zoomScaleNormal="100" zoomScalePageLayoutView="70" workbookViewId="0">
      <pane xSplit="5" ySplit="7" topLeftCell="CQ23" activePane="bottomRight" state="frozen"/>
      <selection pane="bottomRight" activeCell="E29" sqref="E29"/>
      <selection pane="bottomLeft"/>
      <selection pane="topRight"/>
    </sheetView>
  </sheetViews>
  <sheetFormatPr defaultColWidth="8.75" defaultRowHeight="30" customHeight="1"/>
  <cols>
    <col min="1" max="1" width="2.75" style="13" customWidth="1"/>
    <col min="2" max="2" width="34.25" customWidth="1"/>
    <col min="3" max="3" width="15.125" customWidth="1"/>
    <col min="4" max="4" width="10.75" style="2" customWidth="1"/>
    <col min="5" max="5" width="10.75" customWidth="1"/>
    <col min="6" max="6" width="2.75" customWidth="1"/>
    <col min="7" max="7" width="6" hidden="1" customWidth="1"/>
    <col min="8" max="63" width="2.75" customWidth="1"/>
    <col min="64" max="70" width="2.5" bestFit="1" customWidth="1"/>
    <col min="71" max="71" width="2.125" bestFit="1" customWidth="1"/>
    <col min="72" max="72" width="1.875" bestFit="1" customWidth="1"/>
    <col min="73" max="73" width="2.25" bestFit="1" customWidth="1"/>
    <col min="74" max="77" width="1.875" bestFit="1" customWidth="1"/>
    <col min="78" max="78" width="2.125" bestFit="1" customWidth="1"/>
    <col min="79" max="79" width="1.875" bestFit="1" customWidth="1"/>
    <col min="80" max="101" width="2.5" bestFit="1" customWidth="1"/>
    <col min="102" max="105" width="1.875" bestFit="1" customWidth="1"/>
    <col min="106" max="106" width="2.125" bestFit="1" customWidth="1"/>
    <col min="107" max="107" width="1.875" bestFit="1" customWidth="1"/>
    <col min="108" max="108" width="2.25" bestFit="1" customWidth="1"/>
    <col min="109" max="110" width="1.875" bestFit="1" customWidth="1"/>
    <col min="111" max="126" width="2.5" bestFit="1" customWidth="1"/>
  </cols>
  <sheetData>
    <row r="1" spans="1:126" ht="90" customHeight="1">
      <c r="A1" s="14"/>
      <c r="B1" s="84" t="s">
        <v>0</v>
      </c>
      <c r="C1" s="18"/>
      <c r="D1" s="19"/>
      <c r="E1" s="20"/>
      <c r="G1" s="1"/>
      <c r="H1" s="105" t="s">
        <v>1</v>
      </c>
      <c r="I1" s="111"/>
      <c r="J1" s="111"/>
      <c r="K1" s="111"/>
      <c r="L1" s="111"/>
      <c r="M1" s="111"/>
      <c r="N1" s="111"/>
      <c r="O1" s="23"/>
      <c r="P1" s="104">
        <v>45414</v>
      </c>
      <c r="Q1" s="112"/>
      <c r="R1" s="112"/>
      <c r="S1" s="112"/>
      <c r="T1" s="112"/>
      <c r="U1" s="112"/>
      <c r="V1" s="112"/>
      <c r="W1" s="112"/>
      <c r="X1" s="112"/>
      <c r="Y1" s="112"/>
    </row>
    <row r="2" spans="1:126" ht="30" customHeight="1">
      <c r="B2" s="82" t="s">
        <v>2</v>
      </c>
      <c r="C2" s="83" t="s">
        <v>3</v>
      </c>
      <c r="D2" s="22"/>
      <c r="E2" s="21"/>
      <c r="H2" s="105" t="s">
        <v>4</v>
      </c>
      <c r="I2" s="111"/>
      <c r="J2" s="111"/>
      <c r="K2" s="111"/>
      <c r="L2" s="111"/>
      <c r="M2" s="111"/>
      <c r="N2" s="111"/>
      <c r="O2" s="23"/>
      <c r="P2" s="103">
        <v>1</v>
      </c>
      <c r="Q2" s="112"/>
      <c r="R2" s="112"/>
      <c r="S2" s="112"/>
      <c r="T2" s="112"/>
      <c r="U2" s="112"/>
      <c r="V2" s="112"/>
      <c r="W2" s="112"/>
      <c r="X2" s="112"/>
      <c r="Y2" s="112"/>
    </row>
    <row r="3" spans="1:126" s="25" customFormat="1" ht="30" customHeight="1">
      <c r="A3" s="13"/>
      <c r="B3" s="24"/>
      <c r="D3" s="26"/>
    </row>
    <row r="4" spans="1:126" s="25" customFormat="1" ht="30" customHeight="1">
      <c r="A4" s="14"/>
      <c r="B4" s="27"/>
      <c r="D4" s="28"/>
      <c r="H4" s="102">
        <f>H5</f>
        <v>45411</v>
      </c>
      <c r="I4" s="99"/>
      <c r="J4" s="99"/>
      <c r="K4" s="99"/>
      <c r="L4" s="99"/>
      <c r="M4" s="99"/>
      <c r="N4" s="99"/>
      <c r="O4" s="99">
        <f>O5</f>
        <v>45418</v>
      </c>
      <c r="P4" s="99"/>
      <c r="Q4" s="99"/>
      <c r="R4" s="99"/>
      <c r="S4" s="99"/>
      <c r="T4" s="99"/>
      <c r="U4" s="99"/>
      <c r="V4" s="99">
        <f>V5</f>
        <v>45425</v>
      </c>
      <c r="W4" s="99"/>
      <c r="X4" s="99"/>
      <c r="Y4" s="99"/>
      <c r="Z4" s="99"/>
      <c r="AA4" s="99"/>
      <c r="AB4" s="99"/>
      <c r="AC4" s="99">
        <f>AC5</f>
        <v>45432</v>
      </c>
      <c r="AD4" s="99"/>
      <c r="AE4" s="99"/>
      <c r="AF4" s="99"/>
      <c r="AG4" s="99"/>
      <c r="AH4" s="99"/>
      <c r="AI4" s="99"/>
      <c r="AJ4" s="99">
        <f>AJ5</f>
        <v>45439</v>
      </c>
      <c r="AK4" s="99"/>
      <c r="AL4" s="99"/>
      <c r="AM4" s="99"/>
      <c r="AN4" s="99"/>
      <c r="AO4" s="99"/>
      <c r="AP4" s="99"/>
      <c r="AQ4" s="99">
        <f>AQ5</f>
        <v>45446</v>
      </c>
      <c r="AR4" s="99"/>
      <c r="AS4" s="99"/>
      <c r="AT4" s="99"/>
      <c r="AU4" s="99"/>
      <c r="AV4" s="99"/>
      <c r="AW4" s="99"/>
      <c r="AX4" s="99">
        <f>AX5</f>
        <v>45453</v>
      </c>
      <c r="AY4" s="99"/>
      <c r="AZ4" s="99"/>
      <c r="BA4" s="99"/>
      <c r="BB4" s="99"/>
      <c r="BC4" s="99"/>
      <c r="BD4" s="99"/>
      <c r="BE4" s="99">
        <f>BE5</f>
        <v>45460</v>
      </c>
      <c r="BF4" s="99"/>
      <c r="BG4" s="99"/>
      <c r="BH4" s="99"/>
      <c r="BI4" s="99"/>
      <c r="BJ4" s="99"/>
      <c r="BK4" s="100"/>
      <c r="BL4" s="99">
        <f>BL5</f>
        <v>45467</v>
      </c>
      <c r="BM4" s="99"/>
      <c r="BN4" s="99"/>
      <c r="BO4" s="99"/>
      <c r="BP4" s="99"/>
      <c r="BQ4" s="99"/>
      <c r="BR4" s="100"/>
      <c r="BS4" s="99">
        <f>BS5</f>
        <v>45474</v>
      </c>
      <c r="BT4" s="99"/>
      <c r="BU4" s="99"/>
      <c r="BV4" s="99"/>
      <c r="BW4" s="99"/>
      <c r="BX4" s="99"/>
      <c r="BY4" s="100"/>
      <c r="BZ4" s="99">
        <f>BZ5</f>
        <v>45481</v>
      </c>
      <c r="CA4" s="99"/>
      <c r="CB4" s="99"/>
      <c r="CC4" s="99"/>
      <c r="CD4" s="99"/>
      <c r="CE4" s="99"/>
      <c r="CF4" s="100"/>
      <c r="CG4" s="99">
        <f>CG5</f>
        <v>45488</v>
      </c>
      <c r="CH4" s="99"/>
      <c r="CI4" s="99"/>
      <c r="CJ4" s="99"/>
      <c r="CK4" s="99"/>
      <c r="CL4" s="99"/>
      <c r="CM4" s="101"/>
      <c r="CN4" s="102">
        <f>CN5</f>
        <v>45495</v>
      </c>
      <c r="CO4" s="99"/>
      <c r="CP4" s="99"/>
      <c r="CQ4" s="99"/>
      <c r="CR4" s="99"/>
      <c r="CS4" s="99"/>
      <c r="CT4" s="100"/>
      <c r="CU4" s="99">
        <f>CU5</f>
        <v>45502</v>
      </c>
      <c r="CV4" s="99"/>
      <c r="CW4" s="99"/>
      <c r="CX4" s="99"/>
      <c r="CY4" s="99"/>
      <c r="CZ4" s="99"/>
      <c r="DA4" s="100"/>
      <c r="DB4" s="99">
        <f>DB5</f>
        <v>45509</v>
      </c>
      <c r="DC4" s="99"/>
      <c r="DD4" s="99"/>
      <c r="DE4" s="99"/>
      <c r="DF4" s="99"/>
      <c r="DG4" s="99"/>
      <c r="DH4" s="100"/>
      <c r="DI4" s="99">
        <f>DI5</f>
        <v>45516</v>
      </c>
      <c r="DJ4" s="99"/>
      <c r="DK4" s="99"/>
      <c r="DL4" s="99"/>
      <c r="DM4" s="99"/>
      <c r="DN4" s="99"/>
      <c r="DO4" s="100"/>
      <c r="DP4" s="99">
        <f>DP5</f>
        <v>45523</v>
      </c>
      <c r="DQ4" s="99"/>
      <c r="DR4" s="99"/>
      <c r="DS4" s="99"/>
      <c r="DT4" s="99"/>
      <c r="DU4" s="99"/>
      <c r="DV4" s="100"/>
    </row>
    <row r="5" spans="1:126" s="25" customFormat="1" ht="15" customHeight="1">
      <c r="A5" s="106"/>
      <c r="B5" s="107" t="s">
        <v>5</v>
      </c>
      <c r="C5" s="109" t="s">
        <v>6</v>
      </c>
      <c r="D5" s="110" t="s">
        <v>7</v>
      </c>
      <c r="E5" s="110" t="s">
        <v>8</v>
      </c>
      <c r="H5" s="29">
        <f>Project_Start-WEEKDAY(Project_Start,1)+2+7*(Display_Week-1)</f>
        <v>45411</v>
      </c>
      <c r="I5" s="29">
        <f>H5+1</f>
        <v>45412</v>
      </c>
      <c r="J5" s="29">
        <f t="shared" ref="J5:AW5" si="0">I5+1</f>
        <v>45413</v>
      </c>
      <c r="K5" s="29">
        <f t="shared" si="0"/>
        <v>45414</v>
      </c>
      <c r="L5" s="29">
        <f t="shared" si="0"/>
        <v>45415</v>
      </c>
      <c r="M5" s="29">
        <f t="shared" si="0"/>
        <v>45416</v>
      </c>
      <c r="N5" s="30">
        <f t="shared" si="0"/>
        <v>45417</v>
      </c>
      <c r="O5" s="31">
        <f>N5+1</f>
        <v>45418</v>
      </c>
      <c r="P5" s="29">
        <f>O5+1</f>
        <v>45419</v>
      </c>
      <c r="Q5" s="29">
        <f t="shared" si="0"/>
        <v>45420</v>
      </c>
      <c r="R5" s="29">
        <f t="shared" si="0"/>
        <v>45421</v>
      </c>
      <c r="S5" s="29">
        <f t="shared" si="0"/>
        <v>45422</v>
      </c>
      <c r="T5" s="29">
        <f t="shared" si="0"/>
        <v>45423</v>
      </c>
      <c r="U5" s="30">
        <f t="shared" si="0"/>
        <v>45424</v>
      </c>
      <c r="V5" s="31">
        <f>U5+1</f>
        <v>45425</v>
      </c>
      <c r="W5" s="29">
        <f>V5+1</f>
        <v>45426</v>
      </c>
      <c r="X5" s="29">
        <f t="shared" si="0"/>
        <v>45427</v>
      </c>
      <c r="Y5" s="29">
        <f t="shared" si="0"/>
        <v>45428</v>
      </c>
      <c r="Z5" s="29">
        <f t="shared" si="0"/>
        <v>45429</v>
      </c>
      <c r="AA5" s="29">
        <f t="shared" si="0"/>
        <v>45430</v>
      </c>
      <c r="AB5" s="30">
        <f t="shared" si="0"/>
        <v>45431</v>
      </c>
      <c r="AC5" s="31">
        <f>AB5+1</f>
        <v>45432</v>
      </c>
      <c r="AD5" s="29">
        <f>AC5+1</f>
        <v>45433</v>
      </c>
      <c r="AE5" s="29">
        <f t="shared" si="0"/>
        <v>45434</v>
      </c>
      <c r="AF5" s="29">
        <f t="shared" si="0"/>
        <v>45435</v>
      </c>
      <c r="AG5" s="29">
        <f t="shared" si="0"/>
        <v>45436</v>
      </c>
      <c r="AH5" s="29">
        <f t="shared" si="0"/>
        <v>45437</v>
      </c>
      <c r="AI5" s="30">
        <f t="shared" si="0"/>
        <v>45438</v>
      </c>
      <c r="AJ5" s="31">
        <f>AI5+1</f>
        <v>45439</v>
      </c>
      <c r="AK5" s="29">
        <f>AJ5+1</f>
        <v>45440</v>
      </c>
      <c r="AL5" s="29">
        <f t="shared" si="0"/>
        <v>45441</v>
      </c>
      <c r="AM5" s="29">
        <f t="shared" si="0"/>
        <v>45442</v>
      </c>
      <c r="AN5" s="29">
        <f t="shared" si="0"/>
        <v>45443</v>
      </c>
      <c r="AO5" s="29">
        <f t="shared" si="0"/>
        <v>45444</v>
      </c>
      <c r="AP5" s="30">
        <f t="shared" si="0"/>
        <v>45445</v>
      </c>
      <c r="AQ5" s="31">
        <f>AP5+1</f>
        <v>45446</v>
      </c>
      <c r="AR5" s="29">
        <f>AQ5+1</f>
        <v>45447</v>
      </c>
      <c r="AS5" s="29">
        <f t="shared" si="0"/>
        <v>45448</v>
      </c>
      <c r="AT5" s="29">
        <f t="shared" si="0"/>
        <v>45449</v>
      </c>
      <c r="AU5" s="29">
        <f t="shared" si="0"/>
        <v>45450</v>
      </c>
      <c r="AV5" s="29">
        <f t="shared" si="0"/>
        <v>45451</v>
      </c>
      <c r="AW5" s="30">
        <f t="shared" si="0"/>
        <v>45452</v>
      </c>
      <c r="AX5" s="31">
        <f>AW5+1</f>
        <v>45453</v>
      </c>
      <c r="AY5" s="29">
        <f>AX5+1</f>
        <v>45454</v>
      </c>
      <c r="AZ5" s="29">
        <f t="shared" ref="AZ5:BD5" si="1">AY5+1</f>
        <v>45455</v>
      </c>
      <c r="BA5" s="29">
        <f t="shared" si="1"/>
        <v>45456</v>
      </c>
      <c r="BB5" s="29">
        <f t="shared" si="1"/>
        <v>45457</v>
      </c>
      <c r="BC5" s="29">
        <f t="shared" si="1"/>
        <v>45458</v>
      </c>
      <c r="BD5" s="30">
        <f t="shared" si="1"/>
        <v>45459</v>
      </c>
      <c r="BE5" s="31">
        <f>BD5+1</f>
        <v>45460</v>
      </c>
      <c r="BF5" s="29">
        <f>BE5+1</f>
        <v>45461</v>
      </c>
      <c r="BG5" s="29">
        <f t="shared" ref="BG5:BK5" si="2">BF5+1</f>
        <v>45462</v>
      </c>
      <c r="BH5" s="29">
        <f t="shared" si="2"/>
        <v>45463</v>
      </c>
      <c r="BI5" s="29">
        <f t="shared" si="2"/>
        <v>45464</v>
      </c>
      <c r="BJ5" s="29">
        <f t="shared" si="2"/>
        <v>45465</v>
      </c>
      <c r="BK5" s="29">
        <f t="shared" si="2"/>
        <v>45466</v>
      </c>
      <c r="BL5" s="31">
        <f>BK5+1</f>
        <v>45467</v>
      </c>
      <c r="BM5" s="29">
        <f>BL5+1</f>
        <v>45468</v>
      </c>
      <c r="BN5" s="29">
        <f t="shared" ref="BN5" si="3">BM5+1</f>
        <v>45469</v>
      </c>
      <c r="BO5" s="29">
        <f t="shared" ref="BO5" si="4">BN5+1</f>
        <v>45470</v>
      </c>
      <c r="BP5" s="29">
        <f t="shared" ref="BP5" si="5">BO5+1</f>
        <v>45471</v>
      </c>
      <c r="BQ5" s="29">
        <f t="shared" ref="BQ5" si="6">BP5+1</f>
        <v>45472</v>
      </c>
      <c r="BR5" s="29">
        <f t="shared" ref="BR5" si="7">BQ5+1</f>
        <v>45473</v>
      </c>
      <c r="BS5" s="31">
        <f>BR5+1</f>
        <v>45474</v>
      </c>
      <c r="BT5" s="29">
        <f>BS5+1</f>
        <v>45475</v>
      </c>
      <c r="BU5" s="29">
        <f t="shared" ref="BU5" si="8">BT5+1</f>
        <v>45476</v>
      </c>
      <c r="BV5" s="29">
        <f t="shared" ref="BV5" si="9">BU5+1</f>
        <v>45477</v>
      </c>
      <c r="BW5" s="29">
        <f t="shared" ref="BW5" si="10">BV5+1</f>
        <v>45478</v>
      </c>
      <c r="BX5" s="29">
        <f t="shared" ref="BX5" si="11">BW5+1</f>
        <v>45479</v>
      </c>
      <c r="BY5" s="29">
        <f t="shared" ref="BY5" si="12">BX5+1</f>
        <v>45480</v>
      </c>
      <c r="BZ5" s="31">
        <f>BY5+1</f>
        <v>45481</v>
      </c>
      <c r="CA5" s="29">
        <f>BZ5+1</f>
        <v>45482</v>
      </c>
      <c r="CB5" s="29">
        <f t="shared" ref="CB5" si="13">CA5+1</f>
        <v>45483</v>
      </c>
      <c r="CC5" s="29">
        <f t="shared" ref="CC5" si="14">CB5+1</f>
        <v>45484</v>
      </c>
      <c r="CD5" s="29">
        <f t="shared" ref="CD5" si="15">CC5+1</f>
        <v>45485</v>
      </c>
      <c r="CE5" s="29">
        <f t="shared" ref="CE5" si="16">CD5+1</f>
        <v>45486</v>
      </c>
      <c r="CF5" s="29">
        <f t="shared" ref="CF5" si="17">CE5+1</f>
        <v>45487</v>
      </c>
      <c r="CG5" s="31">
        <f>CF5+1</f>
        <v>45488</v>
      </c>
      <c r="CH5" s="29">
        <f>CG5+1</f>
        <v>45489</v>
      </c>
      <c r="CI5" s="29">
        <f t="shared" ref="CI5" si="18">CH5+1</f>
        <v>45490</v>
      </c>
      <c r="CJ5" s="29">
        <f t="shared" ref="CJ5" si="19">CI5+1</f>
        <v>45491</v>
      </c>
      <c r="CK5" s="29">
        <f t="shared" ref="CK5" si="20">CJ5+1</f>
        <v>45492</v>
      </c>
      <c r="CL5" s="29">
        <f t="shared" ref="CL5" si="21">CK5+1</f>
        <v>45493</v>
      </c>
      <c r="CM5" s="29">
        <f t="shared" ref="CM5" si="22">CL5+1</f>
        <v>45494</v>
      </c>
      <c r="CN5" s="31">
        <f>CM5+1</f>
        <v>45495</v>
      </c>
      <c r="CO5" s="29">
        <f>CN5+1</f>
        <v>45496</v>
      </c>
      <c r="CP5" s="29">
        <f t="shared" ref="CP5" si="23">CO5+1</f>
        <v>45497</v>
      </c>
      <c r="CQ5" s="29">
        <f t="shared" ref="CQ5" si="24">CP5+1</f>
        <v>45498</v>
      </c>
      <c r="CR5" s="29">
        <f t="shared" ref="CR5" si="25">CQ5+1</f>
        <v>45499</v>
      </c>
      <c r="CS5" s="29">
        <f t="shared" ref="CS5" si="26">CR5+1</f>
        <v>45500</v>
      </c>
      <c r="CT5" s="29">
        <f t="shared" ref="CT5" si="27">CS5+1</f>
        <v>45501</v>
      </c>
      <c r="CU5" s="31">
        <f>CT5+1</f>
        <v>45502</v>
      </c>
      <c r="CV5" s="29">
        <f>CU5+1</f>
        <v>45503</v>
      </c>
      <c r="CW5" s="29">
        <f t="shared" ref="CW5" si="28">CV5+1</f>
        <v>45504</v>
      </c>
      <c r="CX5" s="29">
        <f t="shared" ref="CX5" si="29">CW5+1</f>
        <v>45505</v>
      </c>
      <c r="CY5" s="29">
        <f t="shared" ref="CY5" si="30">CX5+1</f>
        <v>45506</v>
      </c>
      <c r="CZ5" s="29">
        <f t="shared" ref="CZ5" si="31">CY5+1</f>
        <v>45507</v>
      </c>
      <c r="DA5" s="29">
        <f t="shared" ref="DA5" si="32">CZ5+1</f>
        <v>45508</v>
      </c>
      <c r="DB5" s="31">
        <f>DA5+1</f>
        <v>45509</v>
      </c>
      <c r="DC5" s="29">
        <f>DB5+1</f>
        <v>45510</v>
      </c>
      <c r="DD5" s="29">
        <f t="shared" ref="DD5" si="33">DC5+1</f>
        <v>45511</v>
      </c>
      <c r="DE5" s="29">
        <f t="shared" ref="DE5" si="34">DD5+1</f>
        <v>45512</v>
      </c>
      <c r="DF5" s="29">
        <f t="shared" ref="DF5" si="35">DE5+1</f>
        <v>45513</v>
      </c>
      <c r="DG5" s="29">
        <f t="shared" ref="DG5" si="36">DF5+1</f>
        <v>45514</v>
      </c>
      <c r="DH5" s="29">
        <f t="shared" ref="DH5" si="37">DG5+1</f>
        <v>45515</v>
      </c>
      <c r="DI5" s="31">
        <f>DH5+1</f>
        <v>45516</v>
      </c>
      <c r="DJ5" s="29">
        <f>DI5+1</f>
        <v>45517</v>
      </c>
      <c r="DK5" s="29">
        <f t="shared" ref="DK5" si="38">DJ5+1</f>
        <v>45518</v>
      </c>
      <c r="DL5" s="29">
        <f t="shared" ref="DL5" si="39">DK5+1</f>
        <v>45519</v>
      </c>
      <c r="DM5" s="29">
        <f t="shared" ref="DM5" si="40">DL5+1</f>
        <v>45520</v>
      </c>
      <c r="DN5" s="29">
        <f t="shared" ref="DN5" si="41">DM5+1</f>
        <v>45521</v>
      </c>
      <c r="DO5" s="29">
        <f t="shared" ref="DO5" si="42">DN5+1</f>
        <v>45522</v>
      </c>
      <c r="DP5" s="31">
        <f>DO5+1</f>
        <v>45523</v>
      </c>
      <c r="DQ5" s="29">
        <f>DP5+1</f>
        <v>45524</v>
      </c>
      <c r="DR5" s="29">
        <f t="shared" ref="DR5" si="43">DQ5+1</f>
        <v>45525</v>
      </c>
      <c r="DS5" s="29">
        <f t="shared" ref="DS5" si="44">DR5+1</f>
        <v>45526</v>
      </c>
      <c r="DT5" s="29">
        <f t="shared" ref="DT5" si="45">DS5+1</f>
        <v>45527</v>
      </c>
      <c r="DU5" s="29">
        <f t="shared" ref="DU5" si="46">DT5+1</f>
        <v>45528</v>
      </c>
      <c r="DV5" s="29">
        <f t="shared" ref="DV5" si="47">DU5+1</f>
        <v>45529</v>
      </c>
    </row>
    <row r="6" spans="1:126" s="25" customFormat="1" ht="15" customHeight="1">
      <c r="A6" s="106"/>
      <c r="B6" s="108"/>
      <c r="C6" s="113"/>
      <c r="D6" s="113"/>
      <c r="E6" s="113"/>
      <c r="H6" s="32" t="str">
        <f t="shared" ref="H6:AM6" si="48">LEFT(TEXT(H5,"ddd"),1)</f>
        <v>M</v>
      </c>
      <c r="I6" s="33" t="str">
        <f t="shared" si="48"/>
        <v>T</v>
      </c>
      <c r="J6" s="33" t="str">
        <f t="shared" si="48"/>
        <v>W</v>
      </c>
      <c r="K6" s="33" t="str">
        <f t="shared" si="48"/>
        <v>T</v>
      </c>
      <c r="L6" s="33" t="str">
        <f t="shared" si="48"/>
        <v>F</v>
      </c>
      <c r="M6" s="33" t="str">
        <f t="shared" si="48"/>
        <v>S</v>
      </c>
      <c r="N6" s="33" t="str">
        <f t="shared" si="48"/>
        <v>S</v>
      </c>
      <c r="O6" s="33" t="str">
        <f t="shared" si="48"/>
        <v>M</v>
      </c>
      <c r="P6" s="33" t="str">
        <f t="shared" si="48"/>
        <v>T</v>
      </c>
      <c r="Q6" s="33" t="str">
        <f t="shared" si="48"/>
        <v>W</v>
      </c>
      <c r="R6" s="33" t="str">
        <f t="shared" si="48"/>
        <v>T</v>
      </c>
      <c r="S6" s="33" t="str">
        <f t="shared" si="48"/>
        <v>F</v>
      </c>
      <c r="T6" s="33" t="str">
        <f t="shared" si="48"/>
        <v>S</v>
      </c>
      <c r="U6" s="33" t="str">
        <f t="shared" si="48"/>
        <v>S</v>
      </c>
      <c r="V6" s="33" t="str">
        <f t="shared" si="48"/>
        <v>M</v>
      </c>
      <c r="W6" s="33" t="str">
        <f t="shared" si="48"/>
        <v>T</v>
      </c>
      <c r="X6" s="33" t="str">
        <f t="shared" si="48"/>
        <v>W</v>
      </c>
      <c r="Y6" s="33" t="str">
        <f t="shared" si="48"/>
        <v>T</v>
      </c>
      <c r="Z6" s="33" t="str">
        <f t="shared" si="48"/>
        <v>F</v>
      </c>
      <c r="AA6" s="33" t="str">
        <f t="shared" si="48"/>
        <v>S</v>
      </c>
      <c r="AB6" s="33" t="str">
        <f t="shared" si="48"/>
        <v>S</v>
      </c>
      <c r="AC6" s="33" t="str">
        <f t="shared" si="48"/>
        <v>M</v>
      </c>
      <c r="AD6" s="33" t="str">
        <f t="shared" si="48"/>
        <v>T</v>
      </c>
      <c r="AE6" s="33" t="str">
        <f t="shared" si="48"/>
        <v>W</v>
      </c>
      <c r="AF6" s="33" t="str">
        <f t="shared" si="48"/>
        <v>T</v>
      </c>
      <c r="AG6" s="33" t="str">
        <f t="shared" si="48"/>
        <v>F</v>
      </c>
      <c r="AH6" s="33" t="str">
        <f t="shared" si="48"/>
        <v>S</v>
      </c>
      <c r="AI6" s="33" t="str">
        <f t="shared" si="48"/>
        <v>S</v>
      </c>
      <c r="AJ6" s="33" t="str">
        <f t="shared" si="48"/>
        <v>M</v>
      </c>
      <c r="AK6" s="33" t="str">
        <f t="shared" si="48"/>
        <v>T</v>
      </c>
      <c r="AL6" s="33" t="str">
        <f t="shared" si="48"/>
        <v>W</v>
      </c>
      <c r="AM6" s="33" t="str">
        <f t="shared" si="48"/>
        <v>T</v>
      </c>
      <c r="AN6" s="33" t="str">
        <f t="shared" ref="AN6:BP6" si="49">LEFT(TEXT(AN5,"ddd"),1)</f>
        <v>F</v>
      </c>
      <c r="AO6" s="33" t="str">
        <f t="shared" si="49"/>
        <v>S</v>
      </c>
      <c r="AP6" s="33" t="str">
        <f t="shared" si="49"/>
        <v>S</v>
      </c>
      <c r="AQ6" s="33" t="str">
        <f t="shared" si="49"/>
        <v>M</v>
      </c>
      <c r="AR6" s="33" t="str">
        <f t="shared" si="49"/>
        <v>T</v>
      </c>
      <c r="AS6" s="33" t="str">
        <f t="shared" si="49"/>
        <v>W</v>
      </c>
      <c r="AT6" s="33" t="str">
        <f t="shared" si="49"/>
        <v>T</v>
      </c>
      <c r="AU6" s="33" t="str">
        <f t="shared" si="49"/>
        <v>F</v>
      </c>
      <c r="AV6" s="33" t="str">
        <f t="shared" si="49"/>
        <v>S</v>
      </c>
      <c r="AW6" s="33" t="str">
        <f t="shared" si="49"/>
        <v>S</v>
      </c>
      <c r="AX6" s="33" t="str">
        <f t="shared" si="49"/>
        <v>M</v>
      </c>
      <c r="AY6" s="33" t="str">
        <f t="shared" si="49"/>
        <v>T</v>
      </c>
      <c r="AZ6" s="33" t="str">
        <f t="shared" si="49"/>
        <v>W</v>
      </c>
      <c r="BA6" s="33" t="str">
        <f t="shared" si="49"/>
        <v>T</v>
      </c>
      <c r="BB6" s="33" t="str">
        <f t="shared" si="49"/>
        <v>F</v>
      </c>
      <c r="BC6" s="33" t="str">
        <f t="shared" si="49"/>
        <v>S</v>
      </c>
      <c r="BD6" s="33" t="str">
        <f t="shared" si="49"/>
        <v>S</v>
      </c>
      <c r="BE6" s="33" t="str">
        <f t="shared" si="49"/>
        <v>M</v>
      </c>
      <c r="BF6" s="33" t="str">
        <f t="shared" si="49"/>
        <v>T</v>
      </c>
      <c r="BG6" s="33" t="str">
        <f t="shared" si="49"/>
        <v>W</v>
      </c>
      <c r="BH6" s="33" t="str">
        <f t="shared" si="49"/>
        <v>T</v>
      </c>
      <c r="BI6" s="33" t="str">
        <f t="shared" si="49"/>
        <v>F</v>
      </c>
      <c r="BJ6" s="33" t="str">
        <f t="shared" si="49"/>
        <v>S</v>
      </c>
      <c r="BK6" s="34" t="str">
        <f t="shared" si="49"/>
        <v>S</v>
      </c>
      <c r="BL6" s="33" t="str">
        <f t="shared" ref="BL6:BY6" si="50">LEFT(TEXT(BL5,"ddd"),1)</f>
        <v>M</v>
      </c>
      <c r="BM6" s="33" t="str">
        <f t="shared" si="50"/>
        <v>T</v>
      </c>
      <c r="BN6" s="33" t="str">
        <f t="shared" si="50"/>
        <v>W</v>
      </c>
      <c r="BO6" s="33" t="str">
        <f t="shared" si="50"/>
        <v>T</v>
      </c>
      <c r="BP6" s="33" t="str">
        <f t="shared" si="50"/>
        <v>F</v>
      </c>
      <c r="BQ6" s="33" t="str">
        <f t="shared" si="50"/>
        <v>S</v>
      </c>
      <c r="BR6" s="34" t="str">
        <f t="shared" si="50"/>
        <v>S</v>
      </c>
      <c r="BS6" s="33" t="str">
        <f t="shared" si="50"/>
        <v>M</v>
      </c>
      <c r="BT6" s="33" t="str">
        <f t="shared" si="50"/>
        <v>T</v>
      </c>
      <c r="BU6" s="33" t="str">
        <f t="shared" si="50"/>
        <v>W</v>
      </c>
      <c r="BV6" s="33" t="str">
        <f t="shared" si="50"/>
        <v>T</v>
      </c>
      <c r="BW6" s="33" t="str">
        <f t="shared" si="50"/>
        <v>F</v>
      </c>
      <c r="BX6" s="33" t="str">
        <f t="shared" si="50"/>
        <v>S</v>
      </c>
      <c r="BY6" s="34" t="str">
        <f t="shared" si="50"/>
        <v>S</v>
      </c>
      <c r="BZ6" s="33" t="str">
        <f t="shared" ref="BZ6:DA6" si="51">LEFT(TEXT(BZ5,"ddd"),1)</f>
        <v>M</v>
      </c>
      <c r="CA6" s="33" t="str">
        <f t="shared" si="51"/>
        <v>T</v>
      </c>
      <c r="CB6" s="33" t="str">
        <f t="shared" si="51"/>
        <v>W</v>
      </c>
      <c r="CC6" s="33" t="str">
        <f t="shared" si="51"/>
        <v>T</v>
      </c>
      <c r="CD6" s="33" t="str">
        <f t="shared" si="51"/>
        <v>F</v>
      </c>
      <c r="CE6" s="33" t="str">
        <f t="shared" si="51"/>
        <v>S</v>
      </c>
      <c r="CF6" s="34" t="str">
        <f t="shared" si="51"/>
        <v>S</v>
      </c>
      <c r="CG6" s="33" t="str">
        <f t="shared" si="51"/>
        <v>M</v>
      </c>
      <c r="CH6" s="33" t="str">
        <f t="shared" si="51"/>
        <v>T</v>
      </c>
      <c r="CI6" s="33" t="str">
        <f t="shared" si="51"/>
        <v>W</v>
      </c>
      <c r="CJ6" s="33" t="str">
        <f t="shared" si="51"/>
        <v>T</v>
      </c>
      <c r="CK6" s="33" t="str">
        <f t="shared" si="51"/>
        <v>F</v>
      </c>
      <c r="CL6" s="33" t="str">
        <f t="shared" si="51"/>
        <v>S</v>
      </c>
      <c r="CM6" s="34" t="str">
        <f t="shared" si="51"/>
        <v>S</v>
      </c>
      <c r="CN6" s="33" t="str">
        <f t="shared" si="51"/>
        <v>M</v>
      </c>
      <c r="CO6" s="33" t="str">
        <f t="shared" si="51"/>
        <v>T</v>
      </c>
      <c r="CP6" s="33" t="str">
        <f t="shared" si="51"/>
        <v>W</v>
      </c>
      <c r="CQ6" s="33" t="str">
        <f t="shared" si="51"/>
        <v>T</v>
      </c>
      <c r="CR6" s="33" t="str">
        <f t="shared" si="51"/>
        <v>F</v>
      </c>
      <c r="CS6" s="33" t="str">
        <f t="shared" si="51"/>
        <v>S</v>
      </c>
      <c r="CT6" s="34" t="str">
        <f t="shared" si="51"/>
        <v>S</v>
      </c>
      <c r="CU6" s="33" t="str">
        <f t="shared" si="51"/>
        <v>M</v>
      </c>
      <c r="CV6" s="33" t="str">
        <f t="shared" si="51"/>
        <v>T</v>
      </c>
      <c r="CW6" s="33" t="str">
        <f t="shared" si="51"/>
        <v>W</v>
      </c>
      <c r="CX6" s="33" t="str">
        <f t="shared" si="51"/>
        <v>T</v>
      </c>
      <c r="CY6" s="33" t="str">
        <f t="shared" si="51"/>
        <v>F</v>
      </c>
      <c r="CZ6" s="33" t="str">
        <f t="shared" si="51"/>
        <v>S</v>
      </c>
      <c r="DA6" s="34" t="str">
        <f t="shared" si="51"/>
        <v>S</v>
      </c>
      <c r="DB6" s="33" t="str">
        <f t="shared" ref="DB6:DH6" si="52">LEFT(TEXT(DB5,"ddd"),1)</f>
        <v>M</v>
      </c>
      <c r="DC6" s="33" t="str">
        <f t="shared" si="52"/>
        <v>T</v>
      </c>
      <c r="DD6" s="33" t="str">
        <f t="shared" si="52"/>
        <v>W</v>
      </c>
      <c r="DE6" s="33" t="str">
        <f t="shared" si="52"/>
        <v>T</v>
      </c>
      <c r="DF6" s="33" t="str">
        <f t="shared" si="52"/>
        <v>F</v>
      </c>
      <c r="DG6" s="33" t="str">
        <f t="shared" si="52"/>
        <v>S</v>
      </c>
      <c r="DH6" s="34" t="str">
        <f t="shared" si="52"/>
        <v>S</v>
      </c>
      <c r="DI6" s="33" t="str">
        <f t="shared" ref="DI6:DV6" si="53">LEFT(TEXT(DI5,"ddd"),1)</f>
        <v>M</v>
      </c>
      <c r="DJ6" s="33" t="str">
        <f t="shared" si="53"/>
        <v>T</v>
      </c>
      <c r="DK6" s="33" t="str">
        <f t="shared" si="53"/>
        <v>W</v>
      </c>
      <c r="DL6" s="33" t="str">
        <f t="shared" si="53"/>
        <v>T</v>
      </c>
      <c r="DM6" s="33" t="str">
        <f t="shared" si="53"/>
        <v>F</v>
      </c>
      <c r="DN6" s="33" t="str">
        <f t="shared" si="53"/>
        <v>S</v>
      </c>
      <c r="DO6" s="34" t="str">
        <f t="shared" si="53"/>
        <v>S</v>
      </c>
      <c r="DP6" s="33" t="str">
        <f t="shared" ref="DP6:DV6" si="54">LEFT(TEXT(DP5,"ddd"),1)</f>
        <v>M</v>
      </c>
      <c r="DQ6" s="33" t="str">
        <f t="shared" si="54"/>
        <v>T</v>
      </c>
      <c r="DR6" s="33" t="str">
        <f t="shared" si="54"/>
        <v>W</v>
      </c>
      <c r="DS6" s="33" t="str">
        <f t="shared" si="54"/>
        <v>T</v>
      </c>
      <c r="DT6" s="33" t="str">
        <f t="shared" si="54"/>
        <v>F</v>
      </c>
      <c r="DU6" s="33" t="str">
        <f t="shared" si="54"/>
        <v>S</v>
      </c>
      <c r="DV6" s="34" t="str">
        <f t="shared" si="54"/>
        <v>S</v>
      </c>
    </row>
    <row r="7" spans="1:126" s="25" customFormat="1" ht="30" hidden="1" customHeight="1">
      <c r="A7" s="13" t="s">
        <v>9</v>
      </c>
      <c r="B7" s="35"/>
      <c r="C7" s="36"/>
      <c r="D7" s="35"/>
      <c r="E7" s="35"/>
      <c r="G7" s="25" t="str">
        <f ca="1">IF(OR(ISBLANK(task_start),ISBLANK(task_end)),"",task_end-task_start+1)</f>
        <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126" s="43" customFormat="1" ht="30" customHeight="1">
      <c r="A8" s="14"/>
      <c r="B8" s="38" t="s">
        <v>10</v>
      </c>
      <c r="C8" s="39"/>
      <c r="D8" s="40"/>
      <c r="E8" s="41"/>
      <c r="F8" s="17"/>
      <c r="G8" s="5" t="str">
        <f t="shared" ref="G8:G30" ca="1" si="55">IF(OR(ISBLANK(task_start),ISBLANK(task_end)),"",task_end-task_start+1)</f>
        <v/>
      </c>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row>
    <row r="9" spans="1:126" s="43" customFormat="1" ht="30" customHeight="1">
      <c r="A9" s="14"/>
      <c r="B9" s="44" t="s">
        <v>11</v>
      </c>
      <c r="C9" s="45" t="s">
        <v>3</v>
      </c>
      <c r="D9" s="46">
        <f>Project_Start</f>
        <v>45414</v>
      </c>
      <c r="E9" s="46">
        <f>D9</f>
        <v>45414</v>
      </c>
      <c r="F9" s="17"/>
      <c r="G9" s="5">
        <f t="shared" ca="1" si="55"/>
        <v>1</v>
      </c>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row>
    <row r="10" spans="1:126" s="43" customFormat="1" ht="30" customHeight="1">
      <c r="A10" s="14"/>
      <c r="B10" s="48" t="s">
        <v>12</v>
      </c>
      <c r="C10" s="45" t="s">
        <v>3</v>
      </c>
      <c r="D10" s="49">
        <f>E9+1</f>
        <v>45415</v>
      </c>
      <c r="E10" s="49">
        <f>D10</f>
        <v>45415</v>
      </c>
      <c r="F10" s="17"/>
      <c r="G10" s="5">
        <f t="shared" ca="1" si="55"/>
        <v>1</v>
      </c>
      <c r="H10" s="47"/>
      <c r="I10" s="47"/>
      <c r="J10" s="47"/>
      <c r="K10" s="47"/>
      <c r="L10" s="47"/>
      <c r="M10" s="47"/>
      <c r="N10" s="47"/>
      <c r="O10" s="47"/>
      <c r="P10" s="47"/>
      <c r="Q10" s="47"/>
      <c r="R10" s="47"/>
      <c r="S10" s="47"/>
      <c r="T10" s="50"/>
      <c r="U10" s="50"/>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row>
    <row r="11" spans="1:126" s="43" customFormat="1" ht="30" customHeight="1">
      <c r="A11" s="13"/>
      <c r="B11" s="48" t="s">
        <v>13</v>
      </c>
      <c r="C11" s="45" t="s">
        <v>3</v>
      </c>
      <c r="D11" s="49">
        <f>E10+3</f>
        <v>45418</v>
      </c>
      <c r="E11" s="49">
        <f>D11</f>
        <v>45418</v>
      </c>
      <c r="F11" s="17"/>
      <c r="G11" s="5">
        <f t="shared" ca="1" si="55"/>
        <v>1</v>
      </c>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row>
    <row r="12" spans="1:126" s="43" customFormat="1" ht="30" customHeight="1">
      <c r="A12" s="14"/>
      <c r="B12" s="51" t="s">
        <v>14</v>
      </c>
      <c r="C12" s="52"/>
      <c r="D12" s="53"/>
      <c r="E12" s="54"/>
      <c r="F12" s="17"/>
      <c r="G12" s="5" t="str">
        <f t="shared" ca="1" si="55"/>
        <v/>
      </c>
    </row>
    <row r="13" spans="1:126" s="43" customFormat="1" ht="30" customHeight="1">
      <c r="A13" s="14"/>
      <c r="B13" s="55" t="s">
        <v>14</v>
      </c>
      <c r="C13" s="56" t="s">
        <v>3</v>
      </c>
      <c r="D13" s="57">
        <f>E11+6</f>
        <v>45424</v>
      </c>
      <c r="E13" s="57">
        <f>D13+24</f>
        <v>45448</v>
      </c>
      <c r="F13" s="17"/>
      <c r="G13" s="5">
        <f t="shared" ca="1" si="55"/>
        <v>25</v>
      </c>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row>
    <row r="14" spans="1:126" s="43" customFormat="1" ht="30" customHeight="1">
      <c r="A14" s="13"/>
      <c r="B14" s="55" t="s">
        <v>15</v>
      </c>
      <c r="C14" s="56" t="s">
        <v>3</v>
      </c>
      <c r="D14" s="57">
        <f>E13+1</f>
        <v>45449</v>
      </c>
      <c r="E14" s="57">
        <f>D14+4</f>
        <v>45453</v>
      </c>
      <c r="F14" s="17"/>
      <c r="G14" s="5">
        <f t="shared" ca="1" si="55"/>
        <v>5</v>
      </c>
      <c r="H14" s="47"/>
      <c r="I14" s="47"/>
      <c r="J14" s="47"/>
      <c r="K14" s="47"/>
      <c r="L14" s="47"/>
      <c r="M14" s="47"/>
      <c r="N14" s="47"/>
      <c r="O14" s="47"/>
      <c r="P14" s="47"/>
      <c r="Q14" s="47"/>
      <c r="R14" s="47"/>
      <c r="S14" s="47"/>
      <c r="T14" s="50"/>
      <c r="U14" s="50"/>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row>
    <row r="15" spans="1:126" s="43" customFormat="1" ht="30" customHeight="1">
      <c r="A15" s="13"/>
      <c r="B15" s="55" t="s">
        <v>16</v>
      </c>
      <c r="C15" s="56" t="s">
        <v>3</v>
      </c>
      <c r="D15" s="57">
        <f>E14+24</f>
        <v>45477</v>
      </c>
      <c r="E15" s="57">
        <f>D15+15</f>
        <v>45492</v>
      </c>
      <c r="F15" s="17"/>
      <c r="G15" s="5">
        <f t="shared" ca="1" si="55"/>
        <v>16</v>
      </c>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row>
    <row r="16" spans="1:126" s="43" customFormat="1" ht="30" customHeight="1">
      <c r="A16" s="13"/>
      <c r="B16" s="58" t="s">
        <v>17</v>
      </c>
      <c r="C16" s="59"/>
      <c r="D16" s="60"/>
      <c r="E16" s="61"/>
      <c r="F16" s="17"/>
      <c r="G16" s="5" t="str">
        <f t="shared" ca="1" si="55"/>
        <v/>
      </c>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row>
    <row r="17" spans="1:126" s="43" customFormat="1" ht="30" customHeight="1">
      <c r="A17" s="13"/>
      <c r="B17" s="63" t="s">
        <v>18</v>
      </c>
      <c r="C17" s="64" t="s">
        <v>3</v>
      </c>
      <c r="D17" s="65">
        <f>D14+5</f>
        <v>45454</v>
      </c>
      <c r="E17" s="65">
        <f>D17+41</f>
        <v>45495</v>
      </c>
      <c r="F17" s="17"/>
      <c r="G17" s="5">
        <f t="shared" ca="1" si="55"/>
        <v>42</v>
      </c>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row>
    <row r="18" spans="1:126" s="43" customFormat="1" ht="30" customHeight="1">
      <c r="A18" s="13"/>
      <c r="B18" s="63" t="s">
        <v>19</v>
      </c>
      <c r="C18" s="64" t="s">
        <v>3</v>
      </c>
      <c r="D18" s="65">
        <f>E17-2</f>
        <v>45493</v>
      </c>
      <c r="E18" s="65">
        <f>D18+2</f>
        <v>45495</v>
      </c>
      <c r="F18" s="17"/>
      <c r="G18" s="5">
        <f t="shared" ca="1" si="55"/>
        <v>3</v>
      </c>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row>
    <row r="19" spans="1:126" s="43" customFormat="1" ht="30" customHeight="1">
      <c r="A19" s="13"/>
      <c r="B19" s="66" t="s">
        <v>20</v>
      </c>
      <c r="C19" s="67"/>
      <c r="D19" s="68"/>
      <c r="E19" s="69"/>
      <c r="F19" s="17"/>
      <c r="G19" s="5" t="str">
        <f t="shared" ca="1" si="55"/>
        <v/>
      </c>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row>
    <row r="20" spans="1:126" s="43" customFormat="1" ht="30" customHeight="1">
      <c r="A20" s="13"/>
      <c r="B20" s="71" t="s">
        <v>21</v>
      </c>
      <c r="C20" s="72" t="s">
        <v>3</v>
      </c>
      <c r="D20" s="73">
        <f>D13</f>
        <v>45424</v>
      </c>
      <c r="E20" s="73">
        <f>D20+24</f>
        <v>45448</v>
      </c>
      <c r="F20" s="17"/>
      <c r="G20" s="5">
        <f t="shared" ca="1" si="55"/>
        <v>25</v>
      </c>
      <c r="H20" s="47"/>
      <c r="I20" s="47"/>
      <c r="J20" s="47"/>
      <c r="K20" s="47"/>
      <c r="L20" s="47"/>
      <c r="M20" s="47"/>
      <c r="N20" s="47"/>
      <c r="O20" s="47"/>
      <c r="P20" s="47"/>
      <c r="Q20" s="47"/>
      <c r="R20" s="47"/>
      <c r="S20" s="47"/>
      <c r="T20" s="47"/>
      <c r="U20" s="98"/>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row>
    <row r="21" spans="1:126" s="43" customFormat="1" ht="30" customHeight="1">
      <c r="A21" s="13"/>
      <c r="B21" s="71" t="s">
        <v>22</v>
      </c>
      <c r="C21" s="72" t="s">
        <v>3</v>
      </c>
      <c r="D21" s="73">
        <f>E18+1</f>
        <v>45496</v>
      </c>
      <c r="E21" s="73">
        <f>D21</f>
        <v>45496</v>
      </c>
      <c r="F21" s="17"/>
      <c r="G21" s="5">
        <f t="shared" ca="1" si="55"/>
        <v>1</v>
      </c>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row>
    <row r="22" spans="1:126" s="43" customFormat="1" ht="30" customHeight="1">
      <c r="A22" s="13"/>
      <c r="B22" s="71" t="s">
        <v>23</v>
      </c>
      <c r="C22" s="72" t="s">
        <v>3</v>
      </c>
      <c r="D22" s="73">
        <f>E21+1</f>
        <v>45497</v>
      </c>
      <c r="E22" s="73">
        <f>D22+4</f>
        <v>45501</v>
      </c>
      <c r="F22" s="17"/>
      <c r="G22" s="5">
        <f t="shared" ca="1" si="55"/>
        <v>5</v>
      </c>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row>
    <row r="23" spans="1:126" s="43" customFormat="1" ht="30" customHeight="1">
      <c r="A23" s="13"/>
      <c r="B23" s="71" t="s">
        <v>24</v>
      </c>
      <c r="C23" s="72" t="s">
        <v>3</v>
      </c>
      <c r="D23" s="73">
        <f>E22+1</f>
        <v>45502</v>
      </c>
      <c r="E23" s="73">
        <f>D23+1</f>
        <v>45503</v>
      </c>
      <c r="F23" s="17"/>
      <c r="G23" s="5">
        <f t="shared" ca="1" si="55"/>
        <v>2</v>
      </c>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row>
    <row r="24" spans="1:126" s="43" customFormat="1" ht="30" customHeight="1">
      <c r="A24" s="13"/>
      <c r="B24" s="71" t="s">
        <v>25</v>
      </c>
      <c r="C24" s="72" t="s">
        <v>3</v>
      </c>
      <c r="D24" s="73">
        <f>E23+1</f>
        <v>45504</v>
      </c>
      <c r="E24" s="73">
        <f>D24+1</f>
        <v>45505</v>
      </c>
      <c r="F24" s="17"/>
      <c r="G24" s="5">
        <f t="shared" ca="1" si="55"/>
        <v>2</v>
      </c>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row>
    <row r="25" spans="1:126" s="43" customFormat="1" ht="30" customHeight="1">
      <c r="A25" s="13"/>
      <c r="B25" s="94" t="s">
        <v>26</v>
      </c>
      <c r="C25" s="92"/>
      <c r="D25" s="93"/>
      <c r="E25" s="93"/>
      <c r="F25" s="17"/>
      <c r="G25" s="5"/>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row>
    <row r="26" spans="1:126" s="43" customFormat="1" ht="30" customHeight="1">
      <c r="A26" s="13"/>
      <c r="B26" s="95" t="s">
        <v>27</v>
      </c>
      <c r="C26" s="96" t="s">
        <v>3</v>
      </c>
      <c r="D26" s="97">
        <f>E24+1</f>
        <v>45506</v>
      </c>
      <c r="E26" s="97">
        <f>D26+2</f>
        <v>45508</v>
      </c>
      <c r="F26" s="17"/>
      <c r="G26" s="5"/>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row>
    <row r="27" spans="1:126" s="43" customFormat="1" ht="30" customHeight="1">
      <c r="A27" s="13"/>
      <c r="B27" s="95" t="s">
        <v>28</v>
      </c>
      <c r="C27" s="96" t="s">
        <v>3</v>
      </c>
      <c r="D27" s="97">
        <f>E26+1</f>
        <v>45509</v>
      </c>
      <c r="E27" s="97">
        <f>E26+8</f>
        <v>45516</v>
      </c>
      <c r="F27" s="17"/>
      <c r="G27" s="5"/>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row>
    <row r="28" spans="1:126" s="43" customFormat="1" ht="30" customHeight="1">
      <c r="A28" s="13"/>
      <c r="B28" s="95" t="s">
        <v>29</v>
      </c>
      <c r="C28" s="96" t="s">
        <v>3</v>
      </c>
      <c r="D28" s="97">
        <f>E27+1</f>
        <v>45517</v>
      </c>
      <c r="E28" s="97">
        <f>D28+4</f>
        <v>45521</v>
      </c>
      <c r="F28" s="17"/>
      <c r="G28" s="5"/>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row>
    <row r="29" spans="1:126" s="43" customFormat="1" ht="30" customHeight="1">
      <c r="A29" s="13"/>
      <c r="B29" s="74"/>
      <c r="C29" s="75"/>
      <c r="D29" s="76"/>
      <c r="E29" s="76"/>
      <c r="F29" s="17"/>
      <c r="G29" s="5" t="str">
        <f t="shared" ca="1" si="55"/>
        <v/>
      </c>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row>
    <row r="30" spans="1:126" s="43" customFormat="1" ht="30" customHeight="1">
      <c r="A30" s="14"/>
      <c r="B30" s="77" t="s">
        <v>30</v>
      </c>
      <c r="C30" s="78"/>
      <c r="D30" s="79"/>
      <c r="E30" s="80"/>
      <c r="F30" s="17"/>
      <c r="G30" s="6" t="str">
        <f t="shared" ca="1" si="55"/>
        <v/>
      </c>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row>
    <row r="31" spans="1:126" ht="30" customHeight="1">
      <c r="F31" s="3"/>
    </row>
    <row r="32" spans="1:126" ht="30" customHeight="1">
      <c r="C32" s="16"/>
      <c r="E32" s="15"/>
    </row>
    <row r="33" spans="3:3" ht="30" customHeight="1">
      <c r="C33" s="4"/>
    </row>
  </sheetData>
  <mergeCells count="26">
    <mergeCell ref="A5:A6"/>
    <mergeCell ref="B5:B6"/>
    <mergeCell ref="C5:C6"/>
    <mergeCell ref="D5:D6"/>
    <mergeCell ref="E5:E6"/>
    <mergeCell ref="P2:Y2"/>
    <mergeCell ref="P1:Y1"/>
    <mergeCell ref="H1:N1"/>
    <mergeCell ref="H2:N2"/>
    <mergeCell ref="BE4:BK4"/>
    <mergeCell ref="H4:N4"/>
    <mergeCell ref="O4:U4"/>
    <mergeCell ref="V4:AB4"/>
    <mergeCell ref="AC4:AI4"/>
    <mergeCell ref="AJ4:AP4"/>
    <mergeCell ref="AQ4:AW4"/>
    <mergeCell ref="AX4:BD4"/>
    <mergeCell ref="CU4:DA4"/>
    <mergeCell ref="DB4:DH4"/>
    <mergeCell ref="DI4:DO4"/>
    <mergeCell ref="DP4:DV4"/>
    <mergeCell ref="BL4:BR4"/>
    <mergeCell ref="BS4:BY4"/>
    <mergeCell ref="BZ4:CF4"/>
    <mergeCell ref="CG4:CM4"/>
    <mergeCell ref="CN4:CT4"/>
  </mergeCells>
  <conditionalFormatting sqref="H9:DV11">
    <cfRule type="expression" dxfId="10" priority="11">
      <formula>AND(task_start&lt;=H$5,ROUNDDOWN((task_end-task_start+1)*task_progress,0)+task_start-1&gt;=H$5)</formula>
    </cfRule>
    <cfRule type="expression" dxfId="9" priority="12" stopIfTrue="1">
      <formula>AND(task_end&gt;=H$5,task_start&lt;I$5)</formula>
    </cfRule>
  </conditionalFormatting>
  <conditionalFormatting sqref="H13:DV15">
    <cfRule type="expression" dxfId="8" priority="9">
      <formula>AND(task_start&lt;=H$5,ROUNDDOWN((task_end-task_start+1)*task_progress,0)+task_start-1&gt;=H$5)</formula>
    </cfRule>
    <cfRule type="expression" dxfId="7" priority="10" stopIfTrue="1">
      <formula>AND(task_end&gt;=H$5,task_start&lt;I$5)</formula>
    </cfRule>
  </conditionalFormatting>
  <conditionalFormatting sqref="H17:DV18">
    <cfRule type="expression" dxfId="6" priority="7">
      <formula>AND(task_start&lt;=H$5,ROUNDDOWN((task_end-task_start+1)*task_progress,0)+task_start-1&gt;=H$5)</formula>
    </cfRule>
    <cfRule type="expression" dxfId="5" priority="8" stopIfTrue="1">
      <formula>AND(task_end&gt;=H$5,task_start&lt;I$5)</formula>
    </cfRule>
  </conditionalFormatting>
  <conditionalFormatting sqref="BL4:DV6 BL9:DV11 BL13:DV15 BL17:DV18 BL20:DV25 H4:BK25 H26:DW28">
    <cfRule type="expression" dxfId="4" priority="6">
      <formula>AND(TODAY()&gt;=H$5, TODAY()&lt;I$5)</formula>
    </cfRule>
  </conditionalFormatting>
  <conditionalFormatting sqref="H20:DV25">
    <cfRule type="expression" dxfId="3" priority="42" stopIfTrue="1">
      <formula>AND(task_end&gt;=H$5,task_start&lt;I$5)</formula>
    </cfRule>
  </conditionalFormatting>
  <conditionalFormatting sqref="DE28">
    <cfRule type="expression" dxfId="2" priority="3">
      <formula>AND(task_end&gt;=DE$5,task_start&lt;DF$5)</formula>
    </cfRule>
  </conditionalFormatting>
  <conditionalFormatting sqref="H26:DW28">
    <cfRule type="expression" dxfId="1" priority="2">
      <formula>AND(task_end&gt;=H$5,task_start&lt;I$5)</formula>
    </cfRule>
  </conditionalFormatting>
  <conditionalFormatting sqref="CY26:DO28">
    <cfRule type="expression" dxfId="0" priority="1" stopIfTrue="1">
      <formula>AND(task_end&gt;=CY$5,task_start&lt;CZ$5)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1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B7" sqref="B7"/>
    </sheetView>
  </sheetViews>
  <sheetFormatPr defaultColWidth="9" defaultRowHeight="13.15"/>
  <cols>
    <col min="1" max="1" width="87" style="7" customWidth="1"/>
    <col min="2" max="16384" width="9" style="1"/>
  </cols>
  <sheetData>
    <row r="1" spans="1:2" ht="46.5" customHeight="1"/>
    <row r="2" spans="1:2" s="9" customFormat="1" ht="15.6">
      <c r="A2" s="85" t="s">
        <v>31</v>
      </c>
      <c r="B2" s="8"/>
    </row>
    <row r="3" spans="1:2" s="11" customFormat="1" ht="27" customHeight="1">
      <c r="A3" s="86"/>
      <c r="B3" s="12"/>
    </row>
    <row r="4" spans="1:2" s="10" customFormat="1" ht="30">
      <c r="A4" s="87" t="s">
        <v>32</v>
      </c>
    </row>
    <row r="5" spans="1:2" ht="74.25" customHeight="1">
      <c r="A5" s="88" t="s">
        <v>33</v>
      </c>
    </row>
    <row r="6" spans="1:2" ht="26.25" customHeight="1">
      <c r="A6" s="87" t="s">
        <v>34</v>
      </c>
    </row>
    <row r="7" spans="1:2" s="7" customFormat="1" ht="205.15" customHeight="1">
      <c r="A7" s="89" t="s">
        <v>35</v>
      </c>
    </row>
    <row r="8" spans="1:2" s="10" customFormat="1" ht="30">
      <c r="A8" s="87" t="s">
        <v>36</v>
      </c>
    </row>
    <row r="9" spans="1:2" ht="41.45">
      <c r="A9" s="88" t="s">
        <v>37</v>
      </c>
    </row>
    <row r="10" spans="1:2" s="7" customFormat="1" ht="28.15" customHeight="1">
      <c r="A10" s="90" t="s">
        <v>38</v>
      </c>
    </row>
    <row r="11" spans="1:2" s="10" customFormat="1" ht="30">
      <c r="A11" s="87" t="s">
        <v>39</v>
      </c>
    </row>
    <row r="12" spans="1:2" ht="27.6">
      <c r="A12" s="88" t="s">
        <v>40</v>
      </c>
    </row>
    <row r="13" spans="1:2" s="7" customFormat="1" ht="28.15" customHeight="1">
      <c r="A13" s="90" t="s">
        <v>41</v>
      </c>
    </row>
    <row r="14" spans="1:2" s="10" customFormat="1" ht="30">
      <c r="A14" s="87" t="s">
        <v>42</v>
      </c>
    </row>
    <row r="15" spans="1:2" ht="75" customHeight="1">
      <c r="A15" s="88" t="s">
        <v>43</v>
      </c>
    </row>
    <row r="16" spans="1:2" ht="69">
      <c r="A16" s="88" t="s">
        <v>44</v>
      </c>
    </row>
    <row r="17" spans="1:1">
      <c r="A17" s="91"/>
    </row>
    <row r="18" spans="1:1">
      <c r="A18" s="91"/>
    </row>
    <row r="19" spans="1:1">
      <c r="A19" s="91"/>
    </row>
    <row r="20" spans="1:1">
      <c r="A20" s="91"/>
    </row>
    <row r="21" spans="1:1">
      <c r="A21" s="91"/>
    </row>
    <row r="22" spans="1:1">
      <c r="A22" s="91"/>
    </row>
    <row r="23" spans="1:1">
      <c r="A23" s="91"/>
    </row>
    <row r="24" spans="1:1">
      <c r="A24" s="9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2024-08-01T16:10:09Z</dcterms:created>
  <dcterms:modified xsi:type="dcterms:W3CDTF">2024-08-09T12:48:05Z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