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<sst xmlns="http://schemas.openxmlformats.org/spreadsheetml/2006/main" count="106" uniqueCount="63">
  <si>
    <t>weights</t>
  </si>
  <si>
    <t>AXISBANK.NS</t>
  </si>
  <si>
    <t>BPCL.NS</t>
  </si>
  <si>
    <t>BRITANNIA.NS</t>
  </si>
  <si>
    <t>CIPLA.NS</t>
  </si>
  <si>
    <t>DRREDDY.NS</t>
  </si>
  <si>
    <t>EICHERMOT.NS</t>
  </si>
  <si>
    <t>GAIL.NS</t>
  </si>
  <si>
    <t>HDFCBANK.NS</t>
  </si>
  <si>
    <t>HINDALCO.NS</t>
  </si>
  <si>
    <t>HINDUNILVR.NS</t>
  </si>
  <si>
    <t>INFY.NS</t>
  </si>
  <si>
    <t>IOC.NS</t>
  </si>
  <si>
    <t>ITC.NS</t>
  </si>
  <si>
    <t>M&amp;M.NS</t>
  </si>
  <si>
    <t>MARICO.NS</t>
  </si>
  <si>
    <t>ONGC.NS</t>
  </si>
  <si>
    <t>RELIANCE.NS</t>
  </si>
  <si>
    <t>SAIL.NS</t>
  </si>
  <si>
    <t>SBIN.NS</t>
  </si>
  <si>
    <t>SIEMENS.NS</t>
  </si>
  <si>
    <t>SUNPHARMA.NS</t>
  </si>
  <si>
    <t>TATACONSUM.NS</t>
  </si>
  <si>
    <t>TATAMOTORS.NS</t>
  </si>
  <si>
    <t>TATAPOWER.NS</t>
  </si>
  <si>
    <t>TATASTEEL.NS</t>
  </si>
  <si>
    <t>TITAN.NS</t>
  </si>
  <si>
    <t>VEDL.NS</t>
  </si>
  <si>
    <t>WIPRO.NS</t>
  </si>
  <si>
    <t>^BSESN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</si>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</sst>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4" formatCode="0.0000%"/>
    <numFmt numFmtId="166" formatCode="0.0000"/>
    <numFmt numFmtId="167" formatCode="yyyy-mm-dd"/>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CZ66"/>
  <sheetViews>
    <sheetView showGridLines="0" tabSelected="1" workbookViewId="0"/>
  </sheetViews>
  <sheetFormatPr defaultRowHeight="15"/>
  <cols>
    <col min="1" max="1" width="36.7109375" customWidth="1"/>
    <col min="2" max="104" width="11.7109375" style="1" customWidth="1"/>
  </cols>
  <sheetData>
    <row r="1" spans="1:11">
      <c r="A1" s="2" t="s">
        <v>62</v>
      </c>
    </row>
    <row r="2" spans="1:11" ht="215" customHeight="1">
      <c r="A2" s="3" t="s">
        <v>57</v>
      </c>
      <c r="B2" s="3"/>
      <c r="C2" s="3"/>
      <c r="D2" s="3"/>
      <c r="E2" s="3"/>
      <c r="F2" s="3"/>
      <c r="G2" s="3"/>
      <c r="H2" s="3"/>
      <c r="I2" s="3"/>
      <c r="J2" s="3"/>
      <c r="K2" s="3"/>
    </row>
    <row r="3" spans="1:11">
      <c r="A3" s="4" t="s">
        <v>58</v>
      </c>
    </row>
    <row r="4" spans="1:11">
      <c r="B4" s="5" t="s">
        <v>56</v>
      </c>
    </row>
    <row r="5" spans="1:11">
      <c r="A5" s="5" t="s">
        <v>31</v>
      </c>
    </row>
    <row r="6" spans="1:11">
      <c r="A6" s="5" t="s">
        <v>32</v>
      </c>
      <c r="B6" s="6">
        <f>149</f>
        <v>0</v>
      </c>
    </row>
    <row r="7" spans="1:11">
      <c r="A7" s="5" t="s">
        <v>33</v>
      </c>
      <c r="B7" s="7">
        <f>AVERAGE(Portfolios!$B$2:$B$104) * 252</f>
        <v>0</v>
      </c>
    </row>
    <row r="8" spans="1:11">
      <c r="A8" s="5" t="s">
        <v>34</v>
      </c>
      <c r="B8" s="7">
        <f t="array" ref="B8">PRODUCT(1 + Portfolios!$B$2:$B$104)^(252/149)-1</f>
        <v>0</v>
      </c>
    </row>
    <row r="9" spans="1:11">
      <c r="A9" s="5" t="s">
        <v>35</v>
      </c>
      <c r="B9" s="7">
        <f>0</f>
        <v>0</v>
      </c>
    </row>
    <row r="10" spans="1:11">
      <c r="A10" s="5" t="s">
        <v>36</v>
      </c>
      <c r="B10" s="7">
        <f>0.05</f>
        <v>0</v>
      </c>
    </row>
    <row r="12" spans="1:11">
      <c r="A12" s="5" t="s">
        <v>37</v>
      </c>
    </row>
    <row r="13" spans="1:11">
      <c r="A13" s="5" t="s">
        <v>38</v>
      </c>
      <c r="B13" s="7">
        <f>STDEV(Portfolios!$B$2:$B$104) * SQRT(252)</f>
        <v>0</v>
      </c>
    </row>
    <row r="14" spans="1:11">
      <c r="A14" s="5" t="s">
        <v>39</v>
      </c>
      <c r="B14" s="7">
        <f>AVERAGE(Absdev!$B$2:$B$104) * SQRT(252)</f>
        <v>0</v>
      </c>
    </row>
    <row r="15" spans="1:11">
      <c r="A15" s="5" t="s">
        <v>40</v>
      </c>
      <c r="B15" s="7">
        <f>SQRT(SUMSQ(devBelowMean!$B$2:$B$104)/(COUNT(devBelowMean!$B$2:$B$104) - 1)) * SQRT(252)</f>
        <v>0</v>
      </c>
    </row>
    <row r="16" spans="1:11">
      <c r="A16" s="5" t="s">
        <v>41</v>
      </c>
      <c r="B16" s="7">
        <f>AVERAGE(devBelowTarget!$B$2:$B$104) * SQRT(252)</f>
        <v>0</v>
      </c>
    </row>
    <row r="17" spans="1:2">
      <c r="A17" s="5" t="s">
        <v>42</v>
      </c>
      <c r="B17" s="7">
        <f>SQRT(SUMSQ(devBelowTarget!$B$2:$B$104)/(COUNT(devBelowTarget!$B$2:$B$104) - 1)) * SQRT(252)</f>
        <v>0</v>
      </c>
    </row>
    <row r="18" spans="1:2">
      <c r="A18" s="5" t="s">
        <v>43</v>
      </c>
      <c r="B18" s="7">
        <f>-SMALL(Portfolios!$B$2:$B$104,ROUNDUP(COUNT(Portfolios!$B$2:$B$104)*B10,0)) * SQRT(252)</f>
        <v>0</v>
      </c>
    </row>
    <row r="19" spans="1:2">
      <c r="A19" s="5" t="s">
        <v>44</v>
      </c>
      <c r="B19" s="7">
        <f>-((SUMIF(Portfolios!$B$2:$B$104,"&lt;="&amp;(-B18/SQRT(252)),Portfolios!$B$2:$B$104)-ROUNDUP(COUNT(Portfolios!$B$2:$B$104)*B10,0)*(-B18/SQRT(252)))/(COUNT(Portfolios!$B$2:$B$104)*B10)-B18/SQRT(252)) * SQRT(252)</f>
        <v>0</v>
      </c>
    </row>
    <row r="20" spans="1:2">
      <c r="A20" s="5" t="s">
        <v>45</v>
      </c>
      <c r="B20" s="7">
        <f>0.0221794185410372 * SQRT(252)</f>
        <v>0</v>
      </c>
    </row>
    <row r="21" spans="1:2">
      <c r="A21" s="5" t="s">
        <v>46</v>
      </c>
      <c r="B21" s="7">
        <f>-MIN(Portfolios!$B$2:$B$104) * SQRT(252)</f>
        <v>0</v>
      </c>
    </row>
    <row r="22" spans="1:2">
      <c r="A22" s="5" t="s">
        <v>47</v>
      </c>
      <c r="B22" s="8">
        <f>SKEW(Portfolios!$B$2:$B$104)</f>
        <v>0</v>
      </c>
    </row>
    <row r="23" spans="1:2">
      <c r="A23" s="5" t="s">
        <v>48</v>
      </c>
      <c r="B23" s="8">
        <f>KURT(Portfolios!$B$2:$B$104)</f>
        <v>0</v>
      </c>
    </row>
    <row r="25" spans="1:2">
      <c r="A25" s="5" t="s">
        <v>49</v>
      </c>
    </row>
    <row r="26" spans="1:2">
      <c r="A26" s="5" t="s">
        <v>50</v>
      </c>
      <c r="B26" s="7">
        <f>SQRT(SUMSQ(Drawdown!$B$2:$B$104)/COUNT(Drawdown!$B$2:$B$104))</f>
        <v>0</v>
      </c>
    </row>
    <row r="27" spans="1:2">
      <c r="A27" s="5" t="s">
        <v>51</v>
      </c>
      <c r="B27" s="7">
        <f>AVERAGE(Drawdown!$B$2:$B$104)</f>
        <v>0</v>
      </c>
    </row>
    <row r="28" spans="1:2">
      <c r="A28" s="5" t="s">
        <v>52</v>
      </c>
      <c r="B28" s="7">
        <f>+LARGE(Drawdown!$B$2:$B$104,ROUNDUP(COUNT(Drawdown!$B$2:$B$104)*B10,0))</f>
        <v>0</v>
      </c>
    </row>
    <row r="29" spans="1:2">
      <c r="A29" s="5" t="s">
        <v>53</v>
      </c>
      <c r="B29" s="7">
        <f>((SUMIF(Drawdown!$B$2:$B$104,"&gt;="&amp;LARGE(Drawdown!$B$2:$B$104,ROUNDUP(COUNT(Drawdown!$B$2:$B$104)*B10,0)),Drawdown!$B$2:$B$104)-ROUNDUP(COUNT(Drawdown!$B$2:$B$104)*B10,0)*LARGE(Drawdown!$B$2:$B$104,ROUNDUP(COUNT(Drawdown!$B$2:$B$104)*B10,0)))/(COUNT(Drawdown!$B$2:$B$104)*B10)+LARGE(Drawdown!$B$2:$B$104,ROUNDUP(COUNT(Drawdown!$B$2:$B$104)*B10,0)))</f>
        <v>0</v>
      </c>
    </row>
    <row r="30" spans="1:2">
      <c r="A30" s="5" t="s">
        <v>54</v>
      </c>
      <c r="B30" s="7">
        <f>0.043079564549304436</f>
        <v>0</v>
      </c>
    </row>
    <row r="31" spans="1:2">
      <c r="A31" s="5" t="s">
        <v>55</v>
      </c>
      <c r="B31" s="7">
        <f>MAX(Drawdown!$B$2:$B$104)</f>
        <v>0</v>
      </c>
    </row>
    <row r="32" spans="1:2">
      <c r="A32" t="s">
        <v>59</v>
      </c>
    </row>
    <row r="33" spans="1:2">
      <c r="A33" t="s">
        <v>60</v>
      </c>
    </row>
    <row r="34" spans="1:2">
      <c r="A34" t="s">
        <v>61</v>
      </c>
    </row>
    <row r="37" spans="1:2">
      <c r="B37" s="5" t="s">
        <v>56</v>
      </c>
    </row>
    <row r="38" spans="1:2">
      <c r="A38" s="9" t="s">
        <v>1</v>
      </c>
      <c r="B38" s="1">
        <v>6.773429722677261E-09</v>
      </c>
    </row>
    <row r="39" spans="1:2">
      <c r="A39" s="9" t="s">
        <v>2</v>
      </c>
      <c r="B39" s="1">
        <v>5.517608629386679E-09</v>
      </c>
    </row>
    <row r="40" spans="1:2">
      <c r="A40" s="9" t="s">
        <v>3</v>
      </c>
      <c r="B40" s="1">
        <v>2.031920318403709E-08</v>
      </c>
    </row>
    <row r="41" spans="1:2">
      <c r="A41" s="9" t="s">
        <v>4</v>
      </c>
      <c r="B41" s="1">
        <v>1.937296419074539E-08</v>
      </c>
    </row>
    <row r="42" spans="1:2">
      <c r="A42" s="9" t="s">
        <v>5</v>
      </c>
      <c r="B42" s="1">
        <v>1.857368353979386E-08</v>
      </c>
    </row>
    <row r="43" spans="1:2">
      <c r="A43" s="9" t="s">
        <v>6</v>
      </c>
      <c r="B43" s="1">
        <v>4.054000944513795E-08</v>
      </c>
    </row>
    <row r="44" spans="1:2">
      <c r="A44" s="9" t="s">
        <v>7</v>
      </c>
      <c r="B44" s="1">
        <v>2.501409366748757E-08</v>
      </c>
    </row>
    <row r="45" spans="1:2">
      <c r="A45" s="9" t="s">
        <v>8</v>
      </c>
      <c r="B45" s="1">
        <v>1.485290229232037E-08</v>
      </c>
    </row>
    <row r="46" spans="1:2">
      <c r="A46" s="9" t="s">
        <v>9</v>
      </c>
      <c r="B46" s="1">
        <v>2.625698449557203E-09</v>
      </c>
    </row>
    <row r="47" spans="1:2">
      <c r="A47" s="9" t="s">
        <v>10</v>
      </c>
      <c r="B47" s="1">
        <v>8.042535860291298E-08</v>
      </c>
    </row>
    <row r="48" spans="1:2">
      <c r="A48" s="9" t="s">
        <v>11</v>
      </c>
      <c r="B48" s="1">
        <v>5.972546028187279E-09</v>
      </c>
    </row>
    <row r="49" spans="1:2">
      <c r="A49" s="9" t="s">
        <v>12</v>
      </c>
      <c r="B49" s="1">
        <v>7.342209237009336E-09</v>
      </c>
    </row>
    <row r="50" spans="1:2">
      <c r="A50" s="9" t="s">
        <v>13</v>
      </c>
      <c r="B50" s="1">
        <v>0.6100737651350844</v>
      </c>
    </row>
    <row r="51" spans="1:2">
      <c r="A51" s="9" t="s">
        <v>14</v>
      </c>
      <c r="B51" s="1">
        <v>0.3526675755537357</v>
      </c>
    </row>
    <row r="52" spans="1:2">
      <c r="A52" s="9" t="s">
        <v>15</v>
      </c>
      <c r="B52" s="1">
        <v>8.381038053592064E-09</v>
      </c>
    </row>
    <row r="53" spans="1:2">
      <c r="A53" s="9" t="s">
        <v>16</v>
      </c>
      <c r="B53" s="1">
        <v>9.708105971848877E-09</v>
      </c>
    </row>
    <row r="54" spans="1:2">
      <c r="A54" s="9" t="s">
        <v>17</v>
      </c>
      <c r="B54" s="1">
        <v>8.992515407498961E-09</v>
      </c>
    </row>
    <row r="55" spans="1:2">
      <c r="A55" s="9" t="s">
        <v>18</v>
      </c>
      <c r="B55" s="1">
        <v>3.31162281851993E-09</v>
      </c>
    </row>
    <row r="56" spans="1:2">
      <c r="A56" s="9" t="s">
        <v>19</v>
      </c>
      <c r="B56" s="1">
        <v>1.641096212084336E-08</v>
      </c>
    </row>
    <row r="57" spans="1:2">
      <c r="A57" s="9" t="s">
        <v>20</v>
      </c>
      <c r="B57" s="1">
        <v>1.713778981385076E-08</v>
      </c>
    </row>
    <row r="58" spans="1:2">
      <c r="A58" s="9" t="s">
        <v>21</v>
      </c>
      <c r="B58" s="1">
        <v>7.469345211109295E-08</v>
      </c>
    </row>
    <row r="59" spans="1:2">
      <c r="A59" s="9" t="s">
        <v>22</v>
      </c>
      <c r="B59" s="1">
        <v>1.048301556896192E-08</v>
      </c>
    </row>
    <row r="60" spans="1:2">
      <c r="A60" s="9" t="s">
        <v>23</v>
      </c>
      <c r="B60" s="1">
        <v>4.321407077434595E-09</v>
      </c>
    </row>
    <row r="61" spans="1:2">
      <c r="A61" s="9" t="s">
        <v>24</v>
      </c>
      <c r="B61" s="1">
        <v>4.464281438323577E-09</v>
      </c>
    </row>
    <row r="62" spans="1:2">
      <c r="A62" s="9" t="s">
        <v>25</v>
      </c>
      <c r="B62" s="1">
        <v>0.03725823380148741</v>
      </c>
    </row>
    <row r="63" spans="1:2">
      <c r="A63" s="9" t="s">
        <v>26</v>
      </c>
      <c r="B63" s="1">
        <v>4.136168924875258E-09</v>
      </c>
    </row>
    <row r="64" spans="1:2">
      <c r="A64" s="9" t="s">
        <v>27</v>
      </c>
      <c r="B64" s="1">
        <v>3.392095170874758E-09</v>
      </c>
    </row>
    <row r="65" spans="1:2">
      <c r="A65" s="9" t="s">
        <v>28</v>
      </c>
      <c r="B65" s="1">
        <v>3.848955062183297E-09</v>
      </c>
    </row>
    <row r="66" spans="1:2">
      <c r="A66" s="9" t="s">
        <v>29</v>
      </c>
      <c r="B66" s="1">
        <v>8.898575883123278E-09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Z104"/>
  <sheetViews>
    <sheetView showGridLines="0" workbookViewId="0"/>
  </sheetViews>
  <sheetFormatPr defaultRowHeight="15"/>
  <cols>
    <col min="1" max="1" width="10.7109375" style="10" customWidth="1"/>
    <col min="2" max="104" width="9.7109375" style="1" customWidth="1"/>
  </cols>
  <sheetData>
    <row r="1" spans="1:30">
      <c r="A1" s="5" t="s">
        <v>30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row>
    <row r="2" spans="1:30">
      <c r="A2" s="11">
        <v>44623</v>
      </c>
      <c r="B2" s="1">
        <v>-0.01679434915175193</v>
      </c>
      <c r="C2" s="1">
        <v>0.01256938803094987</v>
      </c>
      <c r="D2" s="1">
        <v>-0.00747399184998887</v>
      </c>
      <c r="E2" s="1">
        <v>0.01278311335829296</v>
      </c>
      <c r="F2" s="1">
        <v>-0.03485453871338939</v>
      </c>
      <c r="G2" s="1">
        <v>-0.03931266817307932</v>
      </c>
      <c r="H2" s="1">
        <v>0.04228125537287064</v>
      </c>
      <c r="I2" s="1">
        <v>-0.002364926339796236</v>
      </c>
      <c r="J2" s="1">
        <v>0.01033165836573025</v>
      </c>
      <c r="K2" s="1">
        <v>-0.02703469908622835</v>
      </c>
      <c r="L2" s="1">
        <v>0.01060011126440141</v>
      </c>
      <c r="M2" s="1">
        <v>0.02138085576565985</v>
      </c>
      <c r="N2" s="1">
        <v>0.01904317094738284</v>
      </c>
      <c r="O2" s="1">
        <v>-0.02094171407494794</v>
      </c>
      <c r="P2" s="1">
        <v>-0.00292654382152846</v>
      </c>
      <c r="Q2" s="1">
        <v>0.04510591087996985</v>
      </c>
      <c r="R2" s="1">
        <v>-0.008442597737144952</v>
      </c>
      <c r="S2" s="1">
        <v>0.01811782017421093</v>
      </c>
      <c r="T2" s="1">
        <v>-0.01444388066264146</v>
      </c>
      <c r="U2" s="1">
        <v>-0.003140524123269928</v>
      </c>
      <c r="V2" s="1">
        <v>0</v>
      </c>
      <c r="W2" s="1">
        <v>-0.03368500519602768</v>
      </c>
      <c r="X2" s="1">
        <v>-0.02345844472033287</v>
      </c>
      <c r="Y2" s="1">
        <v>0.005323953203802523</v>
      </c>
      <c r="Z2" s="1">
        <v>0.01081940044194774</v>
      </c>
      <c r="AA2" s="1">
        <v>-0.007097012698286109</v>
      </c>
      <c r="AB2" s="1">
        <v>0.02233419054227692</v>
      </c>
      <c r="AC2" s="1">
        <v>0.02584651094992463</v>
      </c>
      <c r="AD2" s="1">
        <v>-0.006602235853171656</v>
      </c>
    </row>
    <row r="3" spans="1:30">
      <c r="A3" s="11">
        <v>44624</v>
      </c>
      <c r="B3" s="1">
        <v>-0.03070565139314629</v>
      </c>
      <c r="C3" s="1">
        <v>0.005629428948339177</v>
      </c>
      <c r="D3" s="1">
        <v>0.001470418101068516</v>
      </c>
      <c r="E3" s="1">
        <v>-0.003957660744870473</v>
      </c>
      <c r="F3" s="1">
        <v>0.02952515407379241</v>
      </c>
      <c r="G3" s="1">
        <v>-0.02915535843095274</v>
      </c>
      <c r="H3" s="1">
        <v>-0.02232701409369064</v>
      </c>
      <c r="I3" s="1">
        <v>-0.00328224801923449</v>
      </c>
      <c r="J3" s="1">
        <v>-0.03711029210224914</v>
      </c>
      <c r="K3" s="1">
        <v>-0.0341941234989096</v>
      </c>
      <c r="L3" s="1">
        <v>0.001423781487930098</v>
      </c>
      <c r="M3" s="1">
        <v>-0.01221115989656263</v>
      </c>
      <c r="N3" s="1">
        <v>0.02780307801463677</v>
      </c>
      <c r="O3" s="1">
        <v>-0.03903942465099031</v>
      </c>
      <c r="P3" s="1">
        <v>-0.01956755745790395</v>
      </c>
      <c r="Q3" s="1">
        <v>-0.02965358724422862</v>
      </c>
      <c r="R3" s="1">
        <v>-0.02217966211009659</v>
      </c>
      <c r="S3" s="1">
        <v>-0.03559073274363189</v>
      </c>
      <c r="T3" s="1">
        <v>-0.01166022210527884</v>
      </c>
      <c r="U3" s="1">
        <v>-0.03173699072972835</v>
      </c>
      <c r="V3" s="1">
        <v>0.01065904259656003</v>
      </c>
      <c r="W3" s="1">
        <v>-0.02488895312761241</v>
      </c>
      <c r="X3" s="1">
        <v>-0.04541296231145486</v>
      </c>
      <c r="Y3" s="1">
        <v>-0.02272730358042707</v>
      </c>
      <c r="Z3" s="1">
        <v>-0.02010284484282732</v>
      </c>
      <c r="AA3" s="1">
        <v>-0.05176265592407014</v>
      </c>
      <c r="AB3" s="1">
        <v>-0.05695161144496275</v>
      </c>
      <c r="AC3" s="1">
        <v>0.01009566842552956</v>
      </c>
      <c r="AD3" s="1">
        <v>-0.01395342473561079</v>
      </c>
    </row>
    <row r="4" spans="1:30">
      <c r="A4" s="11">
        <v>44627</v>
      </c>
      <c r="B4" s="1">
        <v>-0.06636369947359766</v>
      </c>
      <c r="C4" s="1">
        <v>-0.02971154873919413</v>
      </c>
      <c r="D4" s="1">
        <v>-0.06463295616291753</v>
      </c>
      <c r="E4" s="1">
        <v>0.01068516013283261</v>
      </c>
      <c r="F4" s="1">
        <v>-0.0154754231698877</v>
      </c>
      <c r="G4" s="1">
        <v>-0.03402809537032281</v>
      </c>
      <c r="H4" s="1">
        <v>0.0398841114227857</v>
      </c>
      <c r="I4" s="1">
        <v>-0.03051589925523968</v>
      </c>
      <c r="J4" s="1">
        <v>0.06157926027994165</v>
      </c>
      <c r="K4" s="1">
        <v>-0.03741031945506423</v>
      </c>
      <c r="L4" s="1">
        <v>0.009603608132185082</v>
      </c>
      <c r="M4" s="1">
        <v>-0.008829948248108899</v>
      </c>
      <c r="N4" s="1">
        <v>-0.002438976588304054</v>
      </c>
      <c r="O4" s="1">
        <v>-0.05701217389224977</v>
      </c>
      <c r="P4" s="1">
        <v>-0.03831949337834628</v>
      </c>
      <c r="Q4" s="1">
        <v>0.1313162195457329</v>
      </c>
      <c r="R4" s="1">
        <v>-0.03698053493675435</v>
      </c>
      <c r="S4" s="1">
        <v>0.004613115373234944</v>
      </c>
      <c r="T4" s="1">
        <v>-0.04686654936487622</v>
      </c>
      <c r="U4" s="1">
        <v>-0.03013495281977252</v>
      </c>
      <c r="V4" s="1">
        <v>-0.008437315293260417</v>
      </c>
      <c r="W4" s="1">
        <v>-0.01507582961282805</v>
      </c>
      <c r="X4" s="1">
        <v>-0.05572198921509885</v>
      </c>
      <c r="Y4" s="1">
        <v>-0.02370744575892014</v>
      </c>
      <c r="Z4" s="1">
        <v>0.01158876560360822</v>
      </c>
      <c r="AA4" s="1">
        <v>-0.02101597205445016</v>
      </c>
      <c r="AB4" s="1">
        <v>0.03749315321232571</v>
      </c>
      <c r="AC4" s="1">
        <v>-0.00599685875770517</v>
      </c>
      <c r="AD4" s="1">
        <v>-0.0274425561605397</v>
      </c>
    </row>
    <row r="5" spans="1:30">
      <c r="A5" s="11">
        <v>44628</v>
      </c>
      <c r="B5" s="1">
        <v>0.004269395328938774</v>
      </c>
      <c r="C5" s="1">
        <v>0.0106509466145257</v>
      </c>
      <c r="D5" s="1">
        <v>-0.01258931130379171</v>
      </c>
      <c r="E5" s="1">
        <v>0.03017578139637056</v>
      </c>
      <c r="F5" s="1">
        <v>0.02630399481097045</v>
      </c>
      <c r="G5" s="1">
        <v>-0.001593045979611851</v>
      </c>
      <c r="H5" s="1">
        <v>-0.02629133453690058</v>
      </c>
      <c r="I5" s="1">
        <v>0.002264535687689806</v>
      </c>
      <c r="J5" s="1">
        <v>-0.04808384192883586</v>
      </c>
      <c r="K5" s="1">
        <v>0.002597894993040972</v>
      </c>
      <c r="L5" s="1">
        <v>0.02204213439667302</v>
      </c>
      <c r="M5" s="1">
        <v>0.04276160608899882</v>
      </c>
      <c r="N5" s="1">
        <v>0.008668574179706345</v>
      </c>
      <c r="O5" s="1">
        <v>0.01462608143292266</v>
      </c>
      <c r="P5" s="1">
        <v>0.01826291933485669</v>
      </c>
      <c r="Q5" s="1">
        <v>-0.04198976135852939</v>
      </c>
      <c r="R5" s="1">
        <v>-0.001808398342296069</v>
      </c>
      <c r="S5" s="1">
        <v>-0.01938782952530627</v>
      </c>
      <c r="T5" s="1">
        <v>0</v>
      </c>
      <c r="U5" s="1">
        <v>0.01310402048727632</v>
      </c>
      <c r="V5" s="1">
        <v>0.03932413942901358</v>
      </c>
      <c r="W5" s="1">
        <v>0.03614466818659956</v>
      </c>
      <c r="X5" s="1">
        <v>-0.005710659898477188</v>
      </c>
      <c r="Y5" s="1">
        <v>0.04972254591865055</v>
      </c>
      <c r="Z5" s="1">
        <v>-0.01733884837061817</v>
      </c>
      <c r="AA5" s="1">
        <v>-0.007720655894349893</v>
      </c>
      <c r="AB5" s="1">
        <v>-0.01561681208609034</v>
      </c>
      <c r="AC5" s="1">
        <v>0.02727986159032514</v>
      </c>
      <c r="AD5" s="1">
        <v>0.01100131699712836</v>
      </c>
    </row>
    <row r="6" spans="1:30">
      <c r="A6" s="11">
        <v>44629</v>
      </c>
      <c r="B6" s="1">
        <v>0.005668205202085552</v>
      </c>
      <c r="C6" s="1">
        <v>0.003073719169285782</v>
      </c>
      <c r="D6" s="1">
        <v>0.003243777467241804</v>
      </c>
      <c r="E6" s="1">
        <v>0.01237690966041405</v>
      </c>
      <c r="F6" s="1">
        <v>0.01600077938688016</v>
      </c>
      <c r="G6" s="1">
        <v>0.01640033774564698</v>
      </c>
      <c r="H6" s="1">
        <v>-0.01842438499454369</v>
      </c>
      <c r="I6" s="1">
        <v>0.03264792782879167</v>
      </c>
      <c r="J6" s="1">
        <v>-0.003220646382382064</v>
      </c>
      <c r="K6" s="1">
        <v>0.02508977527652956</v>
      </c>
      <c r="L6" s="1">
        <v>0.0197671627460394</v>
      </c>
      <c r="M6" s="1">
        <v>-0.0008542477235481405</v>
      </c>
      <c r="N6" s="1">
        <v>0.01035699490498887</v>
      </c>
      <c r="O6" s="1">
        <v>0.04881177628093547</v>
      </c>
      <c r="P6" s="1">
        <v>0.003974344708628896</v>
      </c>
      <c r="Q6" s="1">
        <v>-0.02065893381719908</v>
      </c>
      <c r="R6" s="1">
        <v>0.05305306982938007</v>
      </c>
      <c r="S6" s="1">
        <v>0</v>
      </c>
      <c r="T6" s="1">
        <v>0.02589143540191929</v>
      </c>
      <c r="U6" s="1">
        <v>0.01377900227895679</v>
      </c>
      <c r="V6" s="1">
        <v>0.01549710477630795</v>
      </c>
      <c r="W6" s="1">
        <v>0.0225976162848982</v>
      </c>
      <c r="X6" s="1">
        <v>0.03611995889338715</v>
      </c>
      <c r="Y6" s="1">
        <v>0.01013439307465069</v>
      </c>
      <c r="Z6" s="1">
        <v>-0.01114608013347851</v>
      </c>
      <c r="AA6" s="1">
        <v>0.02631519672673166</v>
      </c>
      <c r="AB6" s="1">
        <v>0.007872955974476126</v>
      </c>
      <c r="AC6" s="1">
        <v>-0.003319429131523721</v>
      </c>
      <c r="AD6" s="1">
        <v>0.02289675471922159</v>
      </c>
    </row>
    <row r="7" spans="1:30">
      <c r="A7" s="11">
        <v>44630</v>
      </c>
      <c r="B7" s="1">
        <v>0.03077728204789709</v>
      </c>
      <c r="C7" s="1">
        <v>0.01853198886335128</v>
      </c>
      <c r="D7" s="1">
        <v>0.03172357370126599</v>
      </c>
      <c r="E7" s="1">
        <v>0.005603361066875534</v>
      </c>
      <c r="F7" s="1">
        <v>-0.009655392472098012</v>
      </c>
      <c r="G7" s="1">
        <v>0.004339117143730142</v>
      </c>
      <c r="H7" s="1">
        <v>-0.04530743862311037</v>
      </c>
      <c r="I7" s="1">
        <v>0.01571668112775204</v>
      </c>
      <c r="J7" s="1">
        <v>0.009778105139140347</v>
      </c>
      <c r="K7" s="1">
        <v>0.05207961364078195</v>
      </c>
      <c r="L7" s="1">
        <v>0.006920946051071519</v>
      </c>
      <c r="M7" s="1">
        <v>0.03420256442823599</v>
      </c>
      <c r="N7" s="1">
        <v>0.01199560674944222</v>
      </c>
      <c r="O7" s="1">
        <v>0.00544326961343744</v>
      </c>
      <c r="P7" s="1">
        <v>0.016646328842574</v>
      </c>
      <c r="Q7" s="1">
        <v>-0.005986285278009817</v>
      </c>
      <c r="R7" s="1">
        <v>0.01620562688674432</v>
      </c>
      <c r="S7" s="1">
        <v>0.03121746276820403</v>
      </c>
      <c r="T7" s="1">
        <v>0.03763566065938306</v>
      </c>
      <c r="U7" s="1">
        <v>0.01848031455690591</v>
      </c>
      <c r="V7" s="1">
        <v>0.001497229290061908</v>
      </c>
      <c r="W7" s="1">
        <v>0.03582924181473346</v>
      </c>
      <c r="X7" s="1">
        <v>0.03375218628489352</v>
      </c>
      <c r="Y7" s="1">
        <v>0.01308615627076715</v>
      </c>
      <c r="Z7" s="1">
        <v>0.04249809682771799</v>
      </c>
      <c r="AA7" s="1">
        <v>0.01403249281265873</v>
      </c>
      <c r="AB7" s="1">
        <v>0.01885525365684759</v>
      </c>
      <c r="AC7" s="1">
        <v>0.004696839723970836</v>
      </c>
      <c r="AD7" s="1">
        <v>0.01495155441325613</v>
      </c>
    </row>
    <row r="8" spans="1:30">
      <c r="A8" s="11">
        <v>44631</v>
      </c>
      <c r="B8" s="1">
        <v>-0.005899765990227901</v>
      </c>
      <c r="C8" s="1">
        <v>0.0372493430734615</v>
      </c>
      <c r="D8" s="1">
        <v>-0.007151898942222346</v>
      </c>
      <c r="E8" s="1">
        <v>0.05764649170150538</v>
      </c>
      <c r="F8" s="1">
        <v>0.02134881905952746</v>
      </c>
      <c r="G8" s="1">
        <v>-0.005319119419161189</v>
      </c>
      <c r="H8" s="1">
        <v>0.03322035957760194</v>
      </c>
      <c r="I8" s="1">
        <v>0.002943995630380503</v>
      </c>
      <c r="J8" s="1">
        <v>-0.007915235017316724</v>
      </c>
      <c r="K8" s="1">
        <v>-0.003591923958037091</v>
      </c>
      <c r="L8" s="1">
        <v>-0.0021359332975881</v>
      </c>
      <c r="M8" s="1">
        <v>0.02273667374863608</v>
      </c>
      <c r="N8" s="1">
        <v>0.01875007909324</v>
      </c>
      <c r="O8" s="1">
        <v>-0.00548148169166085</v>
      </c>
      <c r="P8" s="1">
        <v>0.01347843483333011</v>
      </c>
      <c r="Q8" s="1">
        <v>0.007742991532654342</v>
      </c>
      <c r="R8" s="1">
        <v>0.002884358593598257</v>
      </c>
      <c r="S8" s="1">
        <v>0.005549984212948278</v>
      </c>
      <c r="T8" s="1">
        <v>0.00352034976548965</v>
      </c>
      <c r="U8" s="1">
        <v>0.01599265901774327</v>
      </c>
      <c r="V8" s="1">
        <v>0.03731815427033336</v>
      </c>
      <c r="W8" s="1">
        <v>-0.01070151405838538</v>
      </c>
      <c r="X8" s="1">
        <v>-0.003455701110436915</v>
      </c>
      <c r="Y8" s="1">
        <v>0.003875063394535028</v>
      </c>
      <c r="Z8" s="1">
        <v>-0.005348829325137583</v>
      </c>
      <c r="AA8" s="1">
        <v>0.0104547293490429</v>
      </c>
      <c r="AB8" s="1">
        <v>-0.0001322041690400289</v>
      </c>
      <c r="AC8" s="1">
        <v>-0.003484923859487732</v>
      </c>
      <c r="AD8" s="1">
        <v>0.001548924549281461</v>
      </c>
    </row>
    <row r="9" spans="1:30">
      <c r="A9" s="11">
        <v>44634</v>
      </c>
      <c r="B9" s="1">
        <v>0.02779187843084974</v>
      </c>
      <c r="C9" s="1">
        <v>-0.006491755683031397</v>
      </c>
      <c r="D9" s="1">
        <v>-0.004390662461960404</v>
      </c>
      <c r="E9" s="1">
        <v>0.004502219090997572</v>
      </c>
      <c r="F9" s="1">
        <v>-0.004603125103094241</v>
      </c>
      <c r="G9" s="1">
        <v>0.00995313747199833</v>
      </c>
      <c r="H9" s="1">
        <v>-0.0003280945587910145</v>
      </c>
      <c r="I9" s="1">
        <v>0.03275339419641221</v>
      </c>
      <c r="J9" s="1">
        <v>0.002885794675708819</v>
      </c>
      <c r="K9" s="1">
        <v>-0.01675886579939168</v>
      </c>
      <c r="L9" s="1">
        <v>0.03770577159141775</v>
      </c>
      <c r="M9" s="1">
        <v>-0.0234437918592153</v>
      </c>
      <c r="N9" s="1">
        <v>0.01121211478487494</v>
      </c>
      <c r="O9" s="1">
        <v>0.01143171123399411</v>
      </c>
      <c r="P9" s="1">
        <v>-0.0008865761014197338</v>
      </c>
      <c r="Q9" s="1">
        <v>-0.02219691109392086</v>
      </c>
      <c r="R9" s="1">
        <v>0.008211242530049567</v>
      </c>
      <c r="S9" s="1">
        <v>-0.003512204573281275</v>
      </c>
      <c r="T9" s="1">
        <v>0.03146591201650906</v>
      </c>
      <c r="U9" s="1">
        <v>-0.0001271339416590855</v>
      </c>
      <c r="V9" s="1">
        <v>-0.0108092956099749</v>
      </c>
      <c r="W9" s="1">
        <v>0.008095480432773527</v>
      </c>
      <c r="X9" s="1">
        <v>-0.0154250431271078</v>
      </c>
      <c r="Y9" s="1">
        <v>-0.006862467959173779</v>
      </c>
      <c r="Z9" s="1">
        <v>-0.003610685699329763</v>
      </c>
      <c r="AA9" s="1">
        <v>0.0182065244090559</v>
      </c>
      <c r="AB9" s="1">
        <v>-0.006345881991278834</v>
      </c>
      <c r="AC9" s="1">
        <v>0.02038560609679463</v>
      </c>
      <c r="AD9" s="1">
        <v>0.01684453075573322</v>
      </c>
    </row>
    <row r="10" spans="1:30">
      <c r="A10" s="11">
        <v>44635</v>
      </c>
      <c r="B10" s="1">
        <v>-0.01675935955387575</v>
      </c>
      <c r="C10" s="1">
        <v>-0.0259975054538516</v>
      </c>
      <c r="D10" s="1">
        <v>0.01161385599432974</v>
      </c>
      <c r="E10" s="1">
        <v>0.01849992203774731</v>
      </c>
      <c r="F10" s="1">
        <v>-0.01451745524589754</v>
      </c>
      <c r="G10" s="1">
        <v>-0.003587661834110745</v>
      </c>
      <c r="H10" s="1">
        <v>-0.02559891433577377</v>
      </c>
      <c r="I10" s="1">
        <v>-0.01285916900739525</v>
      </c>
      <c r="J10" s="1">
        <v>-0.05255580611967237</v>
      </c>
      <c r="K10" s="1">
        <v>-0.01024626810019369</v>
      </c>
      <c r="L10" s="1">
        <v>-0.02718568380030617</v>
      </c>
      <c r="M10" s="1">
        <v>-0.0149005960669536</v>
      </c>
      <c r="N10" s="1">
        <v>-0.004811644862736997</v>
      </c>
      <c r="O10" s="1">
        <v>0.02421959274413599</v>
      </c>
      <c r="P10" s="1">
        <v>0.008578201639042549</v>
      </c>
      <c r="Q10" s="1">
        <v>-0.04685680479270005</v>
      </c>
      <c r="R10" s="1">
        <v>-0.02290341946188801</v>
      </c>
      <c r="S10" s="1">
        <v>-0.0443101990655751</v>
      </c>
      <c r="T10" s="1">
        <v>0.001442844173276558</v>
      </c>
      <c r="U10" s="1">
        <v>-0.01873037980223136</v>
      </c>
      <c r="V10" s="1">
        <v>-0.0006724414180538929</v>
      </c>
      <c r="W10" s="1">
        <v>0.03648314690014898</v>
      </c>
      <c r="X10" s="1">
        <v>0.004736413970453102</v>
      </c>
      <c r="Y10" s="1">
        <v>-0.01792276807845372</v>
      </c>
      <c r="Z10" s="1">
        <v>-0.04876633154557686</v>
      </c>
      <c r="AA10" s="1">
        <v>0.007069711500883535</v>
      </c>
      <c r="AB10" s="1">
        <v>-0.04816391682503784</v>
      </c>
      <c r="AC10" s="1">
        <v>-0.01747051036620584</v>
      </c>
      <c r="AD10" s="1">
        <v>-0.01255475203661083</v>
      </c>
    </row>
    <row r="11" spans="1:30">
      <c r="A11" s="11">
        <v>44636</v>
      </c>
      <c r="B11" s="1">
        <v>0.03681149941271</v>
      </c>
      <c r="C11" s="1">
        <v>0.01712818260628968</v>
      </c>
      <c r="D11" s="1">
        <v>0.02817378727174402</v>
      </c>
      <c r="E11" s="1">
        <v>-0.01146940479478686</v>
      </c>
      <c r="F11" s="1">
        <v>0.0112696744344476</v>
      </c>
      <c r="G11" s="1">
        <v>0.02283920720086052</v>
      </c>
      <c r="H11" s="1">
        <v>0.0266082591218173</v>
      </c>
      <c r="I11" s="1">
        <v>0.01695927088394722</v>
      </c>
      <c r="J11" s="1">
        <v>0.02313539418752453</v>
      </c>
      <c r="K11" s="1">
        <v>0.0166567820686625</v>
      </c>
      <c r="L11" s="1">
        <v>0.02723860781134579</v>
      </c>
      <c r="M11" s="1">
        <v>0.02478984563300535</v>
      </c>
      <c r="N11" s="1">
        <v>0.01997054066042803</v>
      </c>
      <c r="O11" s="1">
        <v>0.0163557721258567</v>
      </c>
      <c r="P11" s="1">
        <v>0.02737315410275687</v>
      </c>
      <c r="Q11" s="1">
        <v>0.0216794471086994</v>
      </c>
      <c r="R11" s="1">
        <v>0.01688211725414757</v>
      </c>
      <c r="S11" s="1">
        <v>0.02423594774321991</v>
      </c>
      <c r="T11" s="1">
        <v>0.01420192124164688</v>
      </c>
      <c r="U11" s="1">
        <v>0.0188287492126793</v>
      </c>
      <c r="V11" s="1">
        <v>-0.002747753105764472</v>
      </c>
      <c r="W11" s="1">
        <v>-0.001001885583187034</v>
      </c>
      <c r="X11" s="1">
        <v>0.02719690599781632</v>
      </c>
      <c r="Y11" s="1">
        <v>0.01341251055577941</v>
      </c>
      <c r="Z11" s="1">
        <v>0.02553192673326143</v>
      </c>
      <c r="AA11" s="1">
        <v>0.01186967162644859</v>
      </c>
      <c r="AB11" s="1">
        <v>0.04375179440028032</v>
      </c>
      <c r="AC11" s="1">
        <v>0.01795121965522584</v>
      </c>
      <c r="AD11" s="1">
        <v>0.01864208620371599</v>
      </c>
    </row>
    <row r="12" spans="1:30">
      <c r="A12" s="11">
        <v>44637</v>
      </c>
      <c r="B12" s="1">
        <v>0.02127520144562367</v>
      </c>
      <c r="C12" s="1">
        <v>0.02217234836434567</v>
      </c>
      <c r="D12" s="1">
        <v>0.01276534360884063</v>
      </c>
      <c r="E12" s="1">
        <v>-0.006914248012065083</v>
      </c>
      <c r="F12" s="1">
        <v>0.02493780780009347</v>
      </c>
      <c r="G12" s="1">
        <v>0.033525576322468</v>
      </c>
      <c r="H12" s="1">
        <v>-0.007217845716739557</v>
      </c>
      <c r="I12" s="1">
        <v>0.02202816499779647</v>
      </c>
      <c r="J12" s="1">
        <v>0.007158977637377051</v>
      </c>
      <c r="K12" s="1">
        <v>0.01442945583380584</v>
      </c>
      <c r="L12" s="1">
        <v>-0.01841853922533676</v>
      </c>
      <c r="M12" s="1">
        <v>-0.00492002735408259</v>
      </c>
      <c r="N12" s="1">
        <v>0.00948055137404169</v>
      </c>
      <c r="O12" s="1">
        <v>0.02682094297820892</v>
      </c>
      <c r="P12" s="1">
        <v>-0.002569296012427946</v>
      </c>
      <c r="Q12" s="1">
        <v>0.01793181629300933</v>
      </c>
      <c r="R12" s="1">
        <v>0.032600297537142</v>
      </c>
      <c r="S12" s="1">
        <v>0.009259286893642305</v>
      </c>
      <c r="T12" s="1">
        <v>0.01856925646425189</v>
      </c>
      <c r="U12" s="1">
        <v>0.009219227047370993</v>
      </c>
      <c r="V12" s="1">
        <v>0.02519114070691386</v>
      </c>
      <c r="W12" s="1">
        <v>0.0326938145276443</v>
      </c>
      <c r="X12" s="1">
        <v>0.02094609090216326</v>
      </c>
      <c r="Y12" s="1">
        <v>0.005641181956467234</v>
      </c>
      <c r="Z12" s="1">
        <v>0.03019166999580158</v>
      </c>
      <c r="AA12" s="1">
        <v>0.0447183780795517</v>
      </c>
      <c r="AB12" s="1">
        <v>0.01366007996088237</v>
      </c>
      <c r="AC12" s="1">
        <v>0.0049310746170943</v>
      </c>
      <c r="AD12" s="1">
        <v>0.01843264745107298</v>
      </c>
    </row>
    <row r="13" spans="1:30">
      <c r="A13" s="11">
        <v>44641</v>
      </c>
      <c r="B13" s="1">
        <v>-0.01805884567068627</v>
      </c>
      <c r="C13" s="1">
        <v>-0.01922017308984769</v>
      </c>
      <c r="D13" s="1">
        <v>-0.03528056621720499</v>
      </c>
      <c r="E13" s="1">
        <v>0.001716701845366764</v>
      </c>
      <c r="F13" s="1">
        <v>-0.009203017181557138</v>
      </c>
      <c r="G13" s="1">
        <v>-0.02388229399755304</v>
      </c>
      <c r="H13" s="1">
        <v>-0.01367057406392702</v>
      </c>
      <c r="I13" s="1">
        <v>0.004357868167270684</v>
      </c>
      <c r="J13" s="1">
        <v>0.02279825966407456</v>
      </c>
      <c r="K13" s="1">
        <v>-0.02419063493752294</v>
      </c>
      <c r="L13" s="1">
        <v>-0.0008357240780195729</v>
      </c>
      <c r="M13" s="1">
        <v>-0.02760617807690746</v>
      </c>
      <c r="N13" s="1">
        <v>-0.00163328194082335</v>
      </c>
      <c r="O13" s="1">
        <v>-0.01372106277869201</v>
      </c>
      <c r="P13" s="1">
        <v>-0.03768359168561619</v>
      </c>
      <c r="Q13" s="1">
        <v>0.01321203972977991</v>
      </c>
      <c r="R13" s="1">
        <v>-0.005762180805406802</v>
      </c>
      <c r="S13" s="1">
        <v>0.01325181395431363</v>
      </c>
      <c r="T13" s="1">
        <v>-0.02251447042990784</v>
      </c>
      <c r="U13" s="1">
        <v>-0.01346103424490308</v>
      </c>
      <c r="V13" s="1">
        <v>0.002413349618030081</v>
      </c>
      <c r="W13" s="1">
        <v>-0.03172345817967237</v>
      </c>
      <c r="X13" s="1">
        <v>-0.01348542127836438</v>
      </c>
      <c r="Y13" s="1">
        <v>-0.01639701782142</v>
      </c>
      <c r="Z13" s="1">
        <v>-0.000383640393784801</v>
      </c>
      <c r="AA13" s="1">
        <v>0.001572360393304884</v>
      </c>
      <c r="AB13" s="1">
        <v>0.0570748320939003</v>
      </c>
      <c r="AC13" s="1">
        <v>-0.001995959354413879</v>
      </c>
      <c r="AD13" s="1">
        <v>-0.009875606605637133</v>
      </c>
    </row>
    <row r="14" spans="1:30">
      <c r="A14" s="11">
        <v>44642</v>
      </c>
      <c r="B14" s="1">
        <v>0.007576797442036209</v>
      </c>
      <c r="C14" s="1">
        <v>0.03135492401045625</v>
      </c>
      <c r="D14" s="1">
        <v>-0.02444751468381845</v>
      </c>
      <c r="E14" s="1">
        <v>-0.01685239989442289</v>
      </c>
      <c r="F14" s="1">
        <v>0.006342192952146775</v>
      </c>
      <c r="G14" s="1">
        <v>0.0006935673257777442</v>
      </c>
      <c r="H14" s="1">
        <v>-0.005890546729743651</v>
      </c>
      <c r="I14" s="1">
        <v>0.005146356603160429</v>
      </c>
      <c r="J14" s="1">
        <v>0.00593272569086456</v>
      </c>
      <c r="K14" s="1">
        <v>-0.02812985305293414</v>
      </c>
      <c r="L14" s="1">
        <v>0.01853698389452818</v>
      </c>
      <c r="M14" s="1">
        <v>0.02245772100512489</v>
      </c>
      <c r="N14" s="1">
        <v>0.02147243005998423</v>
      </c>
      <c r="O14" s="1">
        <v>0.002680208763055747</v>
      </c>
      <c r="P14" s="1">
        <v>-0.02428868811689033</v>
      </c>
      <c r="Q14" s="1">
        <v>0.01680668845195776</v>
      </c>
      <c r="R14" s="1">
        <v>0.02583689339582018</v>
      </c>
      <c r="S14" s="1">
        <v>0.001006057177610042</v>
      </c>
      <c r="T14" s="1">
        <v>0.006318801143625929</v>
      </c>
      <c r="U14" s="1">
        <v>-0.01266550352797713</v>
      </c>
      <c r="V14" s="1">
        <v>0.0003282916870634978</v>
      </c>
      <c r="W14" s="1">
        <v>0.00682002781622848</v>
      </c>
      <c r="X14" s="1">
        <v>0.02897533249861328</v>
      </c>
      <c r="Y14" s="1">
        <v>0.01513490200005219</v>
      </c>
      <c r="Z14" s="1">
        <v>-0.0007291108746458885</v>
      </c>
      <c r="AA14" s="1">
        <v>0.002031529063182491</v>
      </c>
      <c r="AB14" s="1">
        <v>0.009998743737027915</v>
      </c>
      <c r="AC14" s="1">
        <v>0.01674992445563439</v>
      </c>
      <c r="AD14" s="1">
        <v>0.01216237103508822</v>
      </c>
    </row>
    <row r="15" spans="1:30">
      <c r="A15" s="11">
        <v>44643</v>
      </c>
      <c r="B15" s="1">
        <v>-0.006357686076400082</v>
      </c>
      <c r="C15" s="1">
        <v>-0.00488593637307444</v>
      </c>
      <c r="D15" s="1">
        <v>-0.0177779204684001</v>
      </c>
      <c r="E15" s="1">
        <v>-0.01757693662820936</v>
      </c>
      <c r="F15" s="1">
        <v>0.02405493977454154</v>
      </c>
      <c r="G15" s="1">
        <v>0.005755416926759072</v>
      </c>
      <c r="H15" s="1">
        <v>0.001045677251531485</v>
      </c>
      <c r="I15" s="1">
        <v>-0.009972232500512268</v>
      </c>
      <c r="J15" s="1">
        <v>0.02527589298447253</v>
      </c>
      <c r="K15" s="1">
        <v>-0.007499309422567602</v>
      </c>
      <c r="L15" s="1">
        <v>-0.00794742225131817</v>
      </c>
      <c r="M15" s="1">
        <v>0.008702845119022751</v>
      </c>
      <c r="N15" s="1">
        <v>0.009008979715976695</v>
      </c>
      <c r="O15" s="1">
        <v>-0.01463844438655559</v>
      </c>
      <c r="P15" s="1">
        <v>-0.01524080452545729</v>
      </c>
      <c r="Q15" s="1">
        <v>0.0008549780254085704</v>
      </c>
      <c r="R15" s="1">
        <v>0.003180389436625797</v>
      </c>
      <c r="S15" s="1">
        <v>0.03618084770977048</v>
      </c>
      <c r="T15" s="1">
        <v>-0.006177862576442483</v>
      </c>
      <c r="U15" s="1">
        <v>-0.009960483146121857</v>
      </c>
      <c r="V15" s="1">
        <v>-0.01454982326701593</v>
      </c>
      <c r="W15" s="1">
        <v>-0.005445639341250752</v>
      </c>
      <c r="X15" s="1">
        <v>-0.01033273134434176</v>
      </c>
      <c r="Y15" s="1">
        <v>0.01253245512780721</v>
      </c>
      <c r="Z15" s="1">
        <v>0.02227348543739627</v>
      </c>
      <c r="AA15" s="1">
        <v>-0.008386278745617481</v>
      </c>
      <c r="AB15" s="1">
        <v>0.01138481982680339</v>
      </c>
      <c r="AC15" s="1">
        <v>0.001885188423508488</v>
      </c>
      <c r="AD15" s="1">
        <v>-0.005250631834630592</v>
      </c>
    </row>
    <row r="16" spans="1:30">
      <c r="A16" s="11">
        <v>44644</v>
      </c>
      <c r="B16" s="1">
        <v>-0.006191955151726658</v>
      </c>
      <c r="C16" s="1">
        <v>-0.01091107834551708</v>
      </c>
      <c r="D16" s="1">
        <v>0.000515747244008713</v>
      </c>
      <c r="E16" s="1">
        <v>0.01434276682543145</v>
      </c>
      <c r="F16" s="1">
        <v>0.0487486575457321</v>
      </c>
      <c r="G16" s="1">
        <v>-0.01021269728806007</v>
      </c>
      <c r="H16" s="1">
        <v>0.02437330118534464</v>
      </c>
      <c r="I16" s="1">
        <v>-0.02474225375475669</v>
      </c>
      <c r="J16" s="1">
        <v>0.02218755567793451</v>
      </c>
      <c r="K16" s="1">
        <v>-0.006393593758840743</v>
      </c>
      <c r="L16" s="1">
        <v>0.007637192349960076</v>
      </c>
      <c r="M16" s="1">
        <v>-0.009038660312172153</v>
      </c>
      <c r="N16" s="1">
        <v>0.01130953281008273</v>
      </c>
      <c r="O16" s="1">
        <v>-0.01091585768044911</v>
      </c>
      <c r="P16" s="1">
        <v>-0.004539851793896377</v>
      </c>
      <c r="Q16" s="1">
        <v>0.01053521703157378</v>
      </c>
      <c r="R16" s="1">
        <v>0.01553637337135316</v>
      </c>
      <c r="S16" s="1">
        <v>0.008729414793594348</v>
      </c>
      <c r="T16" s="1">
        <v>-0.007235243972656735</v>
      </c>
      <c r="U16" s="1">
        <v>-0.0007621785077782661</v>
      </c>
      <c r="V16" s="1">
        <v>0.008936528621567907</v>
      </c>
      <c r="W16" s="1">
        <v>-0.01108435291166399</v>
      </c>
      <c r="X16" s="1">
        <v>-0.005965983613502646</v>
      </c>
      <c r="Y16" s="1">
        <v>0.02219374779920957</v>
      </c>
      <c r="Z16" s="1">
        <v>0.0146880652699739</v>
      </c>
      <c r="AA16" s="1">
        <v>-0.02657996367378246</v>
      </c>
      <c r="AB16" s="1">
        <v>0.006117678304250029</v>
      </c>
      <c r="AC16" s="1">
        <v>-0.001063514426821954</v>
      </c>
      <c r="AD16" s="1">
        <v>-0.001545304718244656</v>
      </c>
    </row>
    <row r="17" spans="1:30">
      <c r="A17" s="11">
        <v>44645</v>
      </c>
      <c r="B17" s="1">
        <v>-0.001384553782919351</v>
      </c>
      <c r="C17" s="1">
        <v>-0.006343126994431403</v>
      </c>
      <c r="D17" s="1">
        <v>-0.003012433235489609</v>
      </c>
      <c r="E17" s="1">
        <v>-0.01506315433862282</v>
      </c>
      <c r="F17" s="1">
        <v>0.007612287094649339</v>
      </c>
      <c r="G17" s="1">
        <v>-0.01384154209168154</v>
      </c>
      <c r="H17" s="1">
        <v>0.003738960521662227</v>
      </c>
      <c r="I17" s="1">
        <v>-0.008144759816468561</v>
      </c>
      <c r="J17" s="1">
        <v>0.001205853300656923</v>
      </c>
      <c r="K17" s="1">
        <v>-0.006561896267622491</v>
      </c>
      <c r="L17" s="1">
        <v>-0.005379669262411402</v>
      </c>
      <c r="M17" s="1">
        <v>-0.01492540535999498</v>
      </c>
      <c r="N17" s="1">
        <v>-0.005885816592020809</v>
      </c>
      <c r="O17" s="1">
        <v>-0.001175532243020583</v>
      </c>
      <c r="P17" s="1">
        <v>-0.008913739318768488</v>
      </c>
      <c r="Q17" s="1">
        <v>-0.009298319643262554</v>
      </c>
      <c r="R17" s="1">
        <v>0.006670182820366799</v>
      </c>
      <c r="S17" s="1">
        <v>-0.008653871559183735</v>
      </c>
      <c r="T17" s="1">
        <v>0.007390671955450401</v>
      </c>
      <c r="U17" s="1">
        <v>-0.008935187012906631</v>
      </c>
      <c r="V17" s="1">
        <v>-0.007151928968519461</v>
      </c>
      <c r="W17" s="1">
        <v>-0.009655675183120049</v>
      </c>
      <c r="X17" s="1">
        <v>-0.002539256861770145</v>
      </c>
      <c r="Y17" s="1">
        <v>0.00772443051278171</v>
      </c>
      <c r="Z17" s="1">
        <v>-0.008588951909456299</v>
      </c>
      <c r="AA17" s="1">
        <v>-0.03612758976178487</v>
      </c>
      <c r="AB17" s="1">
        <v>-0.00145932910213209</v>
      </c>
      <c r="AC17" s="1">
        <v>-0.01179266061075357</v>
      </c>
      <c r="AD17" s="1">
        <v>-0.004053784416067407</v>
      </c>
    </row>
    <row r="18" spans="1:30">
      <c r="A18" s="11">
        <v>44648</v>
      </c>
      <c r="B18" s="1">
        <v>0.02045063140944148</v>
      </c>
      <c r="C18" s="1">
        <v>-0.001665202001414179</v>
      </c>
      <c r="D18" s="1">
        <v>9.691932668376424E-05</v>
      </c>
      <c r="E18" s="1">
        <v>0.003552032737981436</v>
      </c>
      <c r="F18" s="1">
        <v>-0.01742529535976067</v>
      </c>
      <c r="G18" s="1">
        <v>0.01846492880338757</v>
      </c>
      <c r="H18" s="1">
        <v>0.03013880218797671</v>
      </c>
      <c r="I18" s="1">
        <v>0.001327843601323098</v>
      </c>
      <c r="J18" s="1">
        <v>0.0120443064456619</v>
      </c>
      <c r="K18" s="1">
        <v>0.0113159055113301</v>
      </c>
      <c r="L18" s="1">
        <v>-0.001412211640313243</v>
      </c>
      <c r="M18" s="1">
        <v>0.009680233386448744</v>
      </c>
      <c r="N18" s="1">
        <v>0.01460425654671971</v>
      </c>
      <c r="O18" s="1">
        <v>0.005884336845428884</v>
      </c>
      <c r="P18" s="1">
        <v>-0.007111470096380246</v>
      </c>
      <c r="Q18" s="1">
        <v>0.003128559574062439</v>
      </c>
      <c r="R18" s="1">
        <v>0.01005444364638297</v>
      </c>
      <c r="S18" s="1">
        <v>-0.007455267884659</v>
      </c>
      <c r="T18" s="1">
        <v>0.01385772609064118</v>
      </c>
      <c r="U18" s="1">
        <v>-0.0006816997074672315</v>
      </c>
      <c r="V18" s="1">
        <v>0.003934249031028125</v>
      </c>
      <c r="W18" s="1">
        <v>0.01077253597326466</v>
      </c>
      <c r="X18" s="1">
        <v>0.001388581566860392</v>
      </c>
      <c r="Y18" s="1">
        <v>-0.007250857214378903</v>
      </c>
      <c r="Z18" s="1">
        <v>0</v>
      </c>
      <c r="AA18" s="1">
        <v>0.004754573385300054</v>
      </c>
      <c r="AB18" s="1">
        <v>0.006941900221268282</v>
      </c>
      <c r="AC18" s="1">
        <v>-0.005220799433191869</v>
      </c>
      <c r="AD18" s="1">
        <v>0.0040320815040229</v>
      </c>
    </row>
    <row r="19" spans="1:30">
      <c r="A19" s="11">
        <v>44649</v>
      </c>
      <c r="B19" s="1">
        <v>0.002445620735103127</v>
      </c>
      <c r="C19" s="1">
        <v>-0.003475130010888505</v>
      </c>
      <c r="D19" s="1">
        <v>0.002908194586671353</v>
      </c>
      <c r="E19" s="1">
        <v>0.0213843181586435</v>
      </c>
      <c r="F19" s="1">
        <v>0.008890431837308643</v>
      </c>
      <c r="G19" s="1">
        <v>0.0422269404135529</v>
      </c>
      <c r="H19" s="1">
        <v>0.003616049374392194</v>
      </c>
      <c r="I19" s="1">
        <v>0.01326074152038759</v>
      </c>
      <c r="J19" s="1">
        <v>0.001745419203110332</v>
      </c>
      <c r="K19" s="1">
        <v>0.006050406339074499</v>
      </c>
      <c r="L19" s="1">
        <v>0.006457092271627385</v>
      </c>
      <c r="M19" s="1">
        <v>-0.01375579325153353</v>
      </c>
      <c r="N19" s="1">
        <v>-0.009531143348986526</v>
      </c>
      <c r="O19" s="1">
        <v>0.005329784472086097</v>
      </c>
      <c r="P19" s="1">
        <v>0.01643140423928813</v>
      </c>
      <c r="Q19" s="1">
        <v>-0.03033740751935543</v>
      </c>
      <c r="R19" s="1">
        <v>0.0002289098901961939</v>
      </c>
      <c r="S19" s="1">
        <v>-0.0105157414444238</v>
      </c>
      <c r="T19" s="1">
        <v>-0.005025113731815911</v>
      </c>
      <c r="U19" s="1">
        <v>0.01221256463857401</v>
      </c>
      <c r="V19" s="1">
        <v>0.0148470672913652</v>
      </c>
      <c r="W19" s="1">
        <v>0.002630648646257283</v>
      </c>
      <c r="X19" s="1">
        <v>0.002311069960223566</v>
      </c>
      <c r="Y19" s="1">
        <v>-0.002086822953280776</v>
      </c>
      <c r="Z19" s="1">
        <v>-0.003211562548109614</v>
      </c>
      <c r="AA19" s="1">
        <v>0.001143624095194529</v>
      </c>
      <c r="AB19" s="1">
        <v>-0.007377809095661214</v>
      </c>
      <c r="AC19" s="1">
        <v>0.003832047781038073</v>
      </c>
      <c r="AD19" s="1">
        <v>0.006079856711231679</v>
      </c>
    </row>
    <row r="20" spans="1:30">
      <c r="A20" s="11">
        <v>44650</v>
      </c>
      <c r="B20" s="1">
        <v>0.01714560119465669</v>
      </c>
      <c r="C20" s="1">
        <v>0.004463543125029501</v>
      </c>
      <c r="D20" s="1">
        <v>0.01436942722781875</v>
      </c>
      <c r="E20" s="1">
        <v>-0.009529803291134953</v>
      </c>
      <c r="F20" s="1">
        <v>0.007135296238080624</v>
      </c>
      <c r="G20" s="1">
        <v>0.002439027290116469</v>
      </c>
      <c r="H20" s="1">
        <v>0.005240805379137958</v>
      </c>
      <c r="I20" s="1">
        <v>0.01732333723445323</v>
      </c>
      <c r="J20" s="1">
        <v>-0.04989701158459903</v>
      </c>
      <c r="K20" s="1">
        <v>0.01451899759095321</v>
      </c>
      <c r="L20" s="1">
        <v>0.009517469123087929</v>
      </c>
      <c r="M20" s="1">
        <v>-0.009298436200289473</v>
      </c>
      <c r="N20" s="1">
        <v>-0.02120976972840605</v>
      </c>
      <c r="O20" s="1">
        <v>0.02586150535247644</v>
      </c>
      <c r="P20" s="1">
        <v>0.01554404145077726</v>
      </c>
      <c r="Q20" s="1">
        <v>-0.05263163664767923</v>
      </c>
      <c r="R20" s="1">
        <v>0.01921786758030386</v>
      </c>
      <c r="S20" s="1">
        <v>-0.01062757704279105</v>
      </c>
      <c r="T20" s="1">
        <v>-0.001414195654150352</v>
      </c>
      <c r="U20" s="1">
        <v>0.01889128311820643</v>
      </c>
      <c r="V20" s="1">
        <v>0.001359657568512862</v>
      </c>
      <c r="W20" s="1">
        <v>0.03047628950438486</v>
      </c>
      <c r="X20" s="1">
        <v>0.004496153180927998</v>
      </c>
      <c r="Y20" s="1">
        <v>0.01087406890302556</v>
      </c>
      <c r="Z20" s="1">
        <v>-0.01993034326959175</v>
      </c>
      <c r="AA20" s="1">
        <v>-0.006164385280208018</v>
      </c>
      <c r="AB20" s="1">
        <v>-0.02839044567524185</v>
      </c>
      <c r="AC20" s="1">
        <v>-0.002821695100849286</v>
      </c>
      <c r="AD20" s="1">
        <v>0.01277689382208225</v>
      </c>
    </row>
    <row r="21" spans="1:30">
      <c r="A21" s="11">
        <v>44651</v>
      </c>
      <c r="B21" s="1">
        <v>0.01425808235219184</v>
      </c>
      <c r="C21" s="1">
        <v>-0.001944084708273008</v>
      </c>
      <c r="D21" s="1">
        <v>0.01842205073092296</v>
      </c>
      <c r="E21" s="1">
        <v>-0.01059331176864831</v>
      </c>
      <c r="F21" s="1">
        <v>-0.01353798604896828</v>
      </c>
      <c r="G21" s="1">
        <v>-0.01182368304657988</v>
      </c>
      <c r="H21" s="1">
        <v>0.01433679537188071</v>
      </c>
      <c r="I21" s="1">
        <v>-0.004468686502486552</v>
      </c>
      <c r="J21" s="1">
        <v>-0.05051682072943331</v>
      </c>
      <c r="K21" s="1">
        <v>0.01624571721244528</v>
      </c>
      <c r="L21" s="1">
        <v>0.001523159567357268</v>
      </c>
      <c r="M21" s="1">
        <v>0.01493181833789192</v>
      </c>
      <c r="N21" s="1">
        <v>0.005818602168077724</v>
      </c>
      <c r="O21" s="1">
        <v>0.01663835950977854</v>
      </c>
      <c r="P21" s="1">
        <v>0.02795920858577805</v>
      </c>
      <c r="Q21" s="1">
        <v>0.01172834220143359</v>
      </c>
      <c r="R21" s="1">
        <v>-0.01429127778298445</v>
      </c>
      <c r="S21" s="1">
        <v>0.008184217858850484</v>
      </c>
      <c r="T21" s="1">
        <v>-0.001517274849466954</v>
      </c>
      <c r="U21" s="1">
        <v>0.01056135207309361</v>
      </c>
      <c r="V21" s="1">
        <v>-0.00635456804129797</v>
      </c>
      <c r="W21" s="1">
        <v>0.01508135337881966</v>
      </c>
      <c r="X21" s="1">
        <v>-0.004361285259046332</v>
      </c>
      <c r="Y21" s="1">
        <v>-0.012618969028105</v>
      </c>
      <c r="Z21" s="1">
        <v>-0.0006497705333786685</v>
      </c>
      <c r="AA21" s="1">
        <v>0.00515226216449971</v>
      </c>
      <c r="AB21" s="1">
        <v>0.01166292132813918</v>
      </c>
      <c r="AC21" s="1">
        <v>-0.01481351198639325</v>
      </c>
      <c r="AD21" s="1">
        <v>-0.001967769503779526</v>
      </c>
    </row>
    <row r="22" spans="1:30">
      <c r="A22" s="11">
        <v>44652</v>
      </c>
      <c r="B22" s="1">
        <v>0.0176049460765606</v>
      </c>
      <c r="C22" s="1">
        <v>0.04188113921966741</v>
      </c>
      <c r="D22" s="1">
        <v>0.007562882747232713</v>
      </c>
      <c r="E22" s="1">
        <v>-0.003143244599553396</v>
      </c>
      <c r="F22" s="1">
        <v>-0.003724874123612443</v>
      </c>
      <c r="G22" s="1">
        <v>0.009787808458295633</v>
      </c>
      <c r="H22" s="1">
        <v>0.04111798466819394</v>
      </c>
      <c r="I22" s="1">
        <v>0.02424590993886788</v>
      </c>
      <c r="J22" s="1">
        <v>0.001755916660420631</v>
      </c>
      <c r="K22" s="1">
        <v>0.01439974760459073</v>
      </c>
      <c r="L22" s="1">
        <v>-0.001730518613442422</v>
      </c>
      <c r="M22" s="1">
        <v>0.02648167171678373</v>
      </c>
      <c r="N22" s="1">
        <v>0.01057250794043996</v>
      </c>
      <c r="O22" s="1">
        <v>0.02479696761756589</v>
      </c>
      <c r="P22" s="1">
        <v>0.02888621687582638</v>
      </c>
      <c r="Q22" s="1">
        <v>0.02471020949404901</v>
      </c>
      <c r="R22" s="1">
        <v>0.008008426380974099</v>
      </c>
      <c r="S22" s="1">
        <v>0.03652961187427017</v>
      </c>
      <c r="T22" s="1">
        <v>0.02968293656445442</v>
      </c>
      <c r="U22" s="1">
        <v>-0.0004222616420143099</v>
      </c>
      <c r="V22" s="1">
        <v>-0.006613773703545212</v>
      </c>
      <c r="W22" s="1">
        <v>0.0159505848289232</v>
      </c>
      <c r="X22" s="1">
        <v>0.01706050466048281</v>
      </c>
      <c r="Y22" s="1">
        <v>0.02849365438124729</v>
      </c>
      <c r="Z22" s="1">
        <v>0.007573527480895903</v>
      </c>
      <c r="AA22" s="1">
        <v>-0.006032681994569078</v>
      </c>
      <c r="AB22" s="1">
        <v>0.006074087287271768</v>
      </c>
      <c r="AC22" s="1">
        <v>0.01672575437818669</v>
      </c>
      <c r="AD22" s="1">
        <v>0.01209147486794149</v>
      </c>
    </row>
    <row r="23" spans="1:30">
      <c r="A23" s="11">
        <v>44655</v>
      </c>
      <c r="B23" s="1">
        <v>0.01232970876667405</v>
      </c>
      <c r="C23" s="1">
        <v>0.01549148378552934</v>
      </c>
      <c r="D23" s="1">
        <v>0.0121803375799745</v>
      </c>
      <c r="E23" s="1">
        <v>0.01276056594235242</v>
      </c>
      <c r="F23" s="1">
        <v>0.008809566463115148</v>
      </c>
      <c r="G23" s="1">
        <v>0.01118405008971046</v>
      </c>
      <c r="H23" s="1">
        <v>-0.002159837964156308</v>
      </c>
      <c r="I23" s="1">
        <v>0.1001328702499542</v>
      </c>
      <c r="J23" s="1">
        <v>0.02979847589935702</v>
      </c>
      <c r="K23" s="1">
        <v>0.02420416118936419</v>
      </c>
      <c r="L23" s="1">
        <v>-0.0108219666974434</v>
      </c>
      <c r="M23" s="1">
        <v>0.001638026725484965</v>
      </c>
      <c r="N23" s="1">
        <v>0.008487954974559564</v>
      </c>
      <c r="O23" s="1">
        <v>0.008650407649126945</v>
      </c>
      <c r="P23" s="1">
        <v>0.02286536533707184</v>
      </c>
      <c r="Q23" s="1">
        <v>0.0005955007601425866</v>
      </c>
      <c r="R23" s="1">
        <v>0.002955638953617612</v>
      </c>
      <c r="S23" s="1">
        <v>0.04160550522977435</v>
      </c>
      <c r="T23" s="1">
        <v>0.00826453589409204</v>
      </c>
      <c r="U23" s="1">
        <v>0.02551543922365918</v>
      </c>
      <c r="V23" s="1">
        <v>0.01909319777368679</v>
      </c>
      <c r="W23" s="1">
        <v>-0.002152502600749173</v>
      </c>
      <c r="X23" s="1">
        <v>0.01269410899012646</v>
      </c>
      <c r="Y23" s="1">
        <v>0.02648193192066617</v>
      </c>
      <c r="Z23" s="1">
        <v>0.01882919354436208</v>
      </c>
      <c r="AA23" s="1">
        <v>-0.001527261827726334</v>
      </c>
      <c r="AB23" s="1">
        <v>0.03856592769691258</v>
      </c>
      <c r="AC23" s="1">
        <v>0.006314372829737902</v>
      </c>
      <c r="AD23" s="1">
        <v>0.02252229069011835</v>
      </c>
    </row>
    <row r="24" spans="1:30">
      <c r="A24" s="11">
        <v>44656</v>
      </c>
      <c r="B24" s="1">
        <v>-0.001275339866497416</v>
      </c>
      <c r="C24" s="1">
        <v>-0.0005260146078504002</v>
      </c>
      <c r="D24" s="1">
        <v>0.01021406477305509</v>
      </c>
      <c r="E24" s="1">
        <v>-0.006178279673492049</v>
      </c>
      <c r="F24" s="1">
        <v>0.002953296167880204</v>
      </c>
      <c r="G24" s="1">
        <v>0.01375079613326569</v>
      </c>
      <c r="H24" s="1">
        <v>-0.005875076069714824</v>
      </c>
      <c r="I24" s="1">
        <v>-0.02930351793372221</v>
      </c>
      <c r="J24" s="1">
        <v>-0.001106403099564224</v>
      </c>
      <c r="K24" s="1">
        <v>0.005332655251590213</v>
      </c>
      <c r="L24" s="1">
        <v>-0.01160410414951929</v>
      </c>
      <c r="M24" s="1">
        <v>0.002861810579321444</v>
      </c>
      <c r="N24" s="1">
        <v>0.015658706863239</v>
      </c>
      <c r="O24" s="1">
        <v>0.003418462195673211</v>
      </c>
      <c r="P24" s="1">
        <v>0.02603291730559198</v>
      </c>
      <c r="Q24" s="1">
        <v>0.0226123076116449</v>
      </c>
      <c r="R24" s="1">
        <v>-0.01413442926924791</v>
      </c>
      <c r="S24" s="1">
        <v>-0.006109031897869488</v>
      </c>
      <c r="T24" s="1">
        <v>-0.005854895492882761</v>
      </c>
      <c r="U24" s="1">
        <v>0.003933845898556276</v>
      </c>
      <c r="V24" s="1">
        <v>0.003293514084373284</v>
      </c>
      <c r="W24" s="1">
        <v>0.02353772389922604</v>
      </c>
      <c r="X24" s="1">
        <v>0.02529376114822335</v>
      </c>
      <c r="Y24" s="1">
        <v>0.08592977987678041</v>
      </c>
      <c r="Z24" s="1">
        <v>0.002235694900519336</v>
      </c>
      <c r="AA24" s="1">
        <v>0.01279298312283284</v>
      </c>
      <c r="AB24" s="1">
        <v>-0.006050613703405539</v>
      </c>
      <c r="AC24" s="1">
        <v>-0.002414171213477756</v>
      </c>
      <c r="AD24" s="1">
        <v>-0.007180758935346976</v>
      </c>
    </row>
    <row r="25" spans="1:30">
      <c r="A25" s="11">
        <v>44657</v>
      </c>
      <c r="B25" s="1">
        <v>-0.01200353451499159</v>
      </c>
      <c r="C25" s="1">
        <v>0.01526310567850486</v>
      </c>
      <c r="D25" s="1">
        <v>-0.006326842981176473</v>
      </c>
      <c r="E25" s="1">
        <v>0.007391443779820372</v>
      </c>
      <c r="F25" s="1">
        <v>-0.01227505290301023</v>
      </c>
      <c r="G25" s="1">
        <v>-0.005012901609957043</v>
      </c>
      <c r="H25" s="1">
        <v>0.009953311417162602</v>
      </c>
      <c r="I25" s="1">
        <v>-0.03569094030335185</v>
      </c>
      <c r="J25" s="1">
        <v>-0.009542525149665804</v>
      </c>
      <c r="K25" s="1">
        <v>0.001051443993536294</v>
      </c>
      <c r="L25" s="1">
        <v>-0.01732843442685972</v>
      </c>
      <c r="M25" s="1">
        <v>0.02772119576860499</v>
      </c>
      <c r="N25" s="1">
        <v>0.0005781401739224368</v>
      </c>
      <c r="O25" s="1">
        <v>-0.01039985146544098</v>
      </c>
      <c r="P25" s="1">
        <v>-0.0415518213028957</v>
      </c>
      <c r="Q25" s="1">
        <v>0.005528051657692767</v>
      </c>
      <c r="R25" s="1">
        <v>-0.002665606367168061</v>
      </c>
      <c r="S25" s="1">
        <v>0.04491722955929656</v>
      </c>
      <c r="T25" s="1">
        <v>0.008932115580860156</v>
      </c>
      <c r="U25" s="1">
        <v>0.008821779891062143</v>
      </c>
      <c r="V25" s="1">
        <v>-0.001076285083071005</v>
      </c>
      <c r="W25" s="1">
        <v>0.003223129218596466</v>
      </c>
      <c r="X25" s="1">
        <v>-0.004148005560788537</v>
      </c>
      <c r="Y25" s="1">
        <v>0.05921045308601536</v>
      </c>
      <c r="Z25" s="1">
        <v>0.01922068736860072</v>
      </c>
      <c r="AA25" s="1">
        <v>-0.003589334603526839</v>
      </c>
      <c r="AB25" s="1">
        <v>0.03270476119511145</v>
      </c>
      <c r="AC25" s="1">
        <v>-0.009346635054501284</v>
      </c>
      <c r="AD25" s="1">
        <v>-0.009407158006032201</v>
      </c>
    </row>
    <row r="26" spans="1:30">
      <c r="A26" s="11">
        <v>44658</v>
      </c>
      <c r="B26" s="1">
        <v>0.0237817940773648</v>
      </c>
      <c r="C26" s="1">
        <v>-0.01296012809443903</v>
      </c>
      <c r="D26" s="1">
        <v>0.003533937107784269</v>
      </c>
      <c r="E26" s="1">
        <v>0.007482940973539298</v>
      </c>
      <c r="F26" s="1">
        <v>0.009504849344440514</v>
      </c>
      <c r="G26" s="1">
        <v>0.003042666771031488</v>
      </c>
      <c r="H26" s="1">
        <v>-0.01016324818536241</v>
      </c>
      <c r="I26" s="1">
        <v>-0.02198797711040568</v>
      </c>
      <c r="J26" s="1">
        <v>-0.01118278795059047</v>
      </c>
      <c r="K26" s="1">
        <v>0.01062068064652388</v>
      </c>
      <c r="L26" s="1">
        <v>-0.009760243837798388</v>
      </c>
      <c r="M26" s="1">
        <v>-0.01983342037720515</v>
      </c>
      <c r="N26" s="1">
        <v>-0.01136368079764072</v>
      </c>
      <c r="O26" s="1">
        <v>0.00779130762761171</v>
      </c>
      <c r="P26" s="1">
        <v>-0.01783999234748146</v>
      </c>
      <c r="Q26" s="1">
        <v>-0.02285873092374702</v>
      </c>
      <c r="R26" s="1">
        <v>-0.01763996728321671</v>
      </c>
      <c r="S26" s="1">
        <v>-0.01266969214442659</v>
      </c>
      <c r="T26" s="1">
        <v>0.001945746097893997</v>
      </c>
      <c r="U26" s="1">
        <v>0.004860470496880431</v>
      </c>
      <c r="V26" s="1">
        <v>0.003070816423345279</v>
      </c>
      <c r="W26" s="1">
        <v>-0.005375278039487896</v>
      </c>
      <c r="X26" s="1">
        <v>-0.01457852457626796</v>
      </c>
      <c r="Y26" s="1">
        <v>-0.04140778376278365</v>
      </c>
      <c r="Z26" s="1">
        <v>-0.01550254183187061</v>
      </c>
      <c r="AA26" s="1">
        <v>-0.0321646728465701</v>
      </c>
      <c r="AB26" s="1">
        <v>-0.01641244817377485</v>
      </c>
      <c r="AC26" s="1">
        <v>-0.02139670199346555</v>
      </c>
      <c r="AD26" s="1">
        <v>-0.009653698674302214</v>
      </c>
    </row>
    <row r="27" spans="1:30">
      <c r="A27" s="11">
        <v>44659</v>
      </c>
      <c r="B27" s="1">
        <v>0.003534947641009367</v>
      </c>
      <c r="C27" s="1">
        <v>0.009847723833145583</v>
      </c>
      <c r="D27" s="1">
        <v>0.01633219584974199</v>
      </c>
      <c r="E27" s="1">
        <v>-0.02421142916709018</v>
      </c>
      <c r="F27" s="1">
        <v>0.02616154137063487</v>
      </c>
      <c r="G27" s="1">
        <v>0.006618355261552633</v>
      </c>
      <c r="H27" s="1">
        <v>0.009023049255599602</v>
      </c>
      <c r="I27" s="1">
        <v>-0.001384500498599284</v>
      </c>
      <c r="J27" s="1">
        <v>0.0121792492795878</v>
      </c>
      <c r="K27" s="1">
        <v>0.008430464138702076</v>
      </c>
      <c r="L27" s="1">
        <v>0.001987841889799835</v>
      </c>
      <c r="M27" s="1">
        <v>0.02751916448405822</v>
      </c>
      <c r="N27" s="1">
        <v>0.04344432341048199</v>
      </c>
      <c r="O27" s="1">
        <v>0.02768787743271361</v>
      </c>
      <c r="P27" s="1">
        <v>0.01132810115814209</v>
      </c>
      <c r="Q27" s="1">
        <v>0.01214084419211403</v>
      </c>
      <c r="R27" s="1">
        <v>0.01663519328173546</v>
      </c>
      <c r="S27" s="1">
        <v>0.01649866772214947</v>
      </c>
      <c r="T27" s="1">
        <v>0.00223315732139806</v>
      </c>
      <c r="U27" s="1">
        <v>0.01942847814404902</v>
      </c>
      <c r="V27" s="1">
        <v>-0.006821058685876458</v>
      </c>
      <c r="W27" s="1">
        <v>0.01590255943461094</v>
      </c>
      <c r="X27" s="1">
        <v>0.005672942809719084</v>
      </c>
      <c r="Y27" s="1">
        <v>0.001079875340395553</v>
      </c>
      <c r="Z27" s="1">
        <v>0.01574665500987327</v>
      </c>
      <c r="AA27" s="1">
        <v>0.02098963464374037</v>
      </c>
      <c r="AB27" s="1">
        <v>0.0112808214090212</v>
      </c>
      <c r="AC27" s="1">
        <v>0.00482060591515121</v>
      </c>
      <c r="AD27" s="1">
        <v>0.006982820756269437</v>
      </c>
    </row>
    <row r="28" spans="1:30">
      <c r="A28" s="11">
        <v>44662</v>
      </c>
      <c r="B28" s="1">
        <v>-0.01113355062286181</v>
      </c>
      <c r="C28" s="1">
        <v>0.009881707962525077</v>
      </c>
      <c r="D28" s="1">
        <v>0.0008213962651559825</v>
      </c>
      <c r="E28" s="1">
        <v>0.01374063564255534</v>
      </c>
      <c r="F28" s="1">
        <v>-0.01125194883190739</v>
      </c>
      <c r="G28" s="1">
        <v>-0.003756983087083832</v>
      </c>
      <c r="H28" s="1">
        <v>0.01510947125449102</v>
      </c>
      <c r="I28" s="1">
        <v>-0.01221402998336052</v>
      </c>
      <c r="J28" s="1">
        <v>-0.009282392792704264</v>
      </c>
      <c r="K28" s="1">
        <v>-0.009161573457128314</v>
      </c>
      <c r="L28" s="1">
        <v>-0.02647962285946748</v>
      </c>
      <c r="M28" s="1">
        <v>0.01496656532574003</v>
      </c>
      <c r="N28" s="1">
        <v>-0.00112022766105091</v>
      </c>
      <c r="O28" s="1">
        <v>-0.0006414792569195971</v>
      </c>
      <c r="P28" s="1">
        <v>0.003379683355071217</v>
      </c>
      <c r="Q28" s="1">
        <v>0.001755481629420519</v>
      </c>
      <c r="R28" s="1">
        <v>-0.002083594102462505</v>
      </c>
      <c r="S28" s="1">
        <v>-0.008566327229119985</v>
      </c>
      <c r="T28" s="1">
        <v>-0.002325048451521039</v>
      </c>
      <c r="U28" s="1">
        <v>-0.007563744973190678</v>
      </c>
      <c r="V28" s="1">
        <v>0.0008652849085504233</v>
      </c>
      <c r="W28" s="1">
        <v>0.004647126927941336</v>
      </c>
      <c r="X28" s="1">
        <v>0</v>
      </c>
      <c r="Y28" s="1">
        <v>0.01726003116667973</v>
      </c>
      <c r="Z28" s="1">
        <v>-0.009374486044481878</v>
      </c>
      <c r="AA28" s="1">
        <v>-0.00800809174628403</v>
      </c>
      <c r="AB28" s="1">
        <v>0.01731358003987005</v>
      </c>
      <c r="AC28" s="1">
        <v>-0.02150269562778517</v>
      </c>
      <c r="AD28" s="1">
        <v>-0.008118288832825504</v>
      </c>
    </row>
    <row r="29" spans="1:30">
      <c r="A29" s="11">
        <v>44663</v>
      </c>
      <c r="B29" s="1">
        <v>0.01577517003758211</v>
      </c>
      <c r="C29" s="1">
        <v>-0.01995618229750751</v>
      </c>
      <c r="D29" s="1">
        <v>-0.001954767084149434</v>
      </c>
      <c r="E29" s="1">
        <v>0.001706521689074814</v>
      </c>
      <c r="F29" s="1">
        <v>-0.001860398061462099</v>
      </c>
      <c r="G29" s="1">
        <v>-0.009349531683472745</v>
      </c>
      <c r="H29" s="1">
        <v>0.01275819561931901</v>
      </c>
      <c r="I29" s="1">
        <v>-0.001771271121438267</v>
      </c>
      <c r="J29" s="1">
        <v>-0.05899193264403801</v>
      </c>
      <c r="K29" s="1">
        <v>-0.01423928879722836</v>
      </c>
      <c r="L29" s="1">
        <v>-0.01364246067227726</v>
      </c>
      <c r="M29" s="1">
        <v>-0.02173065953113851</v>
      </c>
      <c r="N29" s="1">
        <v>-0.01009347256626014</v>
      </c>
      <c r="O29" s="1">
        <v>0.004609885697343996</v>
      </c>
      <c r="P29" s="1">
        <v>-0.003175754821812649</v>
      </c>
      <c r="Q29" s="1">
        <v>-0.01343459031275018</v>
      </c>
      <c r="R29" s="1">
        <v>-0.01882996489352429</v>
      </c>
      <c r="S29" s="1">
        <v>-0.01728047193610105</v>
      </c>
      <c r="T29" s="1">
        <v>-0.003981465095365233</v>
      </c>
      <c r="U29" s="1">
        <v>-0.01958350511718077</v>
      </c>
      <c r="V29" s="1">
        <v>-0.004430544506674017</v>
      </c>
      <c r="W29" s="1">
        <v>-0.01144248447487806</v>
      </c>
      <c r="X29" s="1">
        <v>-0.03041699009247023</v>
      </c>
      <c r="Y29" s="1">
        <v>-0.0273948829452022</v>
      </c>
      <c r="Z29" s="1">
        <v>-0.02772664502375022</v>
      </c>
      <c r="AA29" s="1">
        <v>-0.0006627323228576287</v>
      </c>
      <c r="AB29" s="1">
        <v>-0.04740150060363657</v>
      </c>
      <c r="AC29" s="1">
        <v>-0.02171242148309349</v>
      </c>
      <c r="AD29" s="1">
        <v>-0.00658360124889612</v>
      </c>
    </row>
    <row r="30" spans="1:30">
      <c r="A30" s="11">
        <v>44664</v>
      </c>
      <c r="B30" s="1">
        <v>-0.006763169557805537</v>
      </c>
      <c r="C30" s="1">
        <v>-0.004203938890755099</v>
      </c>
      <c r="D30" s="1">
        <v>0.001659518740319665</v>
      </c>
      <c r="E30" s="1">
        <v>-0.01036754523154837</v>
      </c>
      <c r="F30" s="1">
        <v>-0.01673019158899236</v>
      </c>
      <c r="G30" s="1">
        <v>-0.01203507960819428</v>
      </c>
      <c r="H30" s="1">
        <v>0.01169770927233138</v>
      </c>
      <c r="I30" s="1">
        <v>-0.01911621114138562</v>
      </c>
      <c r="J30" s="1">
        <v>0.008112911835186365</v>
      </c>
      <c r="K30" s="1">
        <v>0.009332880064414795</v>
      </c>
      <c r="L30" s="1">
        <v>0.003500851176655662</v>
      </c>
      <c r="M30" s="1">
        <v>0.01467661088910388</v>
      </c>
      <c r="N30" s="1">
        <v>0.01793810145411134</v>
      </c>
      <c r="O30" s="1">
        <v>0.006157085623216485</v>
      </c>
      <c r="P30" s="1">
        <v>0.003475550701132368</v>
      </c>
      <c r="Q30" s="1">
        <v>0.03167555957229329</v>
      </c>
      <c r="R30" s="1">
        <v>-0.003670386007727844</v>
      </c>
      <c r="S30" s="1">
        <v>-0.014345276451041</v>
      </c>
      <c r="T30" s="1">
        <v>0.009457034565399702</v>
      </c>
      <c r="U30" s="1">
        <v>0.006692198518817749</v>
      </c>
      <c r="V30" s="1">
        <v>0.01676981928368693</v>
      </c>
      <c r="W30" s="1">
        <v>0.006772568099001175</v>
      </c>
      <c r="X30" s="1">
        <v>-0.01654118229960921</v>
      </c>
      <c r="Y30" s="1">
        <v>-0.007450478650294023</v>
      </c>
      <c r="Z30" s="1">
        <v>-0.0005679754781234836</v>
      </c>
      <c r="AA30" s="1">
        <v>-0.01079094293384264</v>
      </c>
      <c r="AB30" s="1">
        <v>0.02110308494017232</v>
      </c>
      <c r="AC30" s="1">
        <v>0.0008949346502156175</v>
      </c>
      <c r="AD30" s="1">
        <v>-0.00405353561199584</v>
      </c>
    </row>
    <row r="31" spans="1:30">
      <c r="A31" s="11">
        <v>44669</v>
      </c>
      <c r="B31" s="1">
        <v>0.007313554012025714</v>
      </c>
      <c r="C31" s="1">
        <v>-0.01912930489454423</v>
      </c>
      <c r="D31" s="1">
        <v>-0.001716560893030405</v>
      </c>
      <c r="E31" s="1">
        <v>0.01106630722741242</v>
      </c>
      <c r="F31" s="1">
        <v>-0.003314442778518667</v>
      </c>
      <c r="G31" s="1">
        <v>0.007846895766929762</v>
      </c>
      <c r="H31" s="1">
        <v>-0.004150628388057132</v>
      </c>
      <c r="I31" s="1">
        <v>-0.04744186916918314</v>
      </c>
      <c r="J31" s="1">
        <v>-0.002560683870451719</v>
      </c>
      <c r="K31" s="1">
        <v>0.01184856258370415</v>
      </c>
      <c r="L31" s="1">
        <v>-0.07271737368944142</v>
      </c>
      <c r="M31" s="1">
        <v>0.001563838219228897</v>
      </c>
      <c r="N31" s="1">
        <v>0.002040513639344654</v>
      </c>
      <c r="O31" s="1">
        <v>0.009236777644355376</v>
      </c>
      <c r="P31" s="1">
        <v>-0.003559816389530401</v>
      </c>
      <c r="Q31" s="1">
        <v>0.008895286261244362</v>
      </c>
      <c r="R31" s="1">
        <v>-0.003056759255544939</v>
      </c>
      <c r="S31" s="1">
        <v>-0.01173711294500701</v>
      </c>
      <c r="T31" s="1">
        <v>-0.01583930619780982</v>
      </c>
      <c r="U31" s="1">
        <v>-0.009242014117602393</v>
      </c>
      <c r="V31" s="1">
        <v>-0.009874562411815613</v>
      </c>
      <c r="W31" s="1">
        <v>0.005748570514356066</v>
      </c>
      <c r="X31" s="1">
        <v>0.006379770508938787</v>
      </c>
      <c r="Y31" s="1">
        <v>-0.0556572877436462</v>
      </c>
      <c r="Z31" s="1">
        <v>0.01485412496539196</v>
      </c>
      <c r="AA31" s="1">
        <v>0.01304161425437744</v>
      </c>
      <c r="AB31" s="1">
        <v>-0.0038750370942644</v>
      </c>
      <c r="AC31" s="1">
        <v>-0.03683840517061188</v>
      </c>
      <c r="AD31" s="1">
        <v>-0.0200927821701391</v>
      </c>
    </row>
    <row r="32" spans="1:30">
      <c r="A32" s="11">
        <v>44670</v>
      </c>
      <c r="B32" s="1">
        <v>-0.001314385330305812</v>
      </c>
      <c r="C32" s="1">
        <v>0.01102899254968492</v>
      </c>
      <c r="D32" s="1">
        <v>-0.02272796534633448</v>
      </c>
      <c r="E32" s="1">
        <v>-0.02680352627446336</v>
      </c>
      <c r="F32" s="1">
        <v>-0.01756151751895441</v>
      </c>
      <c r="G32" s="1">
        <v>-0.02236161870440223</v>
      </c>
      <c r="H32" s="1">
        <v>0.0122060255819525</v>
      </c>
      <c r="I32" s="1">
        <v>-0.03815970759297738</v>
      </c>
      <c r="J32" s="1">
        <v>-0.008343192559583157</v>
      </c>
      <c r="K32" s="1">
        <v>-0.02966475072831898</v>
      </c>
      <c r="L32" s="1">
        <v>-0.03663504704596621</v>
      </c>
      <c r="M32" s="1">
        <v>0.01717406738461902</v>
      </c>
      <c r="N32" s="1">
        <v>-0.03165502400035158</v>
      </c>
      <c r="O32" s="1">
        <v>-0.001830391654294439</v>
      </c>
      <c r="P32" s="1">
        <v>-0.02655203269414863</v>
      </c>
      <c r="Q32" s="1">
        <v>0.007679127053144885</v>
      </c>
      <c r="R32" s="1">
        <v>0.0381115008431574</v>
      </c>
      <c r="S32" s="1">
        <v>-0.01092632540843919</v>
      </c>
      <c r="T32" s="1">
        <v>0.004514211572399951</v>
      </c>
      <c r="U32" s="1">
        <v>-0.02542750330796473</v>
      </c>
      <c r="V32" s="1">
        <v>-0.00592991141412047</v>
      </c>
      <c r="W32" s="1">
        <v>-0.03763833518981163</v>
      </c>
      <c r="X32" s="1">
        <v>-0.02040105079523691</v>
      </c>
      <c r="Y32" s="1">
        <v>-0.04439705258949256</v>
      </c>
      <c r="Z32" s="1">
        <v>-0.00933464888316049</v>
      </c>
      <c r="AA32" s="1">
        <v>-0.01638284996207684</v>
      </c>
      <c r="AB32" s="1">
        <v>0.008016017857632729</v>
      </c>
      <c r="AC32" s="1">
        <v>-0.0151317559382359</v>
      </c>
      <c r="AD32" s="1">
        <v>-0.01230767864152871</v>
      </c>
    </row>
    <row r="33" spans="1:30">
      <c r="A33" s="11">
        <v>44671</v>
      </c>
      <c r="B33" s="1">
        <v>-0.00388566983690275</v>
      </c>
      <c r="C33" s="1">
        <v>0.03751496538441512</v>
      </c>
      <c r="D33" s="1">
        <v>0.01110806046636892</v>
      </c>
      <c r="E33" s="1">
        <v>0.01174652108441121</v>
      </c>
      <c r="F33" s="1">
        <v>0.01988256337460537</v>
      </c>
      <c r="G33" s="1">
        <v>0.03338288987735005</v>
      </c>
      <c r="H33" s="1">
        <v>-0.02588233651436422</v>
      </c>
      <c r="I33" s="1">
        <v>0.009015055669238325</v>
      </c>
      <c r="J33" s="1">
        <v>0.007766229731059449</v>
      </c>
      <c r="K33" s="1">
        <v>0.02456156195991999</v>
      </c>
      <c r="L33" s="1">
        <v>0.01645325589311475</v>
      </c>
      <c r="M33" s="1">
        <v>0.02379125068047339</v>
      </c>
      <c r="N33" s="1">
        <v>-0.007646723614062712</v>
      </c>
      <c r="O33" s="1">
        <v>0.01002865461133462</v>
      </c>
      <c r="P33" s="1">
        <v>0.01299342930700886</v>
      </c>
      <c r="Q33" s="1">
        <v>-0.009314154149083653</v>
      </c>
      <c r="R33" s="1">
        <v>0.02940390193141873</v>
      </c>
      <c r="S33" s="1">
        <v>-0.02113352857621298</v>
      </c>
      <c r="T33" s="1">
        <v>-0.004884709033674661</v>
      </c>
      <c r="U33" s="1">
        <v>0.0007346613060716933</v>
      </c>
      <c r="V33" s="1">
        <v>0.001626859689246141</v>
      </c>
      <c r="W33" s="1">
        <v>0.02413597765427422</v>
      </c>
      <c r="X33" s="1">
        <v>0.03671014269400086</v>
      </c>
      <c r="Y33" s="1">
        <v>0.01298437637204231</v>
      </c>
      <c r="Z33" s="1">
        <v>-0.009309528379373821</v>
      </c>
      <c r="AA33" s="1">
        <v>0.0122725923226521</v>
      </c>
      <c r="AB33" s="1">
        <v>-0.01321488423852835</v>
      </c>
      <c r="AC33" s="1">
        <v>0.01140538722545537</v>
      </c>
      <c r="AD33" s="1">
        <v>0.01017214906348629</v>
      </c>
    </row>
    <row r="34" spans="1:30">
      <c r="A34" s="11">
        <v>44672</v>
      </c>
      <c r="B34" s="1">
        <v>0.00893414261029668</v>
      </c>
      <c r="C34" s="1">
        <v>0.01987429930355011</v>
      </c>
      <c r="D34" s="1">
        <v>0.01685734387152382</v>
      </c>
      <c r="E34" s="1">
        <v>-0.01333928277728091</v>
      </c>
      <c r="F34" s="1">
        <v>0.006265382903531291</v>
      </c>
      <c r="G34" s="1">
        <v>0.04521442374073792</v>
      </c>
      <c r="H34" s="1">
        <v>-0.009661873732877968</v>
      </c>
      <c r="I34" s="1">
        <v>0.01480471304915065</v>
      </c>
      <c r="J34" s="1">
        <v>-0.008715520794636333</v>
      </c>
      <c r="K34" s="1">
        <v>0.01524283581322061</v>
      </c>
      <c r="L34" s="1">
        <v>0.01958813495239919</v>
      </c>
      <c r="M34" s="1">
        <v>0.01236878253652751</v>
      </c>
      <c r="N34" s="1">
        <v>0.003274905806370798</v>
      </c>
      <c r="O34" s="1">
        <v>0.03375885564121472</v>
      </c>
      <c r="P34" s="1">
        <v>0.01478511387601689</v>
      </c>
      <c r="Q34" s="1">
        <v>-0.007692343298826509</v>
      </c>
      <c r="R34" s="1">
        <v>0.02341409349567281</v>
      </c>
      <c r="S34" s="1">
        <v>0.0117762038997733</v>
      </c>
      <c r="T34" s="1">
        <v>0.01374433448078904</v>
      </c>
      <c r="U34" s="1">
        <v>-0.001656997688970097</v>
      </c>
      <c r="V34" s="1">
        <v>0.02230644826541273</v>
      </c>
      <c r="W34" s="1">
        <v>0.01184522504477581</v>
      </c>
      <c r="X34" s="1">
        <v>0.01702417479926144</v>
      </c>
      <c r="Y34" s="1">
        <v>0.03685166420401553</v>
      </c>
      <c r="Z34" s="1">
        <v>-0.009206798866855492</v>
      </c>
      <c r="AA34" s="1">
        <v>0.01542677649608359</v>
      </c>
      <c r="AB34" s="1">
        <v>0.007229253809703184</v>
      </c>
      <c r="AC34" s="1">
        <v>0.005032641578809338</v>
      </c>
      <c r="AD34" s="1">
        <v>0.01532640258601803</v>
      </c>
    </row>
    <row r="35" spans="1:30">
      <c r="A35" s="11">
        <v>44673</v>
      </c>
      <c r="B35" s="1">
        <v>-0.02644051773594402</v>
      </c>
      <c r="C35" s="1">
        <v>-0.01081221676563182</v>
      </c>
      <c r="D35" s="1">
        <v>0.001250066159438123</v>
      </c>
      <c r="E35" s="1">
        <v>-0.03159580832972031</v>
      </c>
      <c r="F35" s="1">
        <v>-0.02952334474336593</v>
      </c>
      <c r="G35" s="1">
        <v>-0.007542862036847064</v>
      </c>
      <c r="H35" s="1">
        <v>0.001219508253689661</v>
      </c>
      <c r="I35" s="1">
        <v>-0.01364284735528598</v>
      </c>
      <c r="J35" s="1">
        <v>-0.04831092940639536</v>
      </c>
      <c r="K35" s="1">
        <v>-0.03230279898650346</v>
      </c>
      <c r="L35" s="1">
        <v>-0.02060174177579432</v>
      </c>
      <c r="M35" s="1">
        <v>-0.005183257085765391</v>
      </c>
      <c r="N35" s="1">
        <v>0.002688244750995938</v>
      </c>
      <c r="O35" s="1">
        <v>0.01059273967136143</v>
      </c>
      <c r="P35" s="1">
        <v>0.009648784025891421</v>
      </c>
      <c r="Q35" s="1">
        <v>-0.0008612706563445593</v>
      </c>
      <c r="R35" s="1">
        <v>-0.008374939575449103</v>
      </c>
      <c r="S35" s="1">
        <v>-0.01648882477313829</v>
      </c>
      <c r="T35" s="1">
        <v>-0.03040866065011183</v>
      </c>
      <c r="U35" s="1">
        <v>-0.01687087204522508</v>
      </c>
      <c r="V35" s="1">
        <v>-0.02044272242039513</v>
      </c>
      <c r="W35" s="1">
        <v>-0.005426481810451911</v>
      </c>
      <c r="X35" s="1">
        <v>-0.02053338230131629</v>
      </c>
      <c r="Y35" s="1">
        <v>-0.02221364194751319</v>
      </c>
      <c r="Z35" s="1">
        <v>-0.01889181664361561</v>
      </c>
      <c r="AA35" s="1">
        <v>-0.003292348964693881</v>
      </c>
      <c r="AB35" s="1">
        <v>-0.02153201617571443</v>
      </c>
      <c r="AC35" s="1">
        <v>-0.002781899046812475</v>
      </c>
      <c r="AD35" s="1">
        <v>-0.0123382926182718</v>
      </c>
    </row>
    <row r="36" spans="1:30">
      <c r="A36" s="11">
        <v>44676</v>
      </c>
      <c r="B36" s="1">
        <v>0.0001281919562170497</v>
      </c>
      <c r="C36" s="1">
        <v>-0.06024392833475356</v>
      </c>
      <c r="D36" s="1">
        <v>-0.02027286116118576</v>
      </c>
      <c r="E36" s="1">
        <v>-0.01432262654826799</v>
      </c>
      <c r="F36" s="1">
        <v>-0.01843652193498013</v>
      </c>
      <c r="G36" s="1">
        <v>-0.01419350138899722</v>
      </c>
      <c r="H36" s="1">
        <v>-0.03867238384906035</v>
      </c>
      <c r="I36" s="1">
        <v>0.007487446982174406</v>
      </c>
      <c r="J36" s="1">
        <v>-0.03627352961982844</v>
      </c>
      <c r="K36" s="1">
        <v>-0.01231805763646199</v>
      </c>
      <c r="L36" s="1">
        <v>-0.0153584306879474</v>
      </c>
      <c r="M36" s="1">
        <v>-0.04912546478046365</v>
      </c>
      <c r="N36" s="1">
        <v>-0.02240521926968841</v>
      </c>
      <c r="O36" s="1">
        <v>-0.01808507474841858</v>
      </c>
      <c r="P36" s="1">
        <v>-0.01462160595484729</v>
      </c>
      <c r="Q36" s="1">
        <v>-0.02499999551081611</v>
      </c>
      <c r="R36" s="1">
        <v>-0.02312605060515038</v>
      </c>
      <c r="S36" s="1">
        <v>-0.04585796981247481</v>
      </c>
      <c r="T36" s="1">
        <v>-0.01168596517112208</v>
      </c>
      <c r="U36" s="1">
        <v>-0.03333760808129793</v>
      </c>
      <c r="V36" s="1">
        <v>-0.02681663901090825</v>
      </c>
      <c r="W36" s="1">
        <v>-0.02801618736852662</v>
      </c>
      <c r="X36" s="1">
        <v>-0.03121798340319426</v>
      </c>
      <c r="Y36" s="1">
        <v>-0.02271829808687187</v>
      </c>
      <c r="Z36" s="1">
        <v>-0.04477319586659356</v>
      </c>
      <c r="AA36" s="1">
        <v>-0.02340114610973354</v>
      </c>
      <c r="AB36" s="1">
        <v>-0.03294850793784165</v>
      </c>
      <c r="AC36" s="1">
        <v>-0.01552917320351244</v>
      </c>
      <c r="AD36" s="1">
        <v>-0.0107917584942977</v>
      </c>
    </row>
    <row r="37" spans="1:30">
      <c r="A37" s="11">
        <v>44677</v>
      </c>
      <c r="B37" s="1">
        <v>-0.007301228691993455</v>
      </c>
      <c r="C37" s="1">
        <v>0.008520363605177161</v>
      </c>
      <c r="D37" s="1">
        <v>0.02330164792491751</v>
      </c>
      <c r="E37" s="1">
        <v>0.02649111281128325</v>
      </c>
      <c r="F37" s="1">
        <v>0.009500602626832499</v>
      </c>
      <c r="G37" s="1">
        <v>0.02125947028011277</v>
      </c>
      <c r="H37" s="1">
        <v>-0.005068086443328679</v>
      </c>
      <c r="I37" s="1">
        <v>0.004612901712018891</v>
      </c>
      <c r="J37" s="1">
        <v>-0.004137181409901047</v>
      </c>
      <c r="K37" s="1">
        <v>0.02265849841551848</v>
      </c>
      <c r="L37" s="1">
        <v>0.0127474670303418</v>
      </c>
      <c r="M37" s="1">
        <v>0.0101761886302707</v>
      </c>
      <c r="N37" s="1">
        <v>0.01449560789676152</v>
      </c>
      <c r="O37" s="1">
        <v>0.03998902948826366</v>
      </c>
      <c r="P37" s="1">
        <v>0.02861022277033443</v>
      </c>
      <c r="Q37" s="1">
        <v>-0.01591510055541567</v>
      </c>
      <c r="R37" s="1">
        <v>0.0299258058522105</v>
      </c>
      <c r="S37" s="1">
        <v>0.01447029389762289</v>
      </c>
      <c r="T37" s="1">
        <v>0.02172813751930258</v>
      </c>
      <c r="U37" s="1">
        <v>0.005526816231093523</v>
      </c>
      <c r="V37" s="1">
        <v>0.0200555937105924</v>
      </c>
      <c r="W37" s="1">
        <v>0.03695992248750302</v>
      </c>
      <c r="X37" s="1">
        <v>0.02293308277072192</v>
      </c>
      <c r="Y37" s="1">
        <v>0.006064315170277057</v>
      </c>
      <c r="Z37" s="1">
        <v>0.01085752797889006</v>
      </c>
      <c r="AA37" s="1">
        <v>0.03842860952574556</v>
      </c>
      <c r="AB37" s="1">
        <v>0.02362597048732185</v>
      </c>
      <c r="AC37" s="1">
        <v>-0.0001888648163757001</v>
      </c>
      <c r="AD37" s="1">
        <v>0.01372782346201284</v>
      </c>
    </row>
    <row r="38" spans="1:30">
      <c r="A38" s="11">
        <v>44678</v>
      </c>
      <c r="B38" s="1">
        <v>-0.01174187298440066</v>
      </c>
      <c r="C38" s="1">
        <v>-0.01703102323150507</v>
      </c>
      <c r="D38" s="1">
        <v>-0.0102143171259248</v>
      </c>
      <c r="E38" s="1">
        <v>-0.0006643428666137652</v>
      </c>
      <c r="F38" s="1">
        <v>-0.01865417114690959</v>
      </c>
      <c r="G38" s="1">
        <v>0.002321287831898777</v>
      </c>
      <c r="H38" s="1">
        <v>-0.008914403239765556</v>
      </c>
      <c r="I38" s="1">
        <v>0.0003644251236425422</v>
      </c>
      <c r="J38" s="1">
        <v>-0.002330610688404566</v>
      </c>
      <c r="K38" s="1">
        <v>-0.001512708113033723</v>
      </c>
      <c r="L38" s="1">
        <v>-0.01783677323359623</v>
      </c>
      <c r="M38" s="1">
        <v>-0.0131732064184793</v>
      </c>
      <c r="N38" s="1">
        <v>-0.005599579919936537</v>
      </c>
      <c r="O38" s="1">
        <v>-0.01414673513296194</v>
      </c>
      <c r="P38" s="1">
        <v>-0.0007542209845616821</v>
      </c>
      <c r="Q38" s="1">
        <v>-0.01257864283571419</v>
      </c>
      <c r="R38" s="1">
        <v>0.0009727447953831181</v>
      </c>
      <c r="S38" s="1">
        <v>-0.009679120527693597</v>
      </c>
      <c r="T38" s="1">
        <v>-0.01632047887106147</v>
      </c>
      <c r="U38" s="1">
        <v>-0.005980060596086578</v>
      </c>
      <c r="V38" s="1">
        <v>-0.01301678015969732</v>
      </c>
      <c r="W38" s="1">
        <v>-0.02852626034861416</v>
      </c>
      <c r="X38" s="1">
        <v>-0.01069209924521441</v>
      </c>
      <c r="Y38" s="1">
        <v>-0.006027760928237091</v>
      </c>
      <c r="Z38" s="1">
        <v>0.01061930625355756</v>
      </c>
      <c r="AA38" s="1">
        <v>-0.02191732194735863</v>
      </c>
      <c r="AB38" s="1">
        <v>0.002551077424512771</v>
      </c>
      <c r="AC38" s="1">
        <v>-0.01946147906087625</v>
      </c>
      <c r="AD38" s="1">
        <v>-0.009366291973216923</v>
      </c>
    </row>
    <row r="39" spans="1:30">
      <c r="A39" s="11">
        <v>44679</v>
      </c>
      <c r="B39" s="1">
        <v>0.01814854525751119</v>
      </c>
      <c r="C39" s="1">
        <v>0.007776326498102559</v>
      </c>
      <c r="D39" s="1">
        <v>0.005886235020514219</v>
      </c>
      <c r="E39" s="1">
        <v>0.003528476462939967</v>
      </c>
      <c r="F39" s="1">
        <v>0.01106192111996673</v>
      </c>
      <c r="G39" s="1">
        <v>0.009226349548789203</v>
      </c>
      <c r="H39" s="1">
        <v>0.01381309090349148</v>
      </c>
      <c r="I39" s="1">
        <v>-0.0008743376676237924</v>
      </c>
      <c r="J39" s="1">
        <v>-0.00751570152845138</v>
      </c>
      <c r="K39" s="1">
        <v>0.04510269748286211</v>
      </c>
      <c r="L39" s="1">
        <v>0.01919111061254597</v>
      </c>
      <c r="M39" s="1">
        <v>0.02041611626860651</v>
      </c>
      <c r="N39" s="1">
        <v>0.01398062230426067</v>
      </c>
      <c r="O39" s="1">
        <v>-0.004261725749788559</v>
      </c>
      <c r="P39" s="1">
        <v>0.02396669293593257</v>
      </c>
      <c r="Q39" s="1">
        <v>-0.0003032547862371615</v>
      </c>
      <c r="R39" s="1">
        <v>0.01493694408636315</v>
      </c>
      <c r="S39" s="1">
        <v>0.006172936377904392</v>
      </c>
      <c r="T39" s="1">
        <v>0.0206133806995239</v>
      </c>
      <c r="U39" s="1">
        <v>0.008404847907287571</v>
      </c>
      <c r="V39" s="1">
        <v>0.016444119843257</v>
      </c>
      <c r="W39" s="1">
        <v>0.01634119462743078</v>
      </c>
      <c r="X39" s="1">
        <v>0.0134805062009733</v>
      </c>
      <c r="Y39" s="1">
        <v>0.00363856422904707</v>
      </c>
      <c r="Z39" s="1">
        <v>0.01134999131297443</v>
      </c>
      <c r="AA39" s="1">
        <v>0.008365545434545263</v>
      </c>
      <c r="AB39" s="1">
        <v>-0.0024234028350959</v>
      </c>
      <c r="AC39" s="1">
        <v>0.006937037289251213</v>
      </c>
      <c r="AD39" s="1">
        <v>0.01234909352303526</v>
      </c>
    </row>
    <row r="40" spans="1:30">
      <c r="A40" s="11">
        <v>44680</v>
      </c>
      <c r="B40" s="1">
        <v>-0.06565787333446993</v>
      </c>
      <c r="C40" s="1">
        <v>-0.01827534426020005</v>
      </c>
      <c r="D40" s="1">
        <v>-0.0234223341265426</v>
      </c>
      <c r="E40" s="1">
        <v>0</v>
      </c>
      <c r="F40" s="1">
        <v>0.00237747377367814</v>
      </c>
      <c r="G40" s="1">
        <v>-0.01850776523168773</v>
      </c>
      <c r="H40" s="1">
        <v>0.008555123848123403</v>
      </c>
      <c r="I40" s="1">
        <v>0.00966206065548425</v>
      </c>
      <c r="J40" s="1">
        <v>-0.01217767819824467</v>
      </c>
      <c r="K40" s="1">
        <v>-0.003122365376050595</v>
      </c>
      <c r="L40" s="1">
        <v>-0.009509621206103769</v>
      </c>
      <c r="M40" s="1">
        <v>-0.03039627182298477</v>
      </c>
      <c r="N40" s="1">
        <v>-0.005936501788295301</v>
      </c>
      <c r="O40" s="1">
        <v>-0.0008668699540735902</v>
      </c>
      <c r="P40" s="1">
        <v>-0.03851817972593341</v>
      </c>
      <c r="Q40" s="1">
        <v>-0.02639571985280476</v>
      </c>
      <c r="R40" s="1">
        <v>-0.01049704066784796</v>
      </c>
      <c r="S40" s="1">
        <v>-0.01073624317593602</v>
      </c>
      <c r="T40" s="1">
        <v>-0.02206901799670236</v>
      </c>
      <c r="U40" s="1">
        <v>-0.003619055819694905</v>
      </c>
      <c r="V40" s="1">
        <v>0.008306226132432037</v>
      </c>
      <c r="W40" s="1">
        <v>0.01490787924877068</v>
      </c>
      <c r="X40" s="1">
        <v>0.003554680320924097</v>
      </c>
      <c r="Y40" s="1">
        <v>-0.02376634837930691</v>
      </c>
      <c r="Z40" s="1">
        <v>0.008089816855062493</v>
      </c>
      <c r="AA40" s="1">
        <v>-0.02188446659695698</v>
      </c>
      <c r="AB40" s="1">
        <v>-0.008016474337369184</v>
      </c>
      <c r="AC40" s="1">
        <v>-0.0263132720719681</v>
      </c>
      <c r="AD40" s="1">
        <v>-0.008000330857088955</v>
      </c>
    </row>
    <row r="41" spans="1:30">
      <c r="A41" s="11">
        <v>44683</v>
      </c>
      <c r="B41" s="1">
        <v>-0.001715629663940788</v>
      </c>
      <c r="C41" s="1">
        <v>0.01061778343407904</v>
      </c>
      <c r="D41" s="1">
        <v>-0.002424316734516041</v>
      </c>
      <c r="E41" s="1">
        <v>-0.004688135127703608</v>
      </c>
      <c r="F41" s="1">
        <v>-0.001948290731380142</v>
      </c>
      <c r="G41" s="1">
        <v>-0.02959686942137707</v>
      </c>
      <c r="H41" s="1">
        <v>-0.01005337652514571</v>
      </c>
      <c r="I41" s="1">
        <v>0.01379452061391984</v>
      </c>
      <c r="J41" s="1">
        <v>0.003625827931834635</v>
      </c>
      <c r="K41" s="1">
        <v>-0.001946513249488468</v>
      </c>
      <c r="L41" s="1">
        <v>-0.01693730915730163</v>
      </c>
      <c r="M41" s="1">
        <v>0.005158762178884224</v>
      </c>
      <c r="N41" s="1">
        <v>0.01387013974712414</v>
      </c>
      <c r="O41" s="1">
        <v>-0.000813391510931516</v>
      </c>
      <c r="P41" s="1">
        <v>0.002300195857682041</v>
      </c>
      <c r="Q41" s="1">
        <v>-0.02555300186407039</v>
      </c>
      <c r="R41" s="1">
        <v>-0.003512202930556874</v>
      </c>
      <c r="S41" s="1">
        <v>0.001033580811382828</v>
      </c>
      <c r="T41" s="1">
        <v>-0.01067897993731159</v>
      </c>
      <c r="U41" s="1">
        <v>-0.01067646948175138</v>
      </c>
      <c r="V41" s="1">
        <v>-0.005653333431804297</v>
      </c>
      <c r="W41" s="1">
        <v>0.0007891113538074368</v>
      </c>
      <c r="X41" s="1">
        <v>-0.01085466164019289</v>
      </c>
      <c r="Y41" s="1">
        <v>0.02537651032523636</v>
      </c>
      <c r="Z41" s="1">
        <v>0.01900006994727499</v>
      </c>
      <c r="AA41" s="1">
        <v>-0.02914726293224601</v>
      </c>
      <c r="AB41" s="1">
        <v>-0.001224417021290058</v>
      </c>
      <c r="AC41" s="1">
        <v>-0.02712261816834782</v>
      </c>
      <c r="AD41" s="1">
        <v>-0.001487583537947423</v>
      </c>
    </row>
    <row r="42" spans="1:30">
      <c r="A42" s="11">
        <v>44685</v>
      </c>
      <c r="B42" s="1">
        <v>-0.02770323705183464</v>
      </c>
      <c r="C42" s="1">
        <v>-0.008186700672766167</v>
      </c>
      <c r="D42" s="1">
        <v>0.03489431250133501</v>
      </c>
      <c r="E42" s="1">
        <v>-0.01950643640305494</v>
      </c>
      <c r="F42" s="1">
        <v>-0.03189934345530654</v>
      </c>
      <c r="G42" s="1">
        <v>-0.02714983362090218</v>
      </c>
      <c r="H42" s="1">
        <v>0</v>
      </c>
      <c r="I42" s="1">
        <v>-0.03398159892727559</v>
      </c>
      <c r="J42" s="1">
        <v>-0.0469653472277235</v>
      </c>
      <c r="K42" s="1">
        <v>-0.02642900058834596</v>
      </c>
      <c r="L42" s="1">
        <v>-0.003536621985639754</v>
      </c>
      <c r="M42" s="1">
        <v>-0.00631662367021335</v>
      </c>
      <c r="N42" s="1">
        <v>-0.0129203559149611</v>
      </c>
      <c r="O42" s="1">
        <v>-0.02740544690501667</v>
      </c>
      <c r="P42" s="1">
        <v>-0.006406648431213302</v>
      </c>
      <c r="Q42" s="1">
        <v>0.03773576421959346</v>
      </c>
      <c r="R42" s="1">
        <v>-0.03121800288131493</v>
      </c>
      <c r="S42" s="1">
        <v>-0.0206505160579088</v>
      </c>
      <c r="T42" s="1">
        <v>-0.02311610165928768</v>
      </c>
      <c r="U42" s="1">
        <v>-0.02084913694103574</v>
      </c>
      <c r="V42" s="1">
        <v>-0.02436649332291208</v>
      </c>
      <c r="W42" s="1">
        <v>-0.02559443984171106</v>
      </c>
      <c r="X42" s="1">
        <v>-0.02160103031459715</v>
      </c>
      <c r="Y42" s="1">
        <v>-0.01428574434901464</v>
      </c>
      <c r="Z42" s="1">
        <v>-0.02613498073124598</v>
      </c>
      <c r="AA42" s="1">
        <v>-0.04047696458491457</v>
      </c>
      <c r="AB42" s="1">
        <v>-0.03101630607930028</v>
      </c>
      <c r="AC42" s="1">
        <v>-0.006565656565656552</v>
      </c>
      <c r="AD42" s="1">
        <v>-0.02293873385396106</v>
      </c>
    </row>
    <row r="43" spans="1:30">
      <c r="A43" s="11">
        <v>44686</v>
      </c>
      <c r="B43" s="1">
        <v>-0.006858063531865577</v>
      </c>
      <c r="C43" s="1">
        <v>-0.006740984913143677</v>
      </c>
      <c r="D43" s="1">
        <v>-0.03203409841576721</v>
      </c>
      <c r="E43" s="1">
        <v>-0.009555648172754228</v>
      </c>
      <c r="F43" s="1">
        <v>-0.007151208662798836</v>
      </c>
      <c r="G43" s="1">
        <v>-0.01999437051511765</v>
      </c>
      <c r="H43" s="1">
        <v>0.02411932227705926</v>
      </c>
      <c r="I43" s="1">
        <v>-0.002249223385912602</v>
      </c>
      <c r="J43" s="1">
        <v>-0.0001082732143475873</v>
      </c>
      <c r="K43" s="1">
        <v>-0.002279493348273598</v>
      </c>
      <c r="L43" s="1">
        <v>0.0323011153410877</v>
      </c>
      <c r="M43" s="1">
        <v>-0.001191866304821376</v>
      </c>
      <c r="N43" s="1">
        <v>0.008854598199091512</v>
      </c>
      <c r="O43" s="1">
        <v>0.003292094308414484</v>
      </c>
      <c r="P43" s="1">
        <v>0.0003849720175741478</v>
      </c>
      <c r="Q43" s="1">
        <v>0.01602464144397775</v>
      </c>
      <c r="R43" s="1">
        <v>-0.01958314454669019</v>
      </c>
      <c r="S43" s="1">
        <v>-0.007907221579769752</v>
      </c>
      <c r="T43" s="1">
        <v>0.0007297267398551632</v>
      </c>
      <c r="U43" s="1">
        <v>0.04644924493665492</v>
      </c>
      <c r="V43" s="1">
        <v>-0.02525250740141882</v>
      </c>
      <c r="W43" s="1">
        <v>-0.03354914047086943</v>
      </c>
      <c r="X43" s="1">
        <v>0.006611541423775069</v>
      </c>
      <c r="Y43" s="1">
        <v>0.01041029588875264</v>
      </c>
      <c r="Z43" s="1">
        <v>0.01815510481779148</v>
      </c>
      <c r="AA43" s="1">
        <v>-0.01220544137640245</v>
      </c>
      <c r="AB43" s="1">
        <v>0.02530362493119664</v>
      </c>
      <c r="AC43" s="1">
        <v>0.01911539175695864</v>
      </c>
      <c r="AD43" s="1">
        <v>0.0005963678189568888</v>
      </c>
    </row>
    <row r="44" spans="1:30">
      <c r="A44" s="11">
        <v>44687</v>
      </c>
      <c r="B44" s="1">
        <v>-0.04121877353443437</v>
      </c>
      <c r="C44" s="1">
        <v>-0.01024935015734119</v>
      </c>
      <c r="D44" s="1">
        <v>0.009398878215539419</v>
      </c>
      <c r="E44" s="1">
        <v>-0.01439263730204787</v>
      </c>
      <c r="F44" s="1">
        <v>-0.008363245023975341</v>
      </c>
      <c r="G44" s="1">
        <v>-0.02921665107036797</v>
      </c>
      <c r="H44" s="1">
        <v>-0.007127357697261361</v>
      </c>
      <c r="I44" s="1">
        <v>-0.02612810299689272</v>
      </c>
      <c r="J44" s="1">
        <v>-0.03866986597620503</v>
      </c>
      <c r="K44" s="1">
        <v>-0.008031092123928052</v>
      </c>
      <c r="L44" s="1">
        <v>-0.02668522930287853</v>
      </c>
      <c r="M44" s="1">
        <v>0.004375422719147926</v>
      </c>
      <c r="N44" s="1">
        <v>0.01755400324098111</v>
      </c>
      <c r="O44" s="1">
        <v>-0.005783890944020875</v>
      </c>
      <c r="P44" s="1">
        <v>-0.03097644271960676</v>
      </c>
      <c r="Q44" s="1">
        <v>0.01273888066573514</v>
      </c>
      <c r="R44" s="1">
        <v>-0.007667838454930798</v>
      </c>
      <c r="S44" s="1">
        <v>-0.04463331663291492</v>
      </c>
      <c r="T44" s="1">
        <v>0.008229187040003749</v>
      </c>
      <c r="U44" s="1">
        <v>-0.03754694043528495</v>
      </c>
      <c r="V44" s="1">
        <v>0.005864567887597927</v>
      </c>
      <c r="W44" s="1">
        <v>-0.01468400781386647</v>
      </c>
      <c r="X44" s="1">
        <v>-0.04163734578528822</v>
      </c>
      <c r="Y44" s="1">
        <v>-0.009292931552751571</v>
      </c>
      <c r="Z44" s="1">
        <v>-0.0004283336065268317</v>
      </c>
      <c r="AA44" s="1">
        <v>-0.02354110321267611</v>
      </c>
      <c r="AB44" s="1">
        <v>-0.0355901362187826</v>
      </c>
      <c r="AC44" s="1">
        <v>-0.0320263154513456</v>
      </c>
      <c r="AD44" s="1">
        <v>-0.01555866500240433</v>
      </c>
    </row>
    <row r="45" spans="1:30">
      <c r="A45" s="11">
        <v>44690</v>
      </c>
      <c r="B45" s="1">
        <v>-0.01440449112431241</v>
      </c>
      <c r="C45" s="1">
        <v>-0.01091512813205331</v>
      </c>
      <c r="D45" s="1">
        <v>-0.01685417120872468</v>
      </c>
      <c r="E45" s="1">
        <v>0.003797741104824448</v>
      </c>
      <c r="F45" s="1">
        <v>-0.00632206029988136</v>
      </c>
      <c r="G45" s="1">
        <v>-0.007682608104490951</v>
      </c>
      <c r="H45" s="1">
        <v>-0.02559303379227018</v>
      </c>
      <c r="I45" s="1">
        <v>0.00170763586905065</v>
      </c>
      <c r="J45" s="1">
        <v>0.0007887627986566947</v>
      </c>
      <c r="K45" s="1">
        <v>-0.01514514891126462</v>
      </c>
      <c r="L45" s="1">
        <v>0.01782414164962964</v>
      </c>
      <c r="M45" s="1">
        <v>-0.01782172722788933</v>
      </c>
      <c r="N45" s="1">
        <v>-0.01387588228686465</v>
      </c>
      <c r="O45" s="1">
        <v>0.001622183770050079</v>
      </c>
      <c r="P45" s="1">
        <v>-0.02819414645395912</v>
      </c>
      <c r="Q45" s="1">
        <v>-0.01317761691597874</v>
      </c>
      <c r="R45" s="1">
        <v>-0.03905508532501656</v>
      </c>
      <c r="S45" s="1">
        <v>-0.02224696799425341</v>
      </c>
      <c r="T45" s="1">
        <v>-0.01663401090045502</v>
      </c>
      <c r="U45" s="1">
        <v>-0.007919697124605163</v>
      </c>
      <c r="V45" s="1">
        <v>0.002377461493117128</v>
      </c>
      <c r="W45" s="1">
        <v>-0.008758769245568843</v>
      </c>
      <c r="X45" s="1">
        <v>-0.01125927236171775</v>
      </c>
      <c r="Y45" s="1">
        <v>-0.06199023274235571</v>
      </c>
      <c r="Z45" s="1">
        <v>-0.02449941541836809</v>
      </c>
      <c r="AA45" s="1">
        <v>-0.011567642768332</v>
      </c>
      <c r="AB45" s="1">
        <v>-0.02844059202334126</v>
      </c>
      <c r="AC45" s="1">
        <v>-0.004019814847446401</v>
      </c>
      <c r="AD45" s="1">
        <v>-0.006654552800887448</v>
      </c>
    </row>
    <row r="46" spans="1:30">
      <c r="A46" s="11">
        <v>44691</v>
      </c>
      <c r="B46" s="1">
        <v>-0.005951535588099466</v>
      </c>
      <c r="C46" s="1">
        <v>0.0001414761995732761</v>
      </c>
      <c r="D46" s="1">
        <v>-0.001691211756636446</v>
      </c>
      <c r="E46" s="1">
        <v>-0.0129488731227837</v>
      </c>
      <c r="F46" s="1">
        <v>0.002099430487664034</v>
      </c>
      <c r="G46" s="1">
        <v>0.03039280427216462</v>
      </c>
      <c r="H46" s="1">
        <v>-0.04612427883525883</v>
      </c>
      <c r="I46" s="1">
        <v>0.0160624936026037</v>
      </c>
      <c r="J46" s="1">
        <v>-0.04751183876067733</v>
      </c>
      <c r="K46" s="1">
        <v>0.03011838427848135</v>
      </c>
      <c r="L46" s="1">
        <v>-0.01104843428208002</v>
      </c>
      <c r="M46" s="1">
        <v>-0.01612899223030373</v>
      </c>
      <c r="N46" s="1">
        <v>-0.01216962898099838</v>
      </c>
      <c r="O46" s="1">
        <v>-0.0077627970862858</v>
      </c>
      <c r="P46" s="1">
        <v>0.02574313059901989</v>
      </c>
      <c r="Q46" s="1">
        <v>-0.06251902419374877</v>
      </c>
      <c r="R46" s="1">
        <v>-0.01733324452219198</v>
      </c>
      <c r="S46" s="1">
        <v>-0.04323093519774157</v>
      </c>
      <c r="T46" s="1">
        <v>-0.001470823457940806</v>
      </c>
      <c r="U46" s="1">
        <v>0.02360760883217283</v>
      </c>
      <c r="V46" s="1">
        <v>-0.02659817747144788</v>
      </c>
      <c r="W46" s="1">
        <v>-0.01641939512496893</v>
      </c>
      <c r="X46" s="1">
        <v>-0.03020178694976383</v>
      </c>
      <c r="Y46" s="1">
        <v>-0.03413045263493808</v>
      </c>
      <c r="Z46" s="1">
        <v>-0.06975445935245028</v>
      </c>
      <c r="AA46" s="1">
        <v>-0.02100122064495891</v>
      </c>
      <c r="AB46" s="1">
        <v>-0.05654712631367365</v>
      </c>
      <c r="AC46" s="1">
        <v>-0.01138362841659968</v>
      </c>
      <c r="AD46" s="1">
        <v>-0.001942702538034413</v>
      </c>
    </row>
    <row r="47" spans="1:30">
      <c r="A47" s="11">
        <v>44692</v>
      </c>
      <c r="B47" s="1">
        <v>0.01909817690586824</v>
      </c>
      <c r="C47" s="1">
        <v>-0.01796572648383143</v>
      </c>
      <c r="D47" s="1">
        <v>0.004096660584907097</v>
      </c>
      <c r="E47" s="1">
        <v>0.01236295237281015</v>
      </c>
      <c r="F47" s="1">
        <v>-0.007652026394774469</v>
      </c>
      <c r="G47" s="1">
        <v>-0.0109292386231683</v>
      </c>
      <c r="H47" s="1">
        <v>0.01175291325216321</v>
      </c>
      <c r="I47" s="1">
        <v>0.005629848640150037</v>
      </c>
      <c r="J47" s="1">
        <v>-0.00106386038179429</v>
      </c>
      <c r="K47" s="1">
        <v>-0.00775084512920432</v>
      </c>
      <c r="L47" s="1">
        <v>-0.01690280807905087</v>
      </c>
      <c r="M47" s="1">
        <v>-0.01270496602368942</v>
      </c>
      <c r="N47" s="1">
        <v>-0.01578438830632944</v>
      </c>
      <c r="O47" s="1">
        <v>-0.001463354569778086</v>
      </c>
      <c r="P47" s="1">
        <v>-0.0005975257449711835</v>
      </c>
      <c r="Q47" s="1">
        <v>0.02686965114950035</v>
      </c>
      <c r="R47" s="1">
        <v>-0.01024378224652522</v>
      </c>
      <c r="S47" s="1">
        <v>-0.002972713693247142</v>
      </c>
      <c r="T47" s="1">
        <v>0.002840840903517439</v>
      </c>
      <c r="U47" s="1">
        <v>0.02979527708036755</v>
      </c>
      <c r="V47" s="1">
        <v>-0.008180062698490587</v>
      </c>
      <c r="W47" s="1">
        <v>-0.002279493959105872</v>
      </c>
      <c r="X47" s="1">
        <v>-0.009189549721801193</v>
      </c>
      <c r="Y47" s="1">
        <v>0.01958143275915636</v>
      </c>
      <c r="Z47" s="1">
        <v>0.00068674285715975</v>
      </c>
      <c r="AA47" s="1">
        <v>-0.01059730913082535</v>
      </c>
      <c r="AB47" s="1">
        <v>-0.01347061003235017</v>
      </c>
      <c r="AC47" s="1">
        <v>-0.01203810336747568</v>
      </c>
      <c r="AD47" s="1">
        <v>-0.005085288188125925</v>
      </c>
    </row>
    <row r="48" spans="1:30">
      <c r="A48" s="11">
        <v>44693</v>
      </c>
      <c r="B48" s="1">
        <v>-0.03376212833119985</v>
      </c>
      <c r="C48" s="1">
        <v>-0.02059928226700625</v>
      </c>
      <c r="D48" s="1">
        <v>-0.01319082344394928</v>
      </c>
      <c r="E48" s="1">
        <v>-0.01797137113839731</v>
      </c>
      <c r="F48" s="1">
        <v>-0.001042723502551968</v>
      </c>
      <c r="G48" s="1">
        <v>-0.001883500504718527</v>
      </c>
      <c r="H48" s="1">
        <v>-0.002323353859504884</v>
      </c>
      <c r="I48" s="1">
        <v>-0.02254139022439383</v>
      </c>
      <c r="J48" s="1">
        <v>-0.03952188123370437</v>
      </c>
      <c r="K48" s="1">
        <v>-0.01141667343372776</v>
      </c>
      <c r="L48" s="1">
        <v>-0.01175696513626134</v>
      </c>
      <c r="M48" s="1">
        <v>0.01369859379276028</v>
      </c>
      <c r="N48" s="1">
        <v>-0.01075692742852175</v>
      </c>
      <c r="O48" s="1">
        <v>-0.02457580080945487</v>
      </c>
      <c r="P48" s="1">
        <v>-0.003188851227734157</v>
      </c>
      <c r="Q48" s="1">
        <v>-0.01324088495442721</v>
      </c>
      <c r="R48" s="1">
        <v>-0.02037317919153736</v>
      </c>
      <c r="S48" s="1">
        <v>-0.03756706461974713</v>
      </c>
      <c r="T48" s="1">
        <v>-0.02916796417396983</v>
      </c>
      <c r="U48" s="1">
        <v>-0.01790800109986546</v>
      </c>
      <c r="V48" s="1">
        <v>-0.00561535954784842</v>
      </c>
      <c r="W48" s="1">
        <v>-0.008130615063653091</v>
      </c>
      <c r="X48" s="1">
        <v>-0.04083474520868513</v>
      </c>
      <c r="Y48" s="1">
        <v>-0.03289186598815896</v>
      </c>
      <c r="Z48" s="1">
        <v>-0.0411769564702702</v>
      </c>
      <c r="AA48" s="1">
        <v>-0.03128100642361564</v>
      </c>
      <c r="AB48" s="1">
        <v>-0.03574713853421674</v>
      </c>
      <c r="AC48" s="1">
        <v>0.004026263871707458</v>
      </c>
      <c r="AD48" s="1">
        <v>-0.02141091679504936</v>
      </c>
    </row>
    <row r="49" spans="1:30">
      <c r="A49" s="11">
        <v>44694</v>
      </c>
      <c r="B49" s="1">
        <v>-0.02108830997971434</v>
      </c>
      <c r="C49" s="1">
        <v>-0.008824784669553831</v>
      </c>
      <c r="D49" s="1">
        <v>0.01916469268405674</v>
      </c>
      <c r="E49" s="1">
        <v>0.01504199629179026</v>
      </c>
      <c r="F49" s="1">
        <v>0.0114175139214252</v>
      </c>
      <c r="G49" s="1">
        <v>0.02012872166416169</v>
      </c>
      <c r="H49" s="1">
        <v>-0.01663330861410539</v>
      </c>
      <c r="I49" s="1">
        <v>-0.008978989911177848</v>
      </c>
      <c r="J49" s="1">
        <v>-0.04398179028688831</v>
      </c>
      <c r="K49" s="1">
        <v>0.02585560970146239</v>
      </c>
      <c r="L49" s="1">
        <v>-0.002916218983541441</v>
      </c>
      <c r="M49" s="1">
        <v>-0.006551913029679612</v>
      </c>
      <c r="N49" s="1">
        <v>0.02253863329042494</v>
      </c>
      <c r="O49" s="1">
        <v>0.02802659393734852</v>
      </c>
      <c r="P49" s="1">
        <v>-0.0001999522238049778</v>
      </c>
      <c r="Q49" s="1">
        <v>-0.01884984896223107</v>
      </c>
      <c r="R49" s="1">
        <v>0.01133618997795782</v>
      </c>
      <c r="S49" s="1">
        <v>-0.01301111293634338</v>
      </c>
      <c r="T49" s="1">
        <v>-0.03890632913427605</v>
      </c>
      <c r="U49" s="1">
        <v>0.01080895413322724</v>
      </c>
      <c r="V49" s="1">
        <v>0.038235329926668</v>
      </c>
      <c r="W49" s="1">
        <v>-0.0006097241752550664</v>
      </c>
      <c r="X49" s="1">
        <v>0.08595219191303016</v>
      </c>
      <c r="Y49" s="1">
        <v>0.01711940484528673</v>
      </c>
      <c r="Z49" s="1">
        <v>-0.01852019488314649</v>
      </c>
      <c r="AA49" s="1">
        <v>0.02106363845444248</v>
      </c>
      <c r="AB49" s="1">
        <v>-0.0679396078834279</v>
      </c>
      <c r="AC49" s="1">
        <v>-0.0108695526153848</v>
      </c>
      <c r="AD49" s="1">
        <v>-0.002582405121593023</v>
      </c>
    </row>
    <row r="50" spans="1:30">
      <c r="A50" s="11">
        <v>44697</v>
      </c>
      <c r="B50" s="1">
        <v>0.004717323449289434</v>
      </c>
      <c r="C50" s="1">
        <v>-0.00252269708501851</v>
      </c>
      <c r="D50" s="1">
        <v>0.001952161164664679</v>
      </c>
      <c r="E50" s="1">
        <v>-0.001283857188934201</v>
      </c>
      <c r="F50" s="1">
        <v>-0.009148140576359598</v>
      </c>
      <c r="G50" s="1">
        <v>0.07617218341124432</v>
      </c>
      <c r="H50" s="1">
        <v>0.01962108434134135</v>
      </c>
      <c r="I50" s="1">
        <v>0.01064777191307953</v>
      </c>
      <c r="J50" s="1">
        <v>0.007603090829817027</v>
      </c>
      <c r="K50" s="1">
        <v>0.0105509579785108</v>
      </c>
      <c r="L50" s="1">
        <v>-0.01017023843417775</v>
      </c>
      <c r="M50" s="1">
        <v>0.006595123706625294</v>
      </c>
      <c r="N50" s="1">
        <v>-0.01740139568429344</v>
      </c>
      <c r="O50" s="1">
        <v>0.01557047156653701</v>
      </c>
      <c r="P50" s="1">
        <v>-0.008899073688799941</v>
      </c>
      <c r="Q50" s="1">
        <v>-0.000325673544472771</v>
      </c>
      <c r="R50" s="1">
        <v>0.0002472370253288059</v>
      </c>
      <c r="S50" s="1">
        <v>0.02385440702136643</v>
      </c>
      <c r="T50" s="1">
        <v>0.02327678186003324</v>
      </c>
      <c r="U50" s="1">
        <v>-0.0002825048223212834</v>
      </c>
      <c r="V50" s="1">
        <v>0.003512665002031401</v>
      </c>
      <c r="W50" s="1">
        <v>-0.002847032024793528</v>
      </c>
      <c r="X50" s="1">
        <v>0.002597126743136391</v>
      </c>
      <c r="Y50" s="1">
        <v>0.01705569520493766</v>
      </c>
      <c r="Z50" s="1">
        <v>0.005925211319655288</v>
      </c>
      <c r="AA50" s="1">
        <v>0.008557757631128871</v>
      </c>
      <c r="AB50" s="1">
        <v>-0.01963124480407419</v>
      </c>
      <c r="AC50" s="1">
        <v>-0.001386949546462457</v>
      </c>
      <c r="AD50" s="1">
        <v>0.003413646313064511</v>
      </c>
    </row>
    <row r="51" spans="1:30">
      <c r="A51" s="11">
        <v>44698</v>
      </c>
      <c r="B51" s="1">
        <v>0.0250411235585708</v>
      </c>
      <c r="C51" s="1">
        <v>0.01889323768446971</v>
      </c>
      <c r="D51" s="1">
        <v>0.02555632779311123</v>
      </c>
      <c r="E51" s="1">
        <v>0.004928151466489838</v>
      </c>
      <c r="F51" s="1">
        <v>0.004011897399187614</v>
      </c>
      <c r="G51" s="1">
        <v>0.03390050403525802</v>
      </c>
      <c r="H51" s="1">
        <v>0.02322498945218809</v>
      </c>
      <c r="I51" s="1">
        <v>0.006819419646427294</v>
      </c>
      <c r="J51" s="1">
        <v>0.09579228839339105</v>
      </c>
      <c r="K51" s="1">
        <v>0.01251550821557168</v>
      </c>
      <c r="L51" s="1">
        <v>0.01970992814023109</v>
      </c>
      <c r="M51" s="1">
        <v>0.0188370165346865</v>
      </c>
      <c r="N51" s="1">
        <v>0.04171584403107453</v>
      </c>
      <c r="O51" s="1">
        <v>0.008247114329064997</v>
      </c>
      <c r="P51" s="1">
        <v>0.01503224696873207</v>
      </c>
      <c r="Q51" s="1">
        <v>0.06286641304502694</v>
      </c>
      <c r="R51" s="1">
        <v>0.04200305711206331</v>
      </c>
      <c r="S51" s="1">
        <v>0.05088896750070071</v>
      </c>
      <c r="T51" s="1">
        <v>0.02703296252667764</v>
      </c>
      <c r="U51" s="1">
        <v>0.005000325895900604</v>
      </c>
      <c r="V51" s="1">
        <v>0.006944523193862517</v>
      </c>
      <c r="W51" s="1">
        <v>-0.001699494476517516</v>
      </c>
      <c r="X51" s="1">
        <v>0.04637964107534209</v>
      </c>
      <c r="Y51" s="1">
        <v>0.06420995586369882</v>
      </c>
      <c r="Z51" s="1">
        <v>0.07720900622813454</v>
      </c>
      <c r="AA51" s="1">
        <v>0.03164104686148628</v>
      </c>
      <c r="AB51" s="1">
        <v>0.1178826190961515</v>
      </c>
      <c r="AC51" s="1">
        <v>0.03985041430872727</v>
      </c>
      <c r="AD51" s="1">
        <v>0.02538288540562816</v>
      </c>
    </row>
    <row r="52" spans="1:30">
      <c r="A52" s="11">
        <v>44699</v>
      </c>
      <c r="B52" s="1">
        <v>0.006870758508742192</v>
      </c>
      <c r="C52" s="1">
        <v>-0.03080744327765383</v>
      </c>
      <c r="D52" s="1">
        <v>0.007569347247221136</v>
      </c>
      <c r="E52" s="1">
        <v>0.02036244273203969</v>
      </c>
      <c r="F52" s="1">
        <v>0.0004611419599058753</v>
      </c>
      <c r="G52" s="1">
        <v>-0.003953112527917302</v>
      </c>
      <c r="H52" s="1">
        <v>-0.003566803322390788</v>
      </c>
      <c r="I52" s="1">
        <v>-7.608492080479756E-05</v>
      </c>
      <c r="J52" s="1">
        <v>0.01797390178619707</v>
      </c>
      <c r="K52" s="1">
        <v>0.02066808923529972</v>
      </c>
      <c r="L52" s="1">
        <v>-0.006091745677295424</v>
      </c>
      <c r="M52" s="1">
        <v>-0.05104498927014633</v>
      </c>
      <c r="N52" s="1">
        <v>0.007933428815308563</v>
      </c>
      <c r="O52" s="1">
        <v>0.002744830484630922</v>
      </c>
      <c r="P52" s="1">
        <v>0.0411490164185242</v>
      </c>
      <c r="Q52" s="1">
        <v>0.000306510430930107</v>
      </c>
      <c r="R52" s="1">
        <v>0.003637674421216541</v>
      </c>
      <c r="S52" s="1">
        <v>-0.01283552064734328</v>
      </c>
      <c r="T52" s="1">
        <v>-0.01990158643619933</v>
      </c>
      <c r="U52" s="1">
        <v>0.01682994816890582</v>
      </c>
      <c r="V52" s="1">
        <v>0.00829830014802968</v>
      </c>
      <c r="W52" s="1">
        <v>0.0273067474499169</v>
      </c>
      <c r="X52" s="1">
        <v>-0.02121890871038534</v>
      </c>
      <c r="Y52" s="1">
        <v>-0.01430638861321099</v>
      </c>
      <c r="Z52" s="1">
        <v>-0.007108659336997225</v>
      </c>
      <c r="AA52" s="1">
        <v>-0.004411169544197513</v>
      </c>
      <c r="AB52" s="1">
        <v>-0.003738356972056267</v>
      </c>
      <c r="AC52" s="1">
        <v>-0.01109625801748804</v>
      </c>
      <c r="AD52" s="1">
        <v>-0.002023943283563145</v>
      </c>
    </row>
    <row r="53" spans="1:30">
      <c r="A53" s="11">
        <v>44700</v>
      </c>
      <c r="B53" s="1">
        <v>-0.01402687131859748</v>
      </c>
      <c r="C53" s="1">
        <v>-0.01581803486895272</v>
      </c>
      <c r="D53" s="1">
        <v>-0.01835402071983638</v>
      </c>
      <c r="E53" s="1">
        <v>-0.01995608803232596</v>
      </c>
      <c r="F53" s="1">
        <v>0.006055060124201983</v>
      </c>
      <c r="G53" s="1">
        <v>-0.0168768647770563</v>
      </c>
      <c r="H53" s="1">
        <v>0.0006507901761130253</v>
      </c>
      <c r="I53" s="1">
        <v>-0.02043532619455679</v>
      </c>
      <c r="J53" s="1">
        <v>-0.04379733542745901</v>
      </c>
      <c r="K53" s="1">
        <v>-0.01171760156207213</v>
      </c>
      <c r="L53" s="1">
        <v>-0.05436648695969892</v>
      </c>
      <c r="M53" s="1">
        <v>-0.006776792850774815</v>
      </c>
      <c r="N53" s="1">
        <v>0.03317098902580895</v>
      </c>
      <c r="O53" s="1">
        <v>-0.03366910053498029</v>
      </c>
      <c r="P53" s="1">
        <v>-0.02529832935560861</v>
      </c>
      <c r="Q53" s="1">
        <v>-0.01960778495132132</v>
      </c>
      <c r="R53" s="1">
        <v>-0.02304649111560597</v>
      </c>
      <c r="S53" s="1">
        <v>-0.05200946769011805</v>
      </c>
      <c r="T53" s="1">
        <v>-0.02292576433989546</v>
      </c>
      <c r="U53" s="1">
        <v>-0.02367829054089987</v>
      </c>
      <c r="V53" s="1">
        <v>-0.01618201043268663</v>
      </c>
      <c r="W53" s="1">
        <v>-0.0437491909468265</v>
      </c>
      <c r="X53" s="1">
        <v>-0.03974467118531189</v>
      </c>
      <c r="Y53" s="1">
        <v>-0.03891462116780164</v>
      </c>
      <c r="Z53" s="1">
        <v>-0.04922689742982145</v>
      </c>
      <c r="AA53" s="1">
        <v>-0.02529127728023084</v>
      </c>
      <c r="AB53" s="1">
        <v>-0.05081296679640179</v>
      </c>
      <c r="AC53" s="1">
        <v>-0.06254546722808441</v>
      </c>
      <c r="AD53" s="1">
        <v>-0.02612689826843451</v>
      </c>
    </row>
    <row r="54" spans="1:30">
      <c r="A54" s="11">
        <v>44701</v>
      </c>
      <c r="B54" s="1">
        <v>0.03521989837812267</v>
      </c>
      <c r="C54" s="1">
        <v>0.01882747692281961</v>
      </c>
      <c r="D54" s="1">
        <v>0.03547366682296604</v>
      </c>
      <c r="E54" s="1">
        <v>0.04307039699247261</v>
      </c>
      <c r="F54" s="1">
        <v>0.08134740089314763</v>
      </c>
      <c r="G54" s="1">
        <v>0.02161864141651382</v>
      </c>
      <c r="H54" s="1">
        <v>0.01658533083089209</v>
      </c>
      <c r="I54" s="1">
        <v>0.02633922618208695</v>
      </c>
      <c r="J54" s="1">
        <v>0.02901677569618588</v>
      </c>
      <c r="K54" s="1">
        <v>0.02711346690608929</v>
      </c>
      <c r="L54" s="1">
        <v>0.01961949730548707</v>
      </c>
      <c r="M54" s="1">
        <v>-0.002558573578573919</v>
      </c>
      <c r="N54" s="1">
        <v>0.01578089088371804</v>
      </c>
      <c r="O54" s="1">
        <v>0.02407797980667414</v>
      </c>
      <c r="P54" s="1">
        <v>0.03535746874234813</v>
      </c>
      <c r="Q54" s="1">
        <v>0.0118749457489169</v>
      </c>
      <c r="R54" s="1">
        <v>0.05831000290708688</v>
      </c>
      <c r="S54" s="1">
        <v>0.03491284216000023</v>
      </c>
      <c r="T54" s="1">
        <v>0.03329611071290461</v>
      </c>
      <c r="U54" s="1">
        <v>0.03386208832259663</v>
      </c>
      <c r="V54" s="1">
        <v>0.0351006496118127</v>
      </c>
      <c r="W54" s="1">
        <v>0.02537090723819624</v>
      </c>
      <c r="X54" s="1">
        <v>0.04853883456609354</v>
      </c>
      <c r="Y54" s="1">
        <v>0.02101115868755454</v>
      </c>
      <c r="Z54" s="1">
        <v>0.04317604931573849</v>
      </c>
      <c r="AA54" s="1">
        <v>0.01188473108978916</v>
      </c>
      <c r="AB54" s="1">
        <v>0.03574368465087163</v>
      </c>
      <c r="AC54" s="1">
        <v>0.01872993975695381</v>
      </c>
      <c r="AD54" s="1">
        <v>0.02906033980053446</v>
      </c>
    </row>
    <row r="55" spans="1:30">
      <c r="A55" s="11">
        <v>44704</v>
      </c>
      <c r="B55" s="1">
        <v>0.003342745172258743</v>
      </c>
      <c r="C55" s="1">
        <v>-0.002103361543317361</v>
      </c>
      <c r="D55" s="1">
        <v>0.01066581314817161</v>
      </c>
      <c r="E55" s="1">
        <v>-0.008534404974334553</v>
      </c>
      <c r="F55" s="1">
        <v>0.006083536723577199</v>
      </c>
      <c r="G55" s="1">
        <v>0.0123715898892558</v>
      </c>
      <c r="H55" s="1">
        <v>-0.01983362648741693</v>
      </c>
      <c r="I55" s="1">
        <v>-0.01283163768380313</v>
      </c>
      <c r="J55" s="1">
        <v>-0.03717079932732137</v>
      </c>
      <c r="K55" s="1">
        <v>0.0231518349867661</v>
      </c>
      <c r="L55" s="1">
        <v>0.009105546205607107</v>
      </c>
      <c r="M55" s="1">
        <v>0.006412942878497141</v>
      </c>
      <c r="N55" s="1">
        <v>-0.01964291729905032</v>
      </c>
      <c r="O55" s="1">
        <v>0.04215535154542827</v>
      </c>
      <c r="P55" s="1">
        <v>0.005865172060713464</v>
      </c>
      <c r="Q55" s="1">
        <v>-0.04200118282204279</v>
      </c>
      <c r="R55" s="1">
        <v>-0.006687206320888817</v>
      </c>
      <c r="S55" s="1">
        <v>-0.1090362192228685</v>
      </c>
      <c r="T55" s="1">
        <v>-0.003243963742034173</v>
      </c>
      <c r="U55" s="1">
        <v>-0.002824242732357818</v>
      </c>
      <c r="V55" s="1">
        <v>0.006989539231709863</v>
      </c>
      <c r="W55" s="1">
        <v>-0.01338556953994918</v>
      </c>
      <c r="X55" s="1">
        <v>0.008253617720170414</v>
      </c>
      <c r="Y55" s="1">
        <v>-0.01479093461696446</v>
      </c>
      <c r="Z55" s="1">
        <v>-0.126131893205613</v>
      </c>
      <c r="AA55" s="1">
        <v>0.006668043183496009</v>
      </c>
      <c r="AB55" s="1">
        <v>-0.02783075727666007</v>
      </c>
      <c r="AC55" s="1">
        <v>0.01392513884136659</v>
      </c>
      <c r="AD55" s="1">
        <v>-0.0006954492938946455</v>
      </c>
    </row>
    <row r="56" spans="1:30">
      <c r="A56" s="11">
        <v>44705</v>
      </c>
      <c r="B56" s="1">
        <v>-0.01673208203714716</v>
      </c>
      <c r="C56" s="1">
        <v>-0.006022284782077336</v>
      </c>
      <c r="D56" s="1">
        <v>-0.004760429774745334</v>
      </c>
      <c r="E56" s="1">
        <v>0.0003608898577811548</v>
      </c>
      <c r="F56" s="1">
        <v>0.0168773923937291</v>
      </c>
      <c r="G56" s="1">
        <v>-0.008025366743015017</v>
      </c>
      <c r="H56" s="1">
        <v>-0.007832872839354299</v>
      </c>
      <c r="I56" s="1">
        <v>0.01146468648149934</v>
      </c>
      <c r="J56" s="1">
        <v>-0.02989231351584576</v>
      </c>
      <c r="K56" s="1">
        <v>-0.02947730281410565</v>
      </c>
      <c r="L56" s="1">
        <v>-0.01865971764940721</v>
      </c>
      <c r="M56" s="1">
        <v>0.008496105465622072</v>
      </c>
      <c r="N56" s="1">
        <v>-0.01329678777115617</v>
      </c>
      <c r="O56" s="1">
        <v>0.005255310594165064</v>
      </c>
      <c r="P56" s="1">
        <v>-0.005548785989961114</v>
      </c>
      <c r="Q56" s="1">
        <v>-0.02869125323149158</v>
      </c>
      <c r="R56" s="1">
        <v>0.003433275626748999</v>
      </c>
      <c r="S56" s="1">
        <v>0.004056858754755366</v>
      </c>
      <c r="T56" s="1">
        <v>0.002495108332850826</v>
      </c>
      <c r="U56" s="1">
        <v>0.01487992463593057</v>
      </c>
      <c r="V56" s="1">
        <v>-0.01317714821339711</v>
      </c>
      <c r="W56" s="1">
        <v>-0.01993975316436702</v>
      </c>
      <c r="X56" s="1">
        <v>0.01020284178057262</v>
      </c>
      <c r="Y56" s="1">
        <v>-0.01218452224857991</v>
      </c>
      <c r="Z56" s="1">
        <v>-0.01622751847674042</v>
      </c>
      <c r="AA56" s="1">
        <v>-0.00513640146225891</v>
      </c>
      <c r="AB56" s="1">
        <v>-0.0004907895414736352</v>
      </c>
      <c r="AC56" s="1">
        <v>-0.01298280642267968</v>
      </c>
      <c r="AD56" s="1">
        <v>-0.00434713658568453</v>
      </c>
    </row>
    <row r="57" spans="1:30">
      <c r="A57" s="11">
        <v>44706</v>
      </c>
      <c r="B57" s="1">
        <v>0.001430694048627501</v>
      </c>
      <c r="C57" s="1">
        <v>-0.01196608261504006</v>
      </c>
      <c r="D57" s="1">
        <v>0.01326923849879513</v>
      </c>
      <c r="E57" s="1">
        <v>0.001494169446311089</v>
      </c>
      <c r="F57" s="1">
        <v>-0.009121048898422135</v>
      </c>
      <c r="G57" s="1">
        <v>-0.01219066255891754</v>
      </c>
      <c r="H57" s="1">
        <v>0.0006578546887081593</v>
      </c>
      <c r="I57" s="1">
        <v>0.007468136033136341</v>
      </c>
      <c r="J57" s="1">
        <v>-0.009855274074236808</v>
      </c>
      <c r="K57" s="1">
        <v>-0.004740962073702115</v>
      </c>
      <c r="L57" s="1">
        <v>-0.02120064385085962</v>
      </c>
      <c r="M57" s="1">
        <v>-0.032855845594427</v>
      </c>
      <c r="N57" s="1">
        <v>0.006830298151376368</v>
      </c>
      <c r="O57" s="1">
        <v>-0.01948565599325092</v>
      </c>
      <c r="P57" s="1">
        <v>-0.01305092539199815</v>
      </c>
      <c r="Q57" s="1">
        <v>0.01294400454453593</v>
      </c>
      <c r="R57" s="1">
        <v>-0.001471772155216655</v>
      </c>
      <c r="S57" s="1">
        <v>-0.04175082321010382</v>
      </c>
      <c r="T57" s="1">
        <v>-0.001868283591926145</v>
      </c>
      <c r="U57" s="1">
        <v>-0.02259663399560508</v>
      </c>
      <c r="V57" s="1">
        <v>0.001428762077599011</v>
      </c>
      <c r="W57" s="1">
        <v>0.001468245976024463</v>
      </c>
      <c r="X57" s="1">
        <v>-0.02055196711685259</v>
      </c>
      <c r="Y57" s="1">
        <v>-0.02687228758922799</v>
      </c>
      <c r="Z57" s="1">
        <v>-0.007204250680157953</v>
      </c>
      <c r="AA57" s="1">
        <v>-0.01254527471621736</v>
      </c>
      <c r="AB57" s="1">
        <v>-0.002127618879043447</v>
      </c>
      <c r="AC57" s="1">
        <v>-0.03282966779598395</v>
      </c>
      <c r="AD57" s="1">
        <v>-0.005612081632275445</v>
      </c>
    </row>
    <row r="58" spans="1:30">
      <c r="A58" s="11">
        <v>44707</v>
      </c>
      <c r="B58" s="1">
        <v>0.02744355742880122</v>
      </c>
      <c r="C58" s="1">
        <v>-0.005518868575765001</v>
      </c>
      <c r="D58" s="1">
        <v>0.01264033680402576</v>
      </c>
      <c r="E58" s="1">
        <v>-0.007511449872960152</v>
      </c>
      <c r="F58" s="1">
        <v>-0.0007661552415738626</v>
      </c>
      <c r="G58" s="1">
        <v>0.01450035687063123</v>
      </c>
      <c r="H58" s="1">
        <v>-0.005917102833241206</v>
      </c>
      <c r="I58" s="1">
        <v>0.02852190017390055</v>
      </c>
      <c r="J58" s="1">
        <v>0.02771828502559792</v>
      </c>
      <c r="K58" s="1">
        <v>-0.008047922363229043</v>
      </c>
      <c r="L58" s="1">
        <v>0.009571408904603507</v>
      </c>
      <c r="M58" s="1">
        <v>-0.005226560586202855</v>
      </c>
      <c r="N58" s="1">
        <v>0.0009382622951645825</v>
      </c>
      <c r="O58" s="1">
        <v>0.001507952331571305</v>
      </c>
      <c r="P58" s="1">
        <v>0.01600237028830054</v>
      </c>
      <c r="Q58" s="1">
        <v>-0.004587199636856942</v>
      </c>
      <c r="R58" s="1">
        <v>-0.009532900619670381</v>
      </c>
      <c r="S58" s="1">
        <v>0.03513699319689256</v>
      </c>
      <c r="T58" s="1">
        <v>0.03259191278142159</v>
      </c>
      <c r="U58" s="1">
        <v>-0.0002344074563419563</v>
      </c>
      <c r="V58" s="1">
        <v>-0.01234636763758024</v>
      </c>
      <c r="W58" s="1">
        <v>0.008447347308211839</v>
      </c>
      <c r="X58" s="1">
        <v>0.008752982965190448</v>
      </c>
      <c r="Y58" s="1">
        <v>0.002489842259625785</v>
      </c>
      <c r="Z58" s="1">
        <v>0.05294761147500737</v>
      </c>
      <c r="AA58" s="1">
        <v>0.01350897348356184</v>
      </c>
      <c r="AB58" s="1">
        <v>0.02689846721761158</v>
      </c>
      <c r="AC58" s="1">
        <v>0.01910756408536973</v>
      </c>
      <c r="AD58" s="1">
        <v>0.009363282678810148</v>
      </c>
    </row>
    <row r="59" spans="1:30">
      <c r="A59" s="11">
        <v>44708</v>
      </c>
      <c r="B59" s="1">
        <v>0.007391105265163844</v>
      </c>
      <c r="C59" s="1">
        <v>-0.006166180591931525</v>
      </c>
      <c r="D59" s="1">
        <v>-0.0009407001869500276</v>
      </c>
      <c r="E59" s="1">
        <v>0.001866179379077071</v>
      </c>
      <c r="F59" s="1">
        <v>0.02006214203390799</v>
      </c>
      <c r="G59" s="1">
        <v>0.006238334462459916</v>
      </c>
      <c r="H59" s="1">
        <v>-0.05555560212727773</v>
      </c>
      <c r="I59" s="1">
        <v>0.0185484002062879</v>
      </c>
      <c r="J59" s="1">
        <v>0.003187428915071955</v>
      </c>
      <c r="K59" s="1">
        <v>0.02210327685820035</v>
      </c>
      <c r="L59" s="1">
        <v>0.02626504677609454</v>
      </c>
      <c r="M59" s="1">
        <v>-0.0004377832661907055</v>
      </c>
      <c r="N59" s="1">
        <v>0.009373827842419802</v>
      </c>
      <c r="O59" s="1">
        <v>0.02479026724078648</v>
      </c>
      <c r="P59" s="1">
        <v>-0.007639439105187718</v>
      </c>
      <c r="Q59" s="1">
        <v>-0.05332449266155337</v>
      </c>
      <c r="R59" s="1">
        <v>-0.004638448970057052</v>
      </c>
      <c r="S59" s="1">
        <v>0.007467673957654686</v>
      </c>
      <c r="T59" s="1">
        <v>0.0001066715956450359</v>
      </c>
      <c r="U59" s="1">
        <v>0.01255326136908574</v>
      </c>
      <c r="V59" s="1">
        <v>0.004389131311949068</v>
      </c>
      <c r="W59" s="1">
        <v>0.004430609969170662</v>
      </c>
      <c r="X59" s="1">
        <v>0.02127662507284778</v>
      </c>
      <c r="Y59" s="1">
        <v>0.01445014218577634</v>
      </c>
      <c r="Z59" s="1">
        <v>-0.008079856864953827</v>
      </c>
      <c r="AA59" s="1">
        <v>0.003384844926473063</v>
      </c>
      <c r="AB59" s="1">
        <v>-0.01661076315022703</v>
      </c>
      <c r="AC59" s="1">
        <v>0.02999891015863421</v>
      </c>
      <c r="AD59" s="1">
        <v>0.01165160208538651</v>
      </c>
    </row>
    <row r="60" spans="1:30">
      <c r="A60" s="11">
        <v>44711</v>
      </c>
      <c r="B60" s="1">
        <v>0.007772846936407563</v>
      </c>
      <c r="C60" s="1">
        <v>0.02109507088047868</v>
      </c>
      <c r="D60" s="1">
        <v>0.005242251343319904</v>
      </c>
      <c r="E60" s="1">
        <v>0.02116210874838398</v>
      </c>
      <c r="F60" s="1">
        <v>-0.004600946905647607</v>
      </c>
      <c r="G60" s="1">
        <v>0.005962506636858045</v>
      </c>
      <c r="H60" s="1">
        <v>0.006652740455895145</v>
      </c>
      <c r="I60" s="1">
        <v>0.006824467272565027</v>
      </c>
      <c r="J60" s="1">
        <v>0.01857514388408799</v>
      </c>
      <c r="K60" s="1">
        <v>0.007873472558158845</v>
      </c>
      <c r="L60" s="1">
        <v>0.04478738091053414</v>
      </c>
      <c r="M60" s="1">
        <v>0.01708278785191708</v>
      </c>
      <c r="N60" s="1">
        <v>-0.000557297203787388</v>
      </c>
      <c r="O60" s="1">
        <v>0.04775151677242251</v>
      </c>
      <c r="P60" s="1">
        <v>0.01853259922534889</v>
      </c>
      <c r="Q60" s="1">
        <v>0.001738449123474872</v>
      </c>
      <c r="R60" s="1">
        <v>0.03483356566297546</v>
      </c>
      <c r="S60" s="1">
        <v>0.007412427127469812</v>
      </c>
      <c r="T60" s="1">
        <v>0.01204817944218339</v>
      </c>
      <c r="U60" s="1">
        <v>0.01787027807129049</v>
      </c>
      <c r="V60" s="1">
        <v>-0.01725854589464759</v>
      </c>
      <c r="W60" s="1">
        <v>0.03404781694202264</v>
      </c>
      <c r="X60" s="1">
        <v>0.02979512944858875</v>
      </c>
      <c r="Y60" s="1">
        <v>0.03828180960363459</v>
      </c>
      <c r="Z60" s="1">
        <v>0.00378540879479039</v>
      </c>
      <c r="AA60" s="1">
        <v>0.04964632145817016</v>
      </c>
      <c r="AB60" s="1">
        <v>0.01737862341064944</v>
      </c>
      <c r="AC60" s="1">
        <v>0.01991645261772779</v>
      </c>
      <c r="AD60" s="1">
        <v>0.01896847173757066</v>
      </c>
    </row>
    <row r="61" spans="1:30">
      <c r="A61" s="11">
        <v>44712</v>
      </c>
      <c r="B61" s="1">
        <v>-0.01218190209305337</v>
      </c>
      <c r="C61" s="1">
        <v>-0.008962442165009965</v>
      </c>
      <c r="D61" s="1">
        <v>0.02000698274767587</v>
      </c>
      <c r="E61" s="1">
        <v>0.006232237712316069</v>
      </c>
      <c r="F61" s="1">
        <v>-0.0001486945064005374</v>
      </c>
      <c r="G61" s="1">
        <v>0.008084256525842992</v>
      </c>
      <c r="H61" s="1">
        <v>0.02399990060426993</v>
      </c>
      <c r="I61" s="1">
        <v>-0.008990116098091083</v>
      </c>
      <c r="J61" s="1">
        <v>0.01391713993559085</v>
      </c>
      <c r="K61" s="1">
        <v>0.001830592152764376</v>
      </c>
      <c r="L61" s="1">
        <v>-0.004765735378266855</v>
      </c>
      <c r="M61" s="1">
        <v>-0.0008613396140069174</v>
      </c>
      <c r="N61" s="1">
        <v>0.00594687298312313</v>
      </c>
      <c r="O61" s="1">
        <v>0.03605943811165191</v>
      </c>
      <c r="P61" s="1">
        <v>-0.004105535638906033</v>
      </c>
      <c r="Q61" s="1">
        <v>0.04998265869248497</v>
      </c>
      <c r="R61" s="1">
        <v>-0.01206468474324762</v>
      </c>
      <c r="S61" s="1">
        <v>0.01605355321793178</v>
      </c>
      <c r="T61" s="1">
        <v>-0.01369574360810744</v>
      </c>
      <c r="U61" s="1">
        <v>0.006638012108179936</v>
      </c>
      <c r="V61" s="1">
        <v>-0.03118318196097258</v>
      </c>
      <c r="W61" s="1">
        <v>0.01279747275544119</v>
      </c>
      <c r="X61" s="1">
        <v>0.002599443744010221</v>
      </c>
      <c r="Y61" s="1">
        <v>0.008145785625843782</v>
      </c>
      <c r="Z61" s="1">
        <v>0.00782844681144268</v>
      </c>
      <c r="AA61" s="1">
        <v>-0.01768692618004797</v>
      </c>
      <c r="AB61" s="1">
        <v>0.02458488765607658</v>
      </c>
      <c r="AC61" s="1">
        <v>0.003779501927493545</v>
      </c>
      <c r="AD61" s="1">
        <v>-0.006425093991481057</v>
      </c>
    </row>
    <row r="62" spans="1:30">
      <c r="A62" s="11">
        <v>44713</v>
      </c>
      <c r="B62" s="1">
        <v>0.00124040357722266</v>
      </c>
      <c r="C62" s="1">
        <v>-0.0006131876178941953</v>
      </c>
      <c r="D62" s="1">
        <v>-0.02645425373864529</v>
      </c>
      <c r="E62" s="1">
        <v>-0.009466739634239718</v>
      </c>
      <c r="F62" s="1">
        <v>-0.01159128821892541</v>
      </c>
      <c r="G62" s="1">
        <v>-0.003254541390627086</v>
      </c>
      <c r="H62" s="1">
        <v>0.01222829990278518</v>
      </c>
      <c r="I62" s="1">
        <v>0.004247830822906584</v>
      </c>
      <c r="J62" s="1">
        <v>-0.02816234050153377</v>
      </c>
      <c r="K62" s="1">
        <v>-0.01903752097548639</v>
      </c>
      <c r="L62" s="1">
        <v>-0.01665996752098298</v>
      </c>
      <c r="M62" s="1">
        <v>0.01896560344220655</v>
      </c>
      <c r="N62" s="1">
        <v>0.004433815755008785</v>
      </c>
      <c r="O62" s="1">
        <v>0.0125683570883206</v>
      </c>
      <c r="P62" s="1">
        <v>-0.02511013548397278</v>
      </c>
      <c r="Q62" s="1">
        <v>-0.009917332153367431</v>
      </c>
      <c r="R62" s="1">
        <v>0.0003228547090559086</v>
      </c>
      <c r="S62" s="1">
        <v>0.006583208955648789</v>
      </c>
      <c r="T62" s="1">
        <v>0.0004272200103516699</v>
      </c>
      <c r="U62" s="1">
        <v>-0.006121696272586075</v>
      </c>
      <c r="V62" s="1">
        <v>-0.02480829382302985</v>
      </c>
      <c r="W62" s="1">
        <v>0.001776846510052721</v>
      </c>
      <c r="X62" s="1">
        <v>0.002367305466000724</v>
      </c>
      <c r="Y62" s="1">
        <v>-0.01020628217670794</v>
      </c>
      <c r="Z62" s="1">
        <v>0.007483600130556711</v>
      </c>
      <c r="AA62" s="1">
        <v>-0.008303170307420782</v>
      </c>
      <c r="AB62" s="1">
        <v>-0.01511373804664662</v>
      </c>
      <c r="AC62" s="1">
        <v>-0.01527034406311956</v>
      </c>
      <c r="AD62" s="1">
        <v>-0.003333637726985028</v>
      </c>
    </row>
    <row r="63" spans="1:30">
      <c r="A63" s="11">
        <v>44714</v>
      </c>
      <c r="B63" s="1">
        <v>0.008016905044292866</v>
      </c>
      <c r="C63" s="1">
        <v>0.01027607515371254</v>
      </c>
      <c r="D63" s="1">
        <v>0.007250856743799661</v>
      </c>
      <c r="E63" s="1">
        <v>0.003609374196173354</v>
      </c>
      <c r="F63" s="1">
        <v>0.003276214817933498</v>
      </c>
      <c r="G63" s="1">
        <v>-0.01737196358837567</v>
      </c>
      <c r="H63" s="1">
        <v>0.001006727472964819</v>
      </c>
      <c r="I63" s="1">
        <v>-0.006989999046961515</v>
      </c>
      <c r="J63" s="1">
        <v>-0.001826325394607586</v>
      </c>
      <c r="K63" s="1">
        <v>-0.01024489708922727</v>
      </c>
      <c r="L63" s="1">
        <v>0.01991812938305104</v>
      </c>
      <c r="M63" s="1">
        <v>-0.00465315104311137</v>
      </c>
      <c r="N63" s="1">
        <v>0.006069501046308989</v>
      </c>
      <c r="O63" s="1">
        <v>-0.002673381223809335</v>
      </c>
      <c r="P63" s="1">
        <v>-0.004805382027871175</v>
      </c>
      <c r="Q63" s="1">
        <v>0.01803002831324418</v>
      </c>
      <c r="R63" s="1">
        <v>0.03447888531961274</v>
      </c>
      <c r="S63" s="1">
        <v>-0.0006539125269090507</v>
      </c>
      <c r="T63" s="1">
        <v>0.003309883303332706</v>
      </c>
      <c r="U63" s="1">
        <v>-0.005332732363526049</v>
      </c>
      <c r="V63" s="1">
        <v>0.02418827787111177</v>
      </c>
      <c r="W63" s="1">
        <v>-0.003744556888308104</v>
      </c>
      <c r="X63" s="1">
        <v>-0.01225823691455896</v>
      </c>
      <c r="Y63" s="1">
        <v>0.006229882142205101</v>
      </c>
      <c r="Z63" s="1">
        <v>0.01692441239251585</v>
      </c>
      <c r="AA63" s="1">
        <v>0.01062517796147411</v>
      </c>
      <c r="AB63" s="1">
        <v>0.01803515319920512</v>
      </c>
      <c r="AC63" s="1">
        <v>0.007222504294178256</v>
      </c>
      <c r="AD63" s="1">
        <v>0.007889639839803397</v>
      </c>
    </row>
    <row r="64" spans="1:30">
      <c r="A64" s="11">
        <v>44715</v>
      </c>
      <c r="B64" s="1">
        <v>-0.02060587278467663</v>
      </c>
      <c r="C64" s="1">
        <v>-0.00364356054748638</v>
      </c>
      <c r="D64" s="1">
        <v>-0.0131533296871329</v>
      </c>
      <c r="E64" s="1">
        <v>-0.02649172941963807</v>
      </c>
      <c r="F64" s="1">
        <v>0.001580788575924252</v>
      </c>
      <c r="G64" s="1">
        <v>-0.01406255907714093</v>
      </c>
      <c r="H64" s="1">
        <v>-0.01039220798785545</v>
      </c>
      <c r="I64" s="1">
        <v>-0.003465400940305452</v>
      </c>
      <c r="J64" s="1">
        <v>-0.007684796588548704</v>
      </c>
      <c r="K64" s="1">
        <v>0.00312936197037228</v>
      </c>
      <c r="L64" s="1">
        <v>0.009084848257211453</v>
      </c>
      <c r="M64" s="1">
        <v>0.005524795180570141</v>
      </c>
      <c r="N64" s="1">
        <v>-0.002925001071183764</v>
      </c>
      <c r="O64" s="1">
        <v>-0.01522191992359168</v>
      </c>
      <c r="P64" s="1">
        <v>-0.008305143009114002</v>
      </c>
      <c r="Q64" s="1">
        <v>-0.005575578660092395</v>
      </c>
      <c r="R64" s="1">
        <v>0.02026203843908769</v>
      </c>
      <c r="S64" s="1">
        <v>-0.009816752781692917</v>
      </c>
      <c r="T64" s="1">
        <v>-0.01138662559118264</v>
      </c>
      <c r="U64" s="1">
        <v>-0.02389709799210393</v>
      </c>
      <c r="V64" s="1">
        <v>0.006456821798614509</v>
      </c>
      <c r="W64" s="1">
        <v>-0.005736901002369343</v>
      </c>
      <c r="X64" s="1">
        <v>-0.01650916566267546</v>
      </c>
      <c r="Y64" s="1">
        <v>-0.0134500260135807</v>
      </c>
      <c r="Z64" s="1">
        <v>-0.01317554512944175</v>
      </c>
      <c r="AA64" s="1">
        <v>-0.007451785130009658</v>
      </c>
      <c r="AB64" s="1">
        <v>-0.01507380998748031</v>
      </c>
      <c r="AC64" s="1">
        <v>0.002847213162276985</v>
      </c>
      <c r="AD64" s="1">
        <v>-0.0008756818673598676</v>
      </c>
    </row>
    <row r="65" spans="1:30">
      <c r="A65" s="11">
        <v>44718</v>
      </c>
      <c r="B65" s="1">
        <v>-0.007529862093171857</v>
      </c>
      <c r="C65" s="1">
        <v>-0.02681699621403322</v>
      </c>
      <c r="D65" s="1">
        <v>-0.01077906269237539</v>
      </c>
      <c r="E65" s="1">
        <v>0.01571359668860661</v>
      </c>
      <c r="F65" s="1">
        <v>-0.0078915821754999</v>
      </c>
      <c r="G65" s="1">
        <v>-0.01197274152304917</v>
      </c>
      <c r="H65" s="1">
        <v>0.003726216494809975</v>
      </c>
      <c r="I65" s="1">
        <v>-0.001340359045716721</v>
      </c>
      <c r="J65" s="1">
        <v>0.005900397849816441</v>
      </c>
      <c r="K65" s="1">
        <v>-0.004995717909611286</v>
      </c>
      <c r="L65" s="1">
        <v>0.005487348310565077</v>
      </c>
      <c r="M65" s="1">
        <v>-0.006339761004837019</v>
      </c>
      <c r="N65" s="1">
        <v>0.007700680205115606</v>
      </c>
      <c r="O65" s="1">
        <v>0.00709657224591087</v>
      </c>
      <c r="P65" s="1">
        <v>-0.001363350258815399</v>
      </c>
      <c r="Q65" s="1">
        <v>0.01550127575731342</v>
      </c>
      <c r="R65" s="1">
        <v>-0.004299310225010733</v>
      </c>
      <c r="S65" s="1">
        <v>0.0006608275893751347</v>
      </c>
      <c r="T65" s="1">
        <v>-0.001722255743743295</v>
      </c>
      <c r="U65" s="1">
        <v>0.006109934750994528</v>
      </c>
      <c r="V65" s="1">
        <v>-0.006126386178929355</v>
      </c>
      <c r="W65" s="1">
        <v>0.01293278490516769</v>
      </c>
      <c r="X65" s="1">
        <v>0.00104193612732284</v>
      </c>
      <c r="Y65" s="1">
        <v>0.00519369668063141</v>
      </c>
      <c r="Z65" s="1">
        <v>0.01011898525671828</v>
      </c>
      <c r="AA65" s="1">
        <v>-0.002653769003284512</v>
      </c>
      <c r="AB65" s="1">
        <v>0.01199115063146605</v>
      </c>
      <c r="AC65" s="1">
        <v>-0.004836987997831277</v>
      </c>
      <c r="AD65" s="1">
        <v>-0.001683906259072776</v>
      </c>
    </row>
    <row r="66" spans="1:30">
      <c r="A66" s="11">
        <v>44719</v>
      </c>
      <c r="B66" s="1">
        <v>-0.009446659172219429</v>
      </c>
      <c r="C66" s="1">
        <v>0.002818288829387061</v>
      </c>
      <c r="D66" s="1">
        <v>-0.0310714021022569</v>
      </c>
      <c r="E66" s="1">
        <v>-0.003380923898013921</v>
      </c>
      <c r="F66" s="1">
        <v>-0.03757769033478264</v>
      </c>
      <c r="G66" s="1">
        <v>-0.001960027990077884</v>
      </c>
      <c r="H66" s="1">
        <v>0.01923725614807337</v>
      </c>
      <c r="I66" s="1">
        <v>-0.0114984048368697</v>
      </c>
      <c r="J66" s="1">
        <v>-0.01209822408786099</v>
      </c>
      <c r="K66" s="1">
        <v>-0.0302126286146287</v>
      </c>
      <c r="L66" s="1">
        <v>-0.01526100252350171</v>
      </c>
      <c r="M66" s="1">
        <v>0.005529595893853712</v>
      </c>
      <c r="N66" s="1">
        <v>-0.003275087105034435</v>
      </c>
      <c r="O66" s="1">
        <v>0.00637113349537044</v>
      </c>
      <c r="P66" s="1">
        <v>-0.02701122594542293</v>
      </c>
      <c r="Q66" s="1">
        <v>0.05131541894968428</v>
      </c>
      <c r="R66" s="1">
        <v>0.001878894602993508</v>
      </c>
      <c r="S66" s="1">
        <v>-0.009246930733814218</v>
      </c>
      <c r="T66" s="1">
        <v>-0.0006470094946060545</v>
      </c>
      <c r="U66" s="1">
        <v>-0.003427887285759601</v>
      </c>
      <c r="V66" s="1">
        <v>-0.01343336040906307</v>
      </c>
      <c r="W66" s="1">
        <v>-0.009232038755790151</v>
      </c>
      <c r="X66" s="1">
        <v>0.008095293050977892</v>
      </c>
      <c r="Y66" s="1">
        <v>0.01076425630345978</v>
      </c>
      <c r="Z66" s="1">
        <v>-0.008904566254825386</v>
      </c>
      <c r="AA66" s="1">
        <v>-0.04446106124523108</v>
      </c>
      <c r="AB66" s="1">
        <v>-0.01808545550148255</v>
      </c>
      <c r="AC66" s="1">
        <v>-0.01172869435201673</v>
      </c>
      <c r="AD66" s="1">
        <v>-0.01020165605805201</v>
      </c>
    </row>
    <row r="67" spans="1:30">
      <c r="A67" s="11">
        <v>44720</v>
      </c>
      <c r="B67" s="1">
        <v>-0.0108882963414505</v>
      </c>
      <c r="C67" s="1">
        <v>0.01139730349312051</v>
      </c>
      <c r="D67" s="1">
        <v>-0.006487439704213505</v>
      </c>
      <c r="E67" s="1">
        <v>-0.01007453492592025</v>
      </c>
      <c r="F67" s="1">
        <v>0.01332056029694084</v>
      </c>
      <c r="G67" s="1">
        <v>0.00047205820999352</v>
      </c>
      <c r="H67" s="1">
        <v>0.009602675462168753</v>
      </c>
      <c r="I67" s="1">
        <v>0.003522713132341648</v>
      </c>
      <c r="J67" s="1">
        <v>-0.001731806432058169</v>
      </c>
      <c r="K67" s="1">
        <v>-0.006579022767982834</v>
      </c>
      <c r="L67" s="1">
        <v>-0.004446772011019173</v>
      </c>
      <c r="M67" s="1">
        <v>-0.001692173265564922</v>
      </c>
      <c r="N67" s="1">
        <v>-0.02190580552647836</v>
      </c>
      <c r="O67" s="1">
        <v>0.00234999320445417</v>
      </c>
      <c r="P67" s="1">
        <v>-0.01523352615051854</v>
      </c>
      <c r="Q67" s="1">
        <v>0.009576694393740093</v>
      </c>
      <c r="R67" s="1">
        <v>-0.01756375223624851</v>
      </c>
      <c r="S67" s="1">
        <v>0.0106666585592583</v>
      </c>
      <c r="T67" s="1">
        <v>0.01704789382938388</v>
      </c>
      <c r="U67" s="1">
        <v>0.003439678114635969</v>
      </c>
      <c r="V67" s="1">
        <v>-0.001178942134233973</v>
      </c>
      <c r="W67" s="1">
        <v>0.0007270016799918455</v>
      </c>
      <c r="X67" s="1">
        <v>-0.0004589014666291913</v>
      </c>
      <c r="Y67" s="1">
        <v>-0.007454780601321431</v>
      </c>
      <c r="Z67" s="1">
        <v>0.0170801280100028</v>
      </c>
      <c r="AA67" s="1">
        <v>0.01335208185439152</v>
      </c>
      <c r="AB67" s="1">
        <v>-0.005239787284408215</v>
      </c>
      <c r="AC67" s="1">
        <v>0.005880466237338844</v>
      </c>
      <c r="AD67" s="1">
        <v>-0.003898783049756771</v>
      </c>
    </row>
    <row r="68" spans="1:30">
      <c r="A68" s="11">
        <v>44721</v>
      </c>
      <c r="B68" s="1">
        <v>0.004099645613156344</v>
      </c>
      <c r="C68" s="1">
        <v>0.02763205050938344</v>
      </c>
      <c r="D68" s="1">
        <v>-0.004239242006060295</v>
      </c>
      <c r="E68" s="1">
        <v>0.009346272971193503</v>
      </c>
      <c r="F68" s="1">
        <v>0.02947028402910434</v>
      </c>
      <c r="G68" s="1">
        <v>0.02523447746169216</v>
      </c>
      <c r="H68" s="1">
        <v>-0.005903593658733053</v>
      </c>
      <c r="I68" s="1">
        <v>0.007532489815645693</v>
      </c>
      <c r="J68" s="1">
        <v>-0.00929366738725923</v>
      </c>
      <c r="K68" s="1">
        <v>0.00029588070940334</v>
      </c>
      <c r="L68" s="1">
        <v>0.01000000000000001</v>
      </c>
      <c r="M68" s="1">
        <v>0.002542411898010188</v>
      </c>
      <c r="N68" s="1">
        <v>0.01101161729839806</v>
      </c>
      <c r="O68" s="1">
        <v>9.558724436597998E-05</v>
      </c>
      <c r="P68" s="1">
        <v>0.01088948959178504</v>
      </c>
      <c r="Q68" s="1">
        <v>0.01315796644290224</v>
      </c>
      <c r="R68" s="1">
        <v>0.02742242442771481</v>
      </c>
      <c r="S68" s="1">
        <v>-0.009894458144967033</v>
      </c>
      <c r="T68" s="1">
        <v>-0.009229738380235997</v>
      </c>
      <c r="U68" s="1">
        <v>0.002433347439695366</v>
      </c>
      <c r="V68" s="1">
        <v>0.01369139366104943</v>
      </c>
      <c r="W68" s="1">
        <v>0.004393539651274869</v>
      </c>
      <c r="X68" s="1">
        <v>-0.01641224376599737</v>
      </c>
      <c r="Y68" s="1">
        <v>0.0002146066812718228</v>
      </c>
      <c r="Z68" s="1">
        <v>-0.03855533572102332</v>
      </c>
      <c r="AA68" s="1">
        <v>0.005096540684456086</v>
      </c>
      <c r="AB68" s="1">
        <v>-0.0330406538680218</v>
      </c>
      <c r="AC68" s="1">
        <v>0.009885191234733748</v>
      </c>
      <c r="AD68" s="1">
        <v>0.007793287973358654</v>
      </c>
    </row>
    <row r="69" spans="1:30">
      <c r="A69" s="11">
        <v>44722</v>
      </c>
      <c r="B69" s="1">
        <v>-0.0009072613445104682</v>
      </c>
      <c r="C69" s="1">
        <v>-0.005558081876303467</v>
      </c>
      <c r="D69" s="1">
        <v>0.004063091444614031</v>
      </c>
      <c r="E69" s="1">
        <v>-0.005298647604912832</v>
      </c>
      <c r="F69" s="1">
        <v>0.006627462357520431</v>
      </c>
      <c r="G69" s="1">
        <v>-0.001159694324266325</v>
      </c>
      <c r="H69" s="1">
        <v>-0.01616621081515035</v>
      </c>
      <c r="I69" s="1">
        <v>-0.01930752451817352</v>
      </c>
      <c r="J69" s="1">
        <v>-0.03502192688818462</v>
      </c>
      <c r="K69" s="1">
        <v>0.001001015714917841</v>
      </c>
      <c r="L69" s="1">
        <v>-0.02521448922235969</v>
      </c>
      <c r="M69" s="1">
        <v>-0.008875725436702786</v>
      </c>
      <c r="N69" s="1">
        <v>-0.002584501352249191</v>
      </c>
      <c r="O69" s="1">
        <v>-0.008228803135528318</v>
      </c>
      <c r="P69" s="1">
        <v>-0.008255322971714718</v>
      </c>
      <c r="Q69" s="1">
        <v>-0.00543644889384165</v>
      </c>
      <c r="R69" s="1">
        <v>-0.030192042011432</v>
      </c>
      <c r="S69" s="1">
        <v>-0.02331775093871535</v>
      </c>
      <c r="T69" s="1">
        <v>-0.01092195303606591</v>
      </c>
      <c r="U69" s="1">
        <v>0.001203207453825961</v>
      </c>
      <c r="V69" s="1">
        <v>-0.0153111319638275</v>
      </c>
      <c r="W69" s="1">
        <v>0.002916159995598688</v>
      </c>
      <c r="X69" s="1">
        <v>-0.001050203516992365</v>
      </c>
      <c r="Y69" s="1">
        <v>-0.01201460358685191</v>
      </c>
      <c r="Z69" s="1">
        <v>-0.02024218342733908</v>
      </c>
      <c r="AA69" s="1">
        <v>0.001191758226973372</v>
      </c>
      <c r="AB69" s="1">
        <v>-0.005612381134029065</v>
      </c>
      <c r="AC69" s="1">
        <v>-0.0296810355715289</v>
      </c>
      <c r="AD69" s="1">
        <v>-0.01838095940175644</v>
      </c>
    </row>
    <row r="70" spans="1:30">
      <c r="A70" s="11">
        <v>44725</v>
      </c>
      <c r="B70" s="1">
        <v>-0.01778422211422037</v>
      </c>
      <c r="C70" s="1">
        <v>-0.03942594087286311</v>
      </c>
      <c r="D70" s="1">
        <v>-0.0005505160590825176</v>
      </c>
      <c r="E70" s="1">
        <v>-0.01246381665965679</v>
      </c>
      <c r="F70" s="1">
        <v>-0.01938389051967171</v>
      </c>
      <c r="G70" s="1">
        <v>-0.004441868782824154</v>
      </c>
      <c r="H70" s="1">
        <v>-0.01877935832446009</v>
      </c>
      <c r="I70" s="1">
        <v>-0.01813337313500796</v>
      </c>
      <c r="J70" s="1">
        <v>-0.05003237029865226</v>
      </c>
      <c r="K70" s="1">
        <v>-0.001363738539027493</v>
      </c>
      <c r="L70" s="1">
        <v>-0.03541444142666861</v>
      </c>
      <c r="M70" s="1">
        <v>-0.03113008579085175</v>
      </c>
      <c r="N70" s="1">
        <v>-0.0203590602415763</v>
      </c>
      <c r="O70" s="1">
        <v>-0.0310661252274983</v>
      </c>
      <c r="P70" s="1">
        <v>0.0154299183674127</v>
      </c>
      <c r="Q70" s="1">
        <v>-0.03097477925885783</v>
      </c>
      <c r="R70" s="1">
        <v>-0.01891873628734675</v>
      </c>
      <c r="S70" s="1">
        <v>-0.02455667766849134</v>
      </c>
      <c r="T70" s="1">
        <v>-0.03464328199318867</v>
      </c>
      <c r="U70" s="1">
        <v>0.004237562942180695</v>
      </c>
      <c r="V70" s="1">
        <v>-0.01915578366685833</v>
      </c>
      <c r="W70" s="1">
        <v>-0.02729310606032498</v>
      </c>
      <c r="X70" s="1">
        <v>-0.0498772951636286</v>
      </c>
      <c r="Y70" s="1">
        <v>-0.04668837697104511</v>
      </c>
      <c r="Z70" s="1">
        <v>-0.03101494509702607</v>
      </c>
      <c r="AA70" s="1">
        <v>-0.0186020302793215</v>
      </c>
      <c r="AB70" s="1">
        <v>-0.03818066136146792</v>
      </c>
      <c r="AC70" s="1">
        <v>-0.03221608788426689</v>
      </c>
      <c r="AD70" s="1">
        <v>-0.02682596442833063</v>
      </c>
    </row>
    <row r="71" spans="1:30">
      <c r="A71" s="11">
        <v>44726</v>
      </c>
      <c r="B71" s="1">
        <v>0.002773675832594913</v>
      </c>
      <c r="C71" s="1">
        <v>-0.01147994464794722</v>
      </c>
      <c r="D71" s="1">
        <v>0.007100349813430995</v>
      </c>
      <c r="E71" s="1">
        <v>0.0104215989763472</v>
      </c>
      <c r="F71" s="1">
        <v>0.01027607461581437</v>
      </c>
      <c r="G71" s="1">
        <v>0.008127238930887737</v>
      </c>
      <c r="H71" s="1">
        <v>0.00444289128337183</v>
      </c>
      <c r="I71" s="1">
        <v>-0.01100555996881347</v>
      </c>
      <c r="J71" s="1">
        <v>-0.02224050246846354</v>
      </c>
      <c r="K71" s="1">
        <v>-0.01178920859736965</v>
      </c>
      <c r="L71" s="1">
        <v>0.01126714554448927</v>
      </c>
      <c r="M71" s="1">
        <v>-0.02948941942298522</v>
      </c>
      <c r="N71" s="1">
        <v>0.003022929639136196</v>
      </c>
      <c r="O71" s="1">
        <v>0.01488599559719339</v>
      </c>
      <c r="P71" s="1">
        <v>-0.0006998022748913035</v>
      </c>
      <c r="Q71" s="1">
        <v>-0.02256346516169805</v>
      </c>
      <c r="R71" s="1">
        <v>-0.01306837336307387</v>
      </c>
      <c r="S71" s="1">
        <v>-0.003496466583808644</v>
      </c>
      <c r="T71" s="1">
        <v>0.005046540247164666</v>
      </c>
      <c r="U71" s="1">
        <v>0.007935736678080119</v>
      </c>
      <c r="V71" s="1">
        <v>-0.005364661915565949</v>
      </c>
      <c r="W71" s="1">
        <v>-0.0001359285541605582</v>
      </c>
      <c r="X71" s="1">
        <v>-0.003811207927276516</v>
      </c>
      <c r="Y71" s="1">
        <v>0.004100222746489246</v>
      </c>
      <c r="Z71" s="1">
        <v>0.004234057442717987</v>
      </c>
      <c r="AA71" s="1">
        <v>-0.0001901860280394407</v>
      </c>
      <c r="AB71" s="1">
        <v>0.005005125689939716</v>
      </c>
      <c r="AC71" s="1">
        <v>-0.0004483573286139242</v>
      </c>
      <c r="AD71" s="1">
        <v>-0.00289760587725918</v>
      </c>
    </row>
    <row r="72" spans="1:30">
      <c r="A72" s="11">
        <v>44727</v>
      </c>
      <c r="B72" s="1">
        <v>-0.0003840993574578677</v>
      </c>
      <c r="C72" s="1">
        <v>-0.0009544580254358115</v>
      </c>
      <c r="D72" s="1">
        <v>0.0007537052014978673</v>
      </c>
      <c r="E72" s="1">
        <v>0.004249985536482148</v>
      </c>
      <c r="F72" s="1">
        <v>0.005671449913558169</v>
      </c>
      <c r="G72" s="1">
        <v>-0.0009733131840745646</v>
      </c>
      <c r="H72" s="1">
        <v>0.00408308664162127</v>
      </c>
      <c r="I72" s="1">
        <v>-0.003468025021436727</v>
      </c>
      <c r="J72" s="1">
        <v>-0.002232667793472642</v>
      </c>
      <c r="K72" s="1">
        <v>-0.002532572561935287</v>
      </c>
      <c r="L72" s="1">
        <v>-0.01273825763372649</v>
      </c>
      <c r="M72" s="1">
        <v>-0.009523794187364709</v>
      </c>
      <c r="N72" s="1">
        <v>-0.007722803602465134</v>
      </c>
      <c r="O72" s="1">
        <v>0.006131969433980755</v>
      </c>
      <c r="P72" s="1">
        <v>-0.0120048022139716</v>
      </c>
      <c r="Q72" s="1">
        <v>-0.02917609609709482</v>
      </c>
      <c r="R72" s="1">
        <v>-0.01210001205696476</v>
      </c>
      <c r="S72" s="1">
        <v>-0.007017579870202795</v>
      </c>
      <c r="T72" s="1">
        <v>0.007252845248230555</v>
      </c>
      <c r="U72" s="1">
        <v>-0.007539979291448562</v>
      </c>
      <c r="V72" s="1">
        <v>-0.003333164110812858</v>
      </c>
      <c r="W72" s="1">
        <v>0.002582081235444234</v>
      </c>
      <c r="X72" s="1">
        <v>0.02209061419686953</v>
      </c>
      <c r="Y72" s="1">
        <v>0.0013720697925097</v>
      </c>
      <c r="Z72" s="1">
        <v>0.01523575035127145</v>
      </c>
      <c r="AA72" s="1">
        <v>0.001451027106664338</v>
      </c>
      <c r="AB72" s="1">
        <v>0.0006870139509527196</v>
      </c>
      <c r="AC72" s="1">
        <v>-0.01300737356438542</v>
      </c>
      <c r="AD72" s="1">
        <v>-0.002888012457639477</v>
      </c>
    </row>
    <row r="73" spans="1:30">
      <c r="A73" s="11">
        <v>44728</v>
      </c>
      <c r="B73" s="1">
        <v>-0.0239815576501039</v>
      </c>
      <c r="C73" s="1">
        <v>-0.007484027471532539</v>
      </c>
      <c r="D73" s="1">
        <v>0.001476918546772454</v>
      </c>
      <c r="E73" s="1">
        <v>-0.02874688079237897</v>
      </c>
      <c r="F73" s="1">
        <v>-0.01107139465051543</v>
      </c>
      <c r="G73" s="1">
        <v>-0.02485202438662326</v>
      </c>
      <c r="H73" s="1">
        <v>-0.04778047052717538</v>
      </c>
      <c r="I73" s="1">
        <v>-0.02000069090240253</v>
      </c>
      <c r="J73" s="1">
        <v>-0.05986015441473613</v>
      </c>
      <c r="K73" s="1">
        <v>0.009000917442246736</v>
      </c>
      <c r="L73" s="1">
        <v>-0.01757840026601065</v>
      </c>
      <c r="M73" s="1">
        <v>-0.009615368982590522</v>
      </c>
      <c r="N73" s="1">
        <v>-0.01025050019748375</v>
      </c>
      <c r="O73" s="1">
        <v>-0.01974648884068086</v>
      </c>
      <c r="P73" s="1">
        <v>-0.01822600288069132</v>
      </c>
      <c r="Q73" s="1">
        <v>-0.05184931500488532</v>
      </c>
      <c r="R73" s="1">
        <v>-0.0139814821451949</v>
      </c>
      <c r="S73" s="1">
        <v>-0.04946999804402719</v>
      </c>
      <c r="T73" s="1">
        <v>-0.02160186079129878</v>
      </c>
      <c r="U73" s="1">
        <v>-0.01712524907734425</v>
      </c>
      <c r="V73" s="1">
        <v>-0.009363982134978133</v>
      </c>
      <c r="W73" s="1">
        <v>-0.01735003428392923</v>
      </c>
      <c r="X73" s="1">
        <v>-0.05107460416505605</v>
      </c>
      <c r="Y73" s="1">
        <v>-0.04179033580277858</v>
      </c>
      <c r="Z73" s="1">
        <v>1.005783438911048</v>
      </c>
      <c r="AA73" s="1">
        <v>-0.02094964215668982</v>
      </c>
      <c r="AB73" s="1">
        <v>-0.08203188869380773</v>
      </c>
      <c r="AC73" s="1">
        <v>-0.04044539437329653</v>
      </c>
      <c r="AD73" s="1">
        <v>-0.0199005308017578</v>
      </c>
    </row>
    <row r="74" spans="1:30">
      <c r="A74" s="11">
        <v>44729</v>
      </c>
      <c r="B74" s="1">
        <v>0.0004725413791430988</v>
      </c>
      <c r="C74" s="1">
        <v>-0.03417296474927145</v>
      </c>
      <c r="D74" s="1">
        <v>-0.01719550965258632</v>
      </c>
      <c r="E74" s="1">
        <v>-0.02784416963873859</v>
      </c>
      <c r="F74" s="1">
        <v>-0.03283951033419796</v>
      </c>
      <c r="G74" s="1">
        <v>-0.01798298719555202</v>
      </c>
      <c r="H74" s="1">
        <v>-0.01103201323477454</v>
      </c>
      <c r="I74" s="1">
        <v>0.006594826231063777</v>
      </c>
      <c r="J74" s="1">
        <v>-0.007140692665881465</v>
      </c>
      <c r="K74" s="1">
        <v>-0.01688638413589716</v>
      </c>
      <c r="L74" s="1">
        <v>-0.007085530124336659</v>
      </c>
      <c r="M74" s="1">
        <v>-0.03652341232032463</v>
      </c>
      <c r="N74" s="1">
        <v>0.00997305509856572</v>
      </c>
      <c r="O74" s="1">
        <v>-0.007560234037503943</v>
      </c>
      <c r="P74" s="1">
        <v>-0.0235148394874809</v>
      </c>
      <c r="Q74" s="1">
        <v>-0.01462907970210969</v>
      </c>
      <c r="R74" s="1">
        <v>0.01171873542762603</v>
      </c>
      <c r="S74" s="1">
        <v>0.0178439122430929</v>
      </c>
      <c r="T74" s="1">
        <v>-0.001358709454761575</v>
      </c>
      <c r="U74" s="1">
        <v>-0.007729530147742802</v>
      </c>
      <c r="V74" s="1">
        <v>-0.02602495683029293</v>
      </c>
      <c r="W74" s="1">
        <v>-0.01834607568662339</v>
      </c>
      <c r="X74" s="1">
        <v>-0.01017941182272453</v>
      </c>
      <c r="Y74" s="1">
        <v>0.002383222081634884</v>
      </c>
      <c r="Z74" s="1">
        <v>0.00554508162530043</v>
      </c>
      <c r="AA74" s="1">
        <v>-0.06040906136217628</v>
      </c>
      <c r="AB74" s="1">
        <v>-0.01308659146505387</v>
      </c>
      <c r="AC74" s="1">
        <v>-0.04049248420608698</v>
      </c>
      <c r="AD74" s="1">
        <v>-0.002628704015695482</v>
      </c>
    </row>
    <row r="75" spans="1:30">
      <c r="A75" s="11">
        <v>44732</v>
      </c>
      <c r="B75" s="1">
        <v>-0.01086283718110337</v>
      </c>
      <c r="C75" s="1">
        <v>-0.01644524798589608</v>
      </c>
      <c r="D75" s="1">
        <v>0.03144463645555096</v>
      </c>
      <c r="E75" s="1">
        <v>0.01213445216786591</v>
      </c>
      <c r="F75" s="1">
        <v>0.001229709289467307</v>
      </c>
      <c r="G75" s="1">
        <v>0.007083021778562903</v>
      </c>
      <c r="H75" s="1">
        <v>-0.05613528360788356</v>
      </c>
      <c r="I75" s="1">
        <v>0.02512116643850559</v>
      </c>
      <c r="J75" s="1">
        <v>-0.03655985866195288</v>
      </c>
      <c r="K75" s="1">
        <v>0.04048897303839261</v>
      </c>
      <c r="L75" s="1">
        <v>0.01935412285800608</v>
      </c>
      <c r="M75" s="1">
        <v>-0.01103646718553053</v>
      </c>
      <c r="N75" s="1">
        <v>0.003038428969377449</v>
      </c>
      <c r="O75" s="1">
        <v>-0.0149852196636292</v>
      </c>
      <c r="P75" s="1">
        <v>0.02429235350289138</v>
      </c>
      <c r="Q75" s="1">
        <v>-0.04984101529323537</v>
      </c>
      <c r="R75" s="1">
        <v>-0.01812741779268501</v>
      </c>
      <c r="S75" s="1">
        <v>-0.05186264231273729</v>
      </c>
      <c r="T75" s="1">
        <v>-0.01428568660537133</v>
      </c>
      <c r="U75" s="1">
        <v>-0.01676312123834789</v>
      </c>
      <c r="V75" s="1">
        <v>0.01499869409459076</v>
      </c>
      <c r="W75" s="1">
        <v>0.007306893829106986</v>
      </c>
      <c r="X75" s="1">
        <v>-0.01606890295371233</v>
      </c>
      <c r="Y75" s="1">
        <v>-0.07322876334663331</v>
      </c>
      <c r="Z75" s="1">
        <v>-0.04996138602381062</v>
      </c>
      <c r="AA75" s="1">
        <v>0.01303933740208341</v>
      </c>
      <c r="AB75" s="1">
        <v>-0.1269180086254574</v>
      </c>
      <c r="AC75" s="1">
        <v>0.0233217704954678</v>
      </c>
      <c r="AD75" s="1">
        <v>0.004622586031863607</v>
      </c>
    </row>
    <row r="76" spans="1:30">
      <c r="A76" s="11">
        <v>44733</v>
      </c>
      <c r="B76" s="1">
        <v>0.01305112915690065</v>
      </c>
      <c r="C76" s="1">
        <v>0.01739585136233712</v>
      </c>
      <c r="D76" s="1">
        <v>0.01500616795388332</v>
      </c>
      <c r="E76" s="1">
        <v>0.01333908416446472</v>
      </c>
      <c r="F76" s="1">
        <v>0.02814450762727883</v>
      </c>
      <c r="G76" s="1">
        <v>0.03032501276959021</v>
      </c>
      <c r="H76" s="1">
        <v>0.0396492146734857</v>
      </c>
      <c r="I76" s="1">
        <v>0.01089136947257119</v>
      </c>
      <c r="J76" s="1">
        <v>0.05520998716180481</v>
      </c>
      <c r="K76" s="1">
        <v>0.004144131363427395</v>
      </c>
      <c r="L76" s="1">
        <v>0.02528020321946589</v>
      </c>
      <c r="M76" s="1">
        <v>0.02620093053962402</v>
      </c>
      <c r="N76" s="1">
        <v>0.02196133153702173</v>
      </c>
      <c r="O76" s="1">
        <v>0.01551844792556012</v>
      </c>
      <c r="P76" s="1">
        <v>0</v>
      </c>
      <c r="Q76" s="1">
        <v>0.03497037621411847</v>
      </c>
      <c r="R76" s="1">
        <v>0.01614212177370855</v>
      </c>
      <c r="S76" s="1">
        <v>0.06009247923100225</v>
      </c>
      <c r="T76" s="1">
        <v>0.03692198606455244</v>
      </c>
      <c r="U76" s="1">
        <v>0.02713822872703431</v>
      </c>
      <c r="V76" s="1">
        <v>0.01508753154451736</v>
      </c>
      <c r="W76" s="1">
        <v>0.01450795113100445</v>
      </c>
      <c r="X76" s="1">
        <v>0.0389338735856215</v>
      </c>
      <c r="Y76" s="1">
        <v>0.04951261907375315</v>
      </c>
      <c r="Z76" s="1">
        <v>0.02716512635088741</v>
      </c>
      <c r="AA76" s="1">
        <v>0.05933633636521574</v>
      </c>
      <c r="AB76" s="1">
        <v>0.02430027383586442</v>
      </c>
      <c r="AC76" s="1">
        <v>0.02532256156892965</v>
      </c>
      <c r="AD76" s="1">
        <v>0.01810599962283432</v>
      </c>
    </row>
    <row r="77" spans="1:30">
      <c r="A77" s="11">
        <v>44734</v>
      </c>
      <c r="B77" s="1">
        <v>-0.01523956726900944</v>
      </c>
      <c r="C77" s="1">
        <v>0.01560414591514725</v>
      </c>
      <c r="D77" s="1">
        <v>-0.007479684884596827</v>
      </c>
      <c r="E77" s="1">
        <v>-0.02270304807698531</v>
      </c>
      <c r="F77" s="1">
        <v>-0.001815577911237876</v>
      </c>
      <c r="G77" s="1">
        <v>-0.01481803238724078</v>
      </c>
      <c r="H77" s="1">
        <v>-0.02016872397623193</v>
      </c>
      <c r="I77" s="1">
        <v>-0.004713664732307499</v>
      </c>
      <c r="J77" s="1">
        <v>-0.06720706843479207</v>
      </c>
      <c r="K77" s="1">
        <v>-0.0009750124007936734</v>
      </c>
      <c r="L77" s="1">
        <v>-0.008724756328750805</v>
      </c>
      <c r="M77" s="1">
        <v>-0.00189128184878673</v>
      </c>
      <c r="N77" s="1">
        <v>-0.01704337238807008</v>
      </c>
      <c r="O77" s="1">
        <v>-0.01417909931338079</v>
      </c>
      <c r="P77" s="1">
        <v>-0.007733553407304306</v>
      </c>
      <c r="Q77" s="1">
        <v>-0.03055356048834756</v>
      </c>
      <c r="R77" s="1">
        <v>-0.03037809365050836</v>
      </c>
      <c r="S77" s="1">
        <v>-0.03343033438448595</v>
      </c>
      <c r="T77" s="1">
        <v>-0.006877440052169947</v>
      </c>
      <c r="U77" s="1">
        <v>-0.03085321037729749</v>
      </c>
      <c r="V77" s="1">
        <v>-0.009970056047246878</v>
      </c>
      <c r="W77" s="1">
        <v>-0.02516326956750603</v>
      </c>
      <c r="X77" s="1">
        <v>-0.01131790727092796</v>
      </c>
      <c r="Y77" s="1">
        <v>-0.0158885355732683</v>
      </c>
      <c r="Z77" s="1">
        <v>-0.05278035286120819</v>
      </c>
      <c r="AA77" s="1">
        <v>-0.02256872907232599</v>
      </c>
      <c r="AB77" s="1">
        <v>-0.05909760368590122</v>
      </c>
      <c r="AC77" s="1">
        <v>-0.03269432928621596</v>
      </c>
      <c r="AD77" s="1">
        <v>-0.01350677896909702</v>
      </c>
    </row>
    <row r="78" spans="1:30">
      <c r="A78" s="11">
        <v>44735</v>
      </c>
      <c r="B78" s="1">
        <v>0.004068214938672599</v>
      </c>
      <c r="C78" s="1">
        <v>0.006538086896670015</v>
      </c>
      <c r="D78" s="1">
        <v>0.002291661582139559</v>
      </c>
      <c r="E78" s="1">
        <v>0.01794083570409111</v>
      </c>
      <c r="F78" s="1">
        <v>0.007979539891485032</v>
      </c>
      <c r="G78" s="1">
        <v>0.05869878106252635</v>
      </c>
      <c r="H78" s="1">
        <v>-0.01422146837905136</v>
      </c>
      <c r="I78" s="1">
        <v>0.00368353648867692</v>
      </c>
      <c r="J78" s="1">
        <v>0.003634094091514495</v>
      </c>
      <c r="K78" s="1">
        <v>0.02258437832557569</v>
      </c>
      <c r="L78" s="1">
        <v>0.01057571833144899</v>
      </c>
      <c r="M78" s="1">
        <v>0.01657979343072147</v>
      </c>
      <c r="N78" s="1">
        <v>0.0007539095975659382</v>
      </c>
      <c r="O78" s="1">
        <v>0.04462285374121566</v>
      </c>
      <c r="P78" s="1">
        <v>-0.009872181357695187</v>
      </c>
      <c r="Q78" s="1">
        <v>-0.0003708355291716092</v>
      </c>
      <c r="R78" s="1">
        <v>-0.01622369609774388</v>
      </c>
      <c r="S78" s="1">
        <v>0.01127819504422023</v>
      </c>
      <c r="T78" s="1">
        <v>0.008377080422494521</v>
      </c>
      <c r="U78" s="1">
        <v>0.02770204966697709</v>
      </c>
      <c r="V78" s="1">
        <v>0.01927599351703746</v>
      </c>
      <c r="W78" s="1">
        <v>0.01340009850684054</v>
      </c>
      <c r="X78" s="1">
        <v>0.03586875066036677</v>
      </c>
      <c r="Y78" s="1">
        <v>0.008196690866716594</v>
      </c>
      <c r="Z78" s="1">
        <v>0.003818156594032729</v>
      </c>
      <c r="AA78" s="1">
        <v>0.005021732494996822</v>
      </c>
      <c r="AB78" s="1">
        <v>-0.01193162486665222</v>
      </c>
      <c r="AC78" s="1">
        <v>0.0189665356667934</v>
      </c>
      <c r="AD78" s="1">
        <v>0.008552023401983133</v>
      </c>
    </row>
    <row r="79" spans="1:30">
      <c r="A79" s="11">
        <v>44736</v>
      </c>
      <c r="B79" s="1">
        <v>0.007388691749619536</v>
      </c>
      <c r="C79" s="1">
        <v>-0.001136781054819069</v>
      </c>
      <c r="D79" s="1">
        <v>0.01697233579262769</v>
      </c>
      <c r="E79" s="1">
        <v>0.0003750803156825633</v>
      </c>
      <c r="F79" s="1">
        <v>0.003434264747909532</v>
      </c>
      <c r="G79" s="1">
        <v>0.02087574106461521</v>
      </c>
      <c r="H79" s="1">
        <v>0.00569476400881852</v>
      </c>
      <c r="I79" s="1">
        <v>0.01396848599261125</v>
      </c>
      <c r="J79" s="1">
        <v>0.01479840686993472</v>
      </c>
      <c r="K79" s="1">
        <v>0.02277359605057083</v>
      </c>
      <c r="L79" s="1">
        <v>-0.007814366048744081</v>
      </c>
      <c r="M79" s="1">
        <v>0.01118365855773185</v>
      </c>
      <c r="N79" s="1">
        <v>0.001318290408721667</v>
      </c>
      <c r="O79" s="1">
        <v>0.04315469565725549</v>
      </c>
      <c r="P79" s="1">
        <v>0.01217468174822667</v>
      </c>
      <c r="Q79" s="1">
        <v>0.01891696252186614</v>
      </c>
      <c r="R79" s="1">
        <v>0.01423963471956302</v>
      </c>
      <c r="S79" s="1">
        <v>0.01115241592223493</v>
      </c>
      <c r="T79" s="1">
        <v>0.006313704346591509</v>
      </c>
      <c r="U79" s="1">
        <v>0.002845347690958455</v>
      </c>
      <c r="V79" s="1">
        <v>-0.0003637460948330284</v>
      </c>
      <c r="W79" s="1">
        <v>0.01468437276597689</v>
      </c>
      <c r="X79" s="1">
        <v>0.005157110812830323</v>
      </c>
      <c r="Y79" s="1">
        <v>0.02439022923220135</v>
      </c>
      <c r="Z79" s="1">
        <v>0.01372882974442846</v>
      </c>
      <c r="AA79" s="1">
        <v>0.002057344980819886</v>
      </c>
      <c r="AB79" s="1">
        <v>0.009113738807433602</v>
      </c>
      <c r="AC79" s="1">
        <v>-0.0007158759138705673</v>
      </c>
      <c r="AD79" s="1">
        <v>0.008844453492758975</v>
      </c>
    </row>
    <row r="80" spans="1:30">
      <c r="A80" s="11">
        <v>44739</v>
      </c>
      <c r="B80" s="1">
        <v>0.004889473429975366</v>
      </c>
      <c r="C80" s="1">
        <v>0.0242237973449364</v>
      </c>
      <c r="D80" s="1">
        <v>-0.002954491102362455</v>
      </c>
      <c r="E80" s="1">
        <v>-0.001445895638810368</v>
      </c>
      <c r="F80" s="1">
        <v>0.002529157721459008</v>
      </c>
      <c r="G80" s="1">
        <v>-0.0102851883347711</v>
      </c>
      <c r="H80" s="1">
        <v>0.016609986975749</v>
      </c>
      <c r="I80" s="1">
        <v>0.001809684653206967</v>
      </c>
      <c r="J80" s="1">
        <v>0.0237357596240011</v>
      </c>
      <c r="K80" s="1">
        <v>0.007270281136328993</v>
      </c>
      <c r="L80" s="1">
        <v>0.02324613182120072</v>
      </c>
      <c r="M80" s="1">
        <v>0.009677403519680494</v>
      </c>
      <c r="N80" s="1">
        <v>0.015422253185577</v>
      </c>
      <c r="O80" s="1">
        <v>0.009934221628353779</v>
      </c>
      <c r="P80" s="1">
        <v>0.001036914117259036</v>
      </c>
      <c r="Q80" s="1">
        <v>0.03021479122909465</v>
      </c>
      <c r="R80" s="1">
        <v>-0.002959997813793858</v>
      </c>
      <c r="S80" s="1">
        <v>0.02867651573465446</v>
      </c>
      <c r="T80" s="1">
        <v>0.01529997183716292</v>
      </c>
      <c r="U80" s="1">
        <v>0.01284205570387109</v>
      </c>
      <c r="V80" s="1">
        <v>0.0134004552936331</v>
      </c>
      <c r="W80" s="1">
        <v>0.000548730334790859</v>
      </c>
      <c r="X80" s="1">
        <v>0.01270464784294467</v>
      </c>
      <c r="Y80" s="1">
        <v>0.001202501237804077</v>
      </c>
      <c r="Z80" s="1">
        <v>0.01758808624717711</v>
      </c>
      <c r="AA80" s="1">
        <v>-0.002590894500577257</v>
      </c>
      <c r="AB80" s="1">
        <v>0.02867463339961973</v>
      </c>
      <c r="AC80" s="1">
        <v>0.01468655258861951</v>
      </c>
      <c r="AD80" s="1">
        <v>0.00821766313441108</v>
      </c>
    </row>
    <row r="81" spans="1:30">
      <c r="A81" s="11">
        <v>44740</v>
      </c>
      <c r="B81" s="1">
        <v>0.008240535440030561</v>
      </c>
      <c r="C81" s="1">
        <v>0.01142853593775461</v>
      </c>
      <c r="D81" s="1">
        <v>-0.007053883162645214</v>
      </c>
      <c r="E81" s="1">
        <v>0.01367511809480071</v>
      </c>
      <c r="F81" s="1">
        <v>0.0125101020485896</v>
      </c>
      <c r="G81" s="1">
        <v>0.005441819052354857</v>
      </c>
      <c r="H81" s="1">
        <v>0.01670991348525419</v>
      </c>
      <c r="I81" s="1">
        <v>-0.007631318404377918</v>
      </c>
      <c r="J81" s="1">
        <v>0.04121823084367282</v>
      </c>
      <c r="K81" s="1">
        <v>-0.001292741312237666</v>
      </c>
      <c r="L81" s="1">
        <v>0.003763765712744949</v>
      </c>
      <c r="M81" s="1">
        <v>-0.01141032730183156</v>
      </c>
      <c r="N81" s="1">
        <v>0.007038317505343228</v>
      </c>
      <c r="O81" s="1">
        <v>0.02706191731692087</v>
      </c>
      <c r="P81" s="1">
        <v>0.01222289982862867</v>
      </c>
      <c r="Q81" s="1">
        <v>0.05547703894140699</v>
      </c>
      <c r="R81" s="1">
        <v>0.01406135444006806</v>
      </c>
      <c r="S81" s="1">
        <v>0.01644025320539311</v>
      </c>
      <c r="T81" s="1">
        <v>0.006613156357852867</v>
      </c>
      <c r="U81" s="1">
        <v>0.002801300204788415</v>
      </c>
      <c r="V81" s="1">
        <v>-0.008436604119185009</v>
      </c>
      <c r="W81" s="1">
        <v>0.01021380713259457</v>
      </c>
      <c r="X81" s="1">
        <v>0.006272632336587813</v>
      </c>
      <c r="Y81" s="1">
        <v>0.002402113930633387</v>
      </c>
      <c r="Z81" s="1">
        <v>0.01273256531556166</v>
      </c>
      <c r="AA81" s="1">
        <v>-0.03541142906822703</v>
      </c>
      <c r="AB81" s="1">
        <v>0.03072871677379019</v>
      </c>
      <c r="AC81" s="1">
        <v>0.005530727553006543</v>
      </c>
      <c r="AD81" s="1">
        <v>0.0003041305320308219</v>
      </c>
    </row>
    <row r="82" spans="1:30">
      <c r="A82" s="11">
        <v>44741</v>
      </c>
      <c r="B82" s="1">
        <v>-0.02615397952868914</v>
      </c>
      <c r="C82" s="1">
        <v>-0.006905183678490134</v>
      </c>
      <c r="D82" s="1">
        <v>-0.008894485393066365</v>
      </c>
      <c r="E82" s="1">
        <v>0.00269817833701147</v>
      </c>
      <c r="F82" s="1">
        <v>-0.002343058629413641</v>
      </c>
      <c r="G82" s="1">
        <v>0.007961502071430537</v>
      </c>
      <c r="H82" s="1">
        <v>0.0171659496617429</v>
      </c>
      <c r="I82" s="1">
        <v>-0.001448899031736395</v>
      </c>
      <c r="J82" s="1">
        <v>0.001746461201838079</v>
      </c>
      <c r="K82" s="1">
        <v>-0.03632988359748679</v>
      </c>
      <c r="L82" s="1">
        <v>-0.01141777801932786</v>
      </c>
      <c r="M82" s="1">
        <v>0.01385040885224864</v>
      </c>
      <c r="N82" s="1">
        <v>0.008092630642117404</v>
      </c>
      <c r="O82" s="1">
        <v>-0.0002247916712412312</v>
      </c>
      <c r="P82" s="1">
        <v>-0.02619733555188508</v>
      </c>
      <c r="Q82" s="1">
        <v>0.03213917215201323</v>
      </c>
      <c r="R82" s="1">
        <v>0.02075005756908221</v>
      </c>
      <c r="S82" s="1">
        <v>-0.01476777733997314</v>
      </c>
      <c r="T82" s="1">
        <v>-0.01109314786534066</v>
      </c>
      <c r="U82" s="1">
        <v>0.01054349848188973</v>
      </c>
      <c r="V82" s="1">
        <v>0.01218931790723699</v>
      </c>
      <c r="W82" s="1">
        <v>-0.02286757975738352</v>
      </c>
      <c r="X82" s="1">
        <v>-0.0003596113504902299</v>
      </c>
      <c r="Y82" s="1">
        <v>-0.006470121659319705</v>
      </c>
      <c r="Z82" s="1">
        <v>0.003072070478279398</v>
      </c>
      <c r="AA82" s="1">
        <v>-0.01620896445293007</v>
      </c>
      <c r="AB82" s="1">
        <v>-0.011712065490047</v>
      </c>
      <c r="AC82" s="1">
        <v>-0.01521357519016964</v>
      </c>
      <c r="AD82" s="1">
        <v>-0.002829779746128636</v>
      </c>
    </row>
    <row r="83" spans="1:30">
      <c r="A83" s="11">
        <v>44742</v>
      </c>
      <c r="B83" s="1">
        <v>0.01798418790798872</v>
      </c>
      <c r="C83" s="1">
        <v>-0.02528445899716258</v>
      </c>
      <c r="D83" s="1">
        <v>0.0182864566936245</v>
      </c>
      <c r="E83" s="1">
        <v>-0.03213212614604111</v>
      </c>
      <c r="F83" s="1">
        <v>0.006747776521280446</v>
      </c>
      <c r="G83" s="1">
        <v>-0.03195801707689006</v>
      </c>
      <c r="H83" s="1">
        <v>-0.02908442975424352</v>
      </c>
      <c r="I83" s="1">
        <v>0.003013541407991704</v>
      </c>
      <c r="J83" s="1">
        <v>-0.01598140642211165</v>
      </c>
      <c r="K83" s="1">
        <v>-0.001275987184816807</v>
      </c>
      <c r="L83" s="1">
        <v>-0.0009225871081069981</v>
      </c>
      <c r="M83" s="1">
        <v>0.01434429321990405</v>
      </c>
      <c r="N83" s="1">
        <v>-0.002006888587728128</v>
      </c>
      <c r="O83" s="1">
        <v>-0.0167303904478775</v>
      </c>
      <c r="P83" s="1">
        <v>0.004413632108854593</v>
      </c>
      <c r="Q83" s="1">
        <v>-0.01686667645661155</v>
      </c>
      <c r="R83" s="1">
        <v>0.006007457264797011</v>
      </c>
      <c r="S83" s="1">
        <v>-0.02141327238559787</v>
      </c>
      <c r="T83" s="1">
        <v>0.01481156110338966</v>
      </c>
      <c r="U83" s="1">
        <v>-0.002182317041426018</v>
      </c>
      <c r="V83" s="1">
        <v>-0.009657868033498662</v>
      </c>
      <c r="W83" s="1">
        <v>-0.01895836724175348</v>
      </c>
      <c r="X83" s="1">
        <v>-0.01235165910369451</v>
      </c>
      <c r="Y83" s="1">
        <v>-0.02460205512993785</v>
      </c>
      <c r="Z83" s="1">
        <v>-0.01650410356868026</v>
      </c>
      <c r="AA83" s="1">
        <v>0.002634098632036563</v>
      </c>
      <c r="AB83" s="1">
        <v>-0.03900025437082488</v>
      </c>
      <c r="AC83" s="1">
        <v>-0.01117055783013965</v>
      </c>
      <c r="AD83" s="1">
        <v>-0.0001513822860184089</v>
      </c>
    </row>
    <row r="84" spans="1:30">
      <c r="A84" s="11">
        <v>44743</v>
      </c>
      <c r="B84" s="1">
        <v>0.01122805778060987</v>
      </c>
      <c r="C84" s="1">
        <v>0.03226331367054014</v>
      </c>
      <c r="D84" s="1">
        <v>0.03402670397123075</v>
      </c>
      <c r="E84" s="1">
        <v>0.03499776960542245</v>
      </c>
      <c r="F84" s="1">
        <v>-0.001797994901137856</v>
      </c>
      <c r="G84" s="1">
        <v>-0.004133337332164477</v>
      </c>
      <c r="H84" s="1">
        <v>-0.02107987730720162</v>
      </c>
      <c r="I84" s="1">
        <v>0.004265578635014755</v>
      </c>
      <c r="J84" s="1">
        <v>0.007382304059876166</v>
      </c>
      <c r="K84" s="1">
        <v>0.02320003484908617</v>
      </c>
      <c r="L84" s="1">
        <v>0.01197072283175737</v>
      </c>
      <c r="M84" s="1">
        <v>0.004040412627936751</v>
      </c>
      <c r="N84" s="1">
        <v>0.03967095467464588</v>
      </c>
      <c r="O84" s="1">
        <v>0.01298996218913384</v>
      </c>
      <c r="P84" s="1">
        <v>0.02783012864701506</v>
      </c>
      <c r="Q84" s="1">
        <v>-0.1352688154086467</v>
      </c>
      <c r="R84" s="1">
        <v>-0.0720243806786669</v>
      </c>
      <c r="S84" s="1">
        <v>0.0196935588915339</v>
      </c>
      <c r="T84" s="1">
        <v>0.002039090404543531</v>
      </c>
      <c r="U84" s="1">
        <v>0.002770374979544243</v>
      </c>
      <c r="V84" s="1">
        <v>-0.00162525599901564</v>
      </c>
      <c r="W84" s="1">
        <v>0.01868763737987167</v>
      </c>
      <c r="X84" s="1">
        <v>0.002185586305832876</v>
      </c>
      <c r="Y84" s="1">
        <v>0.02373888785461498</v>
      </c>
      <c r="Z84" s="1">
        <v>0.006689369918760013</v>
      </c>
      <c r="AA84" s="1">
        <v>0.002549875024129733</v>
      </c>
      <c r="AB84" s="1">
        <v>-0.04058300176270191</v>
      </c>
      <c r="AC84" s="1">
        <v>0.0143011954851735</v>
      </c>
      <c r="AD84" s="1">
        <v>-0.002093812433926034</v>
      </c>
    </row>
    <row r="85" spans="1:30">
      <c r="A85" s="11">
        <v>44746</v>
      </c>
      <c r="B85" s="1">
        <v>0.01615026215911586</v>
      </c>
      <c r="C85" s="1">
        <v>-0.006282395752205794</v>
      </c>
      <c r="D85" s="1">
        <v>0.0323907654194755</v>
      </c>
      <c r="E85" s="1">
        <v>-0.01964603489722538</v>
      </c>
      <c r="F85" s="1">
        <v>-0.007170629128367523</v>
      </c>
      <c r="G85" s="1">
        <v>0.004887047090817775</v>
      </c>
      <c r="H85" s="1">
        <v>0.00906683874814207</v>
      </c>
      <c r="I85" s="1">
        <v>0.001403526806325051</v>
      </c>
      <c r="J85" s="1">
        <v>-0.001905264696379527</v>
      </c>
      <c r="K85" s="1">
        <v>0.04068168753381562</v>
      </c>
      <c r="L85" s="1">
        <v>0.00581315090172696</v>
      </c>
      <c r="M85" s="1">
        <v>-0.002682804206203482</v>
      </c>
      <c r="N85" s="1">
        <v>0.02655174127276161</v>
      </c>
      <c r="O85" s="1">
        <v>-0.01458439199107397</v>
      </c>
      <c r="P85" s="1">
        <v>0.01689736886543569</v>
      </c>
      <c r="Q85" s="1">
        <v>-0.03853495295649412</v>
      </c>
      <c r="R85" s="1">
        <v>0.002075856866624148</v>
      </c>
      <c r="S85" s="1">
        <v>-0.0128755128247815</v>
      </c>
      <c r="T85" s="1">
        <v>0.01413731609131053</v>
      </c>
      <c r="U85" s="1">
        <v>0.04754681838254782</v>
      </c>
      <c r="V85" s="1">
        <v>0.0001809189976171854</v>
      </c>
      <c r="W85" s="1">
        <v>0.01473148050993167</v>
      </c>
      <c r="X85" s="1">
        <v>-0.01029803701064103</v>
      </c>
      <c r="Y85" s="1">
        <v>0.02149756979827133</v>
      </c>
      <c r="Z85" s="1">
        <v>-0.02096582178238593</v>
      </c>
      <c r="AA85" s="1">
        <v>0.008375303533075362</v>
      </c>
      <c r="AB85" s="1">
        <v>0.01238613733973137</v>
      </c>
      <c r="AC85" s="1">
        <v>-0.00402846494557163</v>
      </c>
      <c r="AD85" s="1">
        <v>0.006177520944033787</v>
      </c>
    </row>
    <row r="86" spans="1:30">
      <c r="A86" s="11">
        <v>44747</v>
      </c>
      <c r="B86" s="1">
        <v>-0.008940195295918274</v>
      </c>
      <c r="C86" s="1">
        <v>-0.01027344715160317</v>
      </c>
      <c r="D86" s="1">
        <v>-0.0118498522839301</v>
      </c>
      <c r="E86" s="1">
        <v>0.007253039596806454</v>
      </c>
      <c r="F86" s="1">
        <v>0.009128498557823717</v>
      </c>
      <c r="G86" s="1">
        <v>0.003290026154104009</v>
      </c>
      <c r="H86" s="1">
        <v>0.001871930481802897</v>
      </c>
      <c r="I86" s="1">
        <v>-0.00224987922634623</v>
      </c>
      <c r="J86" s="1">
        <v>0.01395004167836467</v>
      </c>
      <c r="K86" s="1">
        <v>0.01107277255337991</v>
      </c>
      <c r="L86" s="1">
        <v>-0.008098151094170003</v>
      </c>
      <c r="M86" s="1">
        <v>-0.01008744611228973</v>
      </c>
      <c r="N86" s="1">
        <v>-0.01712915417796523</v>
      </c>
      <c r="O86" s="1">
        <v>-0.00847684993168385</v>
      </c>
      <c r="P86" s="1">
        <v>-0.01451451451451446</v>
      </c>
      <c r="Q86" s="1">
        <v>0.01111109320188075</v>
      </c>
      <c r="R86" s="1">
        <v>0.00809955402538276</v>
      </c>
      <c r="S86" s="1">
        <v>0.008695560020251847</v>
      </c>
      <c r="T86" s="1">
        <v>-0.002745840694958979</v>
      </c>
      <c r="U86" s="1">
        <v>0.01536753157765358</v>
      </c>
      <c r="V86" s="1">
        <v>0.007716313032774647</v>
      </c>
      <c r="W86" s="1">
        <v>-0.001506589857305674</v>
      </c>
      <c r="X86" s="1">
        <v>0.008691364149523872</v>
      </c>
      <c r="Y86" s="1">
        <v>0.006384517015841196</v>
      </c>
      <c r="Z86" s="1">
        <v>0.00655312792223528</v>
      </c>
      <c r="AA86" s="1">
        <v>-0.00420383736081964</v>
      </c>
      <c r="AB86" s="1">
        <v>0.002077545913939938</v>
      </c>
      <c r="AC86" s="1">
        <v>-0.01594095142527918</v>
      </c>
      <c r="AD86" s="1">
        <v>-0.00188632297339153</v>
      </c>
    </row>
    <row r="87" spans="1:30">
      <c r="A87" s="11">
        <v>44748</v>
      </c>
      <c r="B87" s="1">
        <v>0.01457213889314368</v>
      </c>
      <c r="C87" s="1">
        <v>0.02618969547184036</v>
      </c>
      <c r="D87" s="1">
        <v>0.04763987596689789</v>
      </c>
      <c r="E87" s="1">
        <v>0.008747516211280892</v>
      </c>
      <c r="F87" s="1">
        <v>-0.0009557947733140892</v>
      </c>
      <c r="G87" s="1">
        <v>0.03648060699222588</v>
      </c>
      <c r="H87" s="1">
        <v>-0.00186843290529437</v>
      </c>
      <c r="I87" s="1">
        <v>0.01378827794668824</v>
      </c>
      <c r="J87" s="1">
        <v>-0.0124547638164767</v>
      </c>
      <c r="K87" s="1">
        <v>0.04034974072194464</v>
      </c>
      <c r="L87" s="1">
        <v>0.0106372666835497</v>
      </c>
      <c r="M87" s="1">
        <v>-0.01358695040381974</v>
      </c>
      <c r="N87" s="1">
        <v>0.008365262975050136</v>
      </c>
      <c r="O87" s="1">
        <v>0.02088832335145074</v>
      </c>
      <c r="P87" s="1">
        <v>0.01340783362826947</v>
      </c>
      <c r="Q87" s="1">
        <v>-0.05062797226430282</v>
      </c>
      <c r="R87" s="1">
        <v>-0.008794793026842496</v>
      </c>
      <c r="S87" s="1">
        <v>0</v>
      </c>
      <c r="T87" s="1">
        <v>0.01652021266838566</v>
      </c>
      <c r="U87" s="1">
        <v>0.03419522991775814</v>
      </c>
      <c r="V87" s="1">
        <v>0.002273364185557236</v>
      </c>
      <c r="W87" s="1">
        <v>0.02866747790138846</v>
      </c>
      <c r="X87" s="1">
        <v>0.01055826724154274</v>
      </c>
      <c r="Y87" s="1">
        <v>0.005639083322523719</v>
      </c>
      <c r="Z87" s="1">
        <v>-0.002325140378554247</v>
      </c>
      <c r="AA87" s="1">
        <v>0.03034418015820317</v>
      </c>
      <c r="AB87" s="1">
        <v>-0.01197880523747141</v>
      </c>
      <c r="AC87" s="1">
        <v>0.005923553320354547</v>
      </c>
      <c r="AD87" s="1">
        <v>0.01160486896644808</v>
      </c>
    </row>
    <row r="88" spans="1:30">
      <c r="A88" s="11">
        <v>44749</v>
      </c>
      <c r="B88" s="1">
        <v>0.001826641578100974</v>
      </c>
      <c r="C88" s="1">
        <v>0.02521007916037532</v>
      </c>
      <c r="D88" s="1">
        <v>-0.005364394181541221</v>
      </c>
      <c r="E88" s="1">
        <v>-0.01094539509118286</v>
      </c>
      <c r="F88" s="1">
        <v>-0.01219809855457543</v>
      </c>
      <c r="G88" s="1">
        <v>0.01246579466335063</v>
      </c>
      <c r="H88" s="1">
        <v>0.02433544138336496</v>
      </c>
      <c r="I88" s="1">
        <v>0.01790340844348215</v>
      </c>
      <c r="J88" s="1">
        <v>0.06071274400090254</v>
      </c>
      <c r="K88" s="1">
        <v>-0.01018650022680534</v>
      </c>
      <c r="L88" s="1">
        <v>0.004726260612359034</v>
      </c>
      <c r="M88" s="1">
        <v>0.001377377233768184</v>
      </c>
      <c r="N88" s="1">
        <v>0.00916012625606788</v>
      </c>
      <c r="O88" s="1">
        <v>0.02602863715018722</v>
      </c>
      <c r="P88" s="1">
        <v>0.0003006793518074424</v>
      </c>
      <c r="Q88" s="1">
        <v>0.02108314686387747</v>
      </c>
      <c r="R88" s="1">
        <v>-0.009847213259359777</v>
      </c>
      <c r="S88" s="1">
        <v>0.04669547655787443</v>
      </c>
      <c r="T88" s="1">
        <v>0.01416811672052942</v>
      </c>
      <c r="U88" s="1">
        <v>0.005948221923114616</v>
      </c>
      <c r="V88" s="1">
        <v>0.01402649890014329</v>
      </c>
      <c r="W88" s="1">
        <v>0.006533719980197139</v>
      </c>
      <c r="X88" s="1">
        <v>0.03482646760522656</v>
      </c>
      <c r="Y88" s="1">
        <v>0.00257010771849453</v>
      </c>
      <c r="Z88" s="1">
        <v>0.04876766811783551</v>
      </c>
      <c r="AA88" s="1">
        <v>0.05659155070620869</v>
      </c>
      <c r="AB88" s="1">
        <v>0.06178590451325272</v>
      </c>
      <c r="AC88" s="1">
        <v>0.01141689734254636</v>
      </c>
      <c r="AD88" s="1">
        <v>0.007953199680703404</v>
      </c>
    </row>
    <row r="89" spans="1:30">
      <c r="A89" s="11">
        <v>44750</v>
      </c>
      <c r="B89" s="1">
        <v>0.0167135145361319</v>
      </c>
      <c r="C89" s="1">
        <v>-0.01244686377233517</v>
      </c>
      <c r="D89" s="1">
        <v>0.001758359414677724</v>
      </c>
      <c r="E89" s="1">
        <v>0.0002138493312437983</v>
      </c>
      <c r="F89" s="1">
        <v>0.01608460917583976</v>
      </c>
      <c r="G89" s="1">
        <v>-0.004279567228471892</v>
      </c>
      <c r="H89" s="1">
        <v>0.003289526328086989</v>
      </c>
      <c r="I89" s="1">
        <v>0.0009313130192993846</v>
      </c>
      <c r="J89" s="1">
        <v>-0.01133695085686259</v>
      </c>
      <c r="K89" s="1">
        <v>0.009664630079977643</v>
      </c>
      <c r="L89" s="1">
        <v>0.0105091082358979</v>
      </c>
      <c r="M89" s="1">
        <v>0</v>
      </c>
      <c r="N89" s="1">
        <v>0.003767684671845295</v>
      </c>
      <c r="O89" s="1">
        <v>0.0002646365963903108</v>
      </c>
      <c r="P89" s="1">
        <v>0.009519038076152286</v>
      </c>
      <c r="Q89" s="1">
        <v>-0.01619437807577062</v>
      </c>
      <c r="R89" s="1">
        <v>0.001381828443271171</v>
      </c>
      <c r="S89" s="1">
        <v>-0.01715857932743969</v>
      </c>
      <c r="T89" s="1">
        <v>0.003697971839689229</v>
      </c>
      <c r="U89" s="1">
        <v>0.006663913256204745</v>
      </c>
      <c r="V89" s="1">
        <v>0.009712117622989735</v>
      </c>
      <c r="W89" s="1">
        <v>0.008677285606375928</v>
      </c>
      <c r="X89" s="1">
        <v>0.02483458637083635</v>
      </c>
      <c r="Y89" s="1">
        <v>0.02563504974023778</v>
      </c>
      <c r="Z89" s="1">
        <v>-0.01566670735677078</v>
      </c>
      <c r="AA89" s="1">
        <v>0.01148589512087272</v>
      </c>
      <c r="AB89" s="1">
        <v>-0.01624938019584365</v>
      </c>
      <c r="AC89" s="1">
        <v>-0.004039880557908937</v>
      </c>
      <c r="AD89" s="1">
        <v>0.005599622082288036</v>
      </c>
    </row>
    <row r="90" spans="1:30">
      <c r="A90" s="11">
        <v>44753</v>
      </c>
      <c r="B90" s="1">
        <v>0.01599036207350424</v>
      </c>
      <c r="C90" s="1">
        <v>-0.02889640466995014</v>
      </c>
      <c r="D90" s="1">
        <v>-0.005645860757782395</v>
      </c>
      <c r="E90" s="1">
        <v>0.01293495446428961</v>
      </c>
      <c r="F90" s="1">
        <v>0.02851779489464001</v>
      </c>
      <c r="G90" s="1">
        <v>0.03931299360989793</v>
      </c>
      <c r="H90" s="1">
        <v>0.009836054563405527</v>
      </c>
      <c r="I90" s="1">
        <v>0.006477738877870509</v>
      </c>
      <c r="J90" s="1">
        <v>-0.003775631988114814</v>
      </c>
      <c r="K90" s="1">
        <v>-0.002503153876104447</v>
      </c>
      <c r="L90" s="1">
        <v>-0.02727057881698558</v>
      </c>
      <c r="M90" s="1">
        <v>-0.002063169744634274</v>
      </c>
      <c r="N90" s="1">
        <v>0.006654196513425026</v>
      </c>
      <c r="O90" s="1">
        <v>0.02774359190256548</v>
      </c>
      <c r="P90" s="1">
        <v>0.007741923367710957</v>
      </c>
      <c r="Q90" s="1">
        <v>0.03292184165381529</v>
      </c>
      <c r="R90" s="1">
        <v>0.0135903234275796</v>
      </c>
      <c r="S90" s="1">
        <v>0.01256980970294475</v>
      </c>
      <c r="T90" s="1">
        <v>-0.0007163557357119377</v>
      </c>
      <c r="U90" s="1">
        <v>-0.002163107619998939</v>
      </c>
      <c r="V90" s="1">
        <v>-0.0005246823080395924</v>
      </c>
      <c r="W90" s="1">
        <v>0.005910165295125891</v>
      </c>
      <c r="X90" s="1">
        <v>-0.01019137158737715</v>
      </c>
      <c r="Y90" s="1">
        <v>0.003181081293043952</v>
      </c>
      <c r="Z90" s="1">
        <v>0.03030822100666319</v>
      </c>
      <c r="AA90" s="1">
        <v>0.008977078892593138</v>
      </c>
      <c r="AB90" s="1">
        <v>0.02433030409656212</v>
      </c>
      <c r="AC90" s="1">
        <v>-0.01884990164980604</v>
      </c>
      <c r="AD90" s="1">
        <v>-0.001589692551653754</v>
      </c>
    </row>
    <row r="91" spans="1:30">
      <c r="A91" s="11">
        <v>44754</v>
      </c>
      <c r="B91" s="1">
        <v>-0.00536877768622479</v>
      </c>
      <c r="C91" s="1">
        <v>-0.02295032170224476</v>
      </c>
      <c r="D91" s="1">
        <v>-0.01841698821518689</v>
      </c>
      <c r="E91" s="1">
        <v>-0.01245320025375407</v>
      </c>
      <c r="F91" s="1">
        <v>0.002840571530418279</v>
      </c>
      <c r="G91" s="1">
        <v>-0.03045769872064208</v>
      </c>
      <c r="H91" s="1">
        <v>0.002885993528670472</v>
      </c>
      <c r="I91" s="1">
        <v>-0.01020515260590138</v>
      </c>
      <c r="J91" s="1">
        <v>-0.02610904247822776</v>
      </c>
      <c r="K91" s="1">
        <v>-0.01648199117423732</v>
      </c>
      <c r="L91" s="1">
        <v>-0.02345317737877184</v>
      </c>
      <c r="M91" s="1">
        <v>-0.02618885409991467</v>
      </c>
      <c r="N91" s="1">
        <v>-0.007796568789724567</v>
      </c>
      <c r="O91" s="1">
        <v>-0.01579340736622037</v>
      </c>
      <c r="P91" s="1">
        <v>-0.01506942576275161</v>
      </c>
      <c r="Q91" s="1">
        <v>-0.01115542287269056</v>
      </c>
      <c r="R91" s="1">
        <v>-0.001423247096628444</v>
      </c>
      <c r="S91" s="1">
        <v>-0.0193103585898039</v>
      </c>
      <c r="T91" s="1">
        <v>-0.006657107576273025</v>
      </c>
      <c r="U91" s="1">
        <v>-0.01121264766216568</v>
      </c>
      <c r="V91" s="1">
        <v>-0.006590866263853856</v>
      </c>
      <c r="W91" s="1">
        <v>-0.01233844092675251</v>
      </c>
      <c r="X91" s="1">
        <v>-0.01487244063962556</v>
      </c>
      <c r="Y91" s="1">
        <v>0.003397508493771184</v>
      </c>
      <c r="Z91" s="1">
        <v>-0.01166806270722764</v>
      </c>
      <c r="AA91" s="1">
        <v>-0.01552971720266039</v>
      </c>
      <c r="AB91" s="1">
        <v>0.005665757839533159</v>
      </c>
      <c r="AC91" s="1">
        <v>-0.004985452941851376</v>
      </c>
      <c r="AD91" s="1">
        <v>-0.009350472263229048</v>
      </c>
    </row>
    <row r="92" spans="1:30">
      <c r="A92" s="11">
        <v>44755</v>
      </c>
      <c r="B92" s="1">
        <v>0.005471771872577857</v>
      </c>
      <c r="C92" s="1">
        <v>0.005993869195347834</v>
      </c>
      <c r="D92" s="1">
        <v>0.0001341830974956881</v>
      </c>
      <c r="E92" s="1">
        <v>0.01880842403255212</v>
      </c>
      <c r="F92" s="1">
        <v>0.003992216598795784</v>
      </c>
      <c r="G92" s="1">
        <v>0.004519211850118943</v>
      </c>
      <c r="H92" s="1">
        <v>-0.0107913734666738</v>
      </c>
      <c r="I92" s="1">
        <v>-0.02439292430746276</v>
      </c>
      <c r="J92" s="1">
        <v>0.005765407801771039</v>
      </c>
      <c r="K92" s="1">
        <v>0.01967706322021634</v>
      </c>
      <c r="L92" s="1">
        <v>0.004066436594755807</v>
      </c>
      <c r="M92" s="1">
        <v>-0.003538540697908821</v>
      </c>
      <c r="N92" s="1">
        <v>0.004612147350997242</v>
      </c>
      <c r="O92" s="1">
        <v>-0.005494279762913612</v>
      </c>
      <c r="P92" s="1">
        <v>0.004499999999999948</v>
      </c>
      <c r="Q92" s="1">
        <v>0.002820333288769961</v>
      </c>
      <c r="R92" s="1">
        <v>-0.01772398214399173</v>
      </c>
      <c r="S92" s="1">
        <v>-0.0007031169046312069</v>
      </c>
      <c r="T92" s="1">
        <v>0.003196180542226701</v>
      </c>
      <c r="U92" s="1">
        <v>-0.002211297291026981</v>
      </c>
      <c r="V92" s="1">
        <v>0.01004001235353091</v>
      </c>
      <c r="W92" s="1">
        <v>0.008063950674202625</v>
      </c>
      <c r="X92" s="1">
        <v>-0.008012964318354743</v>
      </c>
      <c r="Y92" s="1">
        <v>-0.003386004514672636</v>
      </c>
      <c r="Z92" s="1">
        <v>0.003048459468682596</v>
      </c>
      <c r="AA92" s="1">
        <v>-0.008732440214201831</v>
      </c>
      <c r="AB92" s="1">
        <v>0.005200416210699998</v>
      </c>
      <c r="AC92" s="1">
        <v>-0.005987979288771483</v>
      </c>
      <c r="AD92" s="1">
        <v>-0.006911938639672432</v>
      </c>
    </row>
    <row r="93" spans="1:30">
      <c r="A93" s="11">
        <v>44756</v>
      </c>
      <c r="B93" s="1">
        <v>-0.01713490806843621</v>
      </c>
      <c r="C93" s="1">
        <v>-0.01400971459695899</v>
      </c>
      <c r="D93" s="1">
        <v>0.012922707395711</v>
      </c>
      <c r="E93" s="1">
        <v>-0.002307553249867977</v>
      </c>
      <c r="F93" s="1">
        <v>0.01639412721843581</v>
      </c>
      <c r="G93" s="1">
        <v>-0.004144982882803405</v>
      </c>
      <c r="H93" s="1">
        <v>0.01309095065639965</v>
      </c>
      <c r="I93" s="1">
        <v>-0.005007863077714614</v>
      </c>
      <c r="J93" s="1">
        <v>0.0005732270147573715</v>
      </c>
      <c r="K93" s="1">
        <v>2.003756505852827E-05</v>
      </c>
      <c r="L93" s="1">
        <v>-0.01079994192480072</v>
      </c>
      <c r="M93" s="1">
        <v>0.004971526589081732</v>
      </c>
      <c r="N93" s="1">
        <v>-0.01088244115727066</v>
      </c>
      <c r="O93" s="1">
        <v>0.01226975421236154</v>
      </c>
      <c r="P93" s="1">
        <v>0.01005472930406914</v>
      </c>
      <c r="Q93" s="1">
        <v>0.02169549742121224</v>
      </c>
      <c r="R93" s="1">
        <v>0.008243716560755177</v>
      </c>
      <c r="S93" s="1">
        <v>-0.01337094486807833</v>
      </c>
      <c r="T93" s="1">
        <v>-0.01469680143162255</v>
      </c>
      <c r="U93" s="1">
        <v>0.002045742540540463</v>
      </c>
      <c r="V93" s="1">
        <v>0.02296110348845737</v>
      </c>
      <c r="W93" s="1">
        <v>0.004327569137493326</v>
      </c>
      <c r="X93" s="1">
        <v>0.002224260538228329</v>
      </c>
      <c r="Y93" s="1">
        <v>0.002718034444011863</v>
      </c>
      <c r="Z93" s="1">
        <v>0.003481266942382266</v>
      </c>
      <c r="AA93" s="1">
        <v>0.007601614838718573</v>
      </c>
      <c r="AB93" s="1">
        <v>-0.0174606645798222</v>
      </c>
      <c r="AC93" s="1">
        <v>-0.01290877758156417</v>
      </c>
      <c r="AD93" s="1">
        <v>-0.001831291403514679</v>
      </c>
    </row>
    <row r="94" spans="1:30">
      <c r="A94" s="11">
        <v>44757</v>
      </c>
      <c r="B94" s="1">
        <v>-0.009053479675224518</v>
      </c>
      <c r="C94" s="1">
        <v>0.01943503489633547</v>
      </c>
      <c r="D94" s="1">
        <v>0.01980573101584504</v>
      </c>
      <c r="E94" s="1">
        <v>0.01566515893649467</v>
      </c>
      <c r="F94" s="1">
        <v>-0.006425646494569781</v>
      </c>
      <c r="G94" s="1">
        <v>0.02669953297003969</v>
      </c>
      <c r="H94" s="1">
        <v>0.008255474518971129</v>
      </c>
      <c r="I94" s="1">
        <v>0.008141815330632074</v>
      </c>
      <c r="J94" s="1">
        <v>0.004153470840175144</v>
      </c>
      <c r="K94" s="1">
        <v>0.02830488821755162</v>
      </c>
      <c r="L94" s="1">
        <v>0.001049795307855872</v>
      </c>
      <c r="M94" s="1">
        <v>-0.00565368526194121</v>
      </c>
      <c r="N94" s="1">
        <v>0.00928307248682736</v>
      </c>
      <c r="O94" s="1">
        <v>0.02612346295729884</v>
      </c>
      <c r="P94" s="1">
        <v>-0.001576952123435116</v>
      </c>
      <c r="Q94" s="1">
        <v>-0.004718837155855748</v>
      </c>
      <c r="R94" s="1">
        <v>0.001939882440468166</v>
      </c>
      <c r="S94" s="1">
        <v>-0.01069900078650321</v>
      </c>
      <c r="T94" s="1">
        <v>-0.0005215395782137699</v>
      </c>
      <c r="U94" s="1">
        <v>0.01357222827807525</v>
      </c>
      <c r="V94" s="1">
        <v>-0.001704768549971036</v>
      </c>
      <c r="W94" s="1">
        <v>0.03225176339286784</v>
      </c>
      <c r="X94" s="1">
        <v>0.02838459236200008</v>
      </c>
      <c r="Y94" s="1">
        <v>0.01648969413073997</v>
      </c>
      <c r="Z94" s="1">
        <v>-0.0266520453414566</v>
      </c>
      <c r="AA94" s="1">
        <v>0.02926038281921062</v>
      </c>
      <c r="AB94" s="1">
        <v>-0.000219384698710301</v>
      </c>
      <c r="AC94" s="1">
        <v>-0.01893138839810582</v>
      </c>
      <c r="AD94" s="1">
        <v>0.006451846914856452</v>
      </c>
    </row>
    <row r="95" spans="1:30">
      <c r="A95" s="11">
        <v>44760</v>
      </c>
      <c r="B95" s="1">
        <v>0.03367560764404942</v>
      </c>
      <c r="C95" s="1">
        <v>0.01185512361338237</v>
      </c>
      <c r="D95" s="1">
        <v>-0.01921324683616277</v>
      </c>
      <c r="E95" s="1">
        <v>0.001345671747388089</v>
      </c>
      <c r="F95" s="1">
        <v>-0.01757586941129563</v>
      </c>
      <c r="G95" s="1">
        <v>0.0008240513142658834</v>
      </c>
      <c r="H95" s="1">
        <v>0.02598795700251499</v>
      </c>
      <c r="I95" s="1">
        <v>-0.01064571747012932</v>
      </c>
      <c r="J95" s="1">
        <v>0.04721157715143187</v>
      </c>
      <c r="K95" s="1">
        <v>-0.005839984426708189</v>
      </c>
      <c r="L95" s="1">
        <v>0.04163320155525607</v>
      </c>
      <c r="M95" s="1">
        <v>0.0113717744856221</v>
      </c>
      <c r="N95" s="1">
        <v>0.005961505953916868</v>
      </c>
      <c r="O95" s="1">
        <v>-0.007761173207622596</v>
      </c>
      <c r="P95" s="1">
        <v>0.002862807911216736</v>
      </c>
      <c r="Q95" s="1">
        <v>0.02647165896617887</v>
      </c>
      <c r="R95" s="1">
        <v>0.008514470940412133</v>
      </c>
      <c r="S95" s="1">
        <v>0.03532812715064559</v>
      </c>
      <c r="T95" s="1">
        <v>0.02337712700223427</v>
      </c>
      <c r="U95" s="1">
        <v>0.01256991837817045</v>
      </c>
      <c r="V95" s="1">
        <v>0.005009059151834805</v>
      </c>
      <c r="W95" s="1">
        <v>0.004806764722844914</v>
      </c>
      <c r="X95" s="1">
        <v>0.02430709085128502</v>
      </c>
      <c r="Y95" s="1">
        <v>0.01244445800781246</v>
      </c>
      <c r="Z95" s="1">
        <v>0.02319532830352666</v>
      </c>
      <c r="AA95" s="1">
        <v>0.02180664066528637</v>
      </c>
      <c r="AB95" s="1">
        <v>0.0421329886158619</v>
      </c>
      <c r="AC95" s="1">
        <v>0.02767549505539302</v>
      </c>
      <c r="AD95" s="1">
        <v>0.01414352935021745</v>
      </c>
    </row>
    <row r="96" spans="1:30">
      <c r="A96" s="11">
        <v>44761</v>
      </c>
      <c r="B96" s="1">
        <v>0.02352078244841116</v>
      </c>
      <c r="C96" s="1">
        <v>0.002374909408086934</v>
      </c>
      <c r="D96" s="1">
        <v>0.003311291121739446</v>
      </c>
      <c r="E96" s="1">
        <v>-0.006926069826749037</v>
      </c>
      <c r="F96" s="1">
        <v>-0.00407518750465341</v>
      </c>
      <c r="G96" s="1">
        <v>0.01356820947290704</v>
      </c>
      <c r="H96" s="1">
        <v>-0.0267175306992562</v>
      </c>
      <c r="I96" s="1">
        <v>0.0003710437326129856</v>
      </c>
      <c r="J96" s="1">
        <v>0.002315474703354914</v>
      </c>
      <c r="K96" s="1">
        <v>0.005658880427599433</v>
      </c>
      <c r="L96" s="1">
        <v>-0.003859319354170276</v>
      </c>
      <c r="M96" s="1">
        <v>0.01194646857101289</v>
      </c>
      <c r="N96" s="1">
        <v>-0.002370408799149293</v>
      </c>
      <c r="O96" s="1">
        <v>0.01964068687160792</v>
      </c>
      <c r="P96" s="1">
        <v>-0.0009843488295777636</v>
      </c>
      <c r="Q96" s="1">
        <v>-0.01539638373015917</v>
      </c>
      <c r="R96" s="1">
        <v>0.006130661343715094</v>
      </c>
      <c r="S96" s="1">
        <v>0.01949850962934185</v>
      </c>
      <c r="T96" s="1">
        <v>0.01560274241184101</v>
      </c>
      <c r="U96" s="1">
        <v>-0.01103250882623186</v>
      </c>
      <c r="V96" s="1">
        <v>-0.008495634470119362</v>
      </c>
      <c r="W96" s="1">
        <v>-0.008938095051492012</v>
      </c>
      <c r="X96" s="1">
        <v>-0.004102918892343932</v>
      </c>
      <c r="Y96" s="1">
        <v>0.0008779497171329531</v>
      </c>
      <c r="Z96" s="1">
        <v>0.01675328303146895</v>
      </c>
      <c r="AA96" s="1">
        <v>0.001676015143058596</v>
      </c>
      <c r="AB96" s="1">
        <v>0.005474801398810847</v>
      </c>
      <c r="AC96" s="1">
        <v>0.002223579731894798</v>
      </c>
      <c r="AD96" s="1">
        <v>0.004520679833671215</v>
      </c>
    </row>
    <row r="97" spans="1:30">
      <c r="A97" s="11">
        <v>44762</v>
      </c>
      <c r="B97" s="1">
        <v>0.007279527260657392</v>
      </c>
      <c r="C97" s="1">
        <v>0.001737500050277729</v>
      </c>
      <c r="D97" s="1">
        <v>0.01078565850026036</v>
      </c>
      <c r="E97" s="1">
        <v>0.02170399961795799</v>
      </c>
      <c r="F97" s="1">
        <v>0.002439375411873002</v>
      </c>
      <c r="G97" s="1">
        <v>-0.01062484084179427</v>
      </c>
      <c r="H97" s="1">
        <v>0.009269173018318977</v>
      </c>
      <c r="I97" s="1">
        <v>0.01261080774766365</v>
      </c>
      <c r="J97" s="1">
        <v>0.003804843931760171</v>
      </c>
      <c r="K97" s="1">
        <v>0.01423316245374862</v>
      </c>
      <c r="L97" s="1">
        <v>0.02098846066883331</v>
      </c>
      <c r="M97" s="1">
        <v>0.00486115829641931</v>
      </c>
      <c r="N97" s="1">
        <v>0.01221997973160494</v>
      </c>
      <c r="O97" s="1">
        <v>-0.01736562746970494</v>
      </c>
      <c r="P97" s="1">
        <v>0.01123265754244529</v>
      </c>
      <c r="Q97" s="1">
        <v>0.03635655305766772</v>
      </c>
      <c r="R97" s="1">
        <v>0.02704031731849943</v>
      </c>
      <c r="S97" s="1">
        <v>0.02390706699289358</v>
      </c>
      <c r="T97" s="1">
        <v>0.02138767674546505</v>
      </c>
      <c r="U97" s="1">
        <v>-0.003128746566253837</v>
      </c>
      <c r="V97" s="1">
        <v>-0.008911230219478372</v>
      </c>
      <c r="W97" s="1">
        <v>0.009844395046046284</v>
      </c>
      <c r="X97" s="1">
        <v>0.009798518057395178</v>
      </c>
      <c r="Y97" s="1">
        <v>-0.001754359195106914</v>
      </c>
      <c r="Z97" s="1">
        <v>0.009788477120736383</v>
      </c>
      <c r="AA97" s="1">
        <v>0.01338568653114303</v>
      </c>
      <c r="AB97" s="1">
        <v>0.06052356178762075</v>
      </c>
      <c r="AC97" s="1">
        <v>0.01590043708635469</v>
      </c>
      <c r="AD97" s="1">
        <v>0.0115015066141313</v>
      </c>
    </row>
    <row r="98" spans="1:30">
      <c r="A98" s="11">
        <v>44763</v>
      </c>
      <c r="B98" s="1">
        <v>0.01395773758757968</v>
      </c>
      <c r="C98" s="1">
        <v>0.01766010922240246</v>
      </c>
      <c r="D98" s="1">
        <v>0.007104947139742634</v>
      </c>
      <c r="E98" s="1">
        <v>-0.01324501738720185</v>
      </c>
      <c r="F98" s="1">
        <v>-0.01965795398794501</v>
      </c>
      <c r="G98" s="1">
        <v>0.01188834775654901</v>
      </c>
      <c r="H98" s="1">
        <v>0.01660187340799846</v>
      </c>
      <c r="I98" s="1">
        <v>-0.003150103420615613</v>
      </c>
      <c r="J98" s="1">
        <v>0.01786929889951194</v>
      </c>
      <c r="K98" s="1">
        <v>0.001132636272557219</v>
      </c>
      <c r="L98" s="1">
        <v>0.01161484525757706</v>
      </c>
      <c r="M98" s="1">
        <v>0.002764382296829071</v>
      </c>
      <c r="N98" s="1">
        <v>0.004527080921110871</v>
      </c>
      <c r="O98" s="1">
        <v>0.008149959079506219</v>
      </c>
      <c r="P98" s="1">
        <v>0.02465158876948426</v>
      </c>
      <c r="Q98" s="1">
        <v>0.004149383461914846</v>
      </c>
      <c r="R98" s="1">
        <v>-0.006672005732223263</v>
      </c>
      <c r="S98" s="1">
        <v>0.008672462225829181</v>
      </c>
      <c r="T98" s="1">
        <v>0.00678329069612893</v>
      </c>
      <c r="U98" s="1">
        <v>0.04754609649590913</v>
      </c>
      <c r="V98" s="1">
        <v>0.002478433618094522</v>
      </c>
      <c r="W98" s="1">
        <v>0.02930816074587272</v>
      </c>
      <c r="X98" s="1">
        <v>0.003087427188876557</v>
      </c>
      <c r="Y98" s="1">
        <v>0.01098418248224031</v>
      </c>
      <c r="Z98" s="1">
        <v>0.006300814010245404</v>
      </c>
      <c r="AA98" s="1">
        <v>0.007661212952825736</v>
      </c>
      <c r="AB98" s="1">
        <v>0.006319159917387296</v>
      </c>
      <c r="AC98" s="1">
        <v>0.004610516545362708</v>
      </c>
      <c r="AD98" s="1">
        <v>0.005134127141270373</v>
      </c>
    </row>
    <row r="99" spans="1:30">
      <c r="A99" s="11">
        <v>44764</v>
      </c>
      <c r="B99" s="1">
        <v>0.0212424183723543</v>
      </c>
      <c r="C99" s="1">
        <v>-0.007437385127597063</v>
      </c>
      <c r="D99" s="1">
        <v>0.004136987513660539</v>
      </c>
      <c r="E99" s="1">
        <v>0.003717073091650924</v>
      </c>
      <c r="F99" s="1">
        <v>0.0005490385235142892</v>
      </c>
      <c r="G99" s="1">
        <v>0.02155009931277885</v>
      </c>
      <c r="H99" s="1">
        <v>-0.01598330995430797</v>
      </c>
      <c r="I99" s="1">
        <v>0.02333272092595995</v>
      </c>
      <c r="J99" s="1">
        <v>0.01409754141092878</v>
      </c>
      <c r="K99" s="1">
        <v>0.0127136271472732</v>
      </c>
      <c r="L99" s="1">
        <v>-0.01735271391629412</v>
      </c>
      <c r="M99" s="1">
        <v>-0.005513414347123824</v>
      </c>
      <c r="N99" s="1">
        <v>0.003338340980641785</v>
      </c>
      <c r="O99" s="1">
        <v>0.005063141767657875</v>
      </c>
      <c r="P99" s="1">
        <v>0.01027011133402445</v>
      </c>
      <c r="Q99" s="1">
        <v>-0.004883659787038308</v>
      </c>
      <c r="R99" s="1">
        <v>0.0067571028026705</v>
      </c>
      <c r="S99" s="1">
        <v>-0.003968108278507909</v>
      </c>
      <c r="T99" s="1">
        <v>0.003222389324086139</v>
      </c>
      <c r="U99" s="1">
        <v>-0.01797693848224236</v>
      </c>
      <c r="V99" s="1">
        <v>0.005576859704317538</v>
      </c>
      <c r="W99" s="1">
        <v>-0.0174141515490347</v>
      </c>
      <c r="X99" s="1">
        <v>0.0001098995103836486</v>
      </c>
      <c r="Y99" s="1">
        <v>0.003259452325536261</v>
      </c>
      <c r="Z99" s="1">
        <v>0.001873092702410206</v>
      </c>
      <c r="AA99" s="1">
        <v>0.01590487668904106</v>
      </c>
      <c r="AB99" s="1">
        <v>0.01393252292363178</v>
      </c>
      <c r="AC99" s="1">
        <v>-0.007608680909382604</v>
      </c>
      <c r="AD99" s="1">
        <v>0.007009116158393836</v>
      </c>
    </row>
    <row r="100" spans="1:30">
      <c r="A100" s="11">
        <v>44767</v>
      </c>
      <c r="B100" s="1">
        <v>-0.004652787429438976</v>
      </c>
      <c r="C100" s="1">
        <v>-0.009834464079201632</v>
      </c>
      <c r="D100" s="1">
        <v>0.003732377641064044</v>
      </c>
      <c r="E100" s="1">
        <v>-0.01265302555822956</v>
      </c>
      <c r="F100" s="1">
        <v>-0.009820554547273375</v>
      </c>
      <c r="G100" s="1">
        <v>-0.01934813136378488</v>
      </c>
      <c r="H100" s="1">
        <v>0.03813555046401618</v>
      </c>
      <c r="I100" s="1">
        <v>0.002944327171229721</v>
      </c>
      <c r="J100" s="1">
        <v>0.01521311258230007</v>
      </c>
      <c r="K100" s="1">
        <v>-0.006437930535217684</v>
      </c>
      <c r="L100" s="1">
        <v>-0.001792520184997759</v>
      </c>
      <c r="M100" s="1">
        <v>-0.000693038587605499</v>
      </c>
      <c r="N100" s="1">
        <v>0.001830039370774417</v>
      </c>
      <c r="O100" s="1">
        <v>-0.03831174408208049</v>
      </c>
      <c r="P100" s="1">
        <v>-0.01760172516232861</v>
      </c>
      <c r="Q100" s="1">
        <v>-0.02000747325621666</v>
      </c>
      <c r="R100" s="1">
        <v>-0.03303918450569432</v>
      </c>
      <c r="S100" s="1">
        <v>0.009296049727068434</v>
      </c>
      <c r="T100" s="1">
        <v>0.007981264334261162</v>
      </c>
      <c r="U100" s="1">
        <v>-0.0111324650905591</v>
      </c>
      <c r="V100" s="1">
        <v>-0.007032599648159943</v>
      </c>
      <c r="W100" s="1">
        <v>0.004850475061591197</v>
      </c>
      <c r="X100" s="1">
        <v>-0.01176084013035417</v>
      </c>
      <c r="Y100" s="1">
        <v>0.007147471747280365</v>
      </c>
      <c r="Z100" s="1">
        <v>0.02633402328389578</v>
      </c>
      <c r="AA100" s="1">
        <v>0.001655955981182844</v>
      </c>
      <c r="AB100" s="1">
        <v>-0.001354818672487212</v>
      </c>
      <c r="AC100" s="1">
        <v>0.009614169723190624</v>
      </c>
      <c r="AD100" s="1">
        <v>-0.00545745578857515</v>
      </c>
    </row>
    <row r="101" spans="1:30">
      <c r="A101" s="11">
        <v>44768</v>
      </c>
      <c r="B101" s="1">
        <v>-0.02873439758084773</v>
      </c>
      <c r="C101" s="1">
        <v>0.004099013170069998</v>
      </c>
      <c r="D101" s="1">
        <v>-0.02026557278109675</v>
      </c>
      <c r="E101" s="1">
        <v>-0.00427168283689483</v>
      </c>
      <c r="F101" s="1">
        <v>-0.02737523179139489</v>
      </c>
      <c r="G101" s="1">
        <v>-0.02053969027679925</v>
      </c>
      <c r="H101" s="1">
        <v>-0.02074829142783863</v>
      </c>
      <c r="I101" s="1">
        <v>-0.002040652753657501</v>
      </c>
      <c r="J101" s="1">
        <v>-0.01330574170910526</v>
      </c>
      <c r="K101" s="1">
        <v>-0.02915840720860619</v>
      </c>
      <c r="L101" s="1">
        <v>-0.03488291568469581</v>
      </c>
      <c r="M101" s="1">
        <v>-0.006241344689669526</v>
      </c>
      <c r="N101" s="1">
        <v>0.004483580458817693</v>
      </c>
      <c r="O101" s="1">
        <v>0.0001320811879095274</v>
      </c>
      <c r="P101" s="1">
        <v>-0.02673178565121126</v>
      </c>
      <c r="Q101" s="1">
        <v>-0.01232667966844969</v>
      </c>
      <c r="R101" s="1">
        <v>0.0004545638953648012</v>
      </c>
      <c r="S101" s="1">
        <v>-0.01381585059543033</v>
      </c>
      <c r="T101" s="1">
        <v>-0.006952444323689133</v>
      </c>
      <c r="U101" s="1">
        <v>-0.01682248186689494</v>
      </c>
      <c r="V101" s="1">
        <v>-0.0008060370837704722</v>
      </c>
      <c r="W101" s="1">
        <v>-0.02116472103810307</v>
      </c>
      <c r="X101" s="1">
        <v>-0.01868533894911995</v>
      </c>
      <c r="Y101" s="1">
        <v>-0.02731185420866933</v>
      </c>
      <c r="Z101" s="1">
        <v>-0.01165819454709927</v>
      </c>
      <c r="AA101" s="1">
        <v>-0.0153080468855652</v>
      </c>
      <c r="AB101" s="1">
        <v>0.0121593035492007</v>
      </c>
      <c r="AC101" s="1">
        <v>-0.02314362552664528</v>
      </c>
      <c r="AD101" s="1">
        <v>-0.00892530424164717</v>
      </c>
    </row>
    <row r="102" spans="1:30">
      <c r="A102" s="11">
        <v>44769</v>
      </c>
      <c r="B102" s="1">
        <v>0.01769410401869553</v>
      </c>
      <c r="C102" s="1">
        <v>0.01931227890332532</v>
      </c>
      <c r="D102" s="1">
        <v>0.01245030050102502</v>
      </c>
      <c r="E102" s="1">
        <v>0.01920059358945725</v>
      </c>
      <c r="F102" s="1">
        <v>0.01758067537689945</v>
      </c>
      <c r="G102" s="1">
        <v>0.01127904995525775</v>
      </c>
      <c r="H102" s="1">
        <v>0.01945121570998709</v>
      </c>
      <c r="I102" s="1">
        <v>0.007641273122197312</v>
      </c>
      <c r="J102" s="1">
        <v>0.01767472737285636</v>
      </c>
      <c r="K102" s="1">
        <v>0.01368216881138373</v>
      </c>
      <c r="L102" s="1">
        <v>0.01371327848896775</v>
      </c>
      <c r="M102" s="1">
        <v>0.00628054372791409</v>
      </c>
      <c r="N102" s="1">
        <v>0.005620702995010829</v>
      </c>
      <c r="O102" s="1">
        <v>0.001848570058043508</v>
      </c>
      <c r="P102" s="1">
        <v>0.01397914193510053</v>
      </c>
      <c r="Q102" s="1">
        <v>0.00312020693168491</v>
      </c>
      <c r="R102" s="1">
        <v>-0.0009498728446593052</v>
      </c>
      <c r="S102" s="1">
        <v>0.01134098476947876</v>
      </c>
      <c r="T102" s="1">
        <v>0.02722675936919905</v>
      </c>
      <c r="U102" s="1">
        <v>0.005062127142290151</v>
      </c>
      <c r="V102" s="1">
        <v>0.03036934209957054</v>
      </c>
      <c r="W102" s="1">
        <v>0.01359297000930604</v>
      </c>
      <c r="X102" s="1">
        <v>0.006573714012483522</v>
      </c>
      <c r="Y102" s="1">
        <v>-0.03603800184144546</v>
      </c>
      <c r="Z102" s="1">
        <v>0.01042659847270677</v>
      </c>
      <c r="AA102" s="1">
        <v>0.004513386480302639</v>
      </c>
      <c r="AB102" s="1">
        <v>0.008285004351978653</v>
      </c>
      <c r="AC102" s="1">
        <v>0.003578434466364966</v>
      </c>
      <c r="AD102" s="1">
        <v>0.009912194964736498</v>
      </c>
    </row>
    <row r="103" spans="1:30">
      <c r="A103" s="11">
        <v>44770</v>
      </c>
      <c r="B103" s="1">
        <v>0.009666892119100323</v>
      </c>
      <c r="C103" s="1">
        <v>0.004467021276901129</v>
      </c>
      <c r="D103" s="1">
        <v>0.00383964135384951</v>
      </c>
      <c r="E103" s="1">
        <v>-0.006775857465960766</v>
      </c>
      <c r="F103" s="1">
        <v>-0.006066191758099637</v>
      </c>
      <c r="G103" s="1">
        <v>-0.001112029451337149</v>
      </c>
      <c r="H103" s="1">
        <v>-0.005451430384100231</v>
      </c>
      <c r="I103" s="1">
        <v>0.008864960805643252</v>
      </c>
      <c r="J103" s="1">
        <v>0.009648850742032256</v>
      </c>
      <c r="K103" s="1">
        <v>0.01477571107335351</v>
      </c>
      <c r="L103" s="1">
        <v>0.03150808881238332</v>
      </c>
      <c r="M103" s="1">
        <v>-0.0006934097835129549</v>
      </c>
      <c r="N103" s="1">
        <v>-0.002301435816209008</v>
      </c>
      <c r="O103" s="1">
        <v>0.009709207508273643</v>
      </c>
      <c r="P103" s="1">
        <v>-0.000970873786407811</v>
      </c>
      <c r="Q103" s="1">
        <v>0.01283043915774584</v>
      </c>
      <c r="R103" s="1">
        <v>0.01566639495373101</v>
      </c>
      <c r="S103" s="1">
        <v>0.00339904812545111</v>
      </c>
      <c r="T103" s="1">
        <v>0.008046194437296261</v>
      </c>
      <c r="U103" s="1">
        <v>-0.002564824130817933</v>
      </c>
      <c r="V103" s="1">
        <v>0.0009507263467094518</v>
      </c>
      <c r="W103" s="1">
        <v>0.006237525140073918</v>
      </c>
      <c r="X103" s="1">
        <v>-0.004053570189057054</v>
      </c>
      <c r="Y103" s="1">
        <v>0.0006880453967172961</v>
      </c>
      <c r="Z103" s="1">
        <v>0.04596618637161454</v>
      </c>
      <c r="AA103" s="1">
        <v>0.01350083690668935</v>
      </c>
      <c r="AB103" s="1">
        <v>0.008627798505240536</v>
      </c>
      <c r="AC103" s="1">
        <v>0.0229927609586924</v>
      </c>
      <c r="AD103" s="1">
        <v>0.01865885719748461</v>
      </c>
    </row>
    <row r="104" spans="1:30">
      <c r="A104" s="11">
        <v>44771</v>
      </c>
      <c r="B104" s="1">
        <v>-0.001584273833012739</v>
      </c>
      <c r="C104" s="1">
        <v>0.01303477995427316</v>
      </c>
      <c r="D104" s="1">
        <v>0.008024548512605367</v>
      </c>
      <c r="E104" s="1">
        <v>0.01028479146913774</v>
      </c>
      <c r="F104" s="1">
        <v>-0.03983514625686368</v>
      </c>
      <c r="G104" s="1">
        <v>0.0129174109104393</v>
      </c>
      <c r="H104" s="1">
        <v>0.004453545751912591</v>
      </c>
      <c r="I104" s="1">
        <v>0.01224545709489289</v>
      </c>
      <c r="J104" s="1">
        <v>0.05772167011555651</v>
      </c>
      <c r="K104" s="1">
        <v>0.006602726629786115</v>
      </c>
      <c r="L104" s="1">
        <v>0.02128636235542758</v>
      </c>
      <c r="M104" s="1">
        <v>0.01249124148872016</v>
      </c>
      <c r="N104" s="1">
        <v>-0.001318254730500956</v>
      </c>
      <c r="O104" s="1">
        <v>0.01331412472937443</v>
      </c>
      <c r="P104" s="1">
        <v>0.006802721088435382</v>
      </c>
      <c r="Q104" s="1">
        <v>0.02994239577307534</v>
      </c>
      <c r="R104" s="1">
        <v>0.02130560753401012</v>
      </c>
      <c r="S104" s="1">
        <v>0.04539293137659706</v>
      </c>
      <c r="T104" s="1">
        <v>-0.007700322146860117</v>
      </c>
      <c r="U104" s="1">
        <v>0.004024763069675918</v>
      </c>
      <c r="V104" s="1">
        <v>0.05403146625075173</v>
      </c>
      <c r="W104" s="1">
        <v>0.006260908729208037</v>
      </c>
      <c r="X104" s="1">
        <v>0.01661957287397531</v>
      </c>
      <c r="Y104" s="1">
        <v>0.01719000735695375</v>
      </c>
      <c r="Z104" s="1">
        <v>0.0722471361259629</v>
      </c>
      <c r="AA104" s="1">
        <v>0.007453000326475889</v>
      </c>
      <c r="AB104" s="1">
        <v>0.03584522628007258</v>
      </c>
      <c r="AC104" s="1">
        <v>0.01850964472844052</v>
      </c>
      <c r="AD104" s="1">
        <v>0.01253057759099363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 t="array" ref="B2">MMULT(Returns!B2:AD2,Resume!$B$38:$B$66)</f>
        <v>0</v>
      </c>
    </row>
    <row r="3" spans="1:2">
      <c r="A3" s="11">
        <f>Returns!A3</f>
        <v>0</v>
      </c>
      <c r="B3" s="1">
        <f t="array" ref="B3">MMULT(Returns!B3:AD3,Resume!$B$38:$B$66)</f>
        <v>0</v>
      </c>
    </row>
    <row r="4" spans="1:2">
      <c r="A4" s="11">
        <f>Returns!A4</f>
        <v>0</v>
      </c>
      <c r="B4" s="1">
        <f t="array" ref="B4">MMULT(Returns!B4:AD4,Resume!$B$38:$B$66)</f>
        <v>0</v>
      </c>
    </row>
    <row r="5" spans="1:2">
      <c r="A5" s="11">
        <f>Returns!A5</f>
        <v>0</v>
      </c>
      <c r="B5" s="1">
        <f t="array" ref="B5">MMULT(Returns!B5:AD5,Resume!$B$38:$B$66)</f>
        <v>0</v>
      </c>
    </row>
    <row r="6" spans="1:2">
      <c r="A6" s="11">
        <f>Returns!A6</f>
        <v>0</v>
      </c>
      <c r="B6" s="1">
        <f t="array" ref="B6">MMULT(Returns!B6:AD6,Resume!$B$38:$B$66)</f>
        <v>0</v>
      </c>
    </row>
    <row r="7" spans="1:2">
      <c r="A7" s="11">
        <f>Returns!A7</f>
        <v>0</v>
      </c>
      <c r="B7" s="1">
        <f t="array" ref="B7">MMULT(Returns!B7:AD7,Resume!$B$38:$B$66)</f>
        <v>0</v>
      </c>
    </row>
    <row r="8" spans="1:2">
      <c r="A8" s="11">
        <f>Returns!A8</f>
        <v>0</v>
      </c>
      <c r="B8" s="1">
        <f t="array" ref="B8">MMULT(Returns!B8:AD8,Resume!$B$38:$B$66)</f>
        <v>0</v>
      </c>
    </row>
    <row r="9" spans="1:2">
      <c r="A9" s="11">
        <f>Returns!A9</f>
        <v>0</v>
      </c>
      <c r="B9" s="1">
        <f t="array" ref="B9">MMULT(Returns!B9:AD9,Resume!$B$38:$B$66)</f>
        <v>0</v>
      </c>
    </row>
    <row r="10" spans="1:2">
      <c r="A10" s="11">
        <f>Returns!A10</f>
        <v>0</v>
      </c>
      <c r="B10" s="1">
        <f t="array" ref="B10">MMULT(Returns!B10:AD10,Resume!$B$38:$B$66)</f>
        <v>0</v>
      </c>
    </row>
    <row r="11" spans="1:2">
      <c r="A11" s="11">
        <f>Returns!A11</f>
        <v>0</v>
      </c>
      <c r="B11" s="1">
        <f t="array" ref="B11">MMULT(Returns!B11:AD11,Resume!$B$38:$B$66)</f>
        <v>0</v>
      </c>
    </row>
    <row r="12" spans="1:2">
      <c r="A12" s="11">
        <f>Returns!A12</f>
        <v>0</v>
      </c>
      <c r="B12" s="1">
        <f t="array" ref="B12">MMULT(Returns!B12:AD12,Resume!$B$38:$B$66)</f>
        <v>0</v>
      </c>
    </row>
    <row r="13" spans="1:2">
      <c r="A13" s="11">
        <f>Returns!A13</f>
        <v>0</v>
      </c>
      <c r="B13" s="1">
        <f t="array" ref="B13">MMULT(Returns!B13:AD13,Resume!$B$38:$B$66)</f>
        <v>0</v>
      </c>
    </row>
    <row r="14" spans="1:2">
      <c r="A14" s="11">
        <f>Returns!A14</f>
        <v>0</v>
      </c>
      <c r="B14" s="1">
        <f t="array" ref="B14">MMULT(Returns!B14:AD14,Resume!$B$38:$B$66)</f>
        <v>0</v>
      </c>
    </row>
    <row r="15" spans="1:2">
      <c r="A15" s="11">
        <f>Returns!A15</f>
        <v>0</v>
      </c>
      <c r="B15" s="1">
        <f t="array" ref="B15">MMULT(Returns!B15:AD15,Resume!$B$38:$B$66)</f>
        <v>0</v>
      </c>
    </row>
    <row r="16" spans="1:2">
      <c r="A16" s="11">
        <f>Returns!A16</f>
        <v>0</v>
      </c>
      <c r="B16" s="1">
        <f t="array" ref="B16">MMULT(Returns!B16:AD16,Resume!$B$38:$B$66)</f>
        <v>0</v>
      </c>
    </row>
    <row r="17" spans="1:2">
      <c r="A17" s="11">
        <f>Returns!A17</f>
        <v>0</v>
      </c>
      <c r="B17" s="1">
        <f t="array" ref="B17">MMULT(Returns!B17:AD17,Resume!$B$38:$B$66)</f>
        <v>0</v>
      </c>
    </row>
    <row r="18" spans="1:2">
      <c r="A18" s="11">
        <f>Returns!A18</f>
        <v>0</v>
      </c>
      <c r="B18" s="1">
        <f t="array" ref="B18">MMULT(Returns!B18:AD18,Resume!$B$38:$B$66)</f>
        <v>0</v>
      </c>
    </row>
    <row r="19" spans="1:2">
      <c r="A19" s="11">
        <f>Returns!A19</f>
        <v>0</v>
      </c>
      <c r="B19" s="1">
        <f t="array" ref="B19">MMULT(Returns!B19:AD19,Resume!$B$38:$B$66)</f>
        <v>0</v>
      </c>
    </row>
    <row r="20" spans="1:2">
      <c r="A20" s="11">
        <f>Returns!A20</f>
        <v>0</v>
      </c>
      <c r="B20" s="1">
        <f t="array" ref="B20">MMULT(Returns!B20:AD20,Resume!$B$38:$B$66)</f>
        <v>0</v>
      </c>
    </row>
    <row r="21" spans="1:2">
      <c r="A21" s="11">
        <f>Returns!A21</f>
        <v>0</v>
      </c>
      <c r="B21" s="1">
        <f t="array" ref="B21">MMULT(Returns!B21:AD21,Resume!$B$38:$B$66)</f>
        <v>0</v>
      </c>
    </row>
    <row r="22" spans="1:2">
      <c r="A22" s="11">
        <f>Returns!A22</f>
        <v>0</v>
      </c>
      <c r="B22" s="1">
        <f t="array" ref="B22">MMULT(Returns!B22:AD22,Resume!$B$38:$B$66)</f>
        <v>0</v>
      </c>
    </row>
    <row r="23" spans="1:2">
      <c r="A23" s="11">
        <f>Returns!A23</f>
        <v>0</v>
      </c>
      <c r="B23" s="1">
        <f t="array" ref="B23">MMULT(Returns!B23:AD23,Resume!$B$38:$B$66)</f>
        <v>0</v>
      </c>
    </row>
    <row r="24" spans="1:2">
      <c r="A24" s="11">
        <f>Returns!A24</f>
        <v>0</v>
      </c>
      <c r="B24" s="1">
        <f t="array" ref="B24">MMULT(Returns!B24:AD24,Resume!$B$38:$B$66)</f>
        <v>0</v>
      </c>
    </row>
    <row r="25" spans="1:2">
      <c r="A25" s="11">
        <f>Returns!A25</f>
        <v>0</v>
      </c>
      <c r="B25" s="1">
        <f t="array" ref="B25">MMULT(Returns!B25:AD25,Resume!$B$38:$B$66)</f>
        <v>0</v>
      </c>
    </row>
    <row r="26" spans="1:2">
      <c r="A26" s="11">
        <f>Returns!A26</f>
        <v>0</v>
      </c>
      <c r="B26" s="1">
        <f t="array" ref="B26">MMULT(Returns!B26:AD26,Resume!$B$38:$B$66)</f>
        <v>0</v>
      </c>
    </row>
    <row r="27" spans="1:2">
      <c r="A27" s="11">
        <f>Returns!A27</f>
        <v>0</v>
      </c>
      <c r="B27" s="1">
        <f t="array" ref="B27">MMULT(Returns!B27:AD27,Resume!$B$38:$B$66)</f>
        <v>0</v>
      </c>
    </row>
    <row r="28" spans="1:2">
      <c r="A28" s="11">
        <f>Returns!A28</f>
        <v>0</v>
      </c>
      <c r="B28" s="1">
        <f t="array" ref="B28">MMULT(Returns!B28:AD28,Resume!$B$38:$B$66)</f>
        <v>0</v>
      </c>
    </row>
    <row r="29" spans="1:2">
      <c r="A29" s="11">
        <f>Returns!A29</f>
        <v>0</v>
      </c>
      <c r="B29" s="1">
        <f t="array" ref="B29">MMULT(Returns!B29:AD29,Resume!$B$38:$B$66)</f>
        <v>0</v>
      </c>
    </row>
    <row r="30" spans="1:2">
      <c r="A30" s="11">
        <f>Returns!A30</f>
        <v>0</v>
      </c>
      <c r="B30" s="1">
        <f t="array" ref="B30">MMULT(Returns!B30:AD30,Resume!$B$38:$B$66)</f>
        <v>0</v>
      </c>
    </row>
    <row r="31" spans="1:2">
      <c r="A31" s="11">
        <f>Returns!A31</f>
        <v>0</v>
      </c>
      <c r="B31" s="1">
        <f t="array" ref="B31">MMULT(Returns!B31:AD31,Resume!$B$38:$B$66)</f>
        <v>0</v>
      </c>
    </row>
    <row r="32" spans="1:2">
      <c r="A32" s="11">
        <f>Returns!A32</f>
        <v>0</v>
      </c>
      <c r="B32" s="1">
        <f t="array" ref="B32">MMULT(Returns!B32:AD32,Resume!$B$38:$B$66)</f>
        <v>0</v>
      </c>
    </row>
    <row r="33" spans="1:2">
      <c r="A33" s="11">
        <f>Returns!A33</f>
        <v>0</v>
      </c>
      <c r="B33" s="1">
        <f t="array" ref="B33">MMULT(Returns!B33:AD33,Resume!$B$38:$B$66)</f>
        <v>0</v>
      </c>
    </row>
    <row r="34" spans="1:2">
      <c r="A34" s="11">
        <f>Returns!A34</f>
        <v>0</v>
      </c>
      <c r="B34" s="1">
        <f t="array" ref="B34">MMULT(Returns!B34:AD34,Resume!$B$38:$B$66)</f>
        <v>0</v>
      </c>
    </row>
    <row r="35" spans="1:2">
      <c r="A35" s="11">
        <f>Returns!A35</f>
        <v>0</v>
      </c>
      <c r="B35" s="1">
        <f t="array" ref="B35">MMULT(Returns!B35:AD35,Resume!$B$38:$B$66)</f>
        <v>0</v>
      </c>
    </row>
    <row r="36" spans="1:2">
      <c r="A36" s="11">
        <f>Returns!A36</f>
        <v>0</v>
      </c>
      <c r="B36" s="1">
        <f t="array" ref="B36">MMULT(Returns!B36:AD36,Resume!$B$38:$B$66)</f>
        <v>0</v>
      </c>
    </row>
    <row r="37" spans="1:2">
      <c r="A37" s="11">
        <f>Returns!A37</f>
        <v>0</v>
      </c>
      <c r="B37" s="1">
        <f t="array" ref="B37">MMULT(Returns!B37:AD37,Resume!$B$38:$B$66)</f>
        <v>0</v>
      </c>
    </row>
    <row r="38" spans="1:2">
      <c r="A38" s="11">
        <f>Returns!A38</f>
        <v>0</v>
      </c>
      <c r="B38" s="1">
        <f t="array" ref="B38">MMULT(Returns!B38:AD38,Resume!$B$38:$B$66)</f>
        <v>0</v>
      </c>
    </row>
    <row r="39" spans="1:2">
      <c r="A39" s="11">
        <f>Returns!A39</f>
        <v>0</v>
      </c>
      <c r="B39" s="1">
        <f t="array" ref="B39">MMULT(Returns!B39:AD39,Resume!$B$38:$B$66)</f>
        <v>0</v>
      </c>
    </row>
    <row r="40" spans="1:2">
      <c r="A40" s="11">
        <f>Returns!A40</f>
        <v>0</v>
      </c>
      <c r="B40" s="1">
        <f t="array" ref="B40">MMULT(Returns!B40:AD40,Resume!$B$38:$B$66)</f>
        <v>0</v>
      </c>
    </row>
    <row r="41" spans="1:2">
      <c r="A41" s="11">
        <f>Returns!A41</f>
        <v>0</v>
      </c>
      <c r="B41" s="1">
        <f t="array" ref="B41">MMULT(Returns!B41:AD41,Resume!$B$38:$B$66)</f>
        <v>0</v>
      </c>
    </row>
    <row r="42" spans="1:2">
      <c r="A42" s="11">
        <f>Returns!A42</f>
        <v>0</v>
      </c>
      <c r="B42" s="1">
        <f t="array" ref="B42">MMULT(Returns!B42:AD42,Resume!$B$38:$B$66)</f>
        <v>0</v>
      </c>
    </row>
    <row r="43" spans="1:2">
      <c r="A43" s="11">
        <f>Returns!A43</f>
        <v>0</v>
      </c>
      <c r="B43" s="1">
        <f t="array" ref="B43">MMULT(Returns!B43:AD43,Resume!$B$38:$B$66)</f>
        <v>0</v>
      </c>
    </row>
    <row r="44" spans="1:2">
      <c r="A44" s="11">
        <f>Returns!A44</f>
        <v>0</v>
      </c>
      <c r="B44" s="1">
        <f t="array" ref="B44">MMULT(Returns!B44:AD44,Resume!$B$38:$B$66)</f>
        <v>0</v>
      </c>
    </row>
    <row r="45" spans="1:2">
      <c r="A45" s="11">
        <f>Returns!A45</f>
        <v>0</v>
      </c>
      <c r="B45" s="1">
        <f t="array" ref="B45">MMULT(Returns!B45:AD45,Resume!$B$38:$B$66)</f>
        <v>0</v>
      </c>
    </row>
    <row r="46" spans="1:2">
      <c r="A46" s="11">
        <f>Returns!A46</f>
        <v>0</v>
      </c>
      <c r="B46" s="1">
        <f t="array" ref="B46">MMULT(Returns!B46:AD46,Resume!$B$38:$B$66)</f>
        <v>0</v>
      </c>
    </row>
    <row r="47" spans="1:2">
      <c r="A47" s="11">
        <f>Returns!A47</f>
        <v>0</v>
      </c>
      <c r="B47" s="1">
        <f t="array" ref="B47">MMULT(Returns!B47:AD47,Resume!$B$38:$B$66)</f>
        <v>0</v>
      </c>
    </row>
    <row r="48" spans="1:2">
      <c r="A48" s="11">
        <f>Returns!A48</f>
        <v>0</v>
      </c>
      <c r="B48" s="1">
        <f t="array" ref="B48">MMULT(Returns!B48:AD48,Resume!$B$38:$B$66)</f>
        <v>0</v>
      </c>
    </row>
    <row r="49" spans="1:2">
      <c r="A49" s="11">
        <f>Returns!A49</f>
        <v>0</v>
      </c>
      <c r="B49" s="1">
        <f t="array" ref="B49">MMULT(Returns!B49:AD49,Resume!$B$38:$B$66)</f>
        <v>0</v>
      </c>
    </row>
    <row r="50" spans="1:2">
      <c r="A50" s="11">
        <f>Returns!A50</f>
        <v>0</v>
      </c>
      <c r="B50" s="1">
        <f t="array" ref="B50">MMULT(Returns!B50:AD50,Resume!$B$38:$B$66)</f>
        <v>0</v>
      </c>
    </row>
    <row r="51" spans="1:2">
      <c r="A51" s="11">
        <f>Returns!A51</f>
        <v>0</v>
      </c>
      <c r="B51" s="1">
        <f t="array" ref="B51">MMULT(Returns!B51:AD51,Resume!$B$38:$B$66)</f>
        <v>0</v>
      </c>
    </row>
    <row r="52" spans="1:2">
      <c r="A52" s="11">
        <f>Returns!A52</f>
        <v>0</v>
      </c>
      <c r="B52" s="1">
        <f t="array" ref="B52">MMULT(Returns!B52:AD52,Resume!$B$38:$B$66)</f>
        <v>0</v>
      </c>
    </row>
    <row r="53" spans="1:2">
      <c r="A53" s="11">
        <f>Returns!A53</f>
        <v>0</v>
      </c>
      <c r="B53" s="1">
        <f t="array" ref="B53">MMULT(Returns!B53:AD53,Resume!$B$38:$B$66)</f>
        <v>0</v>
      </c>
    </row>
    <row r="54" spans="1:2">
      <c r="A54" s="11">
        <f>Returns!A54</f>
        <v>0</v>
      </c>
      <c r="B54" s="1">
        <f t="array" ref="B54">MMULT(Returns!B54:AD54,Resume!$B$38:$B$66)</f>
        <v>0</v>
      </c>
    </row>
    <row r="55" spans="1:2">
      <c r="A55" s="11">
        <f>Returns!A55</f>
        <v>0</v>
      </c>
      <c r="B55" s="1">
        <f t="array" ref="B55">MMULT(Returns!B55:AD55,Resume!$B$38:$B$66)</f>
        <v>0</v>
      </c>
    </row>
    <row r="56" spans="1:2">
      <c r="A56" s="11">
        <f>Returns!A56</f>
        <v>0</v>
      </c>
      <c r="B56" s="1">
        <f t="array" ref="B56">MMULT(Returns!B56:AD56,Resume!$B$38:$B$66)</f>
        <v>0</v>
      </c>
    </row>
    <row r="57" spans="1:2">
      <c r="A57" s="11">
        <f>Returns!A57</f>
        <v>0</v>
      </c>
      <c r="B57" s="1">
        <f t="array" ref="B57">MMULT(Returns!B57:AD57,Resume!$B$38:$B$66)</f>
        <v>0</v>
      </c>
    </row>
    <row r="58" spans="1:2">
      <c r="A58" s="11">
        <f>Returns!A58</f>
        <v>0</v>
      </c>
      <c r="B58" s="1">
        <f t="array" ref="B58">MMULT(Returns!B58:AD58,Resume!$B$38:$B$66)</f>
        <v>0</v>
      </c>
    </row>
    <row r="59" spans="1:2">
      <c r="A59" s="11">
        <f>Returns!A59</f>
        <v>0</v>
      </c>
      <c r="B59" s="1">
        <f t="array" ref="B59">MMULT(Returns!B59:AD59,Resume!$B$38:$B$66)</f>
        <v>0</v>
      </c>
    </row>
    <row r="60" spans="1:2">
      <c r="A60" s="11">
        <f>Returns!A60</f>
        <v>0</v>
      </c>
      <c r="B60" s="1">
        <f t="array" ref="B60">MMULT(Returns!B60:AD60,Resume!$B$38:$B$66)</f>
        <v>0</v>
      </c>
    </row>
    <row r="61" spans="1:2">
      <c r="A61" s="11">
        <f>Returns!A61</f>
        <v>0</v>
      </c>
      <c r="B61" s="1">
        <f t="array" ref="B61">MMULT(Returns!B61:AD61,Resume!$B$38:$B$66)</f>
        <v>0</v>
      </c>
    </row>
    <row r="62" spans="1:2">
      <c r="A62" s="11">
        <f>Returns!A62</f>
        <v>0</v>
      </c>
      <c r="B62" s="1">
        <f t="array" ref="B62">MMULT(Returns!B62:AD62,Resume!$B$38:$B$66)</f>
        <v>0</v>
      </c>
    </row>
    <row r="63" spans="1:2">
      <c r="A63" s="11">
        <f>Returns!A63</f>
        <v>0</v>
      </c>
      <c r="B63" s="1">
        <f t="array" ref="B63">MMULT(Returns!B63:AD63,Resume!$B$38:$B$66)</f>
        <v>0</v>
      </c>
    </row>
    <row r="64" spans="1:2">
      <c r="A64" s="11">
        <f>Returns!A64</f>
        <v>0</v>
      </c>
      <c r="B64" s="1">
        <f t="array" ref="B64">MMULT(Returns!B64:AD64,Resume!$B$38:$B$66)</f>
        <v>0</v>
      </c>
    </row>
    <row r="65" spans="1:2">
      <c r="A65" s="11">
        <f>Returns!A65</f>
        <v>0</v>
      </c>
      <c r="B65" s="1">
        <f t="array" ref="B65">MMULT(Returns!B65:AD65,Resume!$B$38:$B$66)</f>
        <v>0</v>
      </c>
    </row>
    <row r="66" spans="1:2">
      <c r="A66" s="11">
        <f>Returns!A66</f>
        <v>0</v>
      </c>
      <c r="B66" s="1">
        <f t="array" ref="B66">MMULT(Returns!B66:AD66,Resume!$B$38:$B$66)</f>
        <v>0</v>
      </c>
    </row>
    <row r="67" spans="1:2">
      <c r="A67" s="11">
        <f>Returns!A67</f>
        <v>0</v>
      </c>
      <c r="B67" s="1">
        <f t="array" ref="B67">MMULT(Returns!B67:AD67,Resume!$B$38:$B$66)</f>
        <v>0</v>
      </c>
    </row>
    <row r="68" spans="1:2">
      <c r="A68" s="11">
        <f>Returns!A68</f>
        <v>0</v>
      </c>
      <c r="B68" s="1">
        <f t="array" ref="B68">MMULT(Returns!B68:AD68,Resume!$B$38:$B$66)</f>
        <v>0</v>
      </c>
    </row>
    <row r="69" spans="1:2">
      <c r="A69" s="11">
        <f>Returns!A69</f>
        <v>0</v>
      </c>
      <c r="B69" s="1">
        <f t="array" ref="B69">MMULT(Returns!B69:AD69,Resume!$B$38:$B$66)</f>
        <v>0</v>
      </c>
    </row>
    <row r="70" spans="1:2">
      <c r="A70" s="11">
        <f>Returns!A70</f>
        <v>0</v>
      </c>
      <c r="B70" s="1">
        <f t="array" ref="B70">MMULT(Returns!B70:AD70,Resume!$B$38:$B$66)</f>
        <v>0</v>
      </c>
    </row>
    <row r="71" spans="1:2">
      <c r="A71" s="11">
        <f>Returns!A71</f>
        <v>0</v>
      </c>
      <c r="B71" s="1">
        <f t="array" ref="B71">MMULT(Returns!B71:AD71,Resume!$B$38:$B$66)</f>
        <v>0</v>
      </c>
    </row>
    <row r="72" spans="1:2">
      <c r="A72" s="11">
        <f>Returns!A72</f>
        <v>0</v>
      </c>
      <c r="B72" s="1">
        <f t="array" ref="B72">MMULT(Returns!B72:AD72,Resume!$B$38:$B$66)</f>
        <v>0</v>
      </c>
    </row>
    <row r="73" spans="1:2">
      <c r="A73" s="11">
        <f>Returns!A73</f>
        <v>0</v>
      </c>
      <c r="B73" s="1">
        <f t="array" ref="B73">MMULT(Returns!B73:AD73,Resume!$B$38:$B$66)</f>
        <v>0</v>
      </c>
    </row>
    <row r="74" spans="1:2">
      <c r="A74" s="11">
        <f>Returns!A74</f>
        <v>0</v>
      </c>
      <c r="B74" s="1">
        <f t="array" ref="B74">MMULT(Returns!B74:AD74,Resume!$B$38:$B$66)</f>
        <v>0</v>
      </c>
    </row>
    <row r="75" spans="1:2">
      <c r="A75" s="11">
        <f>Returns!A75</f>
        <v>0</v>
      </c>
      <c r="B75" s="1">
        <f t="array" ref="B75">MMULT(Returns!B75:AD75,Resume!$B$38:$B$66)</f>
        <v>0</v>
      </c>
    </row>
    <row r="76" spans="1:2">
      <c r="A76" s="11">
        <f>Returns!A76</f>
        <v>0</v>
      </c>
      <c r="B76" s="1">
        <f t="array" ref="B76">MMULT(Returns!B76:AD76,Resume!$B$38:$B$66)</f>
        <v>0</v>
      </c>
    </row>
    <row r="77" spans="1:2">
      <c r="A77" s="11">
        <f>Returns!A77</f>
        <v>0</v>
      </c>
      <c r="B77" s="1">
        <f t="array" ref="B77">MMULT(Returns!B77:AD77,Resume!$B$38:$B$66)</f>
        <v>0</v>
      </c>
    </row>
    <row r="78" spans="1:2">
      <c r="A78" s="11">
        <f>Returns!A78</f>
        <v>0</v>
      </c>
      <c r="B78" s="1">
        <f t="array" ref="B78">MMULT(Returns!B78:AD78,Resume!$B$38:$B$66)</f>
        <v>0</v>
      </c>
    </row>
    <row r="79" spans="1:2">
      <c r="A79" s="11">
        <f>Returns!A79</f>
        <v>0</v>
      </c>
      <c r="B79" s="1">
        <f t="array" ref="B79">MMULT(Returns!B79:AD79,Resume!$B$38:$B$66)</f>
        <v>0</v>
      </c>
    </row>
    <row r="80" spans="1:2">
      <c r="A80" s="11">
        <f>Returns!A80</f>
        <v>0</v>
      </c>
      <c r="B80" s="1">
        <f t="array" ref="B80">MMULT(Returns!B80:AD80,Resume!$B$38:$B$66)</f>
        <v>0</v>
      </c>
    </row>
    <row r="81" spans="1:2">
      <c r="A81" s="11">
        <f>Returns!A81</f>
        <v>0</v>
      </c>
      <c r="B81" s="1">
        <f t="array" ref="B81">MMULT(Returns!B81:AD81,Resume!$B$38:$B$66)</f>
        <v>0</v>
      </c>
    </row>
    <row r="82" spans="1:2">
      <c r="A82" s="11">
        <f>Returns!A82</f>
        <v>0</v>
      </c>
      <c r="B82" s="1">
        <f t="array" ref="B82">MMULT(Returns!B82:AD82,Resume!$B$38:$B$66)</f>
        <v>0</v>
      </c>
    </row>
    <row r="83" spans="1:2">
      <c r="A83" s="11">
        <f>Returns!A83</f>
        <v>0</v>
      </c>
      <c r="B83" s="1">
        <f t="array" ref="B83">MMULT(Returns!B83:AD83,Resume!$B$38:$B$66)</f>
        <v>0</v>
      </c>
    </row>
    <row r="84" spans="1:2">
      <c r="A84" s="11">
        <f>Returns!A84</f>
        <v>0</v>
      </c>
      <c r="B84" s="1">
        <f t="array" ref="B84">MMULT(Returns!B84:AD84,Resume!$B$38:$B$66)</f>
        <v>0</v>
      </c>
    </row>
    <row r="85" spans="1:2">
      <c r="A85" s="11">
        <f>Returns!A85</f>
        <v>0</v>
      </c>
      <c r="B85" s="1">
        <f t="array" ref="B85">MMULT(Returns!B85:AD85,Resume!$B$38:$B$66)</f>
        <v>0</v>
      </c>
    </row>
    <row r="86" spans="1:2">
      <c r="A86" s="11">
        <f>Returns!A86</f>
        <v>0</v>
      </c>
      <c r="B86" s="1">
        <f t="array" ref="B86">MMULT(Returns!B86:AD86,Resume!$B$38:$B$66)</f>
        <v>0</v>
      </c>
    </row>
    <row r="87" spans="1:2">
      <c r="A87" s="11">
        <f>Returns!A87</f>
        <v>0</v>
      </c>
      <c r="B87" s="1">
        <f t="array" ref="B87">MMULT(Returns!B87:AD87,Resume!$B$38:$B$66)</f>
        <v>0</v>
      </c>
    </row>
    <row r="88" spans="1:2">
      <c r="A88" s="11">
        <f>Returns!A88</f>
        <v>0</v>
      </c>
      <c r="B88" s="1">
        <f t="array" ref="B88">MMULT(Returns!B88:AD88,Resume!$B$38:$B$66)</f>
        <v>0</v>
      </c>
    </row>
    <row r="89" spans="1:2">
      <c r="A89" s="11">
        <f>Returns!A89</f>
        <v>0</v>
      </c>
      <c r="B89" s="1">
        <f t="array" ref="B89">MMULT(Returns!B89:AD89,Resume!$B$38:$B$66)</f>
        <v>0</v>
      </c>
    </row>
    <row r="90" spans="1:2">
      <c r="A90" s="11">
        <f>Returns!A90</f>
        <v>0</v>
      </c>
      <c r="B90" s="1">
        <f t="array" ref="B90">MMULT(Returns!B90:AD90,Resume!$B$38:$B$66)</f>
        <v>0</v>
      </c>
    </row>
    <row r="91" spans="1:2">
      <c r="A91" s="11">
        <f>Returns!A91</f>
        <v>0</v>
      </c>
      <c r="B91" s="1">
        <f t="array" ref="B91">MMULT(Returns!B91:AD91,Resume!$B$38:$B$66)</f>
        <v>0</v>
      </c>
    </row>
    <row r="92" spans="1:2">
      <c r="A92" s="11">
        <f>Returns!A92</f>
        <v>0</v>
      </c>
      <c r="B92" s="1">
        <f t="array" ref="B92">MMULT(Returns!B92:AD92,Resume!$B$38:$B$66)</f>
        <v>0</v>
      </c>
    </row>
    <row r="93" spans="1:2">
      <c r="A93" s="11">
        <f>Returns!A93</f>
        <v>0</v>
      </c>
      <c r="B93" s="1">
        <f t="array" ref="B93">MMULT(Returns!B93:AD93,Resume!$B$38:$B$66)</f>
        <v>0</v>
      </c>
    </row>
    <row r="94" spans="1:2">
      <c r="A94" s="11">
        <f>Returns!A94</f>
        <v>0</v>
      </c>
      <c r="B94" s="1">
        <f t="array" ref="B94">MMULT(Returns!B94:AD94,Resume!$B$38:$B$66)</f>
        <v>0</v>
      </c>
    </row>
    <row r="95" spans="1:2">
      <c r="A95" s="11">
        <f>Returns!A95</f>
        <v>0</v>
      </c>
      <c r="B95" s="1">
        <f t="array" ref="B95">MMULT(Returns!B95:AD95,Resume!$B$38:$B$66)</f>
        <v>0</v>
      </c>
    </row>
    <row r="96" spans="1:2">
      <c r="A96" s="11">
        <f>Returns!A96</f>
        <v>0</v>
      </c>
      <c r="B96" s="1">
        <f t="array" ref="B96">MMULT(Returns!B96:AD96,Resume!$B$38:$B$66)</f>
        <v>0</v>
      </c>
    </row>
    <row r="97" spans="1:2">
      <c r="A97" s="11">
        <f>Returns!A97</f>
        <v>0</v>
      </c>
      <c r="B97" s="1">
        <f t="array" ref="B97">MMULT(Returns!B97:AD97,Resume!$B$38:$B$66)</f>
        <v>0</v>
      </c>
    </row>
    <row r="98" spans="1:2">
      <c r="A98" s="11">
        <f>Returns!A98</f>
        <v>0</v>
      </c>
      <c r="B98" s="1">
        <f t="array" ref="B98">MMULT(Returns!B98:AD98,Resume!$B$38:$B$66)</f>
        <v>0</v>
      </c>
    </row>
    <row r="99" spans="1:2">
      <c r="A99" s="11">
        <f>Returns!A99</f>
        <v>0</v>
      </c>
      <c r="B99" s="1">
        <f t="array" ref="B99">MMULT(Returns!B99:AD99,Resume!$B$38:$B$66)</f>
        <v>0</v>
      </c>
    </row>
    <row r="100" spans="1:2">
      <c r="A100" s="11">
        <f>Returns!A100</f>
        <v>0</v>
      </c>
      <c r="B100" s="1">
        <f t="array" ref="B100">MMULT(Returns!B100:AD100,Resume!$B$38:$B$66)</f>
        <v>0</v>
      </c>
    </row>
    <row r="101" spans="1:2">
      <c r="A101" s="11">
        <f>Returns!A101</f>
        <v>0</v>
      </c>
      <c r="B101" s="1">
        <f t="array" ref="B101">MMULT(Returns!B101:AD101,Resume!$B$38:$B$66)</f>
        <v>0</v>
      </c>
    </row>
    <row r="102" spans="1:2">
      <c r="A102" s="11">
        <f>Returns!A102</f>
        <v>0</v>
      </c>
      <c r="B102" s="1">
        <f t="array" ref="B102">MMULT(Returns!B102:AD102,Resume!$B$38:$B$66)</f>
        <v>0</v>
      </c>
    </row>
    <row r="103" spans="1:2">
      <c r="A103" s="11">
        <f>Returns!A103</f>
        <v>0</v>
      </c>
      <c r="B103" s="1">
        <f t="array" ref="B103">MMULT(Returns!B103:AD103,Resume!$B$38:$B$66)</f>
        <v>0</v>
      </c>
    </row>
    <row r="104" spans="1:2">
      <c r="A104" s="11">
        <f>Returns!A104</f>
        <v>0</v>
      </c>
      <c r="B104" s="1">
        <f t="array" ref="B104">MMULT(Returns!B104:AD104,Resume!$B$38:$B$66)</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ABS(Portfolios!B2-AVERAGE(Portfolios!$B$2:$B$104))</f>
        <v>0</v>
      </c>
    </row>
    <row r="3" spans="1:2">
      <c r="A3" s="11">
        <f>Returns!A3</f>
        <v>0</v>
      </c>
      <c r="B3" s="1">
        <f>ABS(Portfolios!B3-AVERAGE(Portfolios!$B$2:$B$104))</f>
        <v>0</v>
      </c>
    </row>
    <row r="4" spans="1:2">
      <c r="A4" s="11">
        <f>Returns!A4</f>
        <v>0</v>
      </c>
      <c r="B4" s="1">
        <f>ABS(Portfolios!B4-AVERAGE(Portfolios!$B$2:$B$104))</f>
        <v>0</v>
      </c>
    </row>
    <row r="5" spans="1:2">
      <c r="A5" s="11">
        <f>Returns!A5</f>
        <v>0</v>
      </c>
      <c r="B5" s="1">
        <f>ABS(Portfolios!B5-AVERAGE(Portfolios!$B$2:$B$104))</f>
        <v>0</v>
      </c>
    </row>
    <row r="6" spans="1:2">
      <c r="A6" s="11">
        <f>Returns!A6</f>
        <v>0</v>
      </c>
      <c r="B6" s="1">
        <f>ABS(Portfolios!B6-AVERAGE(Portfolios!$B$2:$B$104))</f>
        <v>0</v>
      </c>
    </row>
    <row r="7" spans="1:2">
      <c r="A7" s="11">
        <f>Returns!A7</f>
        <v>0</v>
      </c>
      <c r="B7" s="1">
        <f>ABS(Portfolios!B7-AVERAGE(Portfolios!$B$2:$B$104))</f>
        <v>0</v>
      </c>
    </row>
    <row r="8" spans="1:2">
      <c r="A8" s="11">
        <f>Returns!A8</f>
        <v>0</v>
      </c>
      <c r="B8" s="1">
        <f>ABS(Portfolios!B8-AVERAGE(Portfolios!$B$2:$B$104))</f>
        <v>0</v>
      </c>
    </row>
    <row r="9" spans="1:2">
      <c r="A9" s="11">
        <f>Returns!A9</f>
        <v>0</v>
      </c>
      <c r="B9" s="1">
        <f>ABS(Portfolios!B9-AVERAGE(Portfolios!$B$2:$B$104))</f>
        <v>0</v>
      </c>
    </row>
    <row r="10" spans="1:2">
      <c r="A10" s="11">
        <f>Returns!A10</f>
        <v>0</v>
      </c>
      <c r="B10" s="1">
        <f>ABS(Portfolios!B10-AVERAGE(Portfolios!$B$2:$B$104))</f>
        <v>0</v>
      </c>
    </row>
    <row r="11" spans="1:2">
      <c r="A11" s="11">
        <f>Returns!A11</f>
        <v>0</v>
      </c>
      <c r="B11" s="1">
        <f>ABS(Portfolios!B11-AVERAGE(Portfolios!$B$2:$B$104))</f>
        <v>0</v>
      </c>
    </row>
    <row r="12" spans="1:2">
      <c r="A12" s="11">
        <f>Returns!A12</f>
        <v>0</v>
      </c>
      <c r="B12" s="1">
        <f>ABS(Portfolios!B12-AVERAGE(Portfolios!$B$2:$B$104))</f>
        <v>0</v>
      </c>
    </row>
    <row r="13" spans="1:2">
      <c r="A13" s="11">
        <f>Returns!A13</f>
        <v>0</v>
      </c>
      <c r="B13" s="1">
        <f>ABS(Portfolios!B13-AVERAGE(Portfolios!$B$2:$B$104))</f>
        <v>0</v>
      </c>
    </row>
    <row r="14" spans="1:2">
      <c r="A14" s="11">
        <f>Returns!A14</f>
        <v>0</v>
      </c>
      <c r="B14" s="1">
        <f>ABS(Portfolios!B14-AVERAGE(Portfolios!$B$2:$B$104))</f>
        <v>0</v>
      </c>
    </row>
    <row r="15" spans="1:2">
      <c r="A15" s="11">
        <f>Returns!A15</f>
        <v>0</v>
      </c>
      <c r="B15" s="1">
        <f>ABS(Portfolios!B15-AVERAGE(Portfolios!$B$2:$B$104))</f>
        <v>0</v>
      </c>
    </row>
    <row r="16" spans="1:2">
      <c r="A16" s="11">
        <f>Returns!A16</f>
        <v>0</v>
      </c>
      <c r="B16" s="1">
        <f>ABS(Portfolios!B16-AVERAGE(Portfolios!$B$2:$B$104))</f>
        <v>0</v>
      </c>
    </row>
    <row r="17" spans="1:2">
      <c r="A17" s="11">
        <f>Returns!A17</f>
        <v>0</v>
      </c>
      <c r="B17" s="1">
        <f>ABS(Portfolios!B17-AVERAGE(Portfolios!$B$2:$B$104))</f>
        <v>0</v>
      </c>
    </row>
    <row r="18" spans="1:2">
      <c r="A18" s="11">
        <f>Returns!A18</f>
        <v>0</v>
      </c>
      <c r="B18" s="1">
        <f>ABS(Portfolios!B18-AVERAGE(Portfolios!$B$2:$B$104))</f>
        <v>0</v>
      </c>
    </row>
    <row r="19" spans="1:2">
      <c r="A19" s="11">
        <f>Returns!A19</f>
        <v>0</v>
      </c>
      <c r="B19" s="1">
        <f>ABS(Portfolios!B19-AVERAGE(Portfolios!$B$2:$B$104))</f>
        <v>0</v>
      </c>
    </row>
    <row r="20" spans="1:2">
      <c r="A20" s="11">
        <f>Returns!A20</f>
        <v>0</v>
      </c>
      <c r="B20" s="1">
        <f>ABS(Portfolios!B20-AVERAGE(Portfolios!$B$2:$B$104))</f>
        <v>0</v>
      </c>
    </row>
    <row r="21" spans="1:2">
      <c r="A21" s="11">
        <f>Returns!A21</f>
        <v>0</v>
      </c>
      <c r="B21" s="1">
        <f>ABS(Portfolios!B21-AVERAGE(Portfolios!$B$2:$B$104))</f>
        <v>0</v>
      </c>
    </row>
    <row r="22" spans="1:2">
      <c r="A22" s="11">
        <f>Returns!A22</f>
        <v>0</v>
      </c>
      <c r="B22" s="1">
        <f>ABS(Portfolios!B22-AVERAGE(Portfolios!$B$2:$B$104))</f>
        <v>0</v>
      </c>
    </row>
    <row r="23" spans="1:2">
      <c r="A23" s="11">
        <f>Returns!A23</f>
        <v>0</v>
      </c>
      <c r="B23" s="1">
        <f>ABS(Portfolios!B23-AVERAGE(Portfolios!$B$2:$B$104))</f>
        <v>0</v>
      </c>
    </row>
    <row r="24" spans="1:2">
      <c r="A24" s="11">
        <f>Returns!A24</f>
        <v>0</v>
      </c>
      <c r="B24" s="1">
        <f>ABS(Portfolios!B24-AVERAGE(Portfolios!$B$2:$B$104))</f>
        <v>0</v>
      </c>
    </row>
    <row r="25" spans="1:2">
      <c r="A25" s="11">
        <f>Returns!A25</f>
        <v>0</v>
      </c>
      <c r="B25" s="1">
        <f>ABS(Portfolios!B25-AVERAGE(Portfolios!$B$2:$B$104))</f>
        <v>0</v>
      </c>
    </row>
    <row r="26" spans="1:2">
      <c r="A26" s="11">
        <f>Returns!A26</f>
        <v>0</v>
      </c>
      <c r="B26" s="1">
        <f>ABS(Portfolios!B26-AVERAGE(Portfolios!$B$2:$B$104))</f>
        <v>0</v>
      </c>
    </row>
    <row r="27" spans="1:2">
      <c r="A27" s="11">
        <f>Returns!A27</f>
        <v>0</v>
      </c>
      <c r="B27" s="1">
        <f>ABS(Portfolios!B27-AVERAGE(Portfolios!$B$2:$B$104))</f>
        <v>0</v>
      </c>
    </row>
    <row r="28" spans="1:2">
      <c r="A28" s="11">
        <f>Returns!A28</f>
        <v>0</v>
      </c>
      <c r="B28" s="1">
        <f>ABS(Portfolios!B28-AVERAGE(Portfolios!$B$2:$B$104))</f>
        <v>0</v>
      </c>
    </row>
    <row r="29" spans="1:2">
      <c r="A29" s="11">
        <f>Returns!A29</f>
        <v>0</v>
      </c>
      <c r="B29" s="1">
        <f>ABS(Portfolios!B29-AVERAGE(Portfolios!$B$2:$B$104))</f>
        <v>0</v>
      </c>
    </row>
    <row r="30" spans="1:2">
      <c r="A30" s="11">
        <f>Returns!A30</f>
        <v>0</v>
      </c>
      <c r="B30" s="1">
        <f>ABS(Portfolios!B30-AVERAGE(Portfolios!$B$2:$B$104))</f>
        <v>0</v>
      </c>
    </row>
    <row r="31" spans="1:2">
      <c r="A31" s="11">
        <f>Returns!A31</f>
        <v>0</v>
      </c>
      <c r="B31" s="1">
        <f>ABS(Portfolios!B31-AVERAGE(Portfolios!$B$2:$B$104))</f>
        <v>0</v>
      </c>
    </row>
    <row r="32" spans="1:2">
      <c r="A32" s="11">
        <f>Returns!A32</f>
        <v>0</v>
      </c>
      <c r="B32" s="1">
        <f>ABS(Portfolios!B32-AVERAGE(Portfolios!$B$2:$B$104))</f>
        <v>0</v>
      </c>
    </row>
    <row r="33" spans="1:2">
      <c r="A33" s="11">
        <f>Returns!A33</f>
        <v>0</v>
      </c>
      <c r="B33" s="1">
        <f>ABS(Portfolios!B33-AVERAGE(Portfolios!$B$2:$B$104))</f>
        <v>0</v>
      </c>
    </row>
    <row r="34" spans="1:2">
      <c r="A34" s="11">
        <f>Returns!A34</f>
        <v>0</v>
      </c>
      <c r="B34" s="1">
        <f>ABS(Portfolios!B34-AVERAGE(Portfolios!$B$2:$B$104))</f>
        <v>0</v>
      </c>
    </row>
    <row r="35" spans="1:2">
      <c r="A35" s="11">
        <f>Returns!A35</f>
        <v>0</v>
      </c>
      <c r="B35" s="1">
        <f>ABS(Portfolios!B35-AVERAGE(Portfolios!$B$2:$B$104))</f>
        <v>0</v>
      </c>
    </row>
    <row r="36" spans="1:2">
      <c r="A36" s="11">
        <f>Returns!A36</f>
        <v>0</v>
      </c>
      <c r="B36" s="1">
        <f>ABS(Portfolios!B36-AVERAGE(Portfolios!$B$2:$B$104))</f>
        <v>0</v>
      </c>
    </row>
    <row r="37" spans="1:2">
      <c r="A37" s="11">
        <f>Returns!A37</f>
        <v>0</v>
      </c>
      <c r="B37" s="1">
        <f>ABS(Portfolios!B37-AVERAGE(Portfolios!$B$2:$B$104))</f>
        <v>0</v>
      </c>
    </row>
    <row r="38" spans="1:2">
      <c r="A38" s="11">
        <f>Returns!A38</f>
        <v>0</v>
      </c>
      <c r="B38" s="1">
        <f>ABS(Portfolios!B38-AVERAGE(Portfolios!$B$2:$B$104))</f>
        <v>0</v>
      </c>
    </row>
    <row r="39" spans="1:2">
      <c r="A39" s="11">
        <f>Returns!A39</f>
        <v>0</v>
      </c>
      <c r="B39" s="1">
        <f>ABS(Portfolios!B39-AVERAGE(Portfolios!$B$2:$B$104))</f>
        <v>0</v>
      </c>
    </row>
    <row r="40" spans="1:2">
      <c r="A40" s="11">
        <f>Returns!A40</f>
        <v>0</v>
      </c>
      <c r="B40" s="1">
        <f>ABS(Portfolios!B40-AVERAGE(Portfolios!$B$2:$B$104))</f>
        <v>0</v>
      </c>
    </row>
    <row r="41" spans="1:2">
      <c r="A41" s="11">
        <f>Returns!A41</f>
        <v>0</v>
      </c>
      <c r="B41" s="1">
        <f>ABS(Portfolios!B41-AVERAGE(Portfolios!$B$2:$B$104))</f>
        <v>0</v>
      </c>
    </row>
    <row r="42" spans="1:2">
      <c r="A42" s="11">
        <f>Returns!A42</f>
        <v>0</v>
      </c>
      <c r="B42" s="1">
        <f>ABS(Portfolios!B42-AVERAGE(Portfolios!$B$2:$B$104))</f>
        <v>0</v>
      </c>
    </row>
    <row r="43" spans="1:2">
      <c r="A43" s="11">
        <f>Returns!A43</f>
        <v>0</v>
      </c>
      <c r="B43" s="1">
        <f>ABS(Portfolios!B43-AVERAGE(Portfolios!$B$2:$B$104))</f>
        <v>0</v>
      </c>
    </row>
    <row r="44" spans="1:2">
      <c r="A44" s="11">
        <f>Returns!A44</f>
        <v>0</v>
      </c>
      <c r="B44" s="1">
        <f>ABS(Portfolios!B44-AVERAGE(Portfolios!$B$2:$B$104))</f>
        <v>0</v>
      </c>
    </row>
    <row r="45" spans="1:2">
      <c r="A45" s="11">
        <f>Returns!A45</f>
        <v>0</v>
      </c>
      <c r="B45" s="1">
        <f>ABS(Portfolios!B45-AVERAGE(Portfolios!$B$2:$B$104))</f>
        <v>0</v>
      </c>
    </row>
    <row r="46" spans="1:2">
      <c r="A46" s="11">
        <f>Returns!A46</f>
        <v>0</v>
      </c>
      <c r="B46" s="1">
        <f>ABS(Portfolios!B46-AVERAGE(Portfolios!$B$2:$B$104))</f>
        <v>0</v>
      </c>
    </row>
    <row r="47" spans="1:2">
      <c r="A47" s="11">
        <f>Returns!A47</f>
        <v>0</v>
      </c>
      <c r="B47" s="1">
        <f>ABS(Portfolios!B47-AVERAGE(Portfolios!$B$2:$B$104))</f>
        <v>0</v>
      </c>
    </row>
    <row r="48" spans="1:2">
      <c r="A48" s="11">
        <f>Returns!A48</f>
        <v>0</v>
      </c>
      <c r="B48" s="1">
        <f>ABS(Portfolios!B48-AVERAGE(Portfolios!$B$2:$B$104))</f>
        <v>0</v>
      </c>
    </row>
    <row r="49" spans="1:2">
      <c r="A49" s="11">
        <f>Returns!A49</f>
        <v>0</v>
      </c>
      <c r="B49" s="1">
        <f>ABS(Portfolios!B49-AVERAGE(Portfolios!$B$2:$B$104))</f>
        <v>0</v>
      </c>
    </row>
    <row r="50" spans="1:2">
      <c r="A50" s="11">
        <f>Returns!A50</f>
        <v>0</v>
      </c>
      <c r="B50" s="1">
        <f>ABS(Portfolios!B50-AVERAGE(Portfolios!$B$2:$B$104))</f>
        <v>0</v>
      </c>
    </row>
    <row r="51" spans="1:2">
      <c r="A51" s="11">
        <f>Returns!A51</f>
        <v>0</v>
      </c>
      <c r="B51" s="1">
        <f>ABS(Portfolios!B51-AVERAGE(Portfolios!$B$2:$B$104))</f>
        <v>0</v>
      </c>
    </row>
    <row r="52" spans="1:2">
      <c r="A52" s="11">
        <f>Returns!A52</f>
        <v>0</v>
      </c>
      <c r="B52" s="1">
        <f>ABS(Portfolios!B52-AVERAGE(Portfolios!$B$2:$B$104))</f>
        <v>0</v>
      </c>
    </row>
    <row r="53" spans="1:2">
      <c r="A53" s="11">
        <f>Returns!A53</f>
        <v>0</v>
      </c>
      <c r="B53" s="1">
        <f>ABS(Portfolios!B53-AVERAGE(Portfolios!$B$2:$B$104))</f>
        <v>0</v>
      </c>
    </row>
    <row r="54" spans="1:2">
      <c r="A54" s="11">
        <f>Returns!A54</f>
        <v>0</v>
      </c>
      <c r="B54" s="1">
        <f>ABS(Portfolios!B54-AVERAGE(Portfolios!$B$2:$B$104))</f>
        <v>0</v>
      </c>
    </row>
    <row r="55" spans="1:2">
      <c r="A55" s="11">
        <f>Returns!A55</f>
        <v>0</v>
      </c>
      <c r="B55" s="1">
        <f>ABS(Portfolios!B55-AVERAGE(Portfolios!$B$2:$B$104))</f>
        <v>0</v>
      </c>
    </row>
    <row r="56" spans="1:2">
      <c r="A56" s="11">
        <f>Returns!A56</f>
        <v>0</v>
      </c>
      <c r="B56" s="1">
        <f>ABS(Portfolios!B56-AVERAGE(Portfolios!$B$2:$B$104))</f>
        <v>0</v>
      </c>
    </row>
    <row r="57" spans="1:2">
      <c r="A57" s="11">
        <f>Returns!A57</f>
        <v>0</v>
      </c>
      <c r="B57" s="1">
        <f>ABS(Portfolios!B57-AVERAGE(Portfolios!$B$2:$B$104))</f>
        <v>0</v>
      </c>
    </row>
    <row r="58" spans="1:2">
      <c r="A58" s="11">
        <f>Returns!A58</f>
        <v>0</v>
      </c>
      <c r="B58" s="1">
        <f>ABS(Portfolios!B58-AVERAGE(Portfolios!$B$2:$B$104))</f>
        <v>0</v>
      </c>
    </row>
    <row r="59" spans="1:2">
      <c r="A59" s="11">
        <f>Returns!A59</f>
        <v>0</v>
      </c>
      <c r="B59" s="1">
        <f>ABS(Portfolios!B59-AVERAGE(Portfolios!$B$2:$B$104))</f>
        <v>0</v>
      </c>
    </row>
    <row r="60" spans="1:2">
      <c r="A60" s="11">
        <f>Returns!A60</f>
        <v>0</v>
      </c>
      <c r="B60" s="1">
        <f>ABS(Portfolios!B60-AVERAGE(Portfolios!$B$2:$B$104))</f>
        <v>0</v>
      </c>
    </row>
    <row r="61" spans="1:2">
      <c r="A61" s="11">
        <f>Returns!A61</f>
        <v>0</v>
      </c>
      <c r="B61" s="1">
        <f>ABS(Portfolios!B61-AVERAGE(Portfolios!$B$2:$B$104))</f>
        <v>0</v>
      </c>
    </row>
    <row r="62" spans="1:2">
      <c r="A62" s="11">
        <f>Returns!A62</f>
        <v>0</v>
      </c>
      <c r="B62" s="1">
        <f>ABS(Portfolios!B62-AVERAGE(Portfolios!$B$2:$B$104))</f>
        <v>0</v>
      </c>
    </row>
    <row r="63" spans="1:2">
      <c r="A63" s="11">
        <f>Returns!A63</f>
        <v>0</v>
      </c>
      <c r="B63" s="1">
        <f>ABS(Portfolios!B63-AVERAGE(Portfolios!$B$2:$B$104))</f>
        <v>0</v>
      </c>
    </row>
    <row r="64" spans="1:2">
      <c r="A64" s="11">
        <f>Returns!A64</f>
        <v>0</v>
      </c>
      <c r="B64" s="1">
        <f>ABS(Portfolios!B64-AVERAGE(Portfolios!$B$2:$B$104))</f>
        <v>0</v>
      </c>
    </row>
    <row r="65" spans="1:2">
      <c r="A65" s="11">
        <f>Returns!A65</f>
        <v>0</v>
      </c>
      <c r="B65" s="1">
        <f>ABS(Portfolios!B65-AVERAGE(Portfolios!$B$2:$B$104))</f>
        <v>0</v>
      </c>
    </row>
    <row r="66" spans="1:2">
      <c r="A66" s="11">
        <f>Returns!A66</f>
        <v>0</v>
      </c>
      <c r="B66" s="1">
        <f>ABS(Portfolios!B66-AVERAGE(Portfolios!$B$2:$B$104))</f>
        <v>0</v>
      </c>
    </row>
    <row r="67" spans="1:2">
      <c r="A67" s="11">
        <f>Returns!A67</f>
        <v>0</v>
      </c>
      <c r="B67" s="1">
        <f>ABS(Portfolios!B67-AVERAGE(Portfolios!$B$2:$B$104))</f>
        <v>0</v>
      </c>
    </row>
    <row r="68" spans="1:2">
      <c r="A68" s="11">
        <f>Returns!A68</f>
        <v>0</v>
      </c>
      <c r="B68" s="1">
        <f>ABS(Portfolios!B68-AVERAGE(Portfolios!$B$2:$B$104))</f>
        <v>0</v>
      </c>
    </row>
    <row r="69" spans="1:2">
      <c r="A69" s="11">
        <f>Returns!A69</f>
        <v>0</v>
      </c>
      <c r="B69" s="1">
        <f>ABS(Portfolios!B69-AVERAGE(Portfolios!$B$2:$B$104))</f>
        <v>0</v>
      </c>
    </row>
    <row r="70" spans="1:2">
      <c r="A70" s="11">
        <f>Returns!A70</f>
        <v>0</v>
      </c>
      <c r="B70" s="1">
        <f>ABS(Portfolios!B70-AVERAGE(Portfolios!$B$2:$B$104))</f>
        <v>0</v>
      </c>
    </row>
    <row r="71" spans="1:2">
      <c r="A71" s="11">
        <f>Returns!A71</f>
        <v>0</v>
      </c>
      <c r="B71" s="1">
        <f>ABS(Portfolios!B71-AVERAGE(Portfolios!$B$2:$B$104))</f>
        <v>0</v>
      </c>
    </row>
    <row r="72" spans="1:2">
      <c r="A72" s="11">
        <f>Returns!A72</f>
        <v>0</v>
      </c>
      <c r="B72" s="1">
        <f>ABS(Portfolios!B72-AVERAGE(Portfolios!$B$2:$B$104))</f>
        <v>0</v>
      </c>
    </row>
    <row r="73" spans="1:2">
      <c r="A73" s="11">
        <f>Returns!A73</f>
        <v>0</v>
      </c>
      <c r="B73" s="1">
        <f>ABS(Portfolios!B73-AVERAGE(Portfolios!$B$2:$B$104))</f>
        <v>0</v>
      </c>
    </row>
    <row r="74" spans="1:2">
      <c r="A74" s="11">
        <f>Returns!A74</f>
        <v>0</v>
      </c>
      <c r="B74" s="1">
        <f>ABS(Portfolios!B74-AVERAGE(Portfolios!$B$2:$B$104))</f>
        <v>0</v>
      </c>
    </row>
    <row r="75" spans="1:2">
      <c r="A75" s="11">
        <f>Returns!A75</f>
        <v>0</v>
      </c>
      <c r="B75" s="1">
        <f>ABS(Portfolios!B75-AVERAGE(Portfolios!$B$2:$B$104))</f>
        <v>0</v>
      </c>
    </row>
    <row r="76" spans="1:2">
      <c r="A76" s="11">
        <f>Returns!A76</f>
        <v>0</v>
      </c>
      <c r="B76" s="1">
        <f>ABS(Portfolios!B76-AVERAGE(Portfolios!$B$2:$B$104))</f>
        <v>0</v>
      </c>
    </row>
    <row r="77" spans="1:2">
      <c r="A77" s="11">
        <f>Returns!A77</f>
        <v>0</v>
      </c>
      <c r="B77" s="1">
        <f>ABS(Portfolios!B77-AVERAGE(Portfolios!$B$2:$B$104))</f>
        <v>0</v>
      </c>
    </row>
    <row r="78" spans="1:2">
      <c r="A78" s="11">
        <f>Returns!A78</f>
        <v>0</v>
      </c>
      <c r="B78" s="1">
        <f>ABS(Portfolios!B78-AVERAGE(Portfolios!$B$2:$B$104))</f>
        <v>0</v>
      </c>
    </row>
    <row r="79" spans="1:2">
      <c r="A79" s="11">
        <f>Returns!A79</f>
        <v>0</v>
      </c>
      <c r="B79" s="1">
        <f>ABS(Portfolios!B79-AVERAGE(Portfolios!$B$2:$B$104))</f>
        <v>0</v>
      </c>
    </row>
    <row r="80" spans="1:2">
      <c r="A80" s="11">
        <f>Returns!A80</f>
        <v>0</v>
      </c>
      <c r="B80" s="1">
        <f>ABS(Portfolios!B80-AVERAGE(Portfolios!$B$2:$B$104))</f>
        <v>0</v>
      </c>
    </row>
    <row r="81" spans="1:2">
      <c r="A81" s="11">
        <f>Returns!A81</f>
        <v>0</v>
      </c>
      <c r="B81" s="1">
        <f>ABS(Portfolios!B81-AVERAGE(Portfolios!$B$2:$B$104))</f>
        <v>0</v>
      </c>
    </row>
    <row r="82" spans="1:2">
      <c r="A82" s="11">
        <f>Returns!A82</f>
        <v>0</v>
      </c>
      <c r="B82" s="1">
        <f>ABS(Portfolios!B82-AVERAGE(Portfolios!$B$2:$B$104))</f>
        <v>0</v>
      </c>
    </row>
    <row r="83" spans="1:2">
      <c r="A83" s="11">
        <f>Returns!A83</f>
        <v>0</v>
      </c>
      <c r="B83" s="1">
        <f>ABS(Portfolios!B83-AVERAGE(Portfolios!$B$2:$B$104))</f>
        <v>0</v>
      </c>
    </row>
    <row r="84" spans="1:2">
      <c r="A84" s="11">
        <f>Returns!A84</f>
        <v>0</v>
      </c>
      <c r="B84" s="1">
        <f>ABS(Portfolios!B84-AVERAGE(Portfolios!$B$2:$B$104))</f>
        <v>0</v>
      </c>
    </row>
    <row r="85" spans="1:2">
      <c r="A85" s="11">
        <f>Returns!A85</f>
        <v>0</v>
      </c>
      <c r="B85" s="1">
        <f>ABS(Portfolios!B85-AVERAGE(Portfolios!$B$2:$B$104))</f>
        <v>0</v>
      </c>
    </row>
    <row r="86" spans="1:2">
      <c r="A86" s="11">
        <f>Returns!A86</f>
        <v>0</v>
      </c>
      <c r="B86" s="1">
        <f>ABS(Portfolios!B86-AVERAGE(Portfolios!$B$2:$B$104))</f>
        <v>0</v>
      </c>
    </row>
    <row r="87" spans="1:2">
      <c r="A87" s="11">
        <f>Returns!A87</f>
        <v>0</v>
      </c>
      <c r="B87" s="1">
        <f>ABS(Portfolios!B87-AVERAGE(Portfolios!$B$2:$B$104))</f>
        <v>0</v>
      </c>
    </row>
    <row r="88" spans="1:2">
      <c r="A88" s="11">
        <f>Returns!A88</f>
        <v>0</v>
      </c>
      <c r="B88" s="1">
        <f>ABS(Portfolios!B88-AVERAGE(Portfolios!$B$2:$B$104))</f>
        <v>0</v>
      </c>
    </row>
    <row r="89" spans="1:2">
      <c r="A89" s="11">
        <f>Returns!A89</f>
        <v>0</v>
      </c>
      <c r="B89" s="1">
        <f>ABS(Portfolios!B89-AVERAGE(Portfolios!$B$2:$B$104))</f>
        <v>0</v>
      </c>
    </row>
    <row r="90" spans="1:2">
      <c r="A90" s="11">
        <f>Returns!A90</f>
        <v>0</v>
      </c>
      <c r="B90" s="1">
        <f>ABS(Portfolios!B90-AVERAGE(Portfolios!$B$2:$B$104))</f>
        <v>0</v>
      </c>
    </row>
    <row r="91" spans="1:2">
      <c r="A91" s="11">
        <f>Returns!A91</f>
        <v>0</v>
      </c>
      <c r="B91" s="1">
        <f>ABS(Portfolios!B91-AVERAGE(Portfolios!$B$2:$B$104))</f>
        <v>0</v>
      </c>
    </row>
    <row r="92" spans="1:2">
      <c r="A92" s="11">
        <f>Returns!A92</f>
        <v>0</v>
      </c>
      <c r="B92" s="1">
        <f>ABS(Portfolios!B92-AVERAGE(Portfolios!$B$2:$B$104))</f>
        <v>0</v>
      </c>
    </row>
    <row r="93" spans="1:2">
      <c r="A93" s="11">
        <f>Returns!A93</f>
        <v>0</v>
      </c>
      <c r="B93" s="1">
        <f>ABS(Portfolios!B93-AVERAGE(Portfolios!$B$2:$B$104))</f>
        <v>0</v>
      </c>
    </row>
    <row r="94" spans="1:2">
      <c r="A94" s="11">
        <f>Returns!A94</f>
        <v>0</v>
      </c>
      <c r="B94" s="1">
        <f>ABS(Portfolios!B94-AVERAGE(Portfolios!$B$2:$B$104))</f>
        <v>0</v>
      </c>
    </row>
    <row r="95" spans="1:2">
      <c r="A95" s="11">
        <f>Returns!A95</f>
        <v>0</v>
      </c>
      <c r="B95" s="1">
        <f>ABS(Portfolios!B95-AVERAGE(Portfolios!$B$2:$B$104))</f>
        <v>0</v>
      </c>
    </row>
    <row r="96" spans="1:2">
      <c r="A96" s="11">
        <f>Returns!A96</f>
        <v>0</v>
      </c>
      <c r="B96" s="1">
        <f>ABS(Portfolios!B96-AVERAGE(Portfolios!$B$2:$B$104))</f>
        <v>0</v>
      </c>
    </row>
    <row r="97" spans="1:2">
      <c r="A97" s="11">
        <f>Returns!A97</f>
        <v>0</v>
      </c>
      <c r="B97" s="1">
        <f>ABS(Portfolios!B97-AVERAGE(Portfolios!$B$2:$B$104))</f>
        <v>0</v>
      </c>
    </row>
    <row r="98" spans="1:2">
      <c r="A98" s="11">
        <f>Returns!A98</f>
        <v>0</v>
      </c>
      <c r="B98" s="1">
        <f>ABS(Portfolios!B98-AVERAGE(Portfolios!$B$2:$B$104))</f>
        <v>0</v>
      </c>
    </row>
    <row r="99" spans="1:2">
      <c r="A99" s="11">
        <f>Returns!A99</f>
        <v>0</v>
      </c>
      <c r="B99" s="1">
        <f>ABS(Portfolios!B99-AVERAGE(Portfolios!$B$2:$B$104))</f>
        <v>0</v>
      </c>
    </row>
    <row r="100" spans="1:2">
      <c r="A100" s="11">
        <f>Returns!A100</f>
        <v>0</v>
      </c>
      <c r="B100" s="1">
        <f>ABS(Portfolios!B100-AVERAGE(Portfolios!$B$2:$B$104))</f>
        <v>0</v>
      </c>
    </row>
    <row r="101" spans="1:2">
      <c r="A101" s="11">
        <f>Returns!A101</f>
        <v>0</v>
      </c>
      <c r="B101" s="1">
        <f>ABS(Portfolios!B101-AVERAGE(Portfolios!$B$2:$B$104))</f>
        <v>0</v>
      </c>
    </row>
    <row r="102" spans="1:2">
      <c r="A102" s="11">
        <f>Returns!A102</f>
        <v>0</v>
      </c>
      <c r="B102" s="1">
        <f>ABS(Portfolios!B102-AVERAGE(Portfolios!$B$2:$B$104))</f>
        <v>0</v>
      </c>
    </row>
    <row r="103" spans="1:2">
      <c r="A103" s="11">
        <f>Returns!A103</f>
        <v>0</v>
      </c>
      <c r="B103" s="1">
        <f>ABS(Portfolios!B103-AVERAGE(Portfolios!$B$2:$B$104))</f>
        <v>0</v>
      </c>
    </row>
    <row r="104" spans="1:2">
      <c r="A104" s="11">
        <f>Returns!A104</f>
        <v>0</v>
      </c>
      <c r="B104" s="1">
        <f>ABS(Portfolios!B104-AVERAGE(Portfolios!$B$2:$B$104))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4"/>
  <sheetViews>
    <sheetView showGridLines="0" workbookViewId="0"/>
  </sheetViews>
  <sheetFormatPr defaultRowHeight="15"/>
  <cols>
    <col min="1" max="1" width="10.7109375" style="10" customWidth="1"/>
  </cols>
  <sheetData>
    <row r="1" spans="1:2">
      <c r="A1" s="5" t="s">
        <v>30</v>
      </c>
      <c r="B1" s="5" t="s">
        <v>56</v>
      </c>
    </row>
    <row r="2" spans="1:2">
      <c r="A2" s="11">
        <f>Returns!A2</f>
        <v>0</v>
      </c>
      <c r="B2" s="1">
        <f>MAX(AVERAGE(Portfolios!$B$2:$B$104)-Portfolios!B2, 0)</f>
        <v>0</v>
      </c>
    </row>
    <row r="3" spans="1:2">
      <c r="A3" s="11">
        <f>Returns!A3</f>
        <v>0</v>
      </c>
      <c r="B3" s="1">
        <f>MAX(AVERAGE(Portfolios!$B$2:$B$104)-Portfolios!B3, 0)</f>
        <v>0</v>
      </c>
    </row>
    <row r="4" spans="1:2">
      <c r="A4" s="11">
        <f>Returns!A4</f>
        <v>0</v>
      </c>
      <c r="B4" s="1">
        <f>MAX(AVERAGE(Portfolios!$B$2:$B$104)-Portfolios!B4, 0)</f>
        <v>0</v>
      </c>
    </row>
    <row r="5" spans="1:2">
      <c r="A5" s="11">
        <f>Returns!A5</f>
        <v>0</v>
      </c>
      <c r="B5" s="1">
        <f>MAX(AVERAGE(Portfolios!$B$2:$B$104)-Portfolios!B5, 0)</f>
        <v>0</v>
      </c>
    </row>
    <row r="6" spans="1:2">
      <c r="A6" s="11">
        <f>Returns!A6</f>
        <v>0</v>
      </c>
      <c r="B6" s="1">
        <f>MAX(AVERAGE(Portfolios!$B$2:$B$104)-Portfolios!B6, 0)</f>
        <v>0</v>
      </c>
    </row>
    <row r="7" spans="1:2">
      <c r="A7" s="11">
        <f>Returns!A7</f>
        <v>0</v>
      </c>
      <c r="B7" s="1">
        <f>MAX(AVERAGE(Portfolios!$B$2:$B$104)-Portfolios!B7, 0)</f>
        <v>0</v>
      </c>
    </row>
    <row r="8" spans="1:2">
      <c r="A8" s="11">
        <f>Returns!A8</f>
        <v>0</v>
      </c>
      <c r="B8" s="1">
        <f>MAX(AVERAGE(Portfolios!$B$2:$B$104)-Portfolios!B8, 0)</f>
        <v>0</v>
      </c>
    </row>
    <row r="9" spans="1:2">
      <c r="A9" s="11">
        <f>Returns!A9</f>
        <v>0</v>
      </c>
      <c r="B9" s="1">
        <f>MAX(AVERAGE(Portfolios!$B$2:$B$104)-Portfolios!B9, 0)</f>
        <v>0</v>
      </c>
    </row>
    <row r="10" spans="1:2">
      <c r="A10" s="11">
        <f>Returns!A10</f>
        <v>0</v>
      </c>
      <c r="B10" s="1">
        <f>MAX(AVERAGE(Portfolios!$B$2:$B$104)-Portfolios!B10, 0)</f>
        <v>0</v>
      </c>
    </row>
    <row r="11" spans="1:2">
      <c r="A11" s="11">
        <f>Returns!A11</f>
        <v>0</v>
      </c>
      <c r="B11" s="1">
        <f>MAX(AVERAGE(Portfolios!$B$2:$B$104)-Portfolios!B11, 0)</f>
        <v>0</v>
      </c>
    </row>
    <row r="12" spans="1:2">
      <c r="A12" s="11">
        <f>Returns!A12</f>
        <v>0</v>
      </c>
      <c r="B12" s="1">
        <f>MAX(AVERAGE(Portfolios!$B$2:$B$104)-Portfolios!B12, 0)</f>
        <v>0</v>
      </c>
    </row>
    <row r="13" spans="1:2">
      <c r="A13" s="11">
        <f>Returns!A13</f>
        <v>0</v>
      </c>
      <c r="B13" s="1">
        <f>MAX(AVERAGE(Portfolios!$B$2:$B$104)-Portfolios!B13, 0)</f>
        <v>0</v>
      </c>
    </row>
    <row r="14" spans="1:2">
      <c r="A14" s="11">
        <f>Returns!A14</f>
        <v>0</v>
      </c>
      <c r="B14" s="1">
        <f>MAX(AVERAGE(Portfolios!$B$2:$B$104)-Portfolios!B14, 0)</f>
        <v>0</v>
      </c>
    </row>
    <row r="15" spans="1:2">
      <c r="A15" s="11">
        <f>Returns!A15</f>
        <v>0</v>
      </c>
      <c r="B15" s="1">
        <f>MAX(AVERAGE(Portfolios!$B$2:$B$104)-Portfolios!B15, 0)</f>
        <v>0</v>
      </c>
    </row>
    <row r="16" spans="1:2">
      <c r="A16" s="11">
        <f>Returns!A16</f>
        <v>0</v>
      </c>
      <c r="B16" s="1">
        <f>MAX(AVERAGE(Portfolios!$B$2:$B$104)-Portfolios!B16, 0)</f>
        <v>0</v>
      </c>
    </row>
    <row r="17" spans="1:2">
      <c r="A17" s="11">
        <f>Returns!A17</f>
        <v>0</v>
      </c>
      <c r="B17" s="1">
        <f>MAX(AVERAGE(Portfolios!$B$2:$B$104)-Portfolios!B17, 0)</f>
        <v>0</v>
      </c>
    </row>
    <row r="18" spans="1:2">
      <c r="A18" s="11">
        <f>Returns!A18</f>
        <v>0</v>
      </c>
      <c r="B18" s="1">
        <f>MAX(AVERAGE(Portfolios!$B$2:$B$104)-Portfolios!B18, 0)</f>
        <v>0</v>
      </c>
    </row>
    <row r="19" spans="1:2">
      <c r="A19" s="11">
        <f>Returns!A19</f>
        <v>0</v>
      </c>
      <c r="B19" s="1">
        <f>MAX(AVERAGE(Portfolios!$B$2:$B$104)-Portfolios!B19, 0)</f>
        <v>0</v>
      </c>
    </row>
    <row r="20" spans="1:2">
      <c r="A20" s="11">
        <f>Returns!A20</f>
        <v>0</v>
      </c>
      <c r="B20" s="1">
        <f>MAX(AVERAGE(Portfolios!$B$2:$B$104)-Portfolios!B20, 0)</f>
        <v>0</v>
      </c>
    </row>
    <row r="21" spans="1:2">
      <c r="A21" s="11">
        <f>Returns!A21</f>
        <v>0</v>
      </c>
      <c r="B21" s="1">
        <f>MAX(AVERAGE(Portfolios!$B$2:$B$104)-Portfolios!B21, 0)</f>
        <v>0</v>
      </c>
    </row>
    <row r="22" spans="1:2">
      <c r="A22" s="11">
        <f>Returns!A22</f>
        <v>0</v>
      </c>
      <c r="B22" s="1">
        <f>MAX(AVERAGE(Portfolios!$B$2:$B$104)-Portfolios!B22, 0)</f>
        <v>0</v>
      </c>
    </row>
    <row r="23" spans="1:2">
      <c r="A23" s="11">
        <f>Returns!A23</f>
        <v>0</v>
      </c>
      <c r="B23" s="1">
        <f>MAX(AVERAGE(Portfolios!$B$2:$B$104)-Portfolios!B23, 0)</f>
        <v>0</v>
      </c>
    </row>
    <row r="24" spans="1:2">
      <c r="A24" s="11">
        <f>Returns!A24</f>
        <v>0</v>
      </c>
      <c r="B24" s="1">
        <f>MAX(AVERAGE(Portfolios!$B$2:$B$104)-Portfolios!B24, 0)</f>
        <v>0</v>
      </c>
    </row>
    <row r="25" spans="1:2">
      <c r="A25" s="11">
        <f>Returns!A25</f>
        <v>0</v>
      </c>
      <c r="B25" s="1">
        <f>MAX(AVERAGE(Portfolios!$B$2:$B$104)-Portfolios!B25, 0)</f>
        <v>0</v>
      </c>
    </row>
    <row r="26" spans="1:2">
      <c r="A26" s="11">
        <f>Returns!A26</f>
        <v>0</v>
      </c>
      <c r="B26" s="1">
        <f>MAX(AVERAGE(Portfolios!$B$2:$B$104)-Portfolios!B26, 0)</f>
        <v>0</v>
      </c>
    </row>
    <row r="27" spans="1:2">
      <c r="A27" s="11">
        <f>Returns!A27</f>
        <v>0</v>
      </c>
      <c r="B27" s="1">
        <f>MAX(AVERAGE(Portfolios!$B$2:$B$104)-Portfolios!B27, 0)</f>
        <v>0</v>
      </c>
    </row>
    <row r="28" spans="1:2">
      <c r="A28" s="11">
        <f>Returns!A28</f>
        <v>0</v>
      </c>
      <c r="B28" s="1">
        <f>MAX(AVERAGE(Portfolios!$B$2:$B$104)-Portfolios!B28, 0)</f>
        <v>0</v>
      </c>
    </row>
    <row r="29" spans="1:2">
      <c r="A29" s="11">
        <f>Returns!A29</f>
        <v>0</v>
      </c>
      <c r="B29" s="1">
        <f>MAX(AVERAGE(Portfolios!$B$2:$B$104)-Portfolios!B29, 0)</f>
        <v>0</v>
      </c>
    </row>
    <row r="30" spans="1:2">
      <c r="A30" s="11">
        <f>Returns!A30</f>
        <v>0</v>
      </c>
      <c r="B30" s="1">
        <f>MAX(AVERAGE(Portfolios!$B$2:$B$104)-Portfolios!B30, 0)</f>
        <v>0</v>
      </c>
    </row>
    <row r="31" spans="1:2">
      <c r="A31" s="11">
        <f>Returns!A31</f>
        <v>0</v>
      </c>
      <c r="B31" s="1">
        <f>MAX(AVERAGE(Portfolios!$B$2:$B$104)-Portfolios!B31, 0)</f>
        <v>0</v>
      </c>
    </row>
    <row r="32" spans="1:2">
      <c r="A32" s="11">
        <f>Returns!A32</f>
        <v>0</v>
      </c>
      <c r="B32" s="1">
        <f>MAX(AVERAGE(Portfolios!$B$2:$B$104)-Portfolios!B32, 0)</f>
        <v>0</v>
      </c>
    </row>
    <row r="33" spans="1:2">
      <c r="A33" s="11">
        <f>Returns!A33</f>
        <v>0</v>
      </c>
      <c r="B33" s="1">
        <f>MAX(AVERAGE(Portfolios!$B$2:$B$104)-Portfolios!B33, 0)</f>
        <v>0</v>
      </c>
    </row>
    <row r="34" spans="1:2">
      <c r="A34" s="11">
        <f>Returns!A34</f>
        <v>0</v>
      </c>
      <c r="B34" s="1">
        <f>MAX(AVERAGE(Portfolios!$B$2:$B$104)-Portfolios!B34, 0)</f>
        <v>0</v>
      </c>
    </row>
    <row r="35" spans="1:2">
      <c r="A35" s="11">
        <f>Returns!A35</f>
        <v>0</v>
      </c>
      <c r="B35" s="1">
        <f>MAX(AVERAGE(Portfolios!$B$2:$B$104)-Portfolios!B35, 0)</f>
        <v>0</v>
      </c>
    </row>
    <row r="36" spans="1:2">
      <c r="A36" s="11">
        <f>Returns!A36</f>
        <v>0</v>
      </c>
      <c r="B36" s="1">
        <f>MAX(AVERAGE(Portfolios!$B$2:$B$104)-Portfolios!B36, 0)</f>
        <v>0</v>
      </c>
    </row>
    <row r="37" spans="1:2">
      <c r="A37" s="11">
        <f>Returns!A37</f>
        <v>0</v>
      </c>
      <c r="B37" s="1">
        <f>MAX(AVERAGE(Portfolios!$B$2:$B$104)-Portfolios!B37, 0)</f>
        <v>0</v>
      </c>
    </row>
    <row r="38" spans="1:2">
      <c r="A38" s="11">
        <f>Returns!A38</f>
        <v>0</v>
      </c>
      <c r="B38" s="1">
        <f>MAX(AVERAGE(Portfolios!$B$2:$B$104)-Portfolios!B38, 0)</f>
        <v>0</v>
      </c>
    </row>
    <row r="39" spans="1:2">
      <c r="A39" s="11">
        <f>Returns!A39</f>
        <v>0</v>
      </c>
      <c r="B39" s="1">
        <f>MAX(AVERAGE(Portfolios!$B$2:$B$104)-Portfolios!B39, 0)</f>
        <v>0</v>
      </c>
    </row>
    <row r="40" spans="1:2">
      <c r="A40" s="11">
        <f>Returns!A40</f>
        <v>0</v>
      </c>
      <c r="B40" s="1">
        <f>MAX(AVERAGE(Portfolios!$B$2:$B$104)-Portfolios!B40, 0)</f>
        <v>0</v>
      </c>
    </row>
    <row r="41" spans="1:2">
      <c r="A41" s="11">
        <f>Returns!A41</f>
        <v>0</v>
      </c>
      <c r="B41" s="1">
        <f>MAX(AVERAGE(Portfolios!$B$2:$B$104)-Portfolios!B41, 0)</f>
        <v>0</v>
      </c>
    </row>
    <row r="42" spans="1:2">
      <c r="A42" s="11">
        <f>Returns!A42</f>
        <v>0</v>
      </c>
      <c r="B42" s="1">
        <f>MAX(AVERAGE(Portfolios!$B$2:$B$104)-Portfolios!B42, 0)</f>
        <v>0</v>
      </c>
    </row>
    <row r="43" spans="1:2">
      <c r="A43" s="11">
        <f>Returns!A43</f>
        <v>0</v>
      </c>
      <c r="B43" s="1">
        <f>MAX(AVERAGE(Portfolios!$B$2:$B$104)-Portfolios!B43, 0)</f>
        <v>0</v>
      </c>
    </row>
    <row r="44" spans="1:2">
      <c r="A44" s="11">
        <f>Returns!A44</f>
        <v>0</v>
      </c>
      <c r="B44" s="1">
        <f>MAX(AVERAGE(Portfolios!$B$2:$B$104)-Portfolios!B44, 0)</f>
        <v>0</v>
      </c>
    </row>
    <row r="45" spans="1:2">
      <c r="A45" s="11">
        <f>Returns!A45</f>
        <v>0</v>
      </c>
      <c r="B45" s="1">
        <f>MAX(AVERAGE(Portfolios!$B$2:$B$104)-Portfolios!B45, 0)</f>
        <v>0</v>
      </c>
    </row>
    <row r="46" spans="1:2">
      <c r="A46" s="11">
        <f>Returns!A46</f>
        <v>0</v>
      </c>
      <c r="B46" s="1">
        <f>MAX(AVERAGE(Portfolios!$B$2:$B$104)-Portfolios!B46, 0)</f>
        <v>0</v>
      </c>
    </row>
    <row r="47" spans="1:2">
      <c r="A47" s="11">
        <f>Returns!A47</f>
        <v>0</v>
      </c>
      <c r="B47" s="1">
        <f>MAX(AVERAGE(Portfolios!$B$2:$B$104)-Portfolios!B47, 0)</f>
        <v>0</v>
      </c>
    </row>
    <row r="48" spans="1:2">
      <c r="A48" s="11">
        <f>Returns!A48</f>
        <v>0</v>
      </c>
      <c r="B48" s="1">
        <f>MAX(AVERAGE(Portfolios!$B$2:$B$104)-Portfolios!B48, 0)</f>
        <v>0</v>
      </c>
    </row>
    <row r="49" spans="1:2">
      <c r="A49" s="11">
        <f>Returns!A49</f>
        <v>0</v>
      </c>
      <c r="B49" s="1">
        <f>MAX(AVERAGE(Portfolios!$B$2:$B$104)-Portfolios!B49, 0)</f>
        <v>0</v>
      </c>
    </row>
    <row r="50" spans="1:2">
      <c r="A50" s="11">
        <f>Returns!A50</f>
        <v>0</v>
      </c>
      <c r="B50" s="1">
        <f>MAX(AVERAGE(Portfolios!$B$2:$B$104)-Portfolios!B50, 0)</f>
        <v>0</v>
      </c>
    </row>
    <row r="51" spans="1:2">
      <c r="A51" s="11">
        <f>Returns!A51</f>
        <v>0</v>
      </c>
      <c r="B51" s="1">
        <f>MAX(AVERAGE(Portfolios!$B$2:$B$104)-Portfolios!B51, 0)</f>
        <v>0</v>
      </c>
    </row>
    <row r="52" spans="1:2">
      <c r="A52" s="11">
        <f>Returns!A52</f>
        <v>0</v>
      </c>
      <c r="B52" s="1">
        <f>MAX(AVERAGE(Portfolios!$B$2:$B$104)-Portfolios!B52, 0)</f>
        <v>0</v>
      </c>
    </row>
    <row r="53" spans="1:2">
      <c r="A53" s="11">
        <f>Returns!A53</f>
        <v>0</v>
      </c>
      <c r="B53" s="1">
        <f>MAX(AVERAGE(Portfolios!$B$2:$B$104)-Portfolios!B53, 0)</f>
        <v>0</v>
      </c>
    </row>
    <row r="54" spans="1:2">
      <c r="A54" s="11">
        <f>Returns!A54</f>
        <v>0</v>
      </c>
      <c r="B54" s="1">
        <f>MAX(AVERAGE(Portfolios!$B$2:$B$104)-Portfolios!B54, 0)</f>
        <v>0</v>
      </c>
    </row>
    <row r="55" spans="1:2">
      <c r="A55" s="11">
        <f>Returns!A55</f>
        <v>0</v>
      </c>
      <c r="B55" s="1">
        <f>MAX(AVERAGE(Portfolios!$B$2:$B$104)-Portfolios!B55, 0)</f>
        <v>0</v>
      </c>
    </row>
    <row r="56" spans="1:2">
      <c r="A56" s="11">
        <f>Returns!A56</f>
        <v>0</v>
      </c>
      <c r="B56" s="1">
        <f>MAX(AVERAGE(Portfolios!$B$2:$B$104)-Portfolios!B56, 0)</f>
        <v>0</v>
      </c>
    </row>
    <row r="57" spans="1:2">
      <c r="A57" s="11">
        <f>Returns!A57</f>
        <v>0</v>
      </c>
      <c r="B57" s="1">
        <f>MAX(AVERAGE(Portfolios!$B$2:$B$104)-Portfolios!B57, 0)</f>
        <v>0</v>
      </c>
    </row>
    <row r="58" spans="1:2">
      <c r="A58" s="11">
        <f>Returns!A58</f>
        <v>0</v>
      </c>
      <c r="B58" s="1">
        <f>MAX(AVERAGE(Portfolios!$B$2:$B$104)-Portfolios!B58, 0)</f>
        <v>0</v>
      </c>
    </row>
    <row r="59" spans="1:2">
      <c r="A59" s="11">
        <f>Returns!A59</f>
        <v>0</v>
      </c>
      <c r="B59" s="1">
        <f>MAX(AVERAGE(Portfolios!$B$2:$B$104)-Portfolios!B59, 0)</f>
        <v>0</v>
      </c>
    </row>
    <row r="60" spans="1:2">
      <c r="A60" s="11">
        <f>Returns!A60</f>
        <v>0</v>
      </c>
      <c r="B60" s="1">
        <f>MAX(AVERAGE(Portfolios!$B$2:$B$104)-Portfolios!B60, 0)</f>
        <v>0</v>
      </c>
    </row>
    <row r="61" spans="1:2">
      <c r="A61" s="11">
        <f>Returns!A61</f>
        <v>0</v>
      </c>
      <c r="B61" s="1">
        <f>MAX(AVERAGE(Portfolios!$B$2:$B$104)-Portfolios!B61, 0)</f>
        <v>0</v>
      </c>
    </row>
    <row r="62" spans="1:2">
      <c r="A62" s="11">
        <f>Returns!A62</f>
        <v>0</v>
      </c>
      <c r="B62" s="1">
        <f>MAX(AVERAGE(Portfolios!$B$2:$B$104)-Portfolios!B62, 0)</f>
        <v>0</v>
      </c>
    </row>
    <row r="63" spans="1:2">
      <c r="A63" s="11">
        <f>Returns!A63</f>
        <v>0</v>
      </c>
      <c r="B63" s="1">
        <f>MAX(AVERAGE(Portfolios!$B$2:$B$104)-Portfolios!B63, 0)</f>
        <v>0</v>
      </c>
    </row>
    <row r="64" spans="1:2">
      <c r="A64" s="11">
        <f>Returns!A64</f>
        <v>0</v>
      </c>
      <c r="B64" s="1">
        <f>MAX(AVERAGE(Portfolios!$B$2:$B$104)-Portfolios!B64, 0)</f>
        <v>0</v>
      </c>
    </row>
    <row r="65" spans="1:2">
      <c r="A65" s="11">
        <f>Returns!A65</f>
        <v>0</v>
      </c>
      <c r="B65" s="1">
        <f>MAX(AVERAGE(Portfolios!$B$2:$B$104)-Portfolios!B65, 0)</f>
        <v>0</v>
      </c>
    </row>
    <row r="66" spans="1:2">
      <c r="A66" s="11">
        <f>Returns!A66</f>
        <v>0</v>
      </c>
      <c r="B66" s="1">
        <f>MAX(AVERAGE(Portfolios!$B$2:$B$104)-Portfolios!B66, 0)</f>
        <v>0</v>
      </c>
    </row>
    <row r="67" spans="1:2">
      <c r="A67" s="11">
        <f>Returns!A67</f>
        <v>0</v>
      </c>
      <c r="B67" s="1">
        <f>MAX(AVERAGE(Portfolios!$B$2:$B$104)-Portfolios!B67, 0)</f>
        <v>0</v>
      </c>
    </row>
    <row r="68" spans="1:2">
      <c r="A68" s="11">
        <f>Returns!A68</f>
        <v>0</v>
      </c>
      <c r="B68" s="1">
        <f>MAX(AVERAGE(Portfolios!$B$2:$B$104)-Portfolios!B68, 0)</f>
        <v>0</v>
      </c>
    </row>
    <row r="69" spans="1:2">
      <c r="A69" s="11">
        <f>Returns!A69</f>
        <v>0</v>
      </c>
      <c r="B69" s="1">
        <f>MAX(AVERAGE(Portfolios!$B$2:$B$104)-Portfolios!B69, 0)</f>
        <v>0</v>
      </c>
    </row>
    <row r="70" spans="1:2">
      <c r="A70" s="11">
        <f>Returns!A70</f>
        <v>0</v>
      </c>
      <c r="B70" s="1">
        <f>MAX(AVERAGE(Portfolios!$B$2:$B$104)-Portfolios!B70, 0)</f>
        <v>0</v>
      </c>
    </row>
    <row r="71" spans="1:2">
      <c r="A71" s="11">
        <f>Returns!A71</f>
        <v>0</v>
      </c>
      <c r="B71" s="1">
        <f>MAX(AVERAGE(Portfolios!$B$2:$B$104)-Portfolios!B71, 0)</f>
        <v>0</v>
      </c>
    </row>
    <row r="72" spans="1:2">
      <c r="A72" s="11">
        <f>Returns!A72</f>
        <v>0</v>
      </c>
      <c r="B72" s="1">
        <f>MAX(AVERAGE(Portfolios!$B$2:$B$104)-Portfolios!B72, 0)</f>
        <v>0</v>
      </c>
    </row>
    <row r="73" spans="1:2">
      <c r="A73" s="11">
        <f>Returns!A73</f>
        <v>0</v>
      </c>
      <c r="B73" s="1">
        <f>MAX(AVERAGE(Portfolios!$B$2:$B$104)-Portfolios!B73, 0)</f>
        <v>0</v>
      </c>
    </row>
    <row r="74" spans="1:2">
      <c r="A74" s="11">
        <f>Returns!A74</f>
        <v>0</v>
      </c>
      <c r="B74" s="1">
        <f>MAX(AVERAGE(Portfolios!$B$2:$B$104)-Portfolios!B74, 0)</f>
        <v>0</v>
      </c>
    </row>
    <row r="75" spans="1:2">
      <c r="A75" s="11">
        <f>Returns!A75</f>
        <v>0</v>
      </c>
      <c r="B75" s="1">
        <f>MAX(AVERAGE(Portfolios!$B$2:$B$104)-Portfolios!B75, 0)</f>
        <v>0</v>
      </c>
    </row>
    <row r="76" spans="1:2">
      <c r="A76" s="11">
        <f>Returns!A76</f>
        <v>0</v>
      </c>
      <c r="B76" s="1">
        <f>MAX(AVERAGE(Portfolios!$B$2:$B$104)-Portfolios!B76, 0)</f>
        <v>0</v>
      </c>
    </row>
    <row r="77" spans="1:2">
      <c r="A77" s="11">
        <f>Returns!A77</f>
        <v>0</v>
      </c>
      <c r="B77" s="1">
        <f>MAX(AVERAGE(Portfolios!$B$2:$B$104)-Portfolios!B77, 0)</f>
        <v>0</v>
      </c>
    </row>
    <row r="78" spans="1:2">
      <c r="A78" s="11">
        <f>Returns!A78</f>
        <v>0</v>
      </c>
      <c r="B78" s="1">
        <f>MAX(AVERAGE(Portfolios!$B$2:$B$104)-Portfolios!B78, 0)</f>
        <v>0</v>
      </c>
    </row>
    <row r="79" spans="1:2">
      <c r="A79" s="11">
        <f>Returns!A79</f>
        <v>0</v>
      </c>
      <c r="B79" s="1">
        <f>MAX(AVERAGE(Portfolios!$B$2:$B$104)-Portfolios!B79, 0)</f>
        <v>0</v>
      </c>
    </row>
    <row r="80" spans="1:2">
      <c r="A80" s="11">
        <f>Returns!A80</f>
        <v>0</v>
      </c>
      <c r="B80" s="1">
        <f>MAX(AVERAGE(Portfolios!$B$2:$B$104)-Portfolios!B80, 0)</f>
        <v>0</v>
      </c>
    </row>
    <row r="81" spans="1:2">
      <c r="A81" s="11">
        <f>Returns!A81</f>
        <v>0</v>
      </c>
      <c r="B81" s="1">
        <f>MAX(AVERAGE(Portfolios!$B$2:$B$104)-Portfolios!B81, 0)</f>
        <v>0</v>
      </c>
    </row>
    <row r="82" spans="1:2">
      <c r="A82" s="11">
        <f>Returns!A82</f>
        <v>0</v>
      </c>
      <c r="B82" s="1">
        <f>MAX(AVERAGE(Portfolios!$B$2:$B$104)-Portfolios!B82, 0)</f>
        <v>0</v>
      </c>
    </row>
    <row r="83" spans="1:2">
      <c r="A83" s="11">
        <f>Returns!A83</f>
        <v>0</v>
      </c>
      <c r="B83" s="1">
        <f>MAX(AVERAGE(Portfolios!$B$2:$B$104)-Portfolios!B83, 0)</f>
        <v>0</v>
      </c>
    </row>
    <row r="84" spans="1:2">
      <c r="A84" s="11">
        <f>Returns!A84</f>
        <v>0</v>
      </c>
      <c r="B84" s="1">
        <f>MAX(AVERAGE(Portfolios!$B$2:$B$104)-Portfolios!B84, 0)</f>
        <v>0</v>
      </c>
    </row>
    <row r="85" spans="1:2">
      <c r="A85" s="11">
        <f>Returns!A85</f>
        <v>0</v>
      </c>
      <c r="B85" s="1">
        <f>MAX(AVERAGE(Portfolios!$B$2:$B$104)-Portfolios!B85, 0)</f>
        <v>0</v>
      </c>
    </row>
    <row r="86" spans="1:2">
      <c r="A86" s="11">
        <f>Returns!A86</f>
        <v>0</v>
      </c>
      <c r="B86" s="1">
        <f>MAX(AVERAGE(Portfolios!$B$2:$B$104)-Portfolios!B86, 0)</f>
        <v>0</v>
      </c>
    </row>
    <row r="87" spans="1:2">
      <c r="A87" s="11">
        <f>Returns!A87</f>
        <v>0</v>
      </c>
      <c r="B87" s="1">
        <f>MAX(AVERAGE(Portfolios!$B$2:$B$104)-Portfolios!B87, 0)</f>
        <v>0</v>
      </c>
    </row>
    <row r="88" spans="1:2">
      <c r="A88" s="11">
        <f>Returns!A88</f>
        <v>0</v>
      </c>
      <c r="B88" s="1">
        <f>MAX(AVERAGE(Portfolios!$B$2:$B$104)-Portfolios!B88, 0)</f>
        <v>0</v>
      </c>
    </row>
    <row r="89" spans="1:2">
      <c r="A89" s="11">
        <f>Returns!A89</f>
        <v>0</v>
      </c>
      <c r="B89" s="1">
        <f>MAX(AVERAGE(Portfolios!$B$2:$B$104)-Portfolios!B89, 0)</f>
        <v>0</v>
      </c>
    </row>
    <row r="90" spans="1:2">
      <c r="A90" s="11">
        <f>Returns!A90</f>
        <v>0</v>
      </c>
      <c r="B90" s="1">
        <f>MAX(AVERAGE(Portfolios!$B$2:$B$104)-Portfolios!B90, 0)</f>
        <v>0</v>
      </c>
    </row>
    <row r="91" spans="1:2">
      <c r="A91" s="11">
        <f>Returns!A91</f>
        <v>0</v>
      </c>
      <c r="B91" s="1">
        <f>MAX(AVERAGE(Portfolios!$B$2:$B$104)-Portfolios!B91, 0)</f>
        <v>0</v>
      </c>
    </row>
    <row r="92" spans="1:2">
      <c r="A92" s="11">
        <f>Returns!A92</f>
        <v>0</v>
      </c>
      <c r="B92" s="1">
        <f>MAX(AVERAGE(Portfolios!$B$2:$B$104)-Portfolios!B92, 0)</f>
        <v>0</v>
      </c>
    </row>
    <row r="93" spans="1:2">
      <c r="A93" s="11">
        <f>Returns!A93</f>
        <v>0</v>
      </c>
      <c r="B93" s="1">
        <f>MAX(AVERAGE(Portfolios!$B$2:$B$104)-Portfolios!B93, 0)</f>
        <v>0</v>
      </c>
    </row>
    <row r="94" spans="1:2">
      <c r="A94" s="11">
        <f>Returns!A94</f>
        <v>0</v>
      </c>
      <c r="B94" s="1">
        <f>MAX(AVERAGE(Portfolios!$B$2:$B$104)-Portfolios!B94, 0)</f>
        <v>0</v>
      </c>
    </row>
    <row r="95" spans="1:2">
      <c r="A95" s="11">
        <f>Returns!A95</f>
        <v>0</v>
      </c>
      <c r="B95" s="1">
        <f>MAX(AVERAGE(Portfolios!$B$2:$B$104)-Portfolios!B95, 0)</f>
        <v>0</v>
      </c>
    </row>
    <row r="96" spans="1:2">
      <c r="A96" s="11">
        <f>Returns!A96</f>
        <v>0</v>
      </c>
      <c r="B96" s="1">
        <f>MAX(AVERAGE(Portfolios!$B$2:$B$104)-Portfolios!B96, 0)</f>
        <v>0</v>
      </c>
    </row>
    <row r="97" spans="1:2">
      <c r="A97" s="11">
        <f>Returns!A97</f>
        <v>0</v>
      </c>
      <c r="B97" s="1">
        <f>MAX(AVERAGE(Portfolios!$B$2:$B$104)-Portfolios!B97, 0)</f>
        <v>0</v>
      </c>
    </row>
    <row r="98" spans="1:2">
      <c r="A98" s="11">
        <f>Returns!A98</f>
        <v>0</v>
      </c>
      <c r="B98" s="1">
        <f>MAX(AVERAGE(Portfolios!$B$2:$B$104)-Portfolios!B98, 0)</f>
        <v>0</v>
      </c>
    </row>
    <row r="99" spans="1:2">
      <c r="A99" s="11">
        <f>Returns!A99</f>
        <v>0</v>
      </c>
      <c r="B99" s="1">
        <f>MAX(AVERAGE(Portfolios!$B$2:$B$104)-Portfolios!B99, 0)</f>
        <v>0</v>
      </c>
    </row>
    <row r="100" spans="1:2">
      <c r="A100" s="11">
        <f>Returns!A100</f>
        <v>0</v>
      </c>
      <c r="B100" s="1">
        <f>MAX(AVERAGE(Portfolios!$B$2:$B$104)-Portfolios!B100, 0)</f>
        <v>0</v>
      </c>
    </row>
    <row r="101" spans="1:2">
      <c r="A101" s="11">
        <f>Returns!A101</f>
        <v>0</v>
      </c>
      <c r="B101" s="1">
        <f>MAX(AVERAGE(Portfolios!$B$2:$B$104)-Portfolios!B101, 0)</f>
        <v>0</v>
      </c>
    </row>
    <row r="102" spans="1:2">
      <c r="A102" s="11">
        <f>Returns!A102</f>
        <v>0</v>
      </c>
      <c r="B102" s="1">
        <f>MAX(AVERAGE(Portfolios!$B$2:$B$104)-Portfolios!B102, 0)</f>
        <v>0</v>
      </c>
    </row>
    <row r="103" spans="1:2">
      <c r="A103" s="11">
        <f>Returns!A103</f>
        <v>0</v>
      </c>
      <c r="B103" s="1">
        <f>MAX(AVERAGE(Portfolios!$B$2:$B$104)-Portfolios!B103, 0)</f>
        <v>0</v>
      </c>
    </row>
    <row r="104" spans="1:2">
      <c r="A104" s="11">
        <f>Returns!A104</f>
        <v>0</v>
      </c>
      <c r="B104" s="1">
        <f>MAX(AVERAGE(Portfolios!$B$2:$B$104)-Portfolios!B104,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2022-09-24T07:04:39Z</dcterms:created>
  <dcterms:modified xsi:type="dcterms:W3CDTF">2022-09-24T07:04:39Z</dcterms:modified>
</cp:coreProperties>
</file>