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esktop\Divyanshu kumar\"/>
    </mc:Choice>
  </mc:AlternateContent>
  <xr:revisionPtr revIDLastSave="0" documentId="8_{D17FD2D9-B63B-44B7-B607-8A5A1FA4324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1" l="1"/>
  <c r="K34" i="1" s="1"/>
  <c r="L34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G29" i="1"/>
  <c r="G28" i="1"/>
  <c r="G27" i="1"/>
  <c r="G26" i="1"/>
  <c r="O13" i="1"/>
  <c r="N9" i="1"/>
  <c r="O9" i="1" s="1"/>
  <c r="K9" i="1"/>
  <c r="L9" i="1"/>
  <c r="M9" i="1"/>
  <c r="K10" i="1"/>
  <c r="L10" i="1"/>
  <c r="M10" i="1"/>
  <c r="N10" i="1"/>
  <c r="O10" i="1" s="1"/>
  <c r="K11" i="1"/>
  <c r="L11" i="1"/>
  <c r="M11" i="1"/>
  <c r="N11" i="1"/>
  <c r="O11" i="1" s="1"/>
  <c r="K12" i="1"/>
  <c r="L12" i="1"/>
  <c r="M12" i="1"/>
  <c r="N12" i="1"/>
  <c r="O12" i="1" s="1"/>
  <c r="K13" i="1"/>
  <c r="L13" i="1"/>
  <c r="M13" i="1"/>
</calcChain>
</file>

<file path=xl/sharedStrings.xml><?xml version="1.0" encoding="utf-8"?>
<sst xmlns="http://schemas.openxmlformats.org/spreadsheetml/2006/main" count="58" uniqueCount="47">
  <si>
    <t xml:space="preserve">NAME </t>
  </si>
  <si>
    <t>ENGLISH</t>
  </si>
  <si>
    <t>HINDI</t>
  </si>
  <si>
    <t>SCIENCE</t>
  </si>
  <si>
    <t>MATHS</t>
  </si>
  <si>
    <t>SST</t>
  </si>
  <si>
    <t>MAX</t>
  </si>
  <si>
    <t>MIN</t>
  </si>
  <si>
    <t xml:space="preserve">TOTAL </t>
  </si>
  <si>
    <t>PERCANTAGE</t>
  </si>
  <si>
    <t>GRADE</t>
  </si>
  <si>
    <t>S.NO.</t>
  </si>
  <si>
    <t xml:space="preserve">                                                                                                                               </t>
  </si>
  <si>
    <t>Mother Name</t>
  </si>
  <si>
    <t xml:space="preserve">Father Name </t>
  </si>
  <si>
    <t>DIVYANSHU KUMAR</t>
  </si>
  <si>
    <t>ANURAG KUMAR</t>
  </si>
  <si>
    <t>M.D.SALMAN</t>
  </si>
  <si>
    <t>RAVI KUMAR</t>
  </si>
  <si>
    <t>ROHIT KUMAR</t>
  </si>
  <si>
    <t>ANIL MANJHI</t>
  </si>
  <si>
    <t>RAJESH</t>
  </si>
  <si>
    <t>HADISH</t>
  </si>
  <si>
    <t>PRADEEP</t>
  </si>
  <si>
    <t>NAME</t>
  </si>
  <si>
    <t xml:space="preserve">ANURAG </t>
  </si>
  <si>
    <t>SUKAL BANO</t>
  </si>
  <si>
    <t xml:space="preserve">MEENU </t>
  </si>
  <si>
    <t>RAKHI</t>
  </si>
  <si>
    <t>NEELAM DEVI</t>
  </si>
  <si>
    <t xml:space="preserve">JOYTI </t>
  </si>
  <si>
    <t>CLASS</t>
  </si>
  <si>
    <t>10th</t>
  </si>
  <si>
    <t>ROLL NO</t>
  </si>
  <si>
    <t xml:space="preserve">Mother Name </t>
  </si>
  <si>
    <t>SUBJECT NAME</t>
  </si>
  <si>
    <t>THEORY</t>
  </si>
  <si>
    <t>PRACTICAL</t>
  </si>
  <si>
    <t>TOTAL</t>
  </si>
  <si>
    <t>POSITIONAL GRADE</t>
  </si>
  <si>
    <t>Date of Barth</t>
  </si>
  <si>
    <t>Delhi</t>
  </si>
  <si>
    <t>Date - 04-06-2024</t>
  </si>
  <si>
    <t>Chacker &amp; Sig.</t>
  </si>
  <si>
    <t>Result=Pass</t>
  </si>
  <si>
    <r>
      <t xml:space="preserve">                                                                                                                                             </t>
    </r>
    <r>
      <rPr>
        <sz val="48"/>
        <color theme="1"/>
        <rFont val="Algerian"/>
        <family val="5"/>
      </rPr>
      <t>MARKSHEET 2024</t>
    </r>
  </si>
  <si>
    <r>
      <t xml:space="preserve">    </t>
    </r>
    <r>
      <rPr>
        <b/>
        <sz val="28"/>
        <color rgb="FF00B0F0"/>
        <rFont val="Algerian"/>
        <family val="5"/>
      </rPr>
      <t xml:space="preserve"> GSVB Bijwasan (Bharthal) New Delhi 110077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</si>
</sst>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lgerian"/>
      <family val="5"/>
    </font>
    <font>
      <sz val="11"/>
      <color theme="1"/>
      <name val="Algerian"/>
      <family val="5"/>
    </font>
    <font>
      <sz val="20"/>
      <color theme="1"/>
      <name val="Algerian"/>
      <family val="5"/>
    </font>
    <font>
      <sz val="48"/>
      <color theme="1"/>
      <name val="Algerian"/>
      <family val="5"/>
    </font>
    <font>
      <sz val="24"/>
      <color rgb="FF00B0F0"/>
      <name val="Algerian"/>
      <family val="5"/>
    </font>
    <font>
      <sz val="16"/>
      <color rgb="FF00B050"/>
      <name val="Algerian"/>
      <family val="5"/>
    </font>
    <font>
      <sz val="11"/>
      <color rgb="FF00B0F0"/>
      <name val="Algerian"/>
      <family val="5"/>
    </font>
    <font>
      <sz val="28"/>
      <color rgb="FF00B0F0"/>
      <name val="Algerian"/>
      <family val="5"/>
    </font>
    <font>
      <b/>
      <sz val="28"/>
      <color rgb="FF00B0F0"/>
      <name val="Algerian"/>
      <family val="5"/>
    </font>
    <font>
      <sz val="14"/>
      <color rgb="FF00B0F0"/>
      <name val="Algerian"/>
      <family val="5"/>
    </font>
    <font>
      <sz val="20"/>
      <color rgb="FF002060"/>
      <name val="Algerian"/>
      <family val="5"/>
    </font>
    <font>
      <sz val="11"/>
      <color rgb="FF002060"/>
      <name val="Algerian"/>
      <family val="5"/>
    </font>
    <font>
      <sz val="20"/>
      <color rgb="FF00B0F0"/>
      <name val="Algerian"/>
      <family val="5"/>
    </font>
    <font>
      <sz val="20"/>
      <color rgb="FFFF0000"/>
      <name val="Algerian"/>
      <family val="5"/>
    </font>
    <font>
      <sz val="20"/>
      <color rgb="FFFFFF00"/>
      <name val="Algerian"/>
      <family val="5"/>
    </font>
    <font>
      <sz val="11"/>
      <color rgb="FFFFFF00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/>
    <xf numFmtId="0" fontId="3" fillId="2" borderId="0" xfId="0" applyFont="1" applyFill="1" applyAlignment="1">
      <alignment horizontal="left" vertical="top"/>
    </xf>
    <xf numFmtId="0" fontId="6" fillId="4" borderId="0" xfId="0" applyFont="1" applyFill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8" fillId="2" borderId="0" xfId="0" applyFont="1" applyFill="1"/>
    <xf numFmtId="0" fontId="2" fillId="0" borderId="0" xfId="0" applyFont="1"/>
    <xf numFmtId="0" fontId="9" fillId="5" borderId="0" xfId="0" applyFont="1" applyFill="1"/>
    <xf numFmtId="0" fontId="11" fillId="5" borderId="0" xfId="0" applyFont="1" applyFill="1"/>
    <xf numFmtId="0" fontId="12" fillId="6" borderId="1" xfId="0" applyFont="1" applyFill="1" applyBorder="1"/>
    <xf numFmtId="0" fontId="12" fillId="6" borderId="1" xfId="0" applyFont="1" applyFill="1" applyBorder="1" applyAlignment="1">
      <alignment horizontal="center"/>
    </xf>
    <xf numFmtId="0" fontId="13" fillId="6" borderId="1" xfId="0" applyFont="1" applyFill="1" applyBorder="1"/>
    <xf numFmtId="14" fontId="12" fillId="6" borderId="1" xfId="0" applyNumberFormat="1" applyFont="1" applyFill="1" applyBorder="1"/>
    <xf numFmtId="0" fontId="13" fillId="6" borderId="2" xfId="0" applyFont="1" applyFill="1" applyBorder="1"/>
    <xf numFmtId="0" fontId="16" fillId="7" borderId="1" xfId="0" applyFont="1" applyFill="1" applyBorder="1"/>
    <xf numFmtId="0" fontId="17" fillId="7" borderId="1" xfId="0" applyFont="1" applyFill="1" applyBorder="1"/>
    <xf numFmtId="0" fontId="14" fillId="3" borderId="0" xfId="0" applyFont="1" applyFill="1"/>
    <xf numFmtId="0" fontId="15" fillId="8" borderId="0" xfId="0" applyFont="1" applyFill="1"/>
    <xf numFmtId="0" fontId="12" fillId="2" borderId="0" xfId="0" applyFont="1" applyFill="1"/>
    <xf numFmtId="0" fontId="1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topLeftCell="F1" workbookViewId="0">
      <selection activeCell="G25" sqref="G25"/>
    </sheetView>
  </sheetViews>
  <sheetFormatPr defaultRowHeight="15.75" x14ac:dyDescent="0.25"/>
  <cols>
    <col min="1" max="1" width="11.85546875" style="1" customWidth="1"/>
    <col min="2" max="3" width="26.7109375" style="1" customWidth="1"/>
    <col min="4" max="4" width="28.7109375" style="1" customWidth="1"/>
    <col min="5" max="5" width="27.7109375" style="1" bestFit="1" customWidth="1"/>
    <col min="6" max="6" width="33.140625" style="1" customWidth="1"/>
    <col min="7" max="7" width="26.42578125" style="1" customWidth="1"/>
    <col min="8" max="8" width="31.140625" style="1" customWidth="1"/>
    <col min="9" max="9" width="16.140625" style="1" customWidth="1"/>
    <col min="10" max="10" width="19.28515625" style="1" customWidth="1"/>
    <col min="11" max="11" width="14.7109375" style="1" customWidth="1"/>
    <col min="12" max="12" width="25.85546875" style="1" customWidth="1"/>
    <col min="13" max="13" width="14.5703125" style="1" customWidth="1"/>
    <col min="14" max="14" width="26.42578125" style="1" customWidth="1"/>
    <col min="15" max="15" width="17" style="1" customWidth="1"/>
    <col min="16" max="16" width="9.140625" style="1" hidden="1" customWidth="1"/>
    <col min="17" max="16384" width="9.140625" style="1"/>
  </cols>
  <sheetData>
    <row r="1" spans="1:1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4" spans="1:16" x14ac:dyDescent="0.25">
      <c r="A4" s="4" t="s">
        <v>45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6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6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6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6" ht="34.5" x14ac:dyDescent="0.55000000000000004">
      <c r="A8" s="5" t="s">
        <v>11</v>
      </c>
      <c r="B8" s="5" t="s">
        <v>0</v>
      </c>
      <c r="C8" s="5" t="s">
        <v>31</v>
      </c>
      <c r="D8" s="5" t="s">
        <v>14</v>
      </c>
      <c r="E8" s="5" t="s">
        <v>13</v>
      </c>
      <c r="F8" s="5" t="s">
        <v>1</v>
      </c>
      <c r="G8" s="5" t="s">
        <v>2</v>
      </c>
      <c r="H8" s="5" t="s">
        <v>3</v>
      </c>
      <c r="I8" s="5" t="s">
        <v>4</v>
      </c>
      <c r="J8" s="5" t="s">
        <v>5</v>
      </c>
      <c r="K8" s="5" t="s">
        <v>6</v>
      </c>
      <c r="L8" s="5" t="s">
        <v>7</v>
      </c>
      <c r="M8" s="5" t="s">
        <v>8</v>
      </c>
      <c r="N8" s="5" t="s">
        <v>9</v>
      </c>
      <c r="O8" s="5" t="s">
        <v>10</v>
      </c>
    </row>
    <row r="9" spans="1:16" ht="21.75" x14ac:dyDescent="0.35">
      <c r="A9" s="6">
        <v>1</v>
      </c>
      <c r="B9" s="6" t="s">
        <v>15</v>
      </c>
      <c r="C9" s="6" t="s">
        <v>32</v>
      </c>
      <c r="D9" s="6" t="s">
        <v>20</v>
      </c>
      <c r="E9" s="6" t="s">
        <v>29</v>
      </c>
      <c r="F9" s="6">
        <v>59</v>
      </c>
      <c r="G9" s="6">
        <v>41</v>
      </c>
      <c r="H9" s="6">
        <v>55</v>
      </c>
      <c r="I9" s="6">
        <v>74</v>
      </c>
      <c r="J9" s="6">
        <v>90</v>
      </c>
      <c r="K9" s="6">
        <f>MAX(F9:J9)</f>
        <v>90</v>
      </c>
      <c r="L9" s="6">
        <f>MIN(F9:J9)</f>
        <v>41</v>
      </c>
      <c r="M9" s="6">
        <f>SUM(F9:J9)</f>
        <v>319</v>
      </c>
      <c r="N9" s="6">
        <f>319/5</f>
        <v>63.8</v>
      </c>
      <c r="O9" s="7" t="str">
        <f>IF(N9&gt;=71,"A",IF(N9&gt;=58,"B",IF(N9&gt;=33,"C",IF(N9&gt;5,"D",IF(SN34&gt;=1,"E""")))))</f>
        <v>B</v>
      </c>
    </row>
    <row r="10" spans="1:16" ht="21.75" x14ac:dyDescent="0.35">
      <c r="A10" s="6">
        <v>2</v>
      </c>
      <c r="B10" s="6" t="s">
        <v>16</v>
      </c>
      <c r="C10" s="6" t="s">
        <v>32</v>
      </c>
      <c r="D10" s="6" t="s">
        <v>21</v>
      </c>
      <c r="E10" s="6" t="s">
        <v>28</v>
      </c>
      <c r="F10" s="6">
        <v>99</v>
      </c>
      <c r="G10" s="6">
        <v>54</v>
      </c>
      <c r="H10" s="6">
        <v>72</v>
      </c>
      <c r="I10" s="6">
        <v>58</v>
      </c>
      <c r="J10" s="6">
        <v>43</v>
      </c>
      <c r="K10" s="6">
        <f t="shared" ref="K10:K13" si="0">MAX(F10:J10)</f>
        <v>99</v>
      </c>
      <c r="L10" s="6">
        <f t="shared" ref="L10:L13" si="1">MIN(F10:J10)</f>
        <v>43</v>
      </c>
      <c r="M10" s="6">
        <f t="shared" ref="M10:M13" si="2">SUM(F10:J10)</f>
        <v>326</v>
      </c>
      <c r="N10" s="6">
        <f>326/5</f>
        <v>65.2</v>
      </c>
      <c r="O10" s="7" t="str">
        <f>IF(N10&gt;=71,"A",IF(N10&gt;=58,"B",IF(N10&gt;=33,"C",IF(N10&gt;5,"D",IF(SN35&gt;=1,"E""")))))</f>
        <v>B</v>
      </c>
      <c r="P10" s="8"/>
    </row>
    <row r="11" spans="1:16" ht="21.75" x14ac:dyDescent="0.35">
      <c r="A11" s="6">
        <v>3</v>
      </c>
      <c r="B11" s="6" t="s">
        <v>17</v>
      </c>
      <c r="C11" s="6" t="s">
        <v>32</v>
      </c>
      <c r="D11" s="6" t="s">
        <v>22</v>
      </c>
      <c r="E11" s="6" t="s">
        <v>26</v>
      </c>
      <c r="F11" s="6">
        <v>66</v>
      </c>
      <c r="G11" s="6">
        <v>43</v>
      </c>
      <c r="H11" s="6">
        <v>60</v>
      </c>
      <c r="I11" s="6">
        <v>99</v>
      </c>
      <c r="J11" s="6">
        <v>46</v>
      </c>
      <c r="K11" s="6">
        <f t="shared" si="0"/>
        <v>99</v>
      </c>
      <c r="L11" s="6">
        <f t="shared" si="1"/>
        <v>43</v>
      </c>
      <c r="M11" s="6">
        <f t="shared" si="2"/>
        <v>314</v>
      </c>
      <c r="N11" s="6">
        <f>314/5</f>
        <v>62.8</v>
      </c>
      <c r="O11" s="7" t="str">
        <f>IF(N11&gt;=71,"A",IF(N11&gt;=58,"B",IF(N11&gt;=33,"C",IF(N11&gt;5,"D",IF(SN36&gt;=1,"E""")))))</f>
        <v>B</v>
      </c>
    </row>
    <row r="12" spans="1:16" ht="21.75" x14ac:dyDescent="0.35">
      <c r="A12" s="6">
        <v>4</v>
      </c>
      <c r="B12" s="6" t="s">
        <v>18</v>
      </c>
      <c r="C12" s="6" t="s">
        <v>32</v>
      </c>
      <c r="D12" s="6" t="s">
        <v>25</v>
      </c>
      <c r="E12" s="6" t="s">
        <v>30</v>
      </c>
      <c r="F12" s="6">
        <v>69</v>
      </c>
      <c r="G12" s="6">
        <v>52</v>
      </c>
      <c r="H12" s="6">
        <v>50</v>
      </c>
      <c r="I12" s="6">
        <v>93</v>
      </c>
      <c r="J12" s="6">
        <v>68</v>
      </c>
      <c r="K12" s="6">
        <f t="shared" si="0"/>
        <v>93</v>
      </c>
      <c r="L12" s="6">
        <f t="shared" si="1"/>
        <v>50</v>
      </c>
      <c r="M12" s="6">
        <f t="shared" si="2"/>
        <v>332</v>
      </c>
      <c r="N12" s="6">
        <f>332/5</f>
        <v>66.400000000000006</v>
      </c>
      <c r="O12" s="7" t="str">
        <f>IF(N12&gt;=71,"A",IF(N12&gt;=58,"B",IF(N12&gt;=33,"C",IF(N12&gt;5,"D",IF(SN37&gt;=1,"E""")))))</f>
        <v>B</v>
      </c>
    </row>
    <row r="13" spans="1:16" ht="21.75" x14ac:dyDescent="0.35">
      <c r="A13" s="6">
        <v>5</v>
      </c>
      <c r="B13" s="6" t="s">
        <v>19</v>
      </c>
      <c r="C13" s="6" t="s">
        <v>32</v>
      </c>
      <c r="D13" s="6" t="s">
        <v>23</v>
      </c>
      <c r="E13" s="6" t="s">
        <v>27</v>
      </c>
      <c r="F13" s="6">
        <v>50</v>
      </c>
      <c r="G13" s="6">
        <v>64</v>
      </c>
      <c r="H13" s="6">
        <v>55</v>
      </c>
      <c r="I13" s="6">
        <v>51</v>
      </c>
      <c r="J13" s="6">
        <v>65</v>
      </c>
      <c r="K13" s="6">
        <f t="shared" si="0"/>
        <v>65</v>
      </c>
      <c r="L13" s="6">
        <f t="shared" si="1"/>
        <v>50</v>
      </c>
      <c r="M13" s="6">
        <f t="shared" si="2"/>
        <v>285</v>
      </c>
      <c r="N13" s="6">
        <v>57</v>
      </c>
      <c r="O13" s="7" t="str">
        <f>IF(N13&gt;=71,"A",IF(N13&gt;=58,"B",IF(N13&gt;=33,"C",IF(N13&gt;5,"D",IF(SN38&gt;=1,"E""")))))</f>
        <v>C</v>
      </c>
    </row>
    <row r="16" spans="1:16" ht="19.5" x14ac:dyDescent="0.3">
      <c r="A16" s="9"/>
      <c r="B16" s="9"/>
      <c r="C16" s="9"/>
      <c r="D16" s="9"/>
      <c r="E16" s="9"/>
      <c r="F16" s="10" t="s">
        <v>46</v>
      </c>
      <c r="G16" s="11"/>
      <c r="H16" s="11"/>
      <c r="I16" s="11"/>
      <c r="J16" s="11"/>
      <c r="K16" s="11"/>
      <c r="L16" s="11"/>
      <c r="M16" s="9"/>
      <c r="N16" s="9"/>
      <c r="O16" s="9"/>
    </row>
    <row r="17" spans="6:13" ht="18.75" customHeight="1" x14ac:dyDescent="0.25">
      <c r="F17" s="11"/>
      <c r="G17" s="11"/>
      <c r="H17" s="11"/>
      <c r="I17" s="11"/>
      <c r="J17" s="11"/>
      <c r="K17" s="11"/>
      <c r="L17" s="11"/>
    </row>
    <row r="18" spans="6:13" ht="18.75" customHeight="1" x14ac:dyDescent="0.25">
      <c r="F18" s="11"/>
      <c r="G18" s="11"/>
      <c r="H18" s="11"/>
      <c r="I18" s="11"/>
      <c r="J18" s="11"/>
      <c r="K18" s="11"/>
      <c r="L18" s="11"/>
    </row>
    <row r="19" spans="6:13" ht="18.75" customHeight="1" x14ac:dyDescent="0.25">
      <c r="F19" s="11"/>
      <c r="G19" s="11"/>
      <c r="H19" s="11"/>
      <c r="I19" s="11"/>
      <c r="J19" s="11"/>
      <c r="K19" s="11"/>
      <c r="L19" s="11"/>
    </row>
    <row r="20" spans="6:13" ht="18.75" customHeight="1" x14ac:dyDescent="0.25">
      <c r="F20" s="11"/>
      <c r="G20" s="11"/>
      <c r="H20" s="11"/>
      <c r="I20" s="11"/>
      <c r="J20" s="11"/>
      <c r="K20" s="11"/>
      <c r="L20" s="11"/>
    </row>
    <row r="21" spans="6:13" ht="18.75" customHeight="1" x14ac:dyDescent="0.25">
      <c r="F21" s="11"/>
      <c r="G21" s="11"/>
      <c r="H21" s="11"/>
      <c r="I21" s="11"/>
      <c r="J21" s="11"/>
      <c r="K21" s="11"/>
      <c r="L21" s="11"/>
    </row>
    <row r="22" spans="6:13" ht="18.75" customHeight="1" x14ac:dyDescent="0.25">
      <c r="F22" s="11"/>
      <c r="G22" s="11"/>
      <c r="H22" s="11"/>
      <c r="I22" s="11"/>
      <c r="J22" s="11"/>
      <c r="K22" s="11"/>
      <c r="L22" s="11"/>
    </row>
    <row r="25" spans="6:13" ht="28.5" x14ac:dyDescent="0.45">
      <c r="F25" s="12" t="s">
        <v>33</v>
      </c>
      <c r="G25" s="13">
        <v>1</v>
      </c>
      <c r="H25" s="14"/>
    </row>
    <row r="26" spans="6:13" ht="28.5" x14ac:dyDescent="0.45">
      <c r="F26" s="12" t="s">
        <v>31</v>
      </c>
      <c r="G26" s="12" t="str">
        <f>VLOOKUP(G25,A8:S15,3,FALSE)</f>
        <v>10th</v>
      </c>
      <c r="H26" s="12"/>
    </row>
    <row r="27" spans="6:13" ht="28.5" x14ac:dyDescent="0.45">
      <c r="F27" s="12" t="s">
        <v>24</v>
      </c>
      <c r="G27" s="12" t="str">
        <f>VLOOKUP(G25,A8:O13,2,FALSE)</f>
        <v>DIVYANSHU KUMAR</v>
      </c>
      <c r="H27" s="12"/>
    </row>
    <row r="28" spans="6:13" ht="28.5" x14ac:dyDescent="0.45">
      <c r="F28" s="12" t="s">
        <v>14</v>
      </c>
      <c r="G28" s="12" t="str">
        <f>VLOOKUP(G25,A8:O13,4,FALSE)</f>
        <v>ANIL MANJHI</v>
      </c>
      <c r="H28" s="12"/>
    </row>
    <row r="29" spans="6:13" ht="28.5" x14ac:dyDescent="0.45">
      <c r="F29" s="12" t="s">
        <v>34</v>
      </c>
      <c r="G29" s="12" t="str">
        <f>VLOOKUP(G25,A8:O13,5,FALSE)</f>
        <v>NEELAM DEVI</v>
      </c>
      <c r="H29" s="12"/>
    </row>
    <row r="30" spans="6:13" ht="28.5" x14ac:dyDescent="0.45">
      <c r="F30" s="12" t="s">
        <v>40</v>
      </c>
      <c r="G30" s="15">
        <v>39518</v>
      </c>
      <c r="H30" s="12"/>
    </row>
    <row r="31" spans="6:13" x14ac:dyDescent="0.25">
      <c r="F31" s="14"/>
      <c r="G31" s="14"/>
      <c r="H31" s="16"/>
    </row>
    <row r="32" spans="6:13" ht="28.5" x14ac:dyDescent="0.45">
      <c r="G32" s="2"/>
      <c r="H32" s="17" t="s">
        <v>35</v>
      </c>
      <c r="I32" s="17" t="s">
        <v>36</v>
      </c>
      <c r="J32" s="17" t="s">
        <v>37</v>
      </c>
      <c r="K32" s="17" t="s">
        <v>38</v>
      </c>
      <c r="L32" s="17" t="s">
        <v>39</v>
      </c>
      <c r="M32" s="17"/>
    </row>
    <row r="33" spans="7:13" ht="28.5" x14ac:dyDescent="0.45">
      <c r="G33" s="2"/>
      <c r="H33" s="17"/>
      <c r="I33" s="17"/>
      <c r="J33" s="17"/>
      <c r="K33" s="17"/>
      <c r="L33" s="17"/>
      <c r="M33" s="17"/>
    </row>
    <row r="34" spans="7:13" ht="28.5" x14ac:dyDescent="0.45">
      <c r="G34" s="2"/>
      <c r="H34" s="17" t="s">
        <v>1</v>
      </c>
      <c r="I34" s="17">
        <f>VLOOKUP(G25,A8:O13,6,FALSE)</f>
        <v>59</v>
      </c>
      <c r="J34" s="17">
        <v>20</v>
      </c>
      <c r="K34" s="17">
        <f>SUM(I34:J34)</f>
        <v>79</v>
      </c>
      <c r="L34" s="17" t="str">
        <f>IF(K34&gt;71,"A",IF(K34&gt;61,"B",IF(K34&gt;51,"C",IF(K34&gt;41,"D","FALSE"))))</f>
        <v>A</v>
      </c>
      <c r="M34" s="18"/>
    </row>
    <row r="35" spans="7:13" ht="28.5" x14ac:dyDescent="0.45">
      <c r="G35" s="2"/>
      <c r="H35" s="17" t="s">
        <v>2</v>
      </c>
      <c r="I35" s="17">
        <f>VLOOKUP(G25,A8:P13,7,FALSE)</f>
        <v>41</v>
      </c>
      <c r="J35" s="17">
        <v>20</v>
      </c>
      <c r="K35" s="17">
        <f t="shared" ref="K35:K38" si="3">SUM(I35:J35)</f>
        <v>61</v>
      </c>
      <c r="L35" s="17" t="str">
        <f t="shared" ref="L35:L38" si="4">IF(K35&gt;71,"A",IF(K35&gt;61,"B",IF(K35&gt;51,"C",IF(K35&gt;41,"D","FALSE"))))</f>
        <v>C</v>
      </c>
      <c r="M35" s="18"/>
    </row>
    <row r="36" spans="7:13" ht="28.5" x14ac:dyDescent="0.45">
      <c r="G36" s="2"/>
      <c r="H36" s="17" t="s">
        <v>3</v>
      </c>
      <c r="I36" s="17">
        <f>VLOOKUP(G25,A8:O13,8,FALSE)</f>
        <v>55</v>
      </c>
      <c r="J36" s="17">
        <v>20</v>
      </c>
      <c r="K36" s="17">
        <f t="shared" si="3"/>
        <v>75</v>
      </c>
      <c r="L36" s="17" t="str">
        <f t="shared" si="4"/>
        <v>A</v>
      </c>
      <c r="M36" s="18"/>
    </row>
    <row r="37" spans="7:13" ht="28.5" x14ac:dyDescent="0.45">
      <c r="G37" s="2"/>
      <c r="H37" s="17" t="s">
        <v>4</v>
      </c>
      <c r="I37" s="17">
        <f>VLOOKUP(G25,A8:O13,9,FALSE)</f>
        <v>74</v>
      </c>
      <c r="J37" s="17">
        <v>20</v>
      </c>
      <c r="K37" s="17">
        <f t="shared" si="3"/>
        <v>94</v>
      </c>
      <c r="L37" s="17" t="str">
        <f t="shared" si="4"/>
        <v>A</v>
      </c>
      <c r="M37" s="18"/>
    </row>
    <row r="38" spans="7:13" ht="28.5" x14ac:dyDescent="0.45">
      <c r="G38" s="2"/>
      <c r="H38" s="17" t="s">
        <v>5</v>
      </c>
      <c r="I38" s="17">
        <f>VLOOKUP(G25,A8:O13,10,FALSE)</f>
        <v>90</v>
      </c>
      <c r="J38" s="17">
        <v>20</v>
      </c>
      <c r="K38" s="17">
        <f t="shared" si="3"/>
        <v>110</v>
      </c>
      <c r="L38" s="17" t="str">
        <f t="shared" si="4"/>
        <v>A</v>
      </c>
      <c r="M38" s="18"/>
    </row>
    <row r="39" spans="7:13" ht="28.5" x14ac:dyDescent="0.45">
      <c r="G39" s="2"/>
      <c r="H39" s="2"/>
      <c r="I39" s="2"/>
      <c r="J39" s="2"/>
      <c r="K39" s="2"/>
      <c r="L39" s="2"/>
    </row>
    <row r="40" spans="7:13" ht="28.5" x14ac:dyDescent="0.45">
      <c r="G40" s="2"/>
      <c r="H40" s="2"/>
      <c r="I40" s="2"/>
      <c r="J40" s="2"/>
      <c r="K40" s="19" t="s">
        <v>44</v>
      </c>
      <c r="L40" s="19"/>
    </row>
    <row r="41" spans="7:13" ht="28.5" x14ac:dyDescent="0.45">
      <c r="G41" s="2"/>
      <c r="H41" s="2"/>
      <c r="I41" s="2"/>
      <c r="J41" s="2"/>
      <c r="K41" s="2"/>
      <c r="L41" s="2"/>
    </row>
    <row r="42" spans="7:13" ht="28.5" x14ac:dyDescent="0.45">
      <c r="G42" s="2"/>
      <c r="H42" s="20" t="s">
        <v>41</v>
      </c>
      <c r="I42" s="20"/>
      <c r="J42" s="2"/>
      <c r="K42" s="2"/>
      <c r="L42" s="2"/>
    </row>
    <row r="43" spans="7:13" ht="28.5" x14ac:dyDescent="0.45">
      <c r="G43" s="2"/>
      <c r="H43" s="20" t="s">
        <v>42</v>
      </c>
      <c r="I43" s="20"/>
      <c r="J43" s="2"/>
      <c r="L43" s="21" t="s">
        <v>43</v>
      </c>
      <c r="M43" s="22"/>
    </row>
    <row r="44" spans="7:13" ht="28.5" x14ac:dyDescent="0.45">
      <c r="G44" s="2"/>
      <c r="H44" s="2"/>
      <c r="I44" s="2"/>
      <c r="J44" s="2"/>
      <c r="K44" s="2"/>
      <c r="L44" s="2"/>
    </row>
  </sheetData>
  <mergeCells count="3">
    <mergeCell ref="A4:O7"/>
    <mergeCell ref="A1:O1"/>
    <mergeCell ref="F16:L2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2024-06-04T09:13:15Z</dcterms:modified>
</cp:coreProperties>
</file>