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showInkAnnotation="0" autoCompressPictures="0" defaultThemeVersion="166925"/>
  <mc:AlternateContent xmlns:mc="http://schemas.openxmlformats.org/markup-compatibility/2006">
    <mc:Choice Requires="x15">
      <x15ac:absPath xmlns:x15ac="http://schemas.microsoft.com/office/spreadsheetml/2010/11/ac" url="https://pseg.sharepoint.us/sites/VOCTeam/Shared Documents/JD Power/Gas Residential/JD Power Gas Residential/data_summary/"/>
    </mc:Choice>
  </mc:AlternateContent>
  <xr:revisionPtr revIDLastSave="3" documentId="8_{436A35D9-38D7-4CD8-9691-A593C45C4A35}" xr6:coauthVersionLast="47" xr6:coauthVersionMax="47" xr10:uidLastSave="{A9699733-66F3-4BE5-85D4-E56D99DDE38C}"/>
  <bookViews>
    <workbookView xWindow="-108" yWindow="-108" windowWidth="23256" windowHeight="12456" firstSheet="10" activeTab="16" xr2:uid="{00000000-000D-0000-FFFF-FFFF00000000}"/>
  </bookViews>
  <sheets>
    <sheet name="Table of Contents" sheetId="1" r:id="rId1"/>
    <sheet name="Gas Residential Dimension Index" sheetId="2" r:id="rId2"/>
    <sheet name="KPI %'s Met Not-Met all brands" sheetId="3" r:id="rId3"/>
    <sheet name="PSEG KPIs by Dimensions Index M" sheetId="4" r:id="rId4"/>
    <sheet name="Safety &amp; Reliability KPIs %s &amp; " sheetId="5" r:id="rId5"/>
    <sheet name="Problem Resolution KPIs %s &amp; Ra" sheetId="6" r:id="rId6"/>
    <sheet name="Ease KPIs %s &amp; Rank Met Not-Met" sheetId="7" r:id="rId7"/>
    <sheet name="Digital Channels KPIs %s &amp; Rank" sheetId="8" r:id="rId8"/>
    <sheet name="People KPIs %s &amp; Rank Met Not-M" sheetId="9" r:id="rId9"/>
    <sheet name="Cost KPIs %s &amp; Rank Met Not-Met" sheetId="10" r:id="rId10"/>
    <sheet name="Trust KPIs %'s &amp; Rank Met Not-M" sheetId="11" r:id="rId11"/>
    <sheet name="Information Provided KPIs %'s &amp;" sheetId="12" r:id="rId12"/>
    <sheet name="PSEG Demographics KPI" sheetId="13" r:id="rId13"/>
    <sheet name="PSEG County KPIs" sheetId="14" r:id="rId14"/>
    <sheet name="NPS Groups all brands" sheetId="15" r:id="rId15"/>
    <sheet name="NPS Score all brands" sheetId="16" r:id="rId16"/>
    <sheet name="PSEG Cost Index Score Met Not-M" sheetId="17" r:id="rId17"/>
    <sheet name="PSEG Safety Index Score Met Not" sheetId="18" r:id="rId18"/>
    <sheet name="PSEG Problem Resolution Index S" sheetId="19" r:id="rId19"/>
    <sheet name="PSEG Ease Index Score Met Not-M" sheetId="20" r:id="rId20"/>
    <sheet name="PSEG Digital Channel Index Scor" sheetId="21" r:id="rId21"/>
    <sheet name="PESG People Index Score Met Not" sheetId="22" r:id="rId22"/>
    <sheet name="PSEG Trust Index Score Met Not-" sheetId="23" r:id="rId23"/>
    <sheet name="PSEG Info Provided Index Score " sheetId="24" r:id="rId24"/>
    <sheet name="East Large Historical KPIs %s  " sheetId="25" r:id="rId25"/>
    <sheet name="PSEG Historical KPIs %s Met Not" sheetId="26" r:id="rId26"/>
    <sheet name="PSEG Cost KPI Historical %s Met" sheetId="27" r:id="rId27"/>
    <sheet name="PSEG Safety KPI Historical %s M" sheetId="28" r:id="rId28"/>
    <sheet name="PSEG Problem Resolution KPI His" sheetId="29" r:id="rId29"/>
    <sheet name="PSEG Ease KPI Historical %s Met" sheetId="30" r:id="rId30"/>
    <sheet name="PSEG Digital Channel KPI Histor" sheetId="31" r:id="rId31"/>
    <sheet name="PSEG People KPI Historical %s M" sheetId="32" r:id="rId32"/>
    <sheet name="PSEG Trust KPI Historical %s Me" sheetId="33" r:id="rId33"/>
    <sheet name="PSEG Info Provided KPI Historic" sheetId="34" r:id="rId34"/>
  </sheet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4" l="1"/>
  <c r="A1" i="33"/>
  <c r="A1" i="32"/>
  <c r="A1" i="31"/>
  <c r="A1" i="30"/>
  <c r="A1" i="29"/>
  <c r="A1" i="28"/>
  <c r="A1" i="27"/>
  <c r="A1" i="26"/>
  <c r="A1" i="25"/>
  <c r="A1" i="24"/>
  <c r="A1" i="23"/>
  <c r="A1" i="22"/>
  <c r="A1" i="21"/>
  <c r="A1" i="20"/>
  <c r="A1" i="19"/>
  <c r="A1" i="18"/>
  <c r="A1" i="17"/>
  <c r="A1" i="16"/>
  <c r="A1" i="15"/>
  <c r="A1" i="14"/>
  <c r="A1" i="13"/>
  <c r="A1" i="12"/>
  <c r="A1" i="11"/>
  <c r="A1" i="10"/>
  <c r="A1" i="9"/>
  <c r="A1" i="8"/>
  <c r="A1" i="7"/>
  <c r="A1" i="6"/>
  <c r="A1" i="5"/>
  <c r="A1" i="4"/>
  <c r="A1" i="3"/>
  <c r="A1" i="2"/>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1" i="1"/>
</calcChain>
</file>

<file path=xl/sharedStrings.xml><?xml version="1.0" encoding="utf-8"?>
<sst xmlns="http://schemas.openxmlformats.org/spreadsheetml/2006/main" count="5744" uniqueCount="176">
  <si>
    <t>Gas Residential Dimension Index &amp; Rank all brands</t>
  </si>
  <si>
    <t>Filter: Reporting Period (Deliverable) (2025 Q2), Study year (2024, 2025), Region size segment (East Large), Field period (Q1, Q2, Q3, Q4)
Weighted calculation</t>
  </si>
  <si>
    <t/>
  </si>
  <si>
    <t>Brand Name</t>
  </si>
  <si>
    <t>East Large</t>
  </si>
  <si>
    <t>BGE</t>
  </si>
  <si>
    <t>Rank</t>
  </si>
  <si>
    <t>Columbia Gas of Pennsylvania</t>
  </si>
  <si>
    <t>Con Edison</t>
  </si>
  <si>
    <t>Eversource</t>
  </si>
  <si>
    <t>National Fuel Gas</t>
  </si>
  <si>
    <t>National Grid</t>
  </si>
  <si>
    <t>New Jersey Natural Gas</t>
  </si>
  <si>
    <t>PECO</t>
  </si>
  <si>
    <t>Peoples</t>
  </si>
  <si>
    <t>Philadelphia Gas Works</t>
  </si>
  <si>
    <t>PSE&amp;G</t>
  </si>
  <si>
    <t>UGI</t>
  </si>
  <si>
    <t>Washington Gas</t>
  </si>
  <si>
    <t>Overall Satisfaction</t>
  </si>
  <si>
    <t>Mean</t>
  </si>
  <si>
    <t>14</t>
  </si>
  <si>
    <t>4</t>
  </si>
  <si>
    <t>12</t>
  </si>
  <si>
    <t>15</t>
  </si>
  <si>
    <t>6</t>
  </si>
  <si>
    <t>13</t>
  </si>
  <si>
    <t>11</t>
  </si>
  <si>
    <t>7</t>
  </si>
  <si>
    <t>3</t>
  </si>
  <si>
    <t>8</t>
  </si>
  <si>
    <t>1</t>
  </si>
  <si>
    <t>5</t>
  </si>
  <si>
    <t>2</t>
  </si>
  <si>
    <t>9</t>
  </si>
  <si>
    <t>Cost</t>
  </si>
  <si>
    <t>Trust</t>
  </si>
  <si>
    <t>10</t>
  </si>
  <si>
    <t>Safety and reliability</t>
  </si>
  <si>
    <t>Ease</t>
  </si>
  <si>
    <t>Information provided</t>
  </si>
  <si>
    <t>People</t>
  </si>
  <si>
    <t>Problem resolution</t>
  </si>
  <si>
    <t>Digital channels</t>
  </si>
  <si>
    <t>KPI %'s Met Not-Met all brands</t>
  </si>
  <si>
    <t>%</t>
  </si>
  <si>
    <t>Gas utility very helpful in preparing for safety issue</t>
  </si>
  <si>
    <t>Not Met</t>
  </si>
  <si>
    <t>Met</t>
  </si>
  <si>
    <t>Utility helped to lower bill by showing how to conserve</t>
  </si>
  <si>
    <t>Not aware of any rate changes</t>
  </si>
  <si>
    <t>Usage the same or lower than last year</t>
  </si>
  <si>
    <t>It required a little effort to resolve my most recent issue</t>
  </si>
  <si>
    <t>Aware utility supports economic development of local community</t>
  </si>
  <si>
    <t>Aware of utility efforts to increase general safety of gas system</t>
  </si>
  <si>
    <t>Aware of positive media news stories (positive/very positive)</t>
  </si>
  <si>
    <t>Aware of utility efforts to improve impact on environment</t>
  </si>
  <si>
    <t>Online account set up on utility's website</t>
  </si>
  <si>
    <t>Safety inspection done (past 3 months)</t>
  </si>
  <si>
    <t>Aware of assistance programs</t>
  </si>
  <si>
    <t>Aware of utility efforts to use renewable natural gas</t>
  </si>
  <si>
    <t>Receive any utility alert</t>
  </si>
  <si>
    <t>Phone first contact resolution</t>
  </si>
  <si>
    <t>Aware of energy efficiency/conservation programs</t>
  </si>
  <si>
    <t>Aware of utility efforts to protect and restore wildlife</t>
  </si>
  <si>
    <t>No issues while using the website/mobile app</t>
  </si>
  <si>
    <t>Aware of utility efforts to prepare for natural disasters</t>
  </si>
  <si>
    <t>Utility work crews working in the area</t>
  </si>
  <si>
    <t>Utility contacted after gas restored</t>
  </si>
  <si>
    <t>Digital first contact resolution</t>
  </si>
  <si>
    <t>Rep familiar with previous unresolved problem/question</t>
  </si>
  <si>
    <t>Utility does not charge a fee to process payment (phone, website, mobile app)</t>
  </si>
  <si>
    <t>Recall utility communication (last 3 months)</t>
  </si>
  <si>
    <t>Representative thanked for being a customer</t>
  </si>
  <si>
    <t>Chat: Rep familiarity with previous unresolved problem/question</t>
  </si>
  <si>
    <t>Seen utility employees volunteering/working in community</t>
  </si>
  <si>
    <t>Representative offered to assist with other issues</t>
  </si>
  <si>
    <t>Addressed by name</t>
  </si>
  <si>
    <t>Representative put you on hold</t>
  </si>
  <si>
    <t>On budget billing plan</t>
  </si>
  <si>
    <t>PSEG KPIs by Dimensions Index Met Not-Met and base size</t>
  </si>
  <si>
    <t>Filter: Region size segment (East Large), Brand Name (PSE&amp;G), Reporting Period (Deliverable) (2025 Q2), Study year (2024, 2025), Field period (Q1, Q2, Q3, Q4)
Weighted calculation</t>
  </si>
  <si>
    <t>Unweighted base</t>
  </si>
  <si>
    <t>Safety &amp; Reliability KPIs %s &amp; Rank Met  Not-Met all brands</t>
  </si>
  <si>
    <t>Filter: Region size segment (East Large), Reporting Period (Deliverable) (2025 Q2), Study year (2024, 2025), Field period (Q1, Q2, Q3, Q4)
Weighted calculation</t>
  </si>
  <si>
    <t>Problem Resolution KPIs %s &amp; Rank Met Not-Met all brands</t>
  </si>
  <si>
    <t>Ease KPIs %s &amp; Rank Met Not-Met all brands</t>
  </si>
  <si>
    <t>Digital Channels KPIs %s &amp; Rank Met Not-Met all brands</t>
  </si>
  <si>
    <t>People KPIs %s &amp; Rank Met Not-Met all brands</t>
  </si>
  <si>
    <t>Cost KPIs %s &amp; Rank Met Not-Met all brands</t>
  </si>
  <si>
    <t>Trust KPIs %'s &amp; Rank Met Not-Met all brands</t>
  </si>
  <si>
    <t>Information Provided KPIs %'s &amp; Rank Met Not-Met all brands</t>
  </si>
  <si>
    <t>PSEG Demographics KPI</t>
  </si>
  <si>
    <t>Filter: Brand Name (PSE&amp;G), Reporting Period (Deliverable) (2025 Q2), Study year (2024, 2025), Region size segment (East Large), Field period (Q1, Q2, Q3, Q4)
Weighted calculation</t>
  </si>
  <si>
    <t>Highest level of education</t>
  </si>
  <si>
    <t>High school graduate</t>
  </si>
  <si>
    <t>Some college</t>
  </si>
  <si>
    <t>4-year college degree</t>
  </si>
  <si>
    <t>Some graduate courses</t>
  </si>
  <si>
    <t>Advanced degree</t>
  </si>
  <si>
    <t>Generation</t>
  </si>
  <si>
    <t>Pre-Boomers</t>
  </si>
  <si>
    <t>Boomers</t>
  </si>
  <si>
    <t>Gen X</t>
  </si>
  <si>
    <t>Gen Y</t>
  </si>
  <si>
    <t>Race/ethnic group background</t>
  </si>
  <si>
    <t>White/Caucasian</t>
  </si>
  <si>
    <t>Black/African American</t>
  </si>
  <si>
    <t>Asian/Asian American</t>
  </si>
  <si>
    <t>Hispanic/Latino/a/x, or of Spanish origin</t>
  </si>
  <si>
    <t>Own or rent home</t>
  </si>
  <si>
    <t>Own</t>
  </si>
  <si>
    <t>Rent</t>
  </si>
  <si>
    <t>Gender</t>
  </si>
  <si>
    <t>Female</t>
  </si>
  <si>
    <t>Male</t>
  </si>
  <si>
    <t>Household total income</t>
  </si>
  <si>
    <t>Under $25,000</t>
  </si>
  <si>
    <t>$25,000 to $49,999</t>
  </si>
  <si>
    <t>$50,000 to $79,999</t>
  </si>
  <si>
    <t>$80,000 to $99,999</t>
  </si>
  <si>
    <t>$125,000 to $174,999</t>
  </si>
  <si>
    <t>$175,000 or more</t>
  </si>
  <si>
    <t>$100,000 to $124,999</t>
  </si>
  <si>
    <t>PSEG County KPIs</t>
  </si>
  <si>
    <t>County</t>
  </si>
  <si>
    <t>MERCER - NJ</t>
  </si>
  <si>
    <t>SOMERSET - NJ</t>
  </si>
  <si>
    <t>HUDSON - NJ</t>
  </si>
  <si>
    <t>UNION - NJ</t>
  </si>
  <si>
    <t>CAMDEN - NJ</t>
  </si>
  <si>
    <t>PASSAIC - NJ</t>
  </si>
  <si>
    <t>BURLINGTON - NJ</t>
  </si>
  <si>
    <t>ESSEX - NJ</t>
  </si>
  <si>
    <t>GLOUCESTER - NJ</t>
  </si>
  <si>
    <t>MIDDLESEX - NJ</t>
  </si>
  <si>
    <t>MONMOUTH - NJ</t>
  </si>
  <si>
    <t>MORRIS - NJ</t>
  </si>
  <si>
    <t>BERGEN - NJ</t>
  </si>
  <si>
    <t>HUNTERDON - NJ</t>
  </si>
  <si>
    <t>NPS Groups all brands</t>
  </si>
  <si>
    <t>NPS groups</t>
  </si>
  <si>
    <t>Detractor</t>
  </si>
  <si>
    <t>Passive</t>
  </si>
  <si>
    <t>Promoter</t>
  </si>
  <si>
    <t>NPS Score all brands</t>
  </si>
  <si>
    <t>NPS recode</t>
  </si>
  <si>
    <t>PSEG Cost Index Score Met Not-Met and base size</t>
  </si>
  <si>
    <t>PSEG Safety Index Score Met Not-Met and base size</t>
  </si>
  <si>
    <t>Filter: Brand Name (PSE&amp;G), Reporting Period (Deliverable) (2025 Q2), Study year (2024, 2025), Region size segment (East Large), Field period (Q1, Q2, Q3, Q4)
Unweighted calculation</t>
  </si>
  <si>
    <t>PSEG Problem Resolution Index Score Met Not-Met and base size</t>
  </si>
  <si>
    <t>PSEG Ease Index Score Met Not-Met and base size</t>
  </si>
  <si>
    <t>PSEG Digital Channel Index Score Met Not-Met and base size</t>
  </si>
  <si>
    <t>PESG People Index Score Met Not-Met and base size</t>
  </si>
  <si>
    <t>PSEG Trust Index Score Met Not-Met and base size</t>
  </si>
  <si>
    <t>PSEG Info Provided Index Score Met Not-Met and base size</t>
  </si>
  <si>
    <t>East Large Historical KPIs %s  Met Not-Met</t>
  </si>
  <si>
    <t>Filter: Reporting Period (Deliverable) (2024 Q1, 2024 Q2, 2024 Q3, 2024 Q4, 2025 Q1, 2025 Q2), Study year (2024, 2025), Region size segment (East Large), Field period (Q1, Q2, Q3, Q4)
Weighted calculation</t>
  </si>
  <si>
    <t>Interview date</t>
  </si>
  <si>
    <t>2024 Q1</t>
  </si>
  <si>
    <t>2024 Q2</t>
  </si>
  <si>
    <t>2024 Q3</t>
  </si>
  <si>
    <t>2024 Q4</t>
  </si>
  <si>
    <t>2025 Q1</t>
  </si>
  <si>
    <t>2025 Q2</t>
  </si>
  <si>
    <t>PSEG Historical KPIs %s Met Not-Met</t>
  </si>
  <si>
    <t>Filter: Brand Name (PSE&amp;G), Study year (2024, 2025), Region size segment (East Large), Field period (Q1, Q2, Q3, Q4)
Weighted calculation</t>
  </si>
  <si>
    <t>Reporting Period (Deliverable)</t>
  </si>
  <si>
    <t>PSEG Cost KPI Historical %s Met Not-Met</t>
  </si>
  <si>
    <t>PSEG Safety KPI Historical %s Met Not-Met</t>
  </si>
  <si>
    <t>PSEG Problem Resolution KPI Historical %s Met Not-Met</t>
  </si>
  <si>
    <t>PSEG Ease KPI Historical %s Met Not-Met</t>
  </si>
  <si>
    <t>PSEG Digital Channel KPI Historical %s Met Not-Met</t>
  </si>
  <si>
    <t>PSEG People KPI Historical %s Met Not-Met</t>
  </si>
  <si>
    <t>PSEG Trust KPI Historical %s Met Not-Met</t>
  </si>
  <si>
    <t>PSEG Info Provided KPI Historical %s Met Not-Met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</si>
</sst>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rgb="FF000000"/>
      <name val="Calibri"/>
    </font>
    <font>
      <b/>
      <sz val="11"/>
      <color rgb="FF000000"/>
      <name val="Calibri"/>
    </font>
    <font>
      <u/>
      <sz val="11"/>
      <color rgb="FF0000FF"/>
      <name val="Calibri"/>
    </font>
    <font>
      <sz val="8"/>
      <color rgb="FF000000"/>
      <name val="verdana"/>
    </font>
    <font>
      <sz val="9"/>
      <color rgb="FF3F3F3F"/>
      <name val="verdana"/>
    </font>
    <font>
      <sz val="9"/>
      <color rgb="FF4D4D4D"/>
      <name val="verdana"/>
    </font>
    <font>
      <i/>
      <sz val="9"/>
      <color rgb="FF3F3F3F"/>
      <name val="verdana"/>
    </font>
    <font>
      <i/>
      <sz val="9"/>
      <color rgb="FF4D4D4D"/>
      <name val="verdana"/>
    </font>
  </fonts>
  <fills count="3">
    <fill>
      <patternFill patternType="none"/>
    </fill>
    <fill>
      <patternFill patternType="gray125"/>
    </fill>
    <fill>
      <patternFill patternType="solid">
        <fgColor rgb="FFFFFFFF"/>
      </patternFill>
    </fill>
  </fills>
  <borders count="4">
    <border>
      <left/>
      <right/>
      <top/>
      <bottom/>
      <diagonal/>
    </border>
    <border>
      <left/>
      <right/>
      <top/>
      <bottom/>
      <diagonal/>
    </border>
    <border>
      <left style="thin">
        <color rgb="FFD2D2D2"/>
      </left>
      <right style="thin">
        <color rgb="FFD2D2D2"/>
      </right>
      <top style="thin">
        <color rgb="FFD2D2D2"/>
      </top>
      <bottom style="thin">
        <color rgb="FFD2D2D2"/>
      </bottom>
      <diagonal/>
    </border>
    <border>
      <left style="thin">
        <color rgb="FFE6E6E6"/>
      </left>
      <right style="thin">
        <color rgb="FFE6E6E6"/>
      </right>
      <top style="thin">
        <color rgb="FFE6E6E6"/>
      </top>
      <bottom style="thin">
        <color rgb="FFE6E6E6"/>
      </bottom>
      <diagonal/>
    </border>
  </borders>
  <cellStyleXfs count="1">
    <xf numFmtId="0" fontId="0" fillId="0" borderId="0"/>
  </cellStyleXfs>
  <cellXfs count="19">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4" fillId="2" borderId="2" xfId="0" applyFont="1" applyFill="1" applyBorder="1" applyAlignment="1">
      <alignment horizontal="center" vertical="center"/>
    </xf>
    <xf numFmtId="0" fontId="4" fillId="2" borderId="2" xfId="0" applyFont="1" applyFill="1" applyBorder="1" applyAlignment="1">
      <alignment horizontal="left" vertical="top" wrapText="1"/>
    </xf>
    <xf numFmtId="0" fontId="4" fillId="2" borderId="2" xfId="0" applyFont="1" applyFill="1" applyBorder="1" applyAlignment="1">
      <alignment horizontal="left" vertical="top"/>
    </xf>
    <xf numFmtId="3"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64" fontId="5" fillId="2" borderId="3" xfId="0" applyNumberFormat="1" applyFont="1" applyFill="1" applyBorder="1" applyAlignment="1">
      <alignment horizontal="center" vertical="center"/>
    </xf>
    <xf numFmtId="0" fontId="6" fillId="2" borderId="2" xfId="0" applyFont="1" applyFill="1" applyBorder="1" applyAlignment="1">
      <alignment horizontal="center" vertical="center"/>
    </xf>
    <xf numFmtId="3" fontId="7" fillId="2" borderId="3" xfId="0" applyNumberFormat="1" applyFont="1" applyFill="1" applyBorder="1" applyAlignment="1">
      <alignment horizontal="center" vertical="center"/>
    </xf>
    <xf numFmtId="9" fontId="5" fillId="2" borderId="3" xfId="0" applyNumberFormat="1" applyFont="1" applyFill="1" applyBorder="1" applyAlignment="1">
      <alignment horizontal="center" vertical="center"/>
    </xf>
    <xf numFmtId="0" fontId="3" fillId="2" borderId="0" xfId="0" applyFont="1" applyFill="1" applyAlignment="1">
      <alignment horizontal="left"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xf>
    <xf numFmtId="0" fontId="0" fillId="0" borderId="0" xfId="0" applyAlignment="1"/>
    <xf numFmtId="0" fontId="4" fillId="2" borderId="2" xfId="0" applyFont="1" applyFill="1" applyBorder="1" applyAlignment="1">
      <alignment horizontal="center" vertical="center"/>
    </xf>
    <xf numFmtId="0" fontId="4" fillId="2" borderId="2" xfId="0" applyFont="1" applyFill="1" applyBorder="1" applyAlignment="1">
      <alignment horizontal="left" vertical="top" wrapText="1"/>
    </xf>
    <xf numFmtId="0" fontId="4" fillId="2" borderId="2"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4"/>
  <sheetViews>
    <sheetView topLeftCell="A21" workbookViewId="0">
      <selection sqref="A1:A34"/>
    </sheetView>
  </sheetViews>
  <sheetFormatPr defaultRowHeight="14.4" x14ac:dyDescent="0.3"/>
  <cols>
    <col min="1" max="1" width="59" bestFit="1" customWidth="1"/>
  </cols>
  <sheetData>
    <row r="1" spans="1:1" x14ac:dyDescent="0.3">
      <c r="A1" s="1" t="str">
        <f xml:space="preserve"> HYPERLINK("#'Table of Contents'!A1", " Table of Contents")</f>
        <v xml:space="preserve"> Table of Contents</v>
      </c>
    </row>
    <row r="2" spans="1:1" x14ac:dyDescent="0.3">
      <c r="A2" s="2" t="str">
        <f xml:space="preserve"> HYPERLINK("#'Gas Residential Dimension Index'!A1", " Gas Residential Dimension Index &amp; Rank all brands")</f>
        <v xml:space="preserve"> Gas Residential Dimension Index &amp; Rank all brands</v>
      </c>
    </row>
    <row r="3" spans="1:1" x14ac:dyDescent="0.3">
      <c r="A3" s="2" t="str">
        <f xml:space="preserve"> HYPERLINK("#'KPI %'s Met Not-Met all brands'!A1", " KPI %'s Met Not-Met all brands")</f>
        <v xml:space="preserve"> KPI %'s Met Not-Met all brands</v>
      </c>
    </row>
    <row r="4" spans="1:1" x14ac:dyDescent="0.3">
      <c r="A4" s="2" t="str">
        <f xml:space="preserve"> HYPERLINK("#'PSEG KPIs by Dimensions Index M'!A1", " PSEG KPIs by Dimensions Index Met Not-Met and base size")</f>
        <v xml:space="preserve"> PSEG KPIs by Dimensions Index Met Not-Met and base size</v>
      </c>
    </row>
    <row r="5" spans="1:1" x14ac:dyDescent="0.3">
      <c r="A5" s="2" t="str">
        <f xml:space="preserve"> HYPERLINK("#'Safety &amp; Reliability KPIs %s &amp; '!A1", " Safety &amp; Reliability KPIs %s &amp; Rank Met  Not-Met all brands")</f>
        <v xml:space="preserve"> Safety &amp; Reliability KPIs %s &amp; Rank Met  Not-Met all brands</v>
      </c>
    </row>
    <row r="6" spans="1:1" x14ac:dyDescent="0.3">
      <c r="A6" s="2" t="str">
        <f xml:space="preserve"> HYPERLINK("#'Problem Resolution KPIs %s &amp; Ra'!A1", " Problem Resolution KPIs %s &amp; Rank Met Not-Met all brands")</f>
        <v xml:space="preserve"> Problem Resolution KPIs %s &amp; Rank Met Not-Met all brands</v>
      </c>
    </row>
    <row r="7" spans="1:1" x14ac:dyDescent="0.3">
      <c r="A7" s="2" t="str">
        <f xml:space="preserve"> HYPERLINK("#'Ease KPIs %s &amp; Rank Met Not-Met'!A1", " Ease KPIs %s &amp; Rank Met Not-Met all brands")</f>
        <v xml:space="preserve"> Ease KPIs %s &amp; Rank Met Not-Met all brands</v>
      </c>
    </row>
    <row r="8" spans="1:1" x14ac:dyDescent="0.3">
      <c r="A8" s="2" t="str">
        <f xml:space="preserve"> HYPERLINK("#'Digital Channels KPIs %s &amp; Rank'!A1", " Digital Channels KPIs %s &amp; Rank Met Not-Met all brands")</f>
        <v xml:space="preserve"> Digital Channels KPIs %s &amp; Rank Met Not-Met all brands</v>
      </c>
    </row>
    <row r="9" spans="1:1" x14ac:dyDescent="0.3">
      <c r="A9" s="2" t="str">
        <f xml:space="preserve"> HYPERLINK("#'People KPIs %s &amp; Rank Met Not-M'!A1", " People KPIs %s &amp; Rank Met Not-Met all brands")</f>
        <v xml:space="preserve"> People KPIs %s &amp; Rank Met Not-Met all brands</v>
      </c>
    </row>
    <row r="10" spans="1:1" x14ac:dyDescent="0.3">
      <c r="A10" s="2" t="str">
        <f xml:space="preserve"> HYPERLINK("#'Cost KPIs %s &amp; Rank Met Not-Met'!A1", " Cost KPIs %s &amp; Rank Met Not-Met all brands")</f>
        <v xml:space="preserve"> Cost KPIs %s &amp; Rank Met Not-Met all brands</v>
      </c>
    </row>
    <row r="11" spans="1:1" x14ac:dyDescent="0.3">
      <c r="A11" s="2" t="str">
        <f xml:space="preserve"> HYPERLINK("#'Trust KPIs %'s &amp; Rank Met Not-M'!A1", " Trust KPIs %'s &amp; Rank Met Not-Met all brands")</f>
        <v xml:space="preserve"> Trust KPIs %'s &amp; Rank Met Not-Met all brands</v>
      </c>
    </row>
    <row r="12" spans="1:1" x14ac:dyDescent="0.3">
      <c r="A12" s="2" t="str">
        <f xml:space="preserve"> HYPERLINK("#'Information Provided KPIs %'s &amp;'!A1", " Information Provided KPIs %'s &amp; Rank Met Not-Met all brands")</f>
        <v xml:space="preserve"> Information Provided KPIs %'s &amp; Rank Met Not-Met all brands</v>
      </c>
    </row>
    <row r="13" spans="1:1" x14ac:dyDescent="0.3">
      <c r="A13" s="2" t="str">
        <f xml:space="preserve"> HYPERLINK("#'PSEG Demographics KPI'!A1", " PSEG Demographics KPI")</f>
        <v xml:space="preserve"> PSEG Demographics KPI</v>
      </c>
    </row>
    <row r="14" spans="1:1" x14ac:dyDescent="0.3">
      <c r="A14" s="2" t="str">
        <f xml:space="preserve"> HYPERLINK("#'PSEG County KPIs'!A1", " PSEG County KPIs")</f>
        <v xml:space="preserve"> PSEG County KPIs</v>
      </c>
    </row>
    <row r="15" spans="1:1" x14ac:dyDescent="0.3">
      <c r="A15" s="2" t="str">
        <f xml:space="preserve"> HYPERLINK("#'NPS Groups all brands'!A1", " NPS Groups all brands")</f>
        <v xml:space="preserve"> NPS Groups all brands</v>
      </c>
    </row>
    <row r="16" spans="1:1" x14ac:dyDescent="0.3">
      <c r="A16" s="2" t="str">
        <f xml:space="preserve"> HYPERLINK("#'NPS Score all brands'!A1", " NPS Score all brands")</f>
        <v xml:space="preserve"> NPS Score all brands</v>
      </c>
    </row>
    <row r="17" spans="1:1" x14ac:dyDescent="0.3">
      <c r="A17" s="2" t="str">
        <f xml:space="preserve"> HYPERLINK("#'PSEG Cost Index Score Met Not-M'!A1", " PSEG Cost Index Score Met Not-Met and base size")</f>
        <v xml:space="preserve"> PSEG Cost Index Score Met Not-Met and base size</v>
      </c>
    </row>
    <row r="18" spans="1:1" x14ac:dyDescent="0.3">
      <c r="A18" s="2" t="str">
        <f xml:space="preserve"> HYPERLINK("#'PSEG Safety Index Score Met Not'!A1", " PSEG Safety Index Score Met Not-Met and base size")</f>
        <v xml:space="preserve"> PSEG Safety Index Score Met Not-Met and base size</v>
      </c>
    </row>
    <row r="19" spans="1:1" x14ac:dyDescent="0.3">
      <c r="A19" s="2" t="str">
        <f xml:space="preserve"> HYPERLINK("#'PSEG Problem Resolution Index S'!A1", " PSEG Problem Resolution Index Score Met Not-Met and base size")</f>
        <v xml:space="preserve"> PSEG Problem Resolution Index Score Met Not-Met and base size</v>
      </c>
    </row>
    <row r="20" spans="1:1" x14ac:dyDescent="0.3">
      <c r="A20" s="2" t="str">
        <f xml:space="preserve"> HYPERLINK("#'PSEG Ease Index Score Met Not-M'!A1", " PSEG Ease Index Score Met Not-Met and base size")</f>
        <v xml:space="preserve"> PSEG Ease Index Score Met Not-Met and base size</v>
      </c>
    </row>
    <row r="21" spans="1:1" x14ac:dyDescent="0.3">
      <c r="A21" s="2" t="str">
        <f xml:space="preserve"> HYPERLINK("#'PSEG Digital Channel Index Scor'!A1", " PSEG Digital Channel Index Score Met Not-Met and base size")</f>
        <v xml:space="preserve"> PSEG Digital Channel Index Score Met Not-Met and base size</v>
      </c>
    </row>
    <row r="22" spans="1:1" x14ac:dyDescent="0.3">
      <c r="A22" s="2" t="str">
        <f xml:space="preserve"> HYPERLINK("#'PESG People Index Score Met Not'!A1", " PESG People Index Score Met Not-Met and base size")</f>
        <v xml:space="preserve"> PESG People Index Score Met Not-Met and base size</v>
      </c>
    </row>
    <row r="23" spans="1:1" x14ac:dyDescent="0.3">
      <c r="A23" s="2" t="str">
        <f xml:space="preserve"> HYPERLINK("#'PSEG Trust Index Score Met Not-'!A1", " PSEG Trust Index Score Met Not-Met and base size")</f>
        <v xml:space="preserve"> PSEG Trust Index Score Met Not-Met and base size</v>
      </c>
    </row>
    <row r="24" spans="1:1" x14ac:dyDescent="0.3">
      <c r="A24" s="2" t="str">
        <f xml:space="preserve"> HYPERLINK("#'PSEG Info Provided Index Score '!A1", " PSEG Info Provided Index Score Met Not-Met and base size")</f>
        <v xml:space="preserve"> PSEG Info Provided Index Score Met Not-Met and base size</v>
      </c>
    </row>
    <row r="25" spans="1:1" x14ac:dyDescent="0.3">
      <c r="A25" s="2" t="str">
        <f xml:space="preserve"> HYPERLINK("#'East Large Historical KPIs %s  '!A1", " East Large Historical KPIs %s  Met Not-Met")</f>
        <v xml:space="preserve"> East Large Historical KPIs %s  Met Not-Met</v>
      </c>
    </row>
    <row r="26" spans="1:1" x14ac:dyDescent="0.3">
      <c r="A26" s="2" t="str">
        <f xml:space="preserve"> HYPERLINK("#'PSEG Historical KPIs %s Met Not'!A1", " PSEG Historical KPIs %s Met Not-Met")</f>
        <v xml:space="preserve"> PSEG Historical KPIs %s Met Not-Met</v>
      </c>
    </row>
    <row r="27" spans="1:1" x14ac:dyDescent="0.3">
      <c r="A27" s="2" t="str">
        <f xml:space="preserve"> HYPERLINK("#'PSEG Cost KPI Historical %s Met'!A1", " PSEG Cost KPI Historical %s Met Not-Met")</f>
        <v xml:space="preserve"> PSEG Cost KPI Historical %s Met Not-Met</v>
      </c>
    </row>
    <row r="28" spans="1:1" x14ac:dyDescent="0.3">
      <c r="A28" s="2" t="str">
        <f xml:space="preserve"> HYPERLINK("#'PSEG Safety KPI Historical %s M'!A1", " PSEG Safety KPI Historical %s Met Not-Met")</f>
        <v xml:space="preserve"> PSEG Safety KPI Historical %s Met Not-Met</v>
      </c>
    </row>
    <row r="29" spans="1:1" x14ac:dyDescent="0.3">
      <c r="A29" s="2" t="str">
        <f xml:space="preserve"> HYPERLINK("#'PSEG Problem Resolution KPI His'!A1", " PSEG Problem Resolution KPI Historical %s Met Not-Met")</f>
        <v xml:space="preserve"> PSEG Problem Resolution KPI Historical %s Met Not-Met</v>
      </c>
    </row>
    <row r="30" spans="1:1" x14ac:dyDescent="0.3">
      <c r="A30" s="2" t="str">
        <f xml:space="preserve"> HYPERLINK("#'PSEG Ease KPI Historical %s Met'!A1", " PSEG Ease KPI Historical %s Met Not-Met")</f>
        <v xml:space="preserve"> PSEG Ease KPI Historical %s Met Not-Met</v>
      </c>
    </row>
    <row r="31" spans="1:1" x14ac:dyDescent="0.3">
      <c r="A31" s="2" t="str">
        <f xml:space="preserve"> HYPERLINK("#'PSEG Digital Channel KPI Histor'!A1", " PSEG Digital Channel KPI Historical %s Met Not-Met")</f>
        <v xml:space="preserve"> PSEG Digital Channel KPI Historical %s Met Not-Met</v>
      </c>
    </row>
    <row r="32" spans="1:1" x14ac:dyDescent="0.3">
      <c r="A32" s="2" t="str">
        <f xml:space="preserve"> HYPERLINK("#'PSEG People KPI Historical %s M'!A1", " PSEG People KPI Historical %s Met Not-Met")</f>
        <v xml:space="preserve"> PSEG People KPI Historical %s Met Not-Met</v>
      </c>
    </row>
    <row r="33" spans="1:1" x14ac:dyDescent="0.3">
      <c r="A33" s="2" t="str">
        <f xml:space="preserve"> HYPERLINK("#'PSEG Trust KPI Historical %s Me'!A1", " PSEG Trust KPI Historical %s Met Not-Met")</f>
        <v xml:space="preserve"> PSEG Trust KPI Historical %s Met Not-Met</v>
      </c>
    </row>
    <row r="34" spans="1:1" x14ac:dyDescent="0.3">
      <c r="A34" s="2" t="str">
        <f xml:space="preserve"> HYPERLINK("#'PSEG Info Provided KPI Historic'!A1", " PSEG Info Provided KPI Historical %s Met Not-Met")</f>
        <v xml:space="preserve"> PSEG Info Provided KPI Historical %s Met Not-Met</v>
      </c>
    </row>
  </sheetData>
  <pageMargins left="0" right="0" top="0" bottom="0"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0"/>
  <sheetViews>
    <sheetView workbookViewId="0"/>
  </sheetViews>
  <sheetFormatPr defaultRowHeight="14.4" x14ac:dyDescent="0.3"/>
  <cols>
    <col min="1" max="1" width="98" bestFit="1" customWidth="1"/>
    <col min="2" max="2" width="7.664062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6"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1093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89</v>
      </c>
    </row>
    <row r="3" spans="1:30" ht="23.25" customHeight="1" x14ac:dyDescent="0.3">
      <c r="A3" s="12" t="s">
        <v>84</v>
      </c>
    </row>
    <row r="4" spans="1:30" x14ac:dyDescent="0.3">
      <c r="A4" s="13" t="s">
        <v>2</v>
      </c>
      <c r="B4" s="14" t="s">
        <v>2</v>
      </c>
      <c r="C4" s="16" t="s">
        <v>3</v>
      </c>
      <c r="D4" s="16" t="s">
        <v>2</v>
      </c>
      <c r="E4" s="16" t="s">
        <v>2</v>
      </c>
      <c r="F4" s="16" t="s">
        <v>2</v>
      </c>
      <c r="G4" s="16" t="s">
        <v>2</v>
      </c>
      <c r="H4" s="16" t="s">
        <v>2</v>
      </c>
      <c r="I4" s="16" t="s">
        <v>2</v>
      </c>
      <c r="J4" s="16" t="s">
        <v>2</v>
      </c>
      <c r="K4" s="16" t="s">
        <v>2</v>
      </c>
      <c r="L4" s="16" t="s">
        <v>2</v>
      </c>
      <c r="M4" s="16" t="s">
        <v>2</v>
      </c>
      <c r="N4" s="16" t="s">
        <v>2</v>
      </c>
      <c r="O4" s="16" t="s">
        <v>2</v>
      </c>
      <c r="P4" s="16" t="s">
        <v>2</v>
      </c>
      <c r="Q4" s="16" t="s">
        <v>2</v>
      </c>
      <c r="R4" s="16" t="s">
        <v>2</v>
      </c>
      <c r="S4" s="16" t="s">
        <v>2</v>
      </c>
      <c r="T4" s="16" t="s">
        <v>2</v>
      </c>
      <c r="U4" s="16" t="s">
        <v>2</v>
      </c>
      <c r="V4" s="16" t="s">
        <v>2</v>
      </c>
      <c r="W4" s="16" t="s">
        <v>2</v>
      </c>
      <c r="X4" s="16" t="s">
        <v>2</v>
      </c>
      <c r="Y4" s="16" t="s">
        <v>2</v>
      </c>
      <c r="Z4" s="16" t="s">
        <v>2</v>
      </c>
      <c r="AA4" s="16" t="s">
        <v>2</v>
      </c>
      <c r="AB4" s="16" t="s">
        <v>2</v>
      </c>
      <c r="AC4" s="16" t="s">
        <v>2</v>
      </c>
      <c r="AD4" s="16" t="s">
        <v>2</v>
      </c>
    </row>
    <row r="5" spans="1:30" x14ac:dyDescent="0.3">
      <c r="A5" t="s">
        <v>2</v>
      </c>
      <c r="B5" s="15" t="s">
        <v>2</v>
      </c>
      <c r="C5" s="16" t="s">
        <v>5</v>
      </c>
      <c r="D5" s="16" t="s">
        <v>2</v>
      </c>
      <c r="E5" s="16" t="s">
        <v>7</v>
      </c>
      <c r="F5" s="16" t="s">
        <v>2</v>
      </c>
      <c r="G5" s="16" t="s">
        <v>8</v>
      </c>
      <c r="H5" s="16" t="s">
        <v>2</v>
      </c>
      <c r="I5" s="16" t="s">
        <v>9</v>
      </c>
      <c r="J5" s="16" t="s">
        <v>2</v>
      </c>
      <c r="K5" s="16" t="s">
        <v>10</v>
      </c>
      <c r="L5" s="16" t="s">
        <v>2</v>
      </c>
      <c r="M5" s="16" t="s">
        <v>11</v>
      </c>
      <c r="N5" s="16" t="s">
        <v>2</v>
      </c>
      <c r="O5" s="16" t="s">
        <v>12</v>
      </c>
      <c r="P5" s="16" t="s">
        <v>2</v>
      </c>
      <c r="Q5" s="16" t="s">
        <v>13</v>
      </c>
      <c r="R5" s="16" t="s">
        <v>2</v>
      </c>
      <c r="S5" s="16" t="s">
        <v>14</v>
      </c>
      <c r="T5" s="16" t="s">
        <v>2</v>
      </c>
      <c r="U5" s="16" t="s">
        <v>15</v>
      </c>
      <c r="V5" s="16" t="s">
        <v>2</v>
      </c>
      <c r="W5" s="16" t="s">
        <v>16</v>
      </c>
      <c r="X5" s="16" t="s">
        <v>2</v>
      </c>
      <c r="Y5" s="16" t="s">
        <v>17</v>
      </c>
      <c r="Z5" s="16" t="s">
        <v>2</v>
      </c>
      <c r="AA5" s="16" t="s">
        <v>18</v>
      </c>
      <c r="AB5" s="16" t="s">
        <v>2</v>
      </c>
      <c r="AC5" s="16" t="s">
        <v>4</v>
      </c>
      <c r="AD5" s="16" t="s">
        <v>2</v>
      </c>
    </row>
    <row r="6" spans="1:30" x14ac:dyDescent="0.3">
      <c r="A6" t="s">
        <v>2</v>
      </c>
      <c r="B6" s="15" t="s">
        <v>2</v>
      </c>
      <c r="C6" s="3" t="s">
        <v>45</v>
      </c>
      <c r="D6" s="3" t="s">
        <v>6</v>
      </c>
      <c r="E6" s="3" t="s">
        <v>45</v>
      </c>
      <c r="F6" s="3" t="s">
        <v>6</v>
      </c>
      <c r="G6" s="3" t="s">
        <v>45</v>
      </c>
      <c r="H6" s="3" t="s">
        <v>6</v>
      </c>
      <c r="I6" s="3" t="s">
        <v>45</v>
      </c>
      <c r="J6" s="3" t="s">
        <v>6</v>
      </c>
      <c r="K6" s="3" t="s">
        <v>45</v>
      </c>
      <c r="L6" s="3" t="s">
        <v>6</v>
      </c>
      <c r="M6" s="3" t="s">
        <v>45</v>
      </c>
      <c r="N6" s="3" t="s">
        <v>6</v>
      </c>
      <c r="O6" s="3" t="s">
        <v>45</v>
      </c>
      <c r="P6" s="3" t="s">
        <v>6</v>
      </c>
      <c r="Q6" s="3" t="s">
        <v>45</v>
      </c>
      <c r="R6" s="3" t="s">
        <v>6</v>
      </c>
      <c r="S6" s="3" t="s">
        <v>45</v>
      </c>
      <c r="T6" s="3" t="s">
        <v>6</v>
      </c>
      <c r="U6" s="3" t="s">
        <v>45</v>
      </c>
      <c r="V6" s="3" t="s">
        <v>6</v>
      </c>
      <c r="W6" s="3" t="s">
        <v>45</v>
      </c>
      <c r="X6" s="3" t="s">
        <v>6</v>
      </c>
      <c r="Y6" s="3" t="s">
        <v>45</v>
      </c>
      <c r="Z6" s="3" t="s">
        <v>6</v>
      </c>
      <c r="AA6" s="3" t="s">
        <v>45</v>
      </c>
      <c r="AB6" s="3" t="s">
        <v>6</v>
      </c>
      <c r="AC6" s="3" t="s">
        <v>45</v>
      </c>
      <c r="AD6" s="3" t="s">
        <v>6</v>
      </c>
    </row>
    <row r="7" spans="1:30" ht="25.5" customHeight="1" x14ac:dyDescent="0.3">
      <c r="A7" s="17" t="s">
        <v>49</v>
      </c>
      <c r="B7" s="5" t="s">
        <v>47</v>
      </c>
      <c r="C7" s="8">
        <v>70.978282644676497</v>
      </c>
      <c r="D7" s="7" t="s">
        <v>25</v>
      </c>
      <c r="E7" s="8">
        <v>73.2580710707783</v>
      </c>
      <c r="F7" s="7" t="s">
        <v>32</v>
      </c>
      <c r="G7" s="8">
        <v>59.8532596033834</v>
      </c>
      <c r="H7" s="7" t="s">
        <v>21</v>
      </c>
      <c r="I7" s="8">
        <v>78.380169301230694</v>
      </c>
      <c r="J7" s="7" t="s">
        <v>31</v>
      </c>
      <c r="K7" s="8">
        <v>74.730259269258099</v>
      </c>
      <c r="L7" s="7" t="s">
        <v>29</v>
      </c>
      <c r="M7" s="8">
        <v>75.580718136849597</v>
      </c>
      <c r="N7" s="7" t="s">
        <v>33</v>
      </c>
      <c r="O7" s="8">
        <v>67.943523171877402</v>
      </c>
      <c r="P7" s="7" t="s">
        <v>27</v>
      </c>
      <c r="Q7" s="8">
        <v>67.987297573695002</v>
      </c>
      <c r="R7" s="7" t="s">
        <v>37</v>
      </c>
      <c r="S7" s="8">
        <v>69.168990286476301</v>
      </c>
      <c r="T7" s="7" t="s">
        <v>34</v>
      </c>
      <c r="U7" s="8">
        <v>63.753324958864503</v>
      </c>
      <c r="V7" s="7" t="s">
        <v>26</v>
      </c>
      <c r="W7" s="8">
        <v>64.141338819051597</v>
      </c>
      <c r="X7" s="7" t="s">
        <v>23</v>
      </c>
      <c r="Y7" s="8">
        <v>73.287902368839795</v>
      </c>
      <c r="Z7" s="7" t="s">
        <v>22</v>
      </c>
      <c r="AA7" s="8">
        <v>69.581762196571503</v>
      </c>
      <c r="AB7" s="7" t="s">
        <v>30</v>
      </c>
      <c r="AC7" s="8">
        <v>70.600672994826596</v>
      </c>
      <c r="AD7" s="7" t="s">
        <v>28</v>
      </c>
    </row>
    <row r="8" spans="1:30" x14ac:dyDescent="0.3">
      <c r="A8" s="15" t="s">
        <v>2</v>
      </c>
      <c r="B8" s="5" t="s">
        <v>48</v>
      </c>
      <c r="C8" s="8">
        <v>29.021717355323499</v>
      </c>
      <c r="D8" s="7" t="s">
        <v>34</v>
      </c>
      <c r="E8" s="8">
        <v>26.7419289292217</v>
      </c>
      <c r="F8" s="7" t="s">
        <v>37</v>
      </c>
      <c r="G8" s="8">
        <v>40.1467403966166</v>
      </c>
      <c r="H8" s="7" t="s">
        <v>31</v>
      </c>
      <c r="I8" s="8">
        <v>21.619830698769299</v>
      </c>
      <c r="J8" s="7" t="s">
        <v>21</v>
      </c>
      <c r="K8" s="8">
        <v>25.269740730741901</v>
      </c>
      <c r="L8" s="7" t="s">
        <v>23</v>
      </c>
      <c r="M8" s="8">
        <v>24.419281863150498</v>
      </c>
      <c r="N8" s="7" t="s">
        <v>26</v>
      </c>
      <c r="O8" s="8">
        <v>32.056476828122598</v>
      </c>
      <c r="P8" s="7" t="s">
        <v>22</v>
      </c>
      <c r="Q8" s="8">
        <v>32.012702426304998</v>
      </c>
      <c r="R8" s="7" t="s">
        <v>32</v>
      </c>
      <c r="S8" s="8">
        <v>30.831009713523699</v>
      </c>
      <c r="T8" s="7" t="s">
        <v>25</v>
      </c>
      <c r="U8" s="8">
        <v>36.246675041135497</v>
      </c>
      <c r="V8" s="7" t="s">
        <v>33</v>
      </c>
      <c r="W8" s="8">
        <v>35.858661180948403</v>
      </c>
      <c r="X8" s="7" t="s">
        <v>29</v>
      </c>
      <c r="Y8" s="8">
        <v>26.712097631160201</v>
      </c>
      <c r="Z8" s="7" t="s">
        <v>27</v>
      </c>
      <c r="AA8" s="8">
        <v>30.4182378034285</v>
      </c>
      <c r="AB8" s="7" t="s">
        <v>28</v>
      </c>
      <c r="AC8" s="8">
        <v>29.399327005173301</v>
      </c>
      <c r="AD8" s="7" t="s">
        <v>30</v>
      </c>
    </row>
    <row r="9" spans="1:30" x14ac:dyDescent="0.3">
      <c r="A9" s="17" t="s">
        <v>50</v>
      </c>
      <c r="B9" s="5" t="s">
        <v>47</v>
      </c>
      <c r="C9" s="8">
        <v>66.3491161809647</v>
      </c>
      <c r="D9" s="7" t="s">
        <v>31</v>
      </c>
      <c r="E9" s="8">
        <v>28.113658940926999</v>
      </c>
      <c r="F9" s="7" t="s">
        <v>26</v>
      </c>
      <c r="G9" s="8">
        <v>51.8921742013844</v>
      </c>
      <c r="H9" s="7" t="s">
        <v>29</v>
      </c>
      <c r="I9" s="8">
        <v>56.674805619330897</v>
      </c>
      <c r="J9" s="7" t="s">
        <v>33</v>
      </c>
      <c r="K9" s="8">
        <v>39.051766220893697</v>
      </c>
      <c r="L9" s="7" t="s">
        <v>30</v>
      </c>
      <c r="M9" s="8">
        <v>42.840290347298797</v>
      </c>
      <c r="N9" s="7" t="s">
        <v>25</v>
      </c>
      <c r="O9" s="8">
        <v>51.338273462579302</v>
      </c>
      <c r="P9" s="7" t="s">
        <v>22</v>
      </c>
      <c r="Q9" s="8">
        <v>34.198981013893402</v>
      </c>
      <c r="R9" s="7" t="s">
        <v>37</v>
      </c>
      <c r="S9" s="8">
        <v>33.077374154585897</v>
      </c>
      <c r="T9" s="7" t="s">
        <v>27</v>
      </c>
      <c r="U9" s="8">
        <v>30.708845707421901</v>
      </c>
      <c r="V9" s="7" t="s">
        <v>23</v>
      </c>
      <c r="W9" s="8">
        <v>34.885889832584901</v>
      </c>
      <c r="X9" s="7" t="s">
        <v>34</v>
      </c>
      <c r="Y9" s="8">
        <v>46.032557179207799</v>
      </c>
      <c r="Z9" s="7" t="s">
        <v>32</v>
      </c>
      <c r="AA9" s="8">
        <v>24.586397468537498</v>
      </c>
      <c r="AB9" s="7" t="s">
        <v>21</v>
      </c>
      <c r="AC9" s="8">
        <v>41.392974771412199</v>
      </c>
      <c r="AD9" s="7" t="s">
        <v>28</v>
      </c>
    </row>
    <row r="10" spans="1:30" x14ac:dyDescent="0.3">
      <c r="A10" s="15" t="s">
        <v>2</v>
      </c>
      <c r="B10" s="5" t="s">
        <v>48</v>
      </c>
      <c r="C10" s="8">
        <v>33.6508838190353</v>
      </c>
      <c r="D10" s="7" t="s">
        <v>21</v>
      </c>
      <c r="E10" s="8">
        <v>71.886341059073004</v>
      </c>
      <c r="F10" s="7" t="s">
        <v>33</v>
      </c>
      <c r="G10" s="8">
        <v>48.1078257986156</v>
      </c>
      <c r="H10" s="7" t="s">
        <v>23</v>
      </c>
      <c r="I10" s="8">
        <v>43.325194380669103</v>
      </c>
      <c r="J10" s="7" t="s">
        <v>26</v>
      </c>
      <c r="K10" s="8">
        <v>60.948233779106303</v>
      </c>
      <c r="L10" s="7" t="s">
        <v>28</v>
      </c>
      <c r="M10" s="8">
        <v>57.159709652701203</v>
      </c>
      <c r="N10" s="7" t="s">
        <v>34</v>
      </c>
      <c r="O10" s="8">
        <v>48.661726537420698</v>
      </c>
      <c r="P10" s="7" t="s">
        <v>27</v>
      </c>
      <c r="Q10" s="8">
        <v>65.801018986106598</v>
      </c>
      <c r="R10" s="7" t="s">
        <v>32</v>
      </c>
      <c r="S10" s="8">
        <v>66.922625845414103</v>
      </c>
      <c r="T10" s="7" t="s">
        <v>22</v>
      </c>
      <c r="U10" s="8">
        <v>69.291154292578099</v>
      </c>
      <c r="V10" s="7" t="s">
        <v>29</v>
      </c>
      <c r="W10" s="8">
        <v>65.114110167415106</v>
      </c>
      <c r="X10" s="7" t="s">
        <v>25</v>
      </c>
      <c r="Y10" s="8">
        <v>53.967442820792201</v>
      </c>
      <c r="Z10" s="7" t="s">
        <v>37</v>
      </c>
      <c r="AA10" s="8">
        <v>75.413602531462502</v>
      </c>
      <c r="AB10" s="7" t="s">
        <v>31</v>
      </c>
      <c r="AC10" s="8">
        <v>58.607025228587801</v>
      </c>
      <c r="AD10" s="7" t="s">
        <v>30</v>
      </c>
    </row>
    <row r="11" spans="1:30" x14ac:dyDescent="0.3">
      <c r="A11" s="17" t="s">
        <v>51</v>
      </c>
      <c r="B11" s="5" t="s">
        <v>47</v>
      </c>
      <c r="C11" s="8">
        <v>46.355547663033398</v>
      </c>
      <c r="D11" s="7" t="s">
        <v>31</v>
      </c>
      <c r="E11" s="8">
        <v>39.502556476029604</v>
      </c>
      <c r="F11" s="7" t="s">
        <v>25</v>
      </c>
      <c r="G11" s="8">
        <v>32.5791627744861</v>
      </c>
      <c r="H11" s="7" t="s">
        <v>23</v>
      </c>
      <c r="I11" s="8">
        <v>38.8667178873607</v>
      </c>
      <c r="J11" s="7" t="s">
        <v>30</v>
      </c>
      <c r="K11" s="8">
        <v>30.571392261465601</v>
      </c>
      <c r="L11" s="7" t="s">
        <v>21</v>
      </c>
      <c r="M11" s="8">
        <v>43.877595097648801</v>
      </c>
      <c r="N11" s="7" t="s">
        <v>33</v>
      </c>
      <c r="O11" s="8">
        <v>43.204990625976002</v>
      </c>
      <c r="P11" s="7" t="s">
        <v>29</v>
      </c>
      <c r="Q11" s="8">
        <v>40.0385795029541</v>
      </c>
      <c r="R11" s="7" t="s">
        <v>32</v>
      </c>
      <c r="S11" s="8">
        <v>37.865752452565097</v>
      </c>
      <c r="T11" s="7" t="s">
        <v>34</v>
      </c>
      <c r="U11" s="8">
        <v>33.260196075670898</v>
      </c>
      <c r="V11" s="7" t="s">
        <v>37</v>
      </c>
      <c r="W11" s="8">
        <v>41.242686898735997</v>
      </c>
      <c r="X11" s="7" t="s">
        <v>22</v>
      </c>
      <c r="Y11" s="8">
        <v>31.290650489193698</v>
      </c>
      <c r="Z11" s="7" t="s">
        <v>26</v>
      </c>
      <c r="AA11" s="8">
        <v>33.078108457648803</v>
      </c>
      <c r="AB11" s="7" t="s">
        <v>27</v>
      </c>
      <c r="AC11" s="8">
        <v>38.9707794728088</v>
      </c>
      <c r="AD11" s="7" t="s">
        <v>28</v>
      </c>
    </row>
    <row r="12" spans="1:30" x14ac:dyDescent="0.3">
      <c r="A12" s="15" t="s">
        <v>2</v>
      </c>
      <c r="B12" s="5" t="s">
        <v>48</v>
      </c>
      <c r="C12" s="8">
        <v>53.644452336966602</v>
      </c>
      <c r="D12" s="7" t="s">
        <v>21</v>
      </c>
      <c r="E12" s="8">
        <v>60.497443523970396</v>
      </c>
      <c r="F12" s="7" t="s">
        <v>34</v>
      </c>
      <c r="G12" s="8">
        <v>67.420837225513907</v>
      </c>
      <c r="H12" s="7" t="s">
        <v>29</v>
      </c>
      <c r="I12" s="8">
        <v>61.1332821126393</v>
      </c>
      <c r="J12" s="7" t="s">
        <v>28</v>
      </c>
      <c r="K12" s="8">
        <v>69.428607738534396</v>
      </c>
      <c r="L12" s="7" t="s">
        <v>31</v>
      </c>
      <c r="M12" s="8">
        <v>56.122404902351199</v>
      </c>
      <c r="N12" s="7" t="s">
        <v>26</v>
      </c>
      <c r="O12" s="8">
        <v>56.795009374023998</v>
      </c>
      <c r="P12" s="7" t="s">
        <v>23</v>
      </c>
      <c r="Q12" s="8">
        <v>59.9614204970459</v>
      </c>
      <c r="R12" s="7" t="s">
        <v>37</v>
      </c>
      <c r="S12" s="8">
        <v>62.134247547434903</v>
      </c>
      <c r="T12" s="7" t="s">
        <v>25</v>
      </c>
      <c r="U12" s="8">
        <v>66.739803924329095</v>
      </c>
      <c r="V12" s="7" t="s">
        <v>32</v>
      </c>
      <c r="W12" s="8">
        <v>58.757313101264003</v>
      </c>
      <c r="X12" s="7" t="s">
        <v>27</v>
      </c>
      <c r="Y12" s="8">
        <v>68.709349510806206</v>
      </c>
      <c r="Z12" s="7" t="s">
        <v>33</v>
      </c>
      <c r="AA12" s="8">
        <v>66.921891542351204</v>
      </c>
      <c r="AB12" s="7" t="s">
        <v>22</v>
      </c>
      <c r="AC12" s="8">
        <v>61.0292205271912</v>
      </c>
      <c r="AD12" s="7" t="s">
        <v>30</v>
      </c>
    </row>
    <row r="13" spans="1:30" ht="25.5" customHeight="1" x14ac:dyDescent="0.3">
      <c r="A13" s="17" t="s">
        <v>63</v>
      </c>
      <c r="B13" s="5" t="s">
        <v>47</v>
      </c>
      <c r="C13" s="8">
        <v>50.720443298259703</v>
      </c>
      <c r="D13" s="7" t="s">
        <v>23</v>
      </c>
      <c r="E13" s="8">
        <v>51.705856397410898</v>
      </c>
      <c r="F13" s="7" t="s">
        <v>34</v>
      </c>
      <c r="G13" s="8">
        <v>51.0762654951508</v>
      </c>
      <c r="H13" s="7" t="s">
        <v>27</v>
      </c>
      <c r="I13" s="8">
        <v>66.708583853640107</v>
      </c>
      <c r="J13" s="7" t="s">
        <v>31</v>
      </c>
      <c r="K13" s="8">
        <v>51.436166823941001</v>
      </c>
      <c r="L13" s="7" t="s">
        <v>37</v>
      </c>
      <c r="M13" s="8">
        <v>54.698613108861501</v>
      </c>
      <c r="N13" s="7" t="s">
        <v>33</v>
      </c>
      <c r="O13" s="8">
        <v>53.777279288833398</v>
      </c>
      <c r="P13" s="7" t="s">
        <v>22</v>
      </c>
      <c r="Q13" s="8">
        <v>51.983924839539696</v>
      </c>
      <c r="R13" s="7" t="s">
        <v>30</v>
      </c>
      <c r="S13" s="8">
        <v>52.7899902089653</v>
      </c>
      <c r="T13" s="7" t="s">
        <v>25</v>
      </c>
      <c r="U13" s="8">
        <v>50.107042618557799</v>
      </c>
      <c r="V13" s="7" t="s">
        <v>21</v>
      </c>
      <c r="W13" s="8">
        <v>50.555302235775898</v>
      </c>
      <c r="X13" s="7" t="s">
        <v>26</v>
      </c>
      <c r="Y13" s="8">
        <v>54.591925369987102</v>
      </c>
      <c r="Z13" s="7" t="s">
        <v>29</v>
      </c>
      <c r="AA13" s="8">
        <v>52.507803784111999</v>
      </c>
      <c r="AB13" s="7" t="s">
        <v>28</v>
      </c>
      <c r="AC13" s="8">
        <v>53.524041286839498</v>
      </c>
      <c r="AD13" s="7" t="s">
        <v>32</v>
      </c>
    </row>
    <row r="14" spans="1:30" x14ac:dyDescent="0.3">
      <c r="A14" s="15" t="s">
        <v>2</v>
      </c>
      <c r="B14" s="5" t="s">
        <v>48</v>
      </c>
      <c r="C14" s="8">
        <v>49.279556701740297</v>
      </c>
      <c r="D14" s="7" t="s">
        <v>29</v>
      </c>
      <c r="E14" s="8">
        <v>48.294143602589102</v>
      </c>
      <c r="F14" s="7" t="s">
        <v>25</v>
      </c>
      <c r="G14" s="8">
        <v>48.9237345048492</v>
      </c>
      <c r="H14" s="7" t="s">
        <v>22</v>
      </c>
      <c r="I14" s="8">
        <v>33.2914161463599</v>
      </c>
      <c r="J14" s="7" t="s">
        <v>21</v>
      </c>
      <c r="K14" s="8">
        <v>48.563833176058999</v>
      </c>
      <c r="L14" s="7" t="s">
        <v>32</v>
      </c>
      <c r="M14" s="8">
        <v>45.301386891138499</v>
      </c>
      <c r="N14" s="7" t="s">
        <v>26</v>
      </c>
      <c r="O14" s="8">
        <v>46.222720711166602</v>
      </c>
      <c r="P14" s="7" t="s">
        <v>27</v>
      </c>
      <c r="Q14" s="8">
        <v>48.016075160460304</v>
      </c>
      <c r="R14" s="7" t="s">
        <v>28</v>
      </c>
      <c r="S14" s="8">
        <v>47.210009791034601</v>
      </c>
      <c r="T14" s="7" t="s">
        <v>34</v>
      </c>
      <c r="U14" s="8">
        <v>49.892957381442102</v>
      </c>
      <c r="V14" s="7" t="s">
        <v>31</v>
      </c>
      <c r="W14" s="8">
        <v>49.444697764224102</v>
      </c>
      <c r="X14" s="7" t="s">
        <v>33</v>
      </c>
      <c r="Y14" s="8">
        <v>45.408074630012898</v>
      </c>
      <c r="Z14" s="7" t="s">
        <v>23</v>
      </c>
      <c r="AA14" s="8">
        <v>47.492196215888001</v>
      </c>
      <c r="AB14" s="7" t="s">
        <v>30</v>
      </c>
      <c r="AC14" s="8">
        <v>46.475958713160502</v>
      </c>
      <c r="AD14" s="7" t="s">
        <v>37</v>
      </c>
    </row>
    <row r="15" spans="1:30" x14ac:dyDescent="0.3">
      <c r="A15" s="17" t="s">
        <v>59</v>
      </c>
      <c r="B15" s="5" t="s">
        <v>47</v>
      </c>
      <c r="C15" s="8">
        <v>38.414158562657398</v>
      </c>
      <c r="D15" s="7" t="s">
        <v>26</v>
      </c>
      <c r="E15" s="8">
        <v>40.184481671524402</v>
      </c>
      <c r="F15" s="7" t="s">
        <v>37</v>
      </c>
      <c r="G15" s="8">
        <v>42.508531963982698</v>
      </c>
      <c r="H15" s="7" t="s">
        <v>30</v>
      </c>
      <c r="I15" s="8">
        <v>49.449013074781398</v>
      </c>
      <c r="J15" s="7" t="s">
        <v>33</v>
      </c>
      <c r="K15" s="8">
        <v>39.255275686584902</v>
      </c>
      <c r="L15" s="7" t="s">
        <v>23</v>
      </c>
      <c r="M15" s="8">
        <v>47.344383285638202</v>
      </c>
      <c r="N15" s="7" t="s">
        <v>29</v>
      </c>
      <c r="O15" s="8">
        <v>50.307481081078102</v>
      </c>
      <c r="P15" s="7" t="s">
        <v>31</v>
      </c>
      <c r="Q15" s="8">
        <v>44.035593399245002</v>
      </c>
      <c r="R15" s="7" t="s">
        <v>28</v>
      </c>
      <c r="S15" s="8">
        <v>45.966735473378399</v>
      </c>
      <c r="T15" s="7" t="s">
        <v>22</v>
      </c>
      <c r="U15" s="8">
        <v>34.517528437999403</v>
      </c>
      <c r="V15" s="7" t="s">
        <v>21</v>
      </c>
      <c r="W15" s="8">
        <v>42.019919435296501</v>
      </c>
      <c r="X15" s="7" t="s">
        <v>34</v>
      </c>
      <c r="Y15" s="8">
        <v>39.552195820260998</v>
      </c>
      <c r="Z15" s="7" t="s">
        <v>27</v>
      </c>
      <c r="AA15" s="8">
        <v>45.483359735434803</v>
      </c>
      <c r="AB15" s="7" t="s">
        <v>32</v>
      </c>
      <c r="AC15" s="8">
        <v>44.0906961352132</v>
      </c>
      <c r="AD15" s="7" t="s">
        <v>25</v>
      </c>
    </row>
    <row r="16" spans="1:30" x14ac:dyDescent="0.3">
      <c r="A16" s="15" t="s">
        <v>2</v>
      </c>
      <c r="B16" s="5" t="s">
        <v>48</v>
      </c>
      <c r="C16" s="8">
        <v>61.585841437342602</v>
      </c>
      <c r="D16" s="7" t="s">
        <v>33</v>
      </c>
      <c r="E16" s="8">
        <v>59.815518328475598</v>
      </c>
      <c r="F16" s="7" t="s">
        <v>32</v>
      </c>
      <c r="G16" s="8">
        <v>57.491468036017302</v>
      </c>
      <c r="H16" s="7" t="s">
        <v>28</v>
      </c>
      <c r="I16" s="8">
        <v>50.550986925218602</v>
      </c>
      <c r="J16" s="7" t="s">
        <v>26</v>
      </c>
      <c r="K16" s="8">
        <v>60.744724313415098</v>
      </c>
      <c r="L16" s="7" t="s">
        <v>29</v>
      </c>
      <c r="M16" s="8">
        <v>52.655616714361699</v>
      </c>
      <c r="N16" s="7" t="s">
        <v>23</v>
      </c>
      <c r="O16" s="8">
        <v>49.692518918921898</v>
      </c>
      <c r="P16" s="7" t="s">
        <v>21</v>
      </c>
      <c r="Q16" s="8">
        <v>55.964406600754998</v>
      </c>
      <c r="R16" s="7" t="s">
        <v>30</v>
      </c>
      <c r="S16" s="8">
        <v>54.033264526621601</v>
      </c>
      <c r="T16" s="7" t="s">
        <v>27</v>
      </c>
      <c r="U16" s="8">
        <v>65.482471562000597</v>
      </c>
      <c r="V16" s="7" t="s">
        <v>31</v>
      </c>
      <c r="W16" s="8">
        <v>57.980080564703599</v>
      </c>
      <c r="X16" s="7" t="s">
        <v>25</v>
      </c>
      <c r="Y16" s="8">
        <v>60.447804179739002</v>
      </c>
      <c r="Z16" s="7" t="s">
        <v>22</v>
      </c>
      <c r="AA16" s="8">
        <v>54.516640264565197</v>
      </c>
      <c r="AB16" s="7" t="s">
        <v>37</v>
      </c>
      <c r="AC16" s="8">
        <v>55.9093038647868</v>
      </c>
      <c r="AD16" s="7" t="s">
        <v>34</v>
      </c>
    </row>
    <row r="17" spans="1:30" x14ac:dyDescent="0.3">
      <c r="A17" s="18" t="s">
        <v>79</v>
      </c>
      <c r="B17" s="5" t="s">
        <v>47</v>
      </c>
      <c r="C17" s="8">
        <v>62.400028383107198</v>
      </c>
      <c r="D17" s="7" t="s">
        <v>37</v>
      </c>
      <c r="E17" s="8">
        <v>54.413848645134699</v>
      </c>
      <c r="F17" s="7" t="s">
        <v>26</v>
      </c>
      <c r="G17" s="8">
        <v>62.817481800236102</v>
      </c>
      <c r="H17" s="7" t="s">
        <v>34</v>
      </c>
      <c r="I17" s="8">
        <v>77.931426820569797</v>
      </c>
      <c r="J17" s="7" t="s">
        <v>31</v>
      </c>
      <c r="K17" s="8">
        <v>52.493440782961102</v>
      </c>
      <c r="L17" s="7" t="s">
        <v>21</v>
      </c>
      <c r="M17" s="8">
        <v>68.624614436229507</v>
      </c>
      <c r="N17" s="7" t="s">
        <v>25</v>
      </c>
      <c r="O17" s="8">
        <v>71.006869978595503</v>
      </c>
      <c r="P17" s="7" t="s">
        <v>22</v>
      </c>
      <c r="Q17" s="8">
        <v>77.402143293363906</v>
      </c>
      <c r="R17" s="7" t="s">
        <v>33</v>
      </c>
      <c r="S17" s="8">
        <v>58.247413462407899</v>
      </c>
      <c r="T17" s="7" t="s">
        <v>23</v>
      </c>
      <c r="U17" s="8">
        <v>60.2318251277256</v>
      </c>
      <c r="V17" s="7" t="s">
        <v>27</v>
      </c>
      <c r="W17" s="8">
        <v>67.508009028202693</v>
      </c>
      <c r="X17" s="7" t="s">
        <v>28</v>
      </c>
      <c r="Y17" s="8">
        <v>69.106031362298594</v>
      </c>
      <c r="Z17" s="7" t="s">
        <v>32</v>
      </c>
      <c r="AA17" s="8">
        <v>77.209127721433504</v>
      </c>
      <c r="AB17" s="7" t="s">
        <v>29</v>
      </c>
      <c r="AC17" s="8">
        <v>67.393169876704206</v>
      </c>
      <c r="AD17" s="7" t="s">
        <v>30</v>
      </c>
    </row>
    <row r="18" spans="1:30" x14ac:dyDescent="0.3">
      <c r="A18" s="15" t="s">
        <v>2</v>
      </c>
      <c r="B18" s="5" t="s">
        <v>48</v>
      </c>
      <c r="C18" s="8">
        <v>37.599971616892802</v>
      </c>
      <c r="D18" s="7" t="s">
        <v>32</v>
      </c>
      <c r="E18" s="8">
        <v>45.586151354865301</v>
      </c>
      <c r="F18" s="7" t="s">
        <v>33</v>
      </c>
      <c r="G18" s="8">
        <v>37.182518199763898</v>
      </c>
      <c r="H18" s="7" t="s">
        <v>25</v>
      </c>
      <c r="I18" s="8">
        <v>22.068573179430199</v>
      </c>
      <c r="J18" s="7" t="s">
        <v>21</v>
      </c>
      <c r="K18" s="8">
        <v>47.506559217038898</v>
      </c>
      <c r="L18" s="7" t="s">
        <v>31</v>
      </c>
      <c r="M18" s="8">
        <v>31.3753855637705</v>
      </c>
      <c r="N18" s="7" t="s">
        <v>34</v>
      </c>
      <c r="O18" s="8">
        <v>28.9931300214045</v>
      </c>
      <c r="P18" s="7" t="s">
        <v>27</v>
      </c>
      <c r="Q18" s="8">
        <v>22.597856706636101</v>
      </c>
      <c r="R18" s="7" t="s">
        <v>26</v>
      </c>
      <c r="S18" s="8">
        <v>41.752586537592101</v>
      </c>
      <c r="T18" s="7" t="s">
        <v>29</v>
      </c>
      <c r="U18" s="8">
        <v>39.7681748722744</v>
      </c>
      <c r="V18" s="7" t="s">
        <v>22</v>
      </c>
      <c r="W18" s="8">
        <v>32.4919909717973</v>
      </c>
      <c r="X18" s="7" t="s">
        <v>30</v>
      </c>
      <c r="Y18" s="8">
        <v>30.893968637701398</v>
      </c>
      <c r="Z18" s="7" t="s">
        <v>37</v>
      </c>
      <c r="AA18" s="8">
        <v>22.7908722785665</v>
      </c>
      <c r="AB18" s="7" t="s">
        <v>23</v>
      </c>
      <c r="AC18" s="8">
        <v>32.606830123295801</v>
      </c>
      <c r="AD18" s="7" t="s">
        <v>28</v>
      </c>
    </row>
    <row r="19" spans="1:30" ht="25.5" customHeight="1" x14ac:dyDescent="0.3">
      <c r="A19" s="17" t="s">
        <v>71</v>
      </c>
      <c r="B19" s="5" t="s">
        <v>47</v>
      </c>
      <c r="C19" s="8">
        <v>47.867152041597798</v>
      </c>
      <c r="D19" s="7" t="s">
        <v>33</v>
      </c>
      <c r="E19" s="8">
        <v>22.593490235529199</v>
      </c>
      <c r="F19" s="7" t="s">
        <v>37</v>
      </c>
      <c r="G19" s="8">
        <v>20.288448939054401</v>
      </c>
      <c r="H19" s="7" t="s">
        <v>23</v>
      </c>
      <c r="I19" s="8">
        <v>17.611196044255799</v>
      </c>
      <c r="J19" s="7" t="s">
        <v>26</v>
      </c>
      <c r="K19" s="8">
        <v>32.2482614994248</v>
      </c>
      <c r="L19" s="7" t="s">
        <v>22</v>
      </c>
      <c r="M19" s="8">
        <v>25.321058526098501</v>
      </c>
      <c r="N19" s="7" t="s">
        <v>30</v>
      </c>
      <c r="O19" s="8">
        <v>23.6036235357703</v>
      </c>
      <c r="P19" s="7" t="s">
        <v>34</v>
      </c>
      <c r="Q19" s="8">
        <v>33.384367961298999</v>
      </c>
      <c r="R19" s="7" t="s">
        <v>29</v>
      </c>
      <c r="S19" s="8">
        <v>27.3237805127449</v>
      </c>
      <c r="T19" s="7" t="s">
        <v>32</v>
      </c>
      <c r="U19" s="8">
        <v>56.051436182725503</v>
      </c>
      <c r="V19" s="7" t="s">
        <v>31</v>
      </c>
      <c r="W19" s="8">
        <v>25.584363384053098</v>
      </c>
      <c r="X19" s="7" t="s">
        <v>28</v>
      </c>
      <c r="Y19" s="8">
        <v>20.4597239198682</v>
      </c>
      <c r="Z19" s="7" t="s">
        <v>27</v>
      </c>
      <c r="AA19" s="8">
        <v>17.179930235971099</v>
      </c>
      <c r="AB19" s="7" t="s">
        <v>21</v>
      </c>
      <c r="AC19" s="8">
        <v>26.537068307687999</v>
      </c>
      <c r="AD19" s="7" t="s">
        <v>25</v>
      </c>
    </row>
    <row r="20" spans="1:30" x14ac:dyDescent="0.3">
      <c r="A20" s="15" t="s">
        <v>2</v>
      </c>
      <c r="B20" s="5" t="s">
        <v>48</v>
      </c>
      <c r="C20" s="8">
        <v>52.132847958402202</v>
      </c>
      <c r="D20" s="7" t="s">
        <v>26</v>
      </c>
      <c r="E20" s="8">
        <v>77.406509764470798</v>
      </c>
      <c r="F20" s="7" t="s">
        <v>32</v>
      </c>
      <c r="G20" s="8">
        <v>79.711551060945595</v>
      </c>
      <c r="H20" s="7" t="s">
        <v>29</v>
      </c>
      <c r="I20" s="8">
        <v>82.388803955744194</v>
      </c>
      <c r="J20" s="7" t="s">
        <v>33</v>
      </c>
      <c r="K20" s="8">
        <v>67.7517385005752</v>
      </c>
      <c r="L20" s="7" t="s">
        <v>27</v>
      </c>
      <c r="M20" s="8">
        <v>74.678941473901503</v>
      </c>
      <c r="N20" s="7" t="s">
        <v>28</v>
      </c>
      <c r="O20" s="8">
        <v>76.396376464229704</v>
      </c>
      <c r="P20" s="7" t="s">
        <v>25</v>
      </c>
      <c r="Q20" s="8">
        <v>66.615632038700994</v>
      </c>
      <c r="R20" s="7" t="s">
        <v>23</v>
      </c>
      <c r="S20" s="8">
        <v>72.676219487255096</v>
      </c>
      <c r="T20" s="7" t="s">
        <v>37</v>
      </c>
      <c r="U20" s="8">
        <v>43.948563817274497</v>
      </c>
      <c r="V20" s="7" t="s">
        <v>21</v>
      </c>
      <c r="W20" s="8">
        <v>74.415636615946894</v>
      </c>
      <c r="X20" s="7" t="s">
        <v>30</v>
      </c>
      <c r="Y20" s="8">
        <v>79.540276080131804</v>
      </c>
      <c r="Z20" s="7" t="s">
        <v>22</v>
      </c>
      <c r="AA20" s="8">
        <v>82.820069764028901</v>
      </c>
      <c r="AB20" s="7" t="s">
        <v>31</v>
      </c>
      <c r="AC20" s="8">
        <v>73.462931692311997</v>
      </c>
      <c r="AD20" s="7" t="s">
        <v>34</v>
      </c>
    </row>
  </sheetData>
  <mergeCells count="23">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 ref="A17:A18"/>
    <mergeCell ref="A19:A20"/>
    <mergeCell ref="A7:A8"/>
    <mergeCell ref="A9:A10"/>
    <mergeCell ref="A11:A12"/>
    <mergeCell ref="A13:A14"/>
    <mergeCell ref="A15:A16"/>
  </mergeCells>
  <pageMargins left="0" right="0" top="0" bottom="0"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24"/>
  <sheetViews>
    <sheetView workbookViewId="0"/>
  </sheetViews>
  <sheetFormatPr defaultRowHeight="14.4" x14ac:dyDescent="0.3"/>
  <cols>
    <col min="1" max="1" width="98" bestFit="1" customWidth="1"/>
    <col min="2" max="2" width="7.664062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6"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1093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90</v>
      </c>
    </row>
    <row r="3" spans="1:30" ht="23.25" customHeight="1" x14ac:dyDescent="0.3">
      <c r="A3" s="12" t="s">
        <v>84</v>
      </c>
    </row>
    <row r="4" spans="1:30" x14ac:dyDescent="0.3">
      <c r="A4" s="13" t="s">
        <v>2</v>
      </c>
      <c r="B4" s="14" t="s">
        <v>2</v>
      </c>
      <c r="C4" s="16" t="s">
        <v>3</v>
      </c>
      <c r="D4" s="16" t="s">
        <v>2</v>
      </c>
      <c r="E4" s="16" t="s">
        <v>2</v>
      </c>
      <c r="F4" s="16" t="s">
        <v>2</v>
      </c>
      <c r="G4" s="16" t="s">
        <v>2</v>
      </c>
      <c r="H4" s="16" t="s">
        <v>2</v>
      </c>
      <c r="I4" s="16" t="s">
        <v>2</v>
      </c>
      <c r="J4" s="16" t="s">
        <v>2</v>
      </c>
      <c r="K4" s="16" t="s">
        <v>2</v>
      </c>
      <c r="L4" s="16" t="s">
        <v>2</v>
      </c>
      <c r="M4" s="16" t="s">
        <v>2</v>
      </c>
      <c r="N4" s="16" t="s">
        <v>2</v>
      </c>
      <c r="O4" s="16" t="s">
        <v>2</v>
      </c>
      <c r="P4" s="16" t="s">
        <v>2</v>
      </c>
      <c r="Q4" s="16" t="s">
        <v>2</v>
      </c>
      <c r="R4" s="16" t="s">
        <v>2</v>
      </c>
      <c r="S4" s="16" t="s">
        <v>2</v>
      </c>
      <c r="T4" s="16" t="s">
        <v>2</v>
      </c>
      <c r="U4" s="16" t="s">
        <v>2</v>
      </c>
      <c r="V4" s="16" t="s">
        <v>2</v>
      </c>
      <c r="W4" s="16" t="s">
        <v>2</v>
      </c>
      <c r="X4" s="16" t="s">
        <v>2</v>
      </c>
      <c r="Y4" s="16" t="s">
        <v>2</v>
      </c>
      <c r="Z4" s="16" t="s">
        <v>2</v>
      </c>
      <c r="AA4" s="16" t="s">
        <v>2</v>
      </c>
      <c r="AB4" s="16" t="s">
        <v>2</v>
      </c>
      <c r="AC4" s="16" t="s">
        <v>2</v>
      </c>
      <c r="AD4" s="16" t="s">
        <v>2</v>
      </c>
    </row>
    <row r="5" spans="1:30" x14ac:dyDescent="0.3">
      <c r="A5" t="s">
        <v>2</v>
      </c>
      <c r="B5" s="15" t="s">
        <v>2</v>
      </c>
      <c r="C5" s="16" t="s">
        <v>5</v>
      </c>
      <c r="D5" s="16" t="s">
        <v>2</v>
      </c>
      <c r="E5" s="16" t="s">
        <v>7</v>
      </c>
      <c r="F5" s="16" t="s">
        <v>2</v>
      </c>
      <c r="G5" s="16" t="s">
        <v>8</v>
      </c>
      <c r="H5" s="16" t="s">
        <v>2</v>
      </c>
      <c r="I5" s="16" t="s">
        <v>9</v>
      </c>
      <c r="J5" s="16" t="s">
        <v>2</v>
      </c>
      <c r="K5" s="16" t="s">
        <v>10</v>
      </c>
      <c r="L5" s="16" t="s">
        <v>2</v>
      </c>
      <c r="M5" s="16" t="s">
        <v>11</v>
      </c>
      <c r="N5" s="16" t="s">
        <v>2</v>
      </c>
      <c r="O5" s="16" t="s">
        <v>12</v>
      </c>
      <c r="P5" s="16" t="s">
        <v>2</v>
      </c>
      <c r="Q5" s="16" t="s">
        <v>13</v>
      </c>
      <c r="R5" s="16" t="s">
        <v>2</v>
      </c>
      <c r="S5" s="16" t="s">
        <v>14</v>
      </c>
      <c r="T5" s="16" t="s">
        <v>2</v>
      </c>
      <c r="U5" s="16" t="s">
        <v>15</v>
      </c>
      <c r="V5" s="16" t="s">
        <v>2</v>
      </c>
      <c r="W5" s="16" t="s">
        <v>16</v>
      </c>
      <c r="X5" s="16" t="s">
        <v>2</v>
      </c>
      <c r="Y5" s="16" t="s">
        <v>17</v>
      </c>
      <c r="Z5" s="16" t="s">
        <v>2</v>
      </c>
      <c r="AA5" s="16" t="s">
        <v>18</v>
      </c>
      <c r="AB5" s="16" t="s">
        <v>2</v>
      </c>
      <c r="AC5" s="16" t="s">
        <v>4</v>
      </c>
      <c r="AD5" s="16" t="s">
        <v>2</v>
      </c>
    </row>
    <row r="6" spans="1:30" x14ac:dyDescent="0.3">
      <c r="A6" t="s">
        <v>2</v>
      </c>
      <c r="B6" s="15" t="s">
        <v>2</v>
      </c>
      <c r="C6" s="3" t="s">
        <v>45</v>
      </c>
      <c r="D6" s="3" t="s">
        <v>6</v>
      </c>
      <c r="E6" s="3" t="s">
        <v>45</v>
      </c>
      <c r="F6" s="3" t="s">
        <v>6</v>
      </c>
      <c r="G6" s="3" t="s">
        <v>45</v>
      </c>
      <c r="H6" s="3" t="s">
        <v>6</v>
      </c>
      <c r="I6" s="3" t="s">
        <v>45</v>
      </c>
      <c r="J6" s="3" t="s">
        <v>6</v>
      </c>
      <c r="K6" s="3" t="s">
        <v>45</v>
      </c>
      <c r="L6" s="3" t="s">
        <v>6</v>
      </c>
      <c r="M6" s="3" t="s">
        <v>45</v>
      </c>
      <c r="N6" s="3" t="s">
        <v>6</v>
      </c>
      <c r="O6" s="3" t="s">
        <v>45</v>
      </c>
      <c r="P6" s="3" t="s">
        <v>6</v>
      </c>
      <c r="Q6" s="3" t="s">
        <v>45</v>
      </c>
      <c r="R6" s="3" t="s">
        <v>6</v>
      </c>
      <c r="S6" s="3" t="s">
        <v>45</v>
      </c>
      <c r="T6" s="3" t="s">
        <v>6</v>
      </c>
      <c r="U6" s="3" t="s">
        <v>45</v>
      </c>
      <c r="V6" s="3" t="s">
        <v>6</v>
      </c>
      <c r="W6" s="3" t="s">
        <v>45</v>
      </c>
      <c r="X6" s="3" t="s">
        <v>6</v>
      </c>
      <c r="Y6" s="3" t="s">
        <v>45</v>
      </c>
      <c r="Z6" s="3" t="s">
        <v>6</v>
      </c>
      <c r="AA6" s="3" t="s">
        <v>45</v>
      </c>
      <c r="AB6" s="3" t="s">
        <v>6</v>
      </c>
      <c r="AC6" s="3" t="s">
        <v>45</v>
      </c>
      <c r="AD6" s="3" t="s">
        <v>6</v>
      </c>
    </row>
    <row r="7" spans="1:30" ht="25.5" customHeight="1" x14ac:dyDescent="0.3">
      <c r="A7" s="17" t="s">
        <v>46</v>
      </c>
      <c r="B7" s="5" t="s">
        <v>47</v>
      </c>
      <c r="C7" s="8">
        <v>79.606360725792996</v>
      </c>
      <c r="D7" s="7" t="s">
        <v>25</v>
      </c>
      <c r="E7" s="8">
        <v>73.670642004913404</v>
      </c>
      <c r="F7" s="7" t="s">
        <v>26</v>
      </c>
      <c r="G7" s="8">
        <v>73.672034698147201</v>
      </c>
      <c r="H7" s="7" t="s">
        <v>23</v>
      </c>
      <c r="I7" s="8">
        <v>83.783154077751803</v>
      </c>
      <c r="J7" s="7" t="s">
        <v>33</v>
      </c>
      <c r="K7" s="8">
        <v>75.421190064315098</v>
      </c>
      <c r="L7" s="7" t="s">
        <v>34</v>
      </c>
      <c r="M7" s="8">
        <v>80.7693979261946</v>
      </c>
      <c r="N7" s="7" t="s">
        <v>22</v>
      </c>
      <c r="O7" s="8">
        <v>84.168427597731394</v>
      </c>
      <c r="P7" s="7" t="s">
        <v>31</v>
      </c>
      <c r="Q7" s="8">
        <v>81.189672079494002</v>
      </c>
      <c r="R7" s="7" t="s">
        <v>29</v>
      </c>
      <c r="S7" s="8">
        <v>80.091556920727996</v>
      </c>
      <c r="T7" s="7" t="s">
        <v>32</v>
      </c>
      <c r="U7" s="8">
        <v>70.554849480468505</v>
      </c>
      <c r="V7" s="7" t="s">
        <v>21</v>
      </c>
      <c r="W7" s="8">
        <v>75.164448336027206</v>
      </c>
      <c r="X7" s="7" t="s">
        <v>37</v>
      </c>
      <c r="Y7" s="8">
        <v>74.529319442289605</v>
      </c>
      <c r="Z7" s="7" t="s">
        <v>27</v>
      </c>
      <c r="AA7" s="8">
        <v>76.033149852295594</v>
      </c>
      <c r="AB7" s="7" t="s">
        <v>30</v>
      </c>
      <c r="AC7" s="8">
        <v>78.044763625031607</v>
      </c>
      <c r="AD7" s="7" t="s">
        <v>28</v>
      </c>
    </row>
    <row r="8" spans="1:30" x14ac:dyDescent="0.3">
      <c r="A8" s="15" t="s">
        <v>2</v>
      </c>
      <c r="B8" s="5" t="s">
        <v>48</v>
      </c>
      <c r="C8" s="8">
        <v>20.393639274207001</v>
      </c>
      <c r="D8" s="7" t="s">
        <v>34</v>
      </c>
      <c r="E8" s="8">
        <v>26.3293579950866</v>
      </c>
      <c r="F8" s="7" t="s">
        <v>33</v>
      </c>
      <c r="G8" s="8">
        <v>26.327965301852799</v>
      </c>
      <c r="H8" s="7" t="s">
        <v>29</v>
      </c>
      <c r="I8" s="8">
        <v>16.216845922248201</v>
      </c>
      <c r="J8" s="7" t="s">
        <v>26</v>
      </c>
      <c r="K8" s="8">
        <v>24.578809935684902</v>
      </c>
      <c r="L8" s="7" t="s">
        <v>25</v>
      </c>
      <c r="M8" s="8">
        <v>19.2306020738054</v>
      </c>
      <c r="N8" s="7" t="s">
        <v>27</v>
      </c>
      <c r="O8" s="8">
        <v>15.8315724022686</v>
      </c>
      <c r="P8" s="7" t="s">
        <v>21</v>
      </c>
      <c r="Q8" s="8">
        <v>18.810327920506001</v>
      </c>
      <c r="R8" s="7" t="s">
        <v>23</v>
      </c>
      <c r="S8" s="8">
        <v>19.908443079272001</v>
      </c>
      <c r="T8" s="7" t="s">
        <v>37</v>
      </c>
      <c r="U8" s="8">
        <v>29.445150519531499</v>
      </c>
      <c r="V8" s="7" t="s">
        <v>31</v>
      </c>
      <c r="W8" s="8">
        <v>24.835551663972801</v>
      </c>
      <c r="X8" s="7" t="s">
        <v>32</v>
      </c>
      <c r="Y8" s="8">
        <v>25.470680557710399</v>
      </c>
      <c r="Z8" s="7" t="s">
        <v>22</v>
      </c>
      <c r="AA8" s="8">
        <v>23.966850147704399</v>
      </c>
      <c r="AB8" s="7" t="s">
        <v>28</v>
      </c>
      <c r="AC8" s="8">
        <v>21.955236374968301</v>
      </c>
      <c r="AD8" s="7" t="s">
        <v>30</v>
      </c>
    </row>
    <row r="9" spans="1:30" ht="25.5" customHeight="1" x14ac:dyDescent="0.3">
      <c r="A9" s="17" t="s">
        <v>49</v>
      </c>
      <c r="B9" s="5" t="s">
        <v>47</v>
      </c>
      <c r="C9" s="8">
        <v>70.978282644676497</v>
      </c>
      <c r="D9" s="7" t="s">
        <v>25</v>
      </c>
      <c r="E9" s="8">
        <v>73.2580710707783</v>
      </c>
      <c r="F9" s="7" t="s">
        <v>32</v>
      </c>
      <c r="G9" s="8">
        <v>59.8532596033834</v>
      </c>
      <c r="H9" s="7" t="s">
        <v>21</v>
      </c>
      <c r="I9" s="8">
        <v>78.380169301230694</v>
      </c>
      <c r="J9" s="7" t="s">
        <v>31</v>
      </c>
      <c r="K9" s="8">
        <v>74.730259269258099</v>
      </c>
      <c r="L9" s="7" t="s">
        <v>29</v>
      </c>
      <c r="M9" s="8">
        <v>75.580718136849597</v>
      </c>
      <c r="N9" s="7" t="s">
        <v>33</v>
      </c>
      <c r="O9" s="8">
        <v>67.943523171877402</v>
      </c>
      <c r="P9" s="7" t="s">
        <v>27</v>
      </c>
      <c r="Q9" s="8">
        <v>67.987297573695002</v>
      </c>
      <c r="R9" s="7" t="s">
        <v>37</v>
      </c>
      <c r="S9" s="8">
        <v>69.168990286476301</v>
      </c>
      <c r="T9" s="7" t="s">
        <v>34</v>
      </c>
      <c r="U9" s="8">
        <v>63.753324958864503</v>
      </c>
      <c r="V9" s="7" t="s">
        <v>26</v>
      </c>
      <c r="W9" s="8">
        <v>64.141338819051597</v>
      </c>
      <c r="X9" s="7" t="s">
        <v>23</v>
      </c>
      <c r="Y9" s="8">
        <v>73.287902368839795</v>
      </c>
      <c r="Z9" s="7" t="s">
        <v>22</v>
      </c>
      <c r="AA9" s="8">
        <v>69.581762196571503</v>
      </c>
      <c r="AB9" s="7" t="s">
        <v>30</v>
      </c>
      <c r="AC9" s="8">
        <v>70.600672994826596</v>
      </c>
      <c r="AD9" s="7" t="s">
        <v>28</v>
      </c>
    </row>
    <row r="10" spans="1:30" x14ac:dyDescent="0.3">
      <c r="A10" s="15" t="s">
        <v>2</v>
      </c>
      <c r="B10" s="5" t="s">
        <v>48</v>
      </c>
      <c r="C10" s="8">
        <v>29.021717355323499</v>
      </c>
      <c r="D10" s="7" t="s">
        <v>34</v>
      </c>
      <c r="E10" s="8">
        <v>26.7419289292217</v>
      </c>
      <c r="F10" s="7" t="s">
        <v>37</v>
      </c>
      <c r="G10" s="8">
        <v>40.1467403966166</v>
      </c>
      <c r="H10" s="7" t="s">
        <v>31</v>
      </c>
      <c r="I10" s="8">
        <v>21.619830698769299</v>
      </c>
      <c r="J10" s="7" t="s">
        <v>21</v>
      </c>
      <c r="K10" s="8">
        <v>25.269740730741901</v>
      </c>
      <c r="L10" s="7" t="s">
        <v>23</v>
      </c>
      <c r="M10" s="8">
        <v>24.419281863150498</v>
      </c>
      <c r="N10" s="7" t="s">
        <v>26</v>
      </c>
      <c r="O10" s="8">
        <v>32.056476828122598</v>
      </c>
      <c r="P10" s="7" t="s">
        <v>22</v>
      </c>
      <c r="Q10" s="8">
        <v>32.012702426304998</v>
      </c>
      <c r="R10" s="7" t="s">
        <v>32</v>
      </c>
      <c r="S10" s="8">
        <v>30.831009713523699</v>
      </c>
      <c r="T10" s="7" t="s">
        <v>25</v>
      </c>
      <c r="U10" s="8">
        <v>36.246675041135497</v>
      </c>
      <c r="V10" s="7" t="s">
        <v>33</v>
      </c>
      <c r="W10" s="8">
        <v>35.858661180948403</v>
      </c>
      <c r="X10" s="7" t="s">
        <v>29</v>
      </c>
      <c r="Y10" s="8">
        <v>26.712097631160201</v>
      </c>
      <c r="Z10" s="7" t="s">
        <v>27</v>
      </c>
      <c r="AA10" s="8">
        <v>30.4182378034285</v>
      </c>
      <c r="AB10" s="7" t="s">
        <v>28</v>
      </c>
      <c r="AC10" s="8">
        <v>29.399327005173301</v>
      </c>
      <c r="AD10" s="7" t="s">
        <v>30</v>
      </c>
    </row>
    <row r="11" spans="1:30" x14ac:dyDescent="0.3">
      <c r="A11" s="18" t="s">
        <v>50</v>
      </c>
      <c r="B11" s="5" t="s">
        <v>47</v>
      </c>
      <c r="C11" s="8">
        <v>66.3491161809647</v>
      </c>
      <c r="D11" s="7" t="s">
        <v>31</v>
      </c>
      <c r="E11" s="8">
        <v>28.113658940926999</v>
      </c>
      <c r="F11" s="7" t="s">
        <v>26</v>
      </c>
      <c r="G11" s="8">
        <v>51.8921742013844</v>
      </c>
      <c r="H11" s="7" t="s">
        <v>29</v>
      </c>
      <c r="I11" s="8">
        <v>56.674805619330897</v>
      </c>
      <c r="J11" s="7" t="s">
        <v>33</v>
      </c>
      <c r="K11" s="8">
        <v>39.051766220893697</v>
      </c>
      <c r="L11" s="7" t="s">
        <v>30</v>
      </c>
      <c r="M11" s="8">
        <v>42.840290347298797</v>
      </c>
      <c r="N11" s="7" t="s">
        <v>25</v>
      </c>
      <c r="O11" s="8">
        <v>51.338273462579302</v>
      </c>
      <c r="P11" s="7" t="s">
        <v>22</v>
      </c>
      <c r="Q11" s="8">
        <v>34.198981013893402</v>
      </c>
      <c r="R11" s="7" t="s">
        <v>37</v>
      </c>
      <c r="S11" s="8">
        <v>33.077374154585897</v>
      </c>
      <c r="T11" s="7" t="s">
        <v>27</v>
      </c>
      <c r="U11" s="8">
        <v>30.708845707421901</v>
      </c>
      <c r="V11" s="7" t="s">
        <v>23</v>
      </c>
      <c r="W11" s="8">
        <v>34.885889832584901</v>
      </c>
      <c r="X11" s="7" t="s">
        <v>34</v>
      </c>
      <c r="Y11" s="8">
        <v>46.032557179207799</v>
      </c>
      <c r="Z11" s="7" t="s">
        <v>32</v>
      </c>
      <c r="AA11" s="8">
        <v>24.586397468537498</v>
      </c>
      <c r="AB11" s="7" t="s">
        <v>21</v>
      </c>
      <c r="AC11" s="8">
        <v>41.392974771412199</v>
      </c>
      <c r="AD11" s="7" t="s">
        <v>28</v>
      </c>
    </row>
    <row r="12" spans="1:30" x14ac:dyDescent="0.3">
      <c r="A12" s="15" t="s">
        <v>2</v>
      </c>
      <c r="B12" s="5" t="s">
        <v>48</v>
      </c>
      <c r="C12" s="8">
        <v>33.6508838190353</v>
      </c>
      <c r="D12" s="7" t="s">
        <v>21</v>
      </c>
      <c r="E12" s="8">
        <v>71.886341059073004</v>
      </c>
      <c r="F12" s="7" t="s">
        <v>33</v>
      </c>
      <c r="G12" s="8">
        <v>48.1078257986156</v>
      </c>
      <c r="H12" s="7" t="s">
        <v>23</v>
      </c>
      <c r="I12" s="8">
        <v>43.325194380669103</v>
      </c>
      <c r="J12" s="7" t="s">
        <v>26</v>
      </c>
      <c r="K12" s="8">
        <v>60.948233779106303</v>
      </c>
      <c r="L12" s="7" t="s">
        <v>28</v>
      </c>
      <c r="M12" s="8">
        <v>57.159709652701203</v>
      </c>
      <c r="N12" s="7" t="s">
        <v>34</v>
      </c>
      <c r="O12" s="8">
        <v>48.661726537420698</v>
      </c>
      <c r="P12" s="7" t="s">
        <v>27</v>
      </c>
      <c r="Q12" s="8">
        <v>65.801018986106598</v>
      </c>
      <c r="R12" s="7" t="s">
        <v>32</v>
      </c>
      <c r="S12" s="8">
        <v>66.922625845414103</v>
      </c>
      <c r="T12" s="7" t="s">
        <v>22</v>
      </c>
      <c r="U12" s="8">
        <v>69.291154292578099</v>
      </c>
      <c r="V12" s="7" t="s">
        <v>29</v>
      </c>
      <c r="W12" s="8">
        <v>65.114110167415106</v>
      </c>
      <c r="X12" s="7" t="s">
        <v>25</v>
      </c>
      <c r="Y12" s="8">
        <v>53.967442820792201</v>
      </c>
      <c r="Z12" s="7" t="s">
        <v>37</v>
      </c>
      <c r="AA12" s="8">
        <v>75.413602531462502</v>
      </c>
      <c r="AB12" s="7" t="s">
        <v>31</v>
      </c>
      <c r="AC12" s="8">
        <v>58.607025228587801</v>
      </c>
      <c r="AD12" s="7" t="s">
        <v>30</v>
      </c>
    </row>
    <row r="13" spans="1:30" ht="35.1" customHeight="1" x14ac:dyDescent="0.3">
      <c r="A13" s="17" t="s">
        <v>54</v>
      </c>
      <c r="B13" s="5" t="s">
        <v>47</v>
      </c>
      <c r="C13" s="8">
        <v>56.079212088728902</v>
      </c>
      <c r="D13" s="7" t="s">
        <v>30</v>
      </c>
      <c r="E13" s="8">
        <v>53.542947759476398</v>
      </c>
      <c r="F13" s="7" t="s">
        <v>27</v>
      </c>
      <c r="G13" s="8">
        <v>48.821880465046704</v>
      </c>
      <c r="H13" s="7" t="s">
        <v>21</v>
      </c>
      <c r="I13" s="8">
        <v>64.801287533371394</v>
      </c>
      <c r="J13" s="7" t="s">
        <v>31</v>
      </c>
      <c r="K13" s="8">
        <v>58.016736865244503</v>
      </c>
      <c r="L13" s="7" t="s">
        <v>25</v>
      </c>
      <c r="M13" s="8">
        <v>63.9521669996046</v>
      </c>
      <c r="N13" s="7" t="s">
        <v>33</v>
      </c>
      <c r="O13" s="8">
        <v>63.621991657524298</v>
      </c>
      <c r="P13" s="7" t="s">
        <v>29</v>
      </c>
      <c r="Q13" s="8">
        <v>60.721628534844399</v>
      </c>
      <c r="R13" s="7" t="s">
        <v>22</v>
      </c>
      <c r="S13" s="8">
        <v>55.791938718065197</v>
      </c>
      <c r="T13" s="7" t="s">
        <v>37</v>
      </c>
      <c r="U13" s="8">
        <v>52.453513398981997</v>
      </c>
      <c r="V13" s="7" t="s">
        <v>23</v>
      </c>
      <c r="W13" s="8">
        <v>56.128046206004001</v>
      </c>
      <c r="X13" s="7" t="s">
        <v>28</v>
      </c>
      <c r="Y13" s="8">
        <v>51.9322795630545</v>
      </c>
      <c r="Z13" s="7" t="s">
        <v>26</v>
      </c>
      <c r="AA13" s="8">
        <v>55.969377060976797</v>
      </c>
      <c r="AB13" s="7" t="s">
        <v>34</v>
      </c>
      <c r="AC13" s="8">
        <v>58.334194678277001</v>
      </c>
      <c r="AD13" s="7" t="s">
        <v>32</v>
      </c>
    </row>
    <row r="14" spans="1:30" x14ac:dyDescent="0.3">
      <c r="A14" s="15" t="s">
        <v>2</v>
      </c>
      <c r="B14" s="5" t="s">
        <v>48</v>
      </c>
      <c r="C14" s="8">
        <v>43.920787911271098</v>
      </c>
      <c r="D14" s="7" t="s">
        <v>28</v>
      </c>
      <c r="E14" s="8">
        <v>46.457052240523602</v>
      </c>
      <c r="F14" s="7" t="s">
        <v>22</v>
      </c>
      <c r="G14" s="8">
        <v>51.178119534953296</v>
      </c>
      <c r="H14" s="7" t="s">
        <v>31</v>
      </c>
      <c r="I14" s="8">
        <v>35.198712466628599</v>
      </c>
      <c r="J14" s="7" t="s">
        <v>21</v>
      </c>
      <c r="K14" s="8">
        <v>41.983263134755497</v>
      </c>
      <c r="L14" s="7" t="s">
        <v>34</v>
      </c>
      <c r="M14" s="8">
        <v>36.0478330003954</v>
      </c>
      <c r="N14" s="7" t="s">
        <v>26</v>
      </c>
      <c r="O14" s="8">
        <v>36.378008342475702</v>
      </c>
      <c r="P14" s="7" t="s">
        <v>23</v>
      </c>
      <c r="Q14" s="8">
        <v>39.278371465155601</v>
      </c>
      <c r="R14" s="7" t="s">
        <v>27</v>
      </c>
      <c r="S14" s="8">
        <v>44.208061281934803</v>
      </c>
      <c r="T14" s="7" t="s">
        <v>32</v>
      </c>
      <c r="U14" s="8">
        <v>47.546486601018003</v>
      </c>
      <c r="V14" s="7" t="s">
        <v>29</v>
      </c>
      <c r="W14" s="8">
        <v>43.871953793995999</v>
      </c>
      <c r="X14" s="7" t="s">
        <v>30</v>
      </c>
      <c r="Y14" s="8">
        <v>48.0677204369455</v>
      </c>
      <c r="Z14" s="7" t="s">
        <v>33</v>
      </c>
      <c r="AA14" s="8">
        <v>44.030622939023203</v>
      </c>
      <c r="AB14" s="7" t="s">
        <v>25</v>
      </c>
      <c r="AC14" s="8">
        <v>41.665805321722999</v>
      </c>
      <c r="AD14" s="7" t="s">
        <v>37</v>
      </c>
    </row>
    <row r="15" spans="1:30" ht="25.5" customHeight="1" x14ac:dyDescent="0.3">
      <c r="A15" s="17" t="s">
        <v>52</v>
      </c>
      <c r="B15" s="5" t="s">
        <v>47</v>
      </c>
      <c r="C15" s="8">
        <v>62.3341560352019</v>
      </c>
      <c r="D15" s="7" t="s">
        <v>29</v>
      </c>
      <c r="E15" s="8">
        <v>55.228968391867298</v>
      </c>
      <c r="F15" s="7" t="s">
        <v>34</v>
      </c>
      <c r="G15" s="8">
        <v>62.218596895961703</v>
      </c>
      <c r="H15" s="7" t="s">
        <v>22</v>
      </c>
      <c r="I15" s="8">
        <v>66.146765538442096</v>
      </c>
      <c r="J15" s="7" t="s">
        <v>33</v>
      </c>
      <c r="K15" s="8">
        <v>48.1349341238869</v>
      </c>
      <c r="L15" s="7" t="s">
        <v>21</v>
      </c>
      <c r="M15" s="8">
        <v>59.1748677969535</v>
      </c>
      <c r="N15" s="7" t="s">
        <v>25</v>
      </c>
      <c r="O15" s="8">
        <v>55.463288553278502</v>
      </c>
      <c r="P15" s="7" t="s">
        <v>30</v>
      </c>
      <c r="Q15" s="8">
        <v>60.720062908267501</v>
      </c>
      <c r="R15" s="7" t="s">
        <v>32</v>
      </c>
      <c r="S15" s="8">
        <v>53.788644844991801</v>
      </c>
      <c r="T15" s="7" t="s">
        <v>27</v>
      </c>
      <c r="U15" s="8">
        <v>66.681071272076807</v>
      </c>
      <c r="V15" s="7" t="s">
        <v>31</v>
      </c>
      <c r="W15" s="8">
        <v>51.627163616487699</v>
      </c>
      <c r="X15" s="7" t="s">
        <v>26</v>
      </c>
      <c r="Y15" s="8">
        <v>52.285939324789702</v>
      </c>
      <c r="Z15" s="7" t="s">
        <v>23</v>
      </c>
      <c r="AA15" s="8">
        <v>53.893507930065901</v>
      </c>
      <c r="AB15" s="7" t="s">
        <v>37</v>
      </c>
      <c r="AC15" s="8">
        <v>57.597457815190999</v>
      </c>
      <c r="AD15" s="7" t="s">
        <v>28</v>
      </c>
    </row>
    <row r="16" spans="1:30" x14ac:dyDescent="0.3">
      <c r="A16" s="15" t="s">
        <v>2</v>
      </c>
      <c r="B16" s="5" t="s">
        <v>48</v>
      </c>
      <c r="C16" s="8">
        <v>37.6658439647981</v>
      </c>
      <c r="D16" s="7" t="s">
        <v>23</v>
      </c>
      <c r="E16" s="8">
        <v>44.771031608132702</v>
      </c>
      <c r="F16" s="7" t="s">
        <v>25</v>
      </c>
      <c r="G16" s="8">
        <v>37.781403104038297</v>
      </c>
      <c r="H16" s="7" t="s">
        <v>27</v>
      </c>
      <c r="I16" s="8">
        <v>33.853234461557904</v>
      </c>
      <c r="J16" s="7" t="s">
        <v>26</v>
      </c>
      <c r="K16" s="8">
        <v>51.8650658761131</v>
      </c>
      <c r="L16" s="7" t="s">
        <v>31</v>
      </c>
      <c r="M16" s="8">
        <v>40.8251322030465</v>
      </c>
      <c r="N16" s="7" t="s">
        <v>34</v>
      </c>
      <c r="O16" s="8">
        <v>44.536711446721498</v>
      </c>
      <c r="P16" s="7" t="s">
        <v>28</v>
      </c>
      <c r="Q16" s="8">
        <v>39.279937091732499</v>
      </c>
      <c r="R16" s="7" t="s">
        <v>37</v>
      </c>
      <c r="S16" s="8">
        <v>46.211355155008199</v>
      </c>
      <c r="T16" s="7" t="s">
        <v>22</v>
      </c>
      <c r="U16" s="8">
        <v>33.3189287279232</v>
      </c>
      <c r="V16" s="7" t="s">
        <v>21</v>
      </c>
      <c r="W16" s="8">
        <v>48.372836383512301</v>
      </c>
      <c r="X16" s="7" t="s">
        <v>33</v>
      </c>
      <c r="Y16" s="8">
        <v>47.714060675210298</v>
      </c>
      <c r="Z16" s="7" t="s">
        <v>29</v>
      </c>
      <c r="AA16" s="8">
        <v>46.106492069934099</v>
      </c>
      <c r="AB16" s="7" t="s">
        <v>32</v>
      </c>
      <c r="AC16" s="8">
        <v>42.402542184809001</v>
      </c>
      <c r="AD16" s="7" t="s">
        <v>30</v>
      </c>
    </row>
    <row r="17" spans="1:30" ht="25.5" customHeight="1" x14ac:dyDescent="0.3">
      <c r="A17" s="17" t="s">
        <v>55</v>
      </c>
      <c r="B17" s="5" t="s">
        <v>47</v>
      </c>
      <c r="C17" s="8">
        <v>90.408564059460005</v>
      </c>
      <c r="D17" s="7" t="s">
        <v>31</v>
      </c>
      <c r="E17" s="8">
        <v>37.585138360720201</v>
      </c>
      <c r="F17" s="7" t="s">
        <v>21</v>
      </c>
      <c r="G17" s="8">
        <v>63.310994442489303</v>
      </c>
      <c r="H17" s="7" t="s">
        <v>28</v>
      </c>
      <c r="I17" s="8">
        <v>87.009016168045804</v>
      </c>
      <c r="J17" s="7" t="s">
        <v>33</v>
      </c>
      <c r="K17" s="8">
        <v>55.015321956963199</v>
      </c>
      <c r="L17" s="7" t="s">
        <v>34</v>
      </c>
      <c r="M17" s="8">
        <v>63.454417363215597</v>
      </c>
      <c r="N17" s="7" t="s">
        <v>25</v>
      </c>
      <c r="O17" s="8">
        <v>81.504184833122594</v>
      </c>
      <c r="P17" s="7" t="s">
        <v>22</v>
      </c>
      <c r="Q17" s="8">
        <v>46.931362758031803</v>
      </c>
      <c r="R17" s="7" t="s">
        <v>23</v>
      </c>
      <c r="S17" s="8">
        <v>60.471781212333802</v>
      </c>
      <c r="T17" s="7" t="s">
        <v>30</v>
      </c>
      <c r="U17" s="8">
        <v>51.009668543223199</v>
      </c>
      <c r="V17" s="7" t="s">
        <v>37</v>
      </c>
      <c r="W17" s="8">
        <v>49.034043858719897</v>
      </c>
      <c r="X17" s="7" t="s">
        <v>27</v>
      </c>
      <c r="Y17" s="8">
        <v>85.242483715865404</v>
      </c>
      <c r="Z17" s="7" t="s">
        <v>29</v>
      </c>
      <c r="AA17" s="8">
        <v>41.491074618221397</v>
      </c>
      <c r="AB17" s="7" t="s">
        <v>26</v>
      </c>
      <c r="AC17" s="8">
        <v>67.245124453574405</v>
      </c>
      <c r="AD17" s="7" t="s">
        <v>32</v>
      </c>
    </row>
    <row r="18" spans="1:30" x14ac:dyDescent="0.3">
      <c r="A18" s="15" t="s">
        <v>2</v>
      </c>
      <c r="B18" s="5" t="s">
        <v>48</v>
      </c>
      <c r="C18" s="8">
        <v>9.5914359405400091</v>
      </c>
      <c r="D18" s="7" t="s">
        <v>21</v>
      </c>
      <c r="E18" s="8">
        <v>62.414861639279799</v>
      </c>
      <c r="F18" s="7" t="s">
        <v>31</v>
      </c>
      <c r="G18" s="8">
        <v>36.689005557510697</v>
      </c>
      <c r="H18" s="7" t="s">
        <v>30</v>
      </c>
      <c r="I18" s="8">
        <v>12.9909838319542</v>
      </c>
      <c r="J18" s="7" t="s">
        <v>26</v>
      </c>
      <c r="K18" s="8">
        <v>44.984678043036801</v>
      </c>
      <c r="L18" s="7" t="s">
        <v>25</v>
      </c>
      <c r="M18" s="8">
        <v>36.545582636784403</v>
      </c>
      <c r="N18" s="7" t="s">
        <v>34</v>
      </c>
      <c r="O18" s="8">
        <v>18.495815166877499</v>
      </c>
      <c r="P18" s="7" t="s">
        <v>27</v>
      </c>
      <c r="Q18" s="8">
        <v>53.068637241968197</v>
      </c>
      <c r="R18" s="7" t="s">
        <v>29</v>
      </c>
      <c r="S18" s="8">
        <v>39.528218787666198</v>
      </c>
      <c r="T18" s="7" t="s">
        <v>28</v>
      </c>
      <c r="U18" s="8">
        <v>48.990331456776801</v>
      </c>
      <c r="V18" s="7" t="s">
        <v>32</v>
      </c>
      <c r="W18" s="8">
        <v>50.965956141280103</v>
      </c>
      <c r="X18" s="7" t="s">
        <v>22</v>
      </c>
      <c r="Y18" s="8">
        <v>14.757516284134599</v>
      </c>
      <c r="Z18" s="7" t="s">
        <v>23</v>
      </c>
      <c r="AA18" s="8">
        <v>58.508925381778603</v>
      </c>
      <c r="AB18" s="7" t="s">
        <v>33</v>
      </c>
      <c r="AC18" s="8">
        <v>32.754875546425602</v>
      </c>
      <c r="AD18" s="7" t="s">
        <v>37</v>
      </c>
    </row>
    <row r="19" spans="1:30" x14ac:dyDescent="0.3">
      <c r="A19" s="18" t="s">
        <v>59</v>
      </c>
      <c r="B19" s="5" t="s">
        <v>47</v>
      </c>
      <c r="C19" s="8">
        <v>38.414158562657398</v>
      </c>
      <c r="D19" s="7" t="s">
        <v>26</v>
      </c>
      <c r="E19" s="8">
        <v>40.184481671524402</v>
      </c>
      <c r="F19" s="7" t="s">
        <v>37</v>
      </c>
      <c r="G19" s="8">
        <v>42.508531963982698</v>
      </c>
      <c r="H19" s="7" t="s">
        <v>30</v>
      </c>
      <c r="I19" s="8">
        <v>49.449013074781398</v>
      </c>
      <c r="J19" s="7" t="s">
        <v>33</v>
      </c>
      <c r="K19" s="8">
        <v>39.255275686584902</v>
      </c>
      <c r="L19" s="7" t="s">
        <v>23</v>
      </c>
      <c r="M19" s="8">
        <v>47.344383285638202</v>
      </c>
      <c r="N19" s="7" t="s">
        <v>29</v>
      </c>
      <c r="O19" s="8">
        <v>50.307481081078102</v>
      </c>
      <c r="P19" s="7" t="s">
        <v>31</v>
      </c>
      <c r="Q19" s="8">
        <v>44.035593399245002</v>
      </c>
      <c r="R19" s="7" t="s">
        <v>28</v>
      </c>
      <c r="S19" s="8">
        <v>45.966735473378399</v>
      </c>
      <c r="T19" s="7" t="s">
        <v>22</v>
      </c>
      <c r="U19" s="8">
        <v>34.517528437999403</v>
      </c>
      <c r="V19" s="7" t="s">
        <v>21</v>
      </c>
      <c r="W19" s="8">
        <v>42.019919435296501</v>
      </c>
      <c r="X19" s="7" t="s">
        <v>34</v>
      </c>
      <c r="Y19" s="8">
        <v>39.552195820260998</v>
      </c>
      <c r="Z19" s="7" t="s">
        <v>27</v>
      </c>
      <c r="AA19" s="8">
        <v>45.483359735434803</v>
      </c>
      <c r="AB19" s="7" t="s">
        <v>32</v>
      </c>
      <c r="AC19" s="8">
        <v>44.0906961352132</v>
      </c>
      <c r="AD19" s="7" t="s">
        <v>25</v>
      </c>
    </row>
    <row r="20" spans="1:30" x14ac:dyDescent="0.3">
      <c r="A20" s="15" t="s">
        <v>2</v>
      </c>
      <c r="B20" s="5" t="s">
        <v>48</v>
      </c>
      <c r="C20" s="8">
        <v>61.585841437342602</v>
      </c>
      <c r="D20" s="7" t="s">
        <v>33</v>
      </c>
      <c r="E20" s="8">
        <v>59.815518328475598</v>
      </c>
      <c r="F20" s="7" t="s">
        <v>32</v>
      </c>
      <c r="G20" s="8">
        <v>57.491468036017302</v>
      </c>
      <c r="H20" s="7" t="s">
        <v>28</v>
      </c>
      <c r="I20" s="8">
        <v>50.550986925218602</v>
      </c>
      <c r="J20" s="7" t="s">
        <v>26</v>
      </c>
      <c r="K20" s="8">
        <v>60.744724313415098</v>
      </c>
      <c r="L20" s="7" t="s">
        <v>29</v>
      </c>
      <c r="M20" s="8">
        <v>52.655616714361699</v>
      </c>
      <c r="N20" s="7" t="s">
        <v>23</v>
      </c>
      <c r="O20" s="8">
        <v>49.692518918921898</v>
      </c>
      <c r="P20" s="7" t="s">
        <v>21</v>
      </c>
      <c r="Q20" s="8">
        <v>55.964406600754998</v>
      </c>
      <c r="R20" s="7" t="s">
        <v>30</v>
      </c>
      <c r="S20" s="8">
        <v>54.033264526621601</v>
      </c>
      <c r="T20" s="7" t="s">
        <v>27</v>
      </c>
      <c r="U20" s="8">
        <v>65.482471562000597</v>
      </c>
      <c r="V20" s="7" t="s">
        <v>31</v>
      </c>
      <c r="W20" s="8">
        <v>57.980080564703599</v>
      </c>
      <c r="X20" s="7" t="s">
        <v>25</v>
      </c>
      <c r="Y20" s="8">
        <v>60.447804179739002</v>
      </c>
      <c r="Z20" s="7" t="s">
        <v>22</v>
      </c>
      <c r="AA20" s="8">
        <v>54.516640264565197</v>
      </c>
      <c r="AB20" s="7" t="s">
        <v>37</v>
      </c>
      <c r="AC20" s="8">
        <v>55.9093038647868</v>
      </c>
      <c r="AD20" s="7" t="s">
        <v>34</v>
      </c>
    </row>
    <row r="21" spans="1:30" x14ac:dyDescent="0.3">
      <c r="A21" s="18" t="s">
        <v>61</v>
      </c>
      <c r="B21" s="5" t="s">
        <v>47</v>
      </c>
      <c r="C21" s="8">
        <v>21.188351570725299</v>
      </c>
      <c r="D21" s="7" t="s">
        <v>26</v>
      </c>
      <c r="E21" s="8">
        <v>33.551391650574502</v>
      </c>
      <c r="F21" s="7" t="s">
        <v>33</v>
      </c>
      <c r="G21" s="8">
        <v>19.626957996789798</v>
      </c>
      <c r="H21" s="7" t="s">
        <v>21</v>
      </c>
      <c r="I21" s="8">
        <v>28.958054303784699</v>
      </c>
      <c r="J21" s="7" t="s">
        <v>28</v>
      </c>
      <c r="K21" s="8">
        <v>32.462317501481301</v>
      </c>
      <c r="L21" s="7" t="s">
        <v>22</v>
      </c>
      <c r="M21" s="8">
        <v>29.210080599248801</v>
      </c>
      <c r="N21" s="7" t="s">
        <v>25</v>
      </c>
      <c r="O21" s="8">
        <v>33.031492721257202</v>
      </c>
      <c r="P21" s="7" t="s">
        <v>29</v>
      </c>
      <c r="Q21" s="8">
        <v>22.7250645883456</v>
      </c>
      <c r="R21" s="7" t="s">
        <v>23</v>
      </c>
      <c r="S21" s="8">
        <v>34.805367627697898</v>
      </c>
      <c r="T21" s="7" t="s">
        <v>31</v>
      </c>
      <c r="U21" s="8">
        <v>27.3553580211221</v>
      </c>
      <c r="V21" s="7" t="s">
        <v>30</v>
      </c>
      <c r="W21" s="8">
        <v>24.6564029697028</v>
      </c>
      <c r="X21" s="7" t="s">
        <v>37</v>
      </c>
      <c r="Y21" s="8">
        <v>30.3934689487808</v>
      </c>
      <c r="Z21" s="7" t="s">
        <v>32</v>
      </c>
      <c r="AA21" s="8">
        <v>23.008621084644801</v>
      </c>
      <c r="AB21" s="7" t="s">
        <v>27</v>
      </c>
      <c r="AC21" s="8">
        <v>27.346145585815801</v>
      </c>
      <c r="AD21" s="7" t="s">
        <v>34</v>
      </c>
    </row>
    <row r="22" spans="1:30" x14ac:dyDescent="0.3">
      <c r="A22" s="15" t="s">
        <v>2</v>
      </c>
      <c r="B22" s="5" t="s">
        <v>48</v>
      </c>
      <c r="C22" s="8">
        <v>78.811648429274697</v>
      </c>
      <c r="D22" s="7" t="s">
        <v>33</v>
      </c>
      <c r="E22" s="8">
        <v>66.448608349425498</v>
      </c>
      <c r="F22" s="7" t="s">
        <v>26</v>
      </c>
      <c r="G22" s="8">
        <v>80.373042003210202</v>
      </c>
      <c r="H22" s="7" t="s">
        <v>31</v>
      </c>
      <c r="I22" s="8">
        <v>71.041945696215294</v>
      </c>
      <c r="J22" s="7" t="s">
        <v>30</v>
      </c>
      <c r="K22" s="8">
        <v>67.537682498518606</v>
      </c>
      <c r="L22" s="7" t="s">
        <v>27</v>
      </c>
      <c r="M22" s="8">
        <v>70.789919400751202</v>
      </c>
      <c r="N22" s="7" t="s">
        <v>34</v>
      </c>
      <c r="O22" s="8">
        <v>66.968507278742806</v>
      </c>
      <c r="P22" s="7" t="s">
        <v>23</v>
      </c>
      <c r="Q22" s="8">
        <v>77.274935411654397</v>
      </c>
      <c r="R22" s="7" t="s">
        <v>29</v>
      </c>
      <c r="S22" s="8">
        <v>65.194632372302095</v>
      </c>
      <c r="T22" s="7" t="s">
        <v>21</v>
      </c>
      <c r="U22" s="8">
        <v>72.6446419788779</v>
      </c>
      <c r="V22" s="7" t="s">
        <v>28</v>
      </c>
      <c r="W22" s="8">
        <v>75.343597030297303</v>
      </c>
      <c r="X22" s="7" t="s">
        <v>32</v>
      </c>
      <c r="Y22" s="8">
        <v>69.606531051219207</v>
      </c>
      <c r="Z22" s="7" t="s">
        <v>37</v>
      </c>
      <c r="AA22" s="8">
        <v>76.991378915355199</v>
      </c>
      <c r="AB22" s="7" t="s">
        <v>22</v>
      </c>
      <c r="AC22" s="8">
        <v>72.653854414184195</v>
      </c>
      <c r="AD22" s="7" t="s">
        <v>25</v>
      </c>
    </row>
    <row r="23" spans="1:30" ht="25.5" customHeight="1" x14ac:dyDescent="0.3">
      <c r="A23" s="17" t="s">
        <v>66</v>
      </c>
      <c r="B23" s="5" t="s">
        <v>47</v>
      </c>
      <c r="C23" s="8">
        <v>51.125434771464903</v>
      </c>
      <c r="D23" s="7" t="s">
        <v>23</v>
      </c>
      <c r="E23" s="8">
        <v>66.350805360859695</v>
      </c>
      <c r="F23" s="7" t="s">
        <v>33</v>
      </c>
      <c r="G23" s="8">
        <v>45.890287496638898</v>
      </c>
      <c r="H23" s="7" t="s">
        <v>21</v>
      </c>
      <c r="I23" s="8">
        <v>59.981744270640199</v>
      </c>
      <c r="J23" s="7" t="s">
        <v>25</v>
      </c>
      <c r="K23" s="8">
        <v>59.253586927048602</v>
      </c>
      <c r="L23" s="7" t="s">
        <v>28</v>
      </c>
      <c r="M23" s="8">
        <v>51.660747405022398</v>
      </c>
      <c r="N23" s="7" t="s">
        <v>27</v>
      </c>
      <c r="O23" s="8">
        <v>63.090668265154797</v>
      </c>
      <c r="P23" s="7" t="s">
        <v>29</v>
      </c>
      <c r="Q23" s="8">
        <v>55.570691814014197</v>
      </c>
      <c r="R23" s="7" t="s">
        <v>34</v>
      </c>
      <c r="S23" s="8">
        <v>69.992628557132093</v>
      </c>
      <c r="T23" s="7" t="s">
        <v>31</v>
      </c>
      <c r="U23" s="8">
        <v>58.683689011288799</v>
      </c>
      <c r="V23" s="7" t="s">
        <v>30</v>
      </c>
      <c r="W23" s="8">
        <v>47.228419673592597</v>
      </c>
      <c r="X23" s="7" t="s">
        <v>26</v>
      </c>
      <c r="Y23" s="8">
        <v>61.657288030459597</v>
      </c>
      <c r="Z23" s="7" t="s">
        <v>32</v>
      </c>
      <c r="AA23" s="8">
        <v>61.921800188879203</v>
      </c>
      <c r="AB23" s="7" t="s">
        <v>22</v>
      </c>
      <c r="AC23" s="8">
        <v>55.396184361087997</v>
      </c>
      <c r="AD23" s="7" t="s">
        <v>37</v>
      </c>
    </row>
    <row r="24" spans="1:30" x14ac:dyDescent="0.3">
      <c r="A24" s="15" t="s">
        <v>2</v>
      </c>
      <c r="B24" s="5" t="s">
        <v>48</v>
      </c>
      <c r="C24" s="8">
        <v>48.874565228535097</v>
      </c>
      <c r="D24" s="7" t="s">
        <v>29</v>
      </c>
      <c r="E24" s="8">
        <v>33.649194639140298</v>
      </c>
      <c r="F24" s="7" t="s">
        <v>26</v>
      </c>
      <c r="G24" s="8">
        <v>54.109712503361102</v>
      </c>
      <c r="H24" s="7" t="s">
        <v>31</v>
      </c>
      <c r="I24" s="8">
        <v>40.018255729359801</v>
      </c>
      <c r="J24" s="7" t="s">
        <v>34</v>
      </c>
      <c r="K24" s="8">
        <v>40.746413072951398</v>
      </c>
      <c r="L24" s="7" t="s">
        <v>30</v>
      </c>
      <c r="M24" s="8">
        <v>48.339252594977602</v>
      </c>
      <c r="N24" s="7" t="s">
        <v>22</v>
      </c>
      <c r="O24" s="8">
        <v>36.909331734845203</v>
      </c>
      <c r="P24" s="7" t="s">
        <v>23</v>
      </c>
      <c r="Q24" s="8">
        <v>44.429308185985803</v>
      </c>
      <c r="R24" s="7" t="s">
        <v>25</v>
      </c>
      <c r="S24" s="8">
        <v>30.0073714428679</v>
      </c>
      <c r="T24" s="7" t="s">
        <v>21</v>
      </c>
      <c r="U24" s="8">
        <v>41.316310988711201</v>
      </c>
      <c r="V24" s="7" t="s">
        <v>28</v>
      </c>
      <c r="W24" s="8">
        <v>52.771580326407403</v>
      </c>
      <c r="X24" s="7" t="s">
        <v>33</v>
      </c>
      <c r="Y24" s="8">
        <v>38.342711969540403</v>
      </c>
      <c r="Z24" s="7" t="s">
        <v>37</v>
      </c>
      <c r="AA24" s="8">
        <v>38.078199811120797</v>
      </c>
      <c r="AB24" s="7" t="s">
        <v>27</v>
      </c>
      <c r="AC24" s="8">
        <v>44.603815638912003</v>
      </c>
      <c r="AD24" s="7" t="s">
        <v>32</v>
      </c>
    </row>
  </sheetData>
  <mergeCells count="25">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 ref="A17:A18"/>
    <mergeCell ref="A19:A20"/>
    <mergeCell ref="A21:A22"/>
    <mergeCell ref="A23:A24"/>
    <mergeCell ref="A7:A8"/>
    <mergeCell ref="A9:A10"/>
    <mergeCell ref="A11:A12"/>
    <mergeCell ref="A13:A14"/>
    <mergeCell ref="A15:A16"/>
  </mergeCells>
  <pageMargins left="0" right="0" top="0" bottom="0"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24"/>
  <sheetViews>
    <sheetView workbookViewId="0"/>
  </sheetViews>
  <sheetFormatPr defaultRowHeight="14.4" x14ac:dyDescent="0.3"/>
  <cols>
    <col min="1" max="1" width="98" bestFit="1" customWidth="1"/>
    <col min="2" max="2" width="7.664062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6"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1093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91</v>
      </c>
    </row>
    <row r="3" spans="1:30" ht="23.25" customHeight="1" x14ac:dyDescent="0.3">
      <c r="A3" s="12" t="s">
        <v>84</v>
      </c>
    </row>
    <row r="4" spans="1:30" x14ac:dyDescent="0.3">
      <c r="A4" s="13" t="s">
        <v>2</v>
      </c>
      <c r="B4" s="14" t="s">
        <v>2</v>
      </c>
      <c r="C4" s="16" t="s">
        <v>3</v>
      </c>
      <c r="D4" s="16" t="s">
        <v>2</v>
      </c>
      <c r="E4" s="16" t="s">
        <v>2</v>
      </c>
      <c r="F4" s="16" t="s">
        <v>2</v>
      </c>
      <c r="G4" s="16" t="s">
        <v>2</v>
      </c>
      <c r="H4" s="16" t="s">
        <v>2</v>
      </c>
      <c r="I4" s="16" t="s">
        <v>2</v>
      </c>
      <c r="J4" s="16" t="s">
        <v>2</v>
      </c>
      <c r="K4" s="16" t="s">
        <v>2</v>
      </c>
      <c r="L4" s="16" t="s">
        <v>2</v>
      </c>
      <c r="M4" s="16" t="s">
        <v>2</v>
      </c>
      <c r="N4" s="16" t="s">
        <v>2</v>
      </c>
      <c r="O4" s="16" t="s">
        <v>2</v>
      </c>
      <c r="P4" s="16" t="s">
        <v>2</v>
      </c>
      <c r="Q4" s="16" t="s">
        <v>2</v>
      </c>
      <c r="R4" s="16" t="s">
        <v>2</v>
      </c>
      <c r="S4" s="16" t="s">
        <v>2</v>
      </c>
      <c r="T4" s="16" t="s">
        <v>2</v>
      </c>
      <c r="U4" s="16" t="s">
        <v>2</v>
      </c>
      <c r="V4" s="16" t="s">
        <v>2</v>
      </c>
      <c r="W4" s="16" t="s">
        <v>2</v>
      </c>
      <c r="X4" s="16" t="s">
        <v>2</v>
      </c>
      <c r="Y4" s="16" t="s">
        <v>2</v>
      </c>
      <c r="Z4" s="16" t="s">
        <v>2</v>
      </c>
      <c r="AA4" s="16" t="s">
        <v>2</v>
      </c>
      <c r="AB4" s="16" t="s">
        <v>2</v>
      </c>
      <c r="AC4" s="16" t="s">
        <v>2</v>
      </c>
      <c r="AD4" s="16" t="s">
        <v>2</v>
      </c>
    </row>
    <row r="5" spans="1:30" x14ac:dyDescent="0.3">
      <c r="A5" t="s">
        <v>2</v>
      </c>
      <c r="B5" s="15" t="s">
        <v>2</v>
      </c>
      <c r="C5" s="16" t="s">
        <v>5</v>
      </c>
      <c r="D5" s="16" t="s">
        <v>2</v>
      </c>
      <c r="E5" s="16" t="s">
        <v>7</v>
      </c>
      <c r="F5" s="16" t="s">
        <v>2</v>
      </c>
      <c r="G5" s="16" t="s">
        <v>8</v>
      </c>
      <c r="H5" s="16" t="s">
        <v>2</v>
      </c>
      <c r="I5" s="16" t="s">
        <v>9</v>
      </c>
      <c r="J5" s="16" t="s">
        <v>2</v>
      </c>
      <c r="K5" s="16" t="s">
        <v>10</v>
      </c>
      <c r="L5" s="16" t="s">
        <v>2</v>
      </c>
      <c r="M5" s="16" t="s">
        <v>11</v>
      </c>
      <c r="N5" s="16" t="s">
        <v>2</v>
      </c>
      <c r="O5" s="16" t="s">
        <v>12</v>
      </c>
      <c r="P5" s="16" t="s">
        <v>2</v>
      </c>
      <c r="Q5" s="16" t="s">
        <v>13</v>
      </c>
      <c r="R5" s="16" t="s">
        <v>2</v>
      </c>
      <c r="S5" s="16" t="s">
        <v>14</v>
      </c>
      <c r="T5" s="16" t="s">
        <v>2</v>
      </c>
      <c r="U5" s="16" t="s">
        <v>15</v>
      </c>
      <c r="V5" s="16" t="s">
        <v>2</v>
      </c>
      <c r="W5" s="16" t="s">
        <v>16</v>
      </c>
      <c r="X5" s="16" t="s">
        <v>2</v>
      </c>
      <c r="Y5" s="16" t="s">
        <v>17</v>
      </c>
      <c r="Z5" s="16" t="s">
        <v>2</v>
      </c>
      <c r="AA5" s="16" t="s">
        <v>18</v>
      </c>
      <c r="AB5" s="16" t="s">
        <v>2</v>
      </c>
      <c r="AC5" s="16" t="s">
        <v>4</v>
      </c>
      <c r="AD5" s="16" t="s">
        <v>2</v>
      </c>
    </row>
    <row r="6" spans="1:30" x14ac:dyDescent="0.3">
      <c r="A6" t="s">
        <v>2</v>
      </c>
      <c r="B6" s="15" t="s">
        <v>2</v>
      </c>
      <c r="C6" s="3" t="s">
        <v>45</v>
      </c>
      <c r="D6" s="3" t="s">
        <v>6</v>
      </c>
      <c r="E6" s="3" t="s">
        <v>45</v>
      </c>
      <c r="F6" s="3" t="s">
        <v>6</v>
      </c>
      <c r="G6" s="3" t="s">
        <v>45</v>
      </c>
      <c r="H6" s="3" t="s">
        <v>6</v>
      </c>
      <c r="I6" s="3" t="s">
        <v>45</v>
      </c>
      <c r="J6" s="3" t="s">
        <v>6</v>
      </c>
      <c r="K6" s="3" t="s">
        <v>45</v>
      </c>
      <c r="L6" s="3" t="s">
        <v>6</v>
      </c>
      <c r="M6" s="3" t="s">
        <v>45</v>
      </c>
      <c r="N6" s="3" t="s">
        <v>6</v>
      </c>
      <c r="O6" s="3" t="s">
        <v>45</v>
      </c>
      <c r="P6" s="3" t="s">
        <v>6</v>
      </c>
      <c r="Q6" s="3" t="s">
        <v>45</v>
      </c>
      <c r="R6" s="3" t="s">
        <v>6</v>
      </c>
      <c r="S6" s="3" t="s">
        <v>45</v>
      </c>
      <c r="T6" s="3" t="s">
        <v>6</v>
      </c>
      <c r="U6" s="3" t="s">
        <v>45</v>
      </c>
      <c r="V6" s="3" t="s">
        <v>6</v>
      </c>
      <c r="W6" s="3" t="s">
        <v>45</v>
      </c>
      <c r="X6" s="3" t="s">
        <v>6</v>
      </c>
      <c r="Y6" s="3" t="s">
        <v>45</v>
      </c>
      <c r="Z6" s="3" t="s">
        <v>6</v>
      </c>
      <c r="AA6" s="3" t="s">
        <v>45</v>
      </c>
      <c r="AB6" s="3" t="s">
        <v>6</v>
      </c>
      <c r="AC6" s="3" t="s">
        <v>45</v>
      </c>
      <c r="AD6" s="3" t="s">
        <v>6</v>
      </c>
    </row>
    <row r="7" spans="1:30" ht="25.5" customHeight="1" x14ac:dyDescent="0.3">
      <c r="A7" s="17" t="s">
        <v>46</v>
      </c>
      <c r="B7" s="5" t="s">
        <v>47</v>
      </c>
      <c r="C7" s="8">
        <v>79.606360725792996</v>
      </c>
      <c r="D7" s="7" t="s">
        <v>25</v>
      </c>
      <c r="E7" s="8">
        <v>73.670642004913404</v>
      </c>
      <c r="F7" s="7" t="s">
        <v>26</v>
      </c>
      <c r="G7" s="8">
        <v>73.672034698147201</v>
      </c>
      <c r="H7" s="7" t="s">
        <v>23</v>
      </c>
      <c r="I7" s="8">
        <v>83.783154077751803</v>
      </c>
      <c r="J7" s="7" t="s">
        <v>33</v>
      </c>
      <c r="K7" s="8">
        <v>75.421190064315098</v>
      </c>
      <c r="L7" s="7" t="s">
        <v>34</v>
      </c>
      <c r="M7" s="8">
        <v>80.7693979261946</v>
      </c>
      <c r="N7" s="7" t="s">
        <v>22</v>
      </c>
      <c r="O7" s="8">
        <v>84.168427597731394</v>
      </c>
      <c r="P7" s="7" t="s">
        <v>31</v>
      </c>
      <c r="Q7" s="8">
        <v>81.189672079494002</v>
      </c>
      <c r="R7" s="7" t="s">
        <v>29</v>
      </c>
      <c r="S7" s="8">
        <v>80.091556920727996</v>
      </c>
      <c r="T7" s="7" t="s">
        <v>32</v>
      </c>
      <c r="U7" s="8">
        <v>70.554849480468505</v>
      </c>
      <c r="V7" s="7" t="s">
        <v>21</v>
      </c>
      <c r="W7" s="8">
        <v>75.164448336027206</v>
      </c>
      <c r="X7" s="7" t="s">
        <v>37</v>
      </c>
      <c r="Y7" s="8">
        <v>74.529319442289605</v>
      </c>
      <c r="Z7" s="7" t="s">
        <v>27</v>
      </c>
      <c r="AA7" s="8">
        <v>76.033149852295594</v>
      </c>
      <c r="AB7" s="7" t="s">
        <v>30</v>
      </c>
      <c r="AC7" s="8">
        <v>78.044763625031607</v>
      </c>
      <c r="AD7" s="7" t="s">
        <v>28</v>
      </c>
    </row>
    <row r="8" spans="1:30" x14ac:dyDescent="0.3">
      <c r="A8" s="15" t="s">
        <v>2</v>
      </c>
      <c r="B8" s="5" t="s">
        <v>48</v>
      </c>
      <c r="C8" s="8">
        <v>20.393639274207001</v>
      </c>
      <c r="D8" s="7" t="s">
        <v>34</v>
      </c>
      <c r="E8" s="8">
        <v>26.3293579950866</v>
      </c>
      <c r="F8" s="7" t="s">
        <v>33</v>
      </c>
      <c r="G8" s="8">
        <v>26.327965301852799</v>
      </c>
      <c r="H8" s="7" t="s">
        <v>29</v>
      </c>
      <c r="I8" s="8">
        <v>16.216845922248201</v>
      </c>
      <c r="J8" s="7" t="s">
        <v>26</v>
      </c>
      <c r="K8" s="8">
        <v>24.578809935684902</v>
      </c>
      <c r="L8" s="7" t="s">
        <v>25</v>
      </c>
      <c r="M8" s="8">
        <v>19.2306020738054</v>
      </c>
      <c r="N8" s="7" t="s">
        <v>27</v>
      </c>
      <c r="O8" s="8">
        <v>15.8315724022686</v>
      </c>
      <c r="P8" s="7" t="s">
        <v>21</v>
      </c>
      <c r="Q8" s="8">
        <v>18.810327920506001</v>
      </c>
      <c r="R8" s="7" t="s">
        <v>23</v>
      </c>
      <c r="S8" s="8">
        <v>19.908443079272001</v>
      </c>
      <c r="T8" s="7" t="s">
        <v>37</v>
      </c>
      <c r="U8" s="8">
        <v>29.445150519531499</v>
      </c>
      <c r="V8" s="7" t="s">
        <v>31</v>
      </c>
      <c r="W8" s="8">
        <v>24.835551663972801</v>
      </c>
      <c r="X8" s="7" t="s">
        <v>32</v>
      </c>
      <c r="Y8" s="8">
        <v>25.470680557710399</v>
      </c>
      <c r="Z8" s="7" t="s">
        <v>22</v>
      </c>
      <c r="AA8" s="8">
        <v>23.966850147704399</v>
      </c>
      <c r="AB8" s="7" t="s">
        <v>28</v>
      </c>
      <c r="AC8" s="8">
        <v>21.955236374968301</v>
      </c>
      <c r="AD8" s="7" t="s">
        <v>30</v>
      </c>
    </row>
    <row r="9" spans="1:30" x14ac:dyDescent="0.3">
      <c r="A9" s="18" t="s">
        <v>50</v>
      </c>
      <c r="B9" s="5" t="s">
        <v>47</v>
      </c>
      <c r="C9" s="8">
        <v>66.3491161809647</v>
      </c>
      <c r="D9" s="7" t="s">
        <v>31</v>
      </c>
      <c r="E9" s="8">
        <v>28.113658940926999</v>
      </c>
      <c r="F9" s="7" t="s">
        <v>26</v>
      </c>
      <c r="G9" s="8">
        <v>51.8921742013844</v>
      </c>
      <c r="H9" s="7" t="s">
        <v>29</v>
      </c>
      <c r="I9" s="8">
        <v>56.674805619330897</v>
      </c>
      <c r="J9" s="7" t="s">
        <v>33</v>
      </c>
      <c r="K9" s="8">
        <v>39.051766220893697</v>
      </c>
      <c r="L9" s="7" t="s">
        <v>30</v>
      </c>
      <c r="M9" s="8">
        <v>42.840290347298797</v>
      </c>
      <c r="N9" s="7" t="s">
        <v>25</v>
      </c>
      <c r="O9" s="8">
        <v>51.338273462579302</v>
      </c>
      <c r="P9" s="7" t="s">
        <v>22</v>
      </c>
      <c r="Q9" s="8">
        <v>34.198981013893402</v>
      </c>
      <c r="R9" s="7" t="s">
        <v>37</v>
      </c>
      <c r="S9" s="8">
        <v>33.077374154585897</v>
      </c>
      <c r="T9" s="7" t="s">
        <v>27</v>
      </c>
      <c r="U9" s="8">
        <v>30.708845707421901</v>
      </c>
      <c r="V9" s="7" t="s">
        <v>23</v>
      </c>
      <c r="W9" s="8">
        <v>34.885889832584901</v>
      </c>
      <c r="X9" s="7" t="s">
        <v>34</v>
      </c>
      <c r="Y9" s="8">
        <v>46.032557179207799</v>
      </c>
      <c r="Z9" s="7" t="s">
        <v>32</v>
      </c>
      <c r="AA9" s="8">
        <v>24.586397468537498</v>
      </c>
      <c r="AB9" s="7" t="s">
        <v>21</v>
      </c>
      <c r="AC9" s="8">
        <v>41.392974771412199</v>
      </c>
      <c r="AD9" s="7" t="s">
        <v>28</v>
      </c>
    </row>
    <row r="10" spans="1:30" x14ac:dyDescent="0.3">
      <c r="A10" s="15" t="s">
        <v>2</v>
      </c>
      <c r="B10" s="5" t="s">
        <v>48</v>
      </c>
      <c r="C10" s="8">
        <v>33.6508838190353</v>
      </c>
      <c r="D10" s="7" t="s">
        <v>21</v>
      </c>
      <c r="E10" s="8">
        <v>71.886341059073004</v>
      </c>
      <c r="F10" s="7" t="s">
        <v>33</v>
      </c>
      <c r="G10" s="8">
        <v>48.1078257986156</v>
      </c>
      <c r="H10" s="7" t="s">
        <v>23</v>
      </c>
      <c r="I10" s="8">
        <v>43.325194380669103</v>
      </c>
      <c r="J10" s="7" t="s">
        <v>26</v>
      </c>
      <c r="K10" s="8">
        <v>60.948233779106303</v>
      </c>
      <c r="L10" s="7" t="s">
        <v>28</v>
      </c>
      <c r="M10" s="8">
        <v>57.159709652701203</v>
      </c>
      <c r="N10" s="7" t="s">
        <v>34</v>
      </c>
      <c r="O10" s="8">
        <v>48.661726537420698</v>
      </c>
      <c r="P10" s="7" t="s">
        <v>27</v>
      </c>
      <c r="Q10" s="8">
        <v>65.801018986106598</v>
      </c>
      <c r="R10" s="7" t="s">
        <v>32</v>
      </c>
      <c r="S10" s="8">
        <v>66.922625845414103</v>
      </c>
      <c r="T10" s="7" t="s">
        <v>22</v>
      </c>
      <c r="U10" s="8">
        <v>69.291154292578099</v>
      </c>
      <c r="V10" s="7" t="s">
        <v>29</v>
      </c>
      <c r="W10" s="8">
        <v>65.114110167415106</v>
      </c>
      <c r="X10" s="7" t="s">
        <v>25</v>
      </c>
      <c r="Y10" s="8">
        <v>53.967442820792201</v>
      </c>
      <c r="Z10" s="7" t="s">
        <v>37</v>
      </c>
      <c r="AA10" s="8">
        <v>75.413602531462502</v>
      </c>
      <c r="AB10" s="7" t="s">
        <v>31</v>
      </c>
      <c r="AC10" s="8">
        <v>58.607025228587801</v>
      </c>
      <c r="AD10" s="7" t="s">
        <v>30</v>
      </c>
    </row>
    <row r="11" spans="1:30" ht="25.5" customHeight="1" x14ac:dyDescent="0.3">
      <c r="A11" s="17" t="s">
        <v>63</v>
      </c>
      <c r="B11" s="5" t="s">
        <v>47</v>
      </c>
      <c r="C11" s="8">
        <v>50.720443298259703</v>
      </c>
      <c r="D11" s="7" t="s">
        <v>23</v>
      </c>
      <c r="E11" s="8">
        <v>51.705856397410898</v>
      </c>
      <c r="F11" s="7" t="s">
        <v>34</v>
      </c>
      <c r="G11" s="8">
        <v>51.0762654951508</v>
      </c>
      <c r="H11" s="7" t="s">
        <v>27</v>
      </c>
      <c r="I11" s="8">
        <v>66.708583853640107</v>
      </c>
      <c r="J11" s="7" t="s">
        <v>31</v>
      </c>
      <c r="K11" s="8">
        <v>51.436166823941001</v>
      </c>
      <c r="L11" s="7" t="s">
        <v>37</v>
      </c>
      <c r="M11" s="8">
        <v>54.698613108861501</v>
      </c>
      <c r="N11" s="7" t="s">
        <v>33</v>
      </c>
      <c r="O11" s="8">
        <v>53.777279288833398</v>
      </c>
      <c r="P11" s="7" t="s">
        <v>22</v>
      </c>
      <c r="Q11" s="8">
        <v>51.983924839539696</v>
      </c>
      <c r="R11" s="7" t="s">
        <v>30</v>
      </c>
      <c r="S11" s="8">
        <v>52.7899902089653</v>
      </c>
      <c r="T11" s="7" t="s">
        <v>25</v>
      </c>
      <c r="U11" s="8">
        <v>50.107042618557799</v>
      </c>
      <c r="V11" s="7" t="s">
        <v>21</v>
      </c>
      <c r="W11" s="8">
        <v>50.555302235775898</v>
      </c>
      <c r="X11" s="7" t="s">
        <v>26</v>
      </c>
      <c r="Y11" s="8">
        <v>54.591925369987102</v>
      </c>
      <c r="Z11" s="7" t="s">
        <v>29</v>
      </c>
      <c r="AA11" s="8">
        <v>52.507803784111999</v>
      </c>
      <c r="AB11" s="7" t="s">
        <v>28</v>
      </c>
      <c r="AC11" s="8">
        <v>53.524041286839498</v>
      </c>
      <c r="AD11" s="7" t="s">
        <v>32</v>
      </c>
    </row>
    <row r="12" spans="1:30" x14ac:dyDescent="0.3">
      <c r="A12" s="15" t="s">
        <v>2</v>
      </c>
      <c r="B12" s="5" t="s">
        <v>48</v>
      </c>
      <c r="C12" s="8">
        <v>49.279556701740297</v>
      </c>
      <c r="D12" s="7" t="s">
        <v>29</v>
      </c>
      <c r="E12" s="8">
        <v>48.294143602589102</v>
      </c>
      <c r="F12" s="7" t="s">
        <v>25</v>
      </c>
      <c r="G12" s="8">
        <v>48.9237345048492</v>
      </c>
      <c r="H12" s="7" t="s">
        <v>22</v>
      </c>
      <c r="I12" s="8">
        <v>33.2914161463599</v>
      </c>
      <c r="J12" s="7" t="s">
        <v>21</v>
      </c>
      <c r="K12" s="8">
        <v>48.563833176058999</v>
      </c>
      <c r="L12" s="7" t="s">
        <v>32</v>
      </c>
      <c r="M12" s="8">
        <v>45.301386891138499</v>
      </c>
      <c r="N12" s="7" t="s">
        <v>26</v>
      </c>
      <c r="O12" s="8">
        <v>46.222720711166602</v>
      </c>
      <c r="P12" s="7" t="s">
        <v>27</v>
      </c>
      <c r="Q12" s="8">
        <v>48.016075160460304</v>
      </c>
      <c r="R12" s="7" t="s">
        <v>28</v>
      </c>
      <c r="S12" s="8">
        <v>47.210009791034601</v>
      </c>
      <c r="T12" s="7" t="s">
        <v>34</v>
      </c>
      <c r="U12" s="8">
        <v>49.892957381442102</v>
      </c>
      <c r="V12" s="7" t="s">
        <v>31</v>
      </c>
      <c r="W12" s="8">
        <v>49.444697764224102</v>
      </c>
      <c r="X12" s="7" t="s">
        <v>33</v>
      </c>
      <c r="Y12" s="8">
        <v>45.408074630012898</v>
      </c>
      <c r="Z12" s="7" t="s">
        <v>23</v>
      </c>
      <c r="AA12" s="8">
        <v>47.492196215888001</v>
      </c>
      <c r="AB12" s="7" t="s">
        <v>30</v>
      </c>
      <c r="AC12" s="8">
        <v>46.475958713160502</v>
      </c>
      <c r="AD12" s="7" t="s">
        <v>37</v>
      </c>
    </row>
    <row r="13" spans="1:30" ht="25.5" customHeight="1" x14ac:dyDescent="0.3">
      <c r="A13" s="17" t="s">
        <v>56</v>
      </c>
      <c r="B13" s="5" t="s">
        <v>47</v>
      </c>
      <c r="C13" s="8">
        <v>59.437521351863197</v>
      </c>
      <c r="D13" s="7" t="s">
        <v>27</v>
      </c>
      <c r="E13" s="8">
        <v>62.434505134959501</v>
      </c>
      <c r="F13" s="7" t="s">
        <v>30</v>
      </c>
      <c r="G13" s="8">
        <v>52.5706416827366</v>
      </c>
      <c r="H13" s="7" t="s">
        <v>21</v>
      </c>
      <c r="I13" s="8">
        <v>72.381715165086007</v>
      </c>
      <c r="J13" s="7" t="s">
        <v>31</v>
      </c>
      <c r="K13" s="8">
        <v>61.725551706663701</v>
      </c>
      <c r="L13" s="7" t="s">
        <v>34</v>
      </c>
      <c r="M13" s="8">
        <v>66.627755387624205</v>
      </c>
      <c r="N13" s="7" t="s">
        <v>29</v>
      </c>
      <c r="O13" s="8">
        <v>68.800823856121596</v>
      </c>
      <c r="P13" s="7" t="s">
        <v>33</v>
      </c>
      <c r="Q13" s="8">
        <v>60.289047711665198</v>
      </c>
      <c r="R13" s="7" t="s">
        <v>37</v>
      </c>
      <c r="S13" s="8">
        <v>63.112422855243203</v>
      </c>
      <c r="T13" s="7" t="s">
        <v>32</v>
      </c>
      <c r="U13" s="8">
        <v>53.748093196648803</v>
      </c>
      <c r="V13" s="7" t="s">
        <v>26</v>
      </c>
      <c r="W13" s="8">
        <v>57.406288965488798</v>
      </c>
      <c r="X13" s="7" t="s">
        <v>23</v>
      </c>
      <c r="Y13" s="8">
        <v>64.787703207257593</v>
      </c>
      <c r="Z13" s="7" t="s">
        <v>22</v>
      </c>
      <c r="AA13" s="8">
        <v>62.8623330300059</v>
      </c>
      <c r="AB13" s="7" t="s">
        <v>25</v>
      </c>
      <c r="AC13" s="8">
        <v>62.613853534450598</v>
      </c>
      <c r="AD13" s="7" t="s">
        <v>28</v>
      </c>
    </row>
    <row r="14" spans="1:30" x14ac:dyDescent="0.3">
      <c r="A14" s="15" t="s">
        <v>2</v>
      </c>
      <c r="B14" s="5" t="s">
        <v>48</v>
      </c>
      <c r="C14" s="8">
        <v>40.562478648136803</v>
      </c>
      <c r="D14" s="7" t="s">
        <v>22</v>
      </c>
      <c r="E14" s="8">
        <v>37.565494865040499</v>
      </c>
      <c r="F14" s="7" t="s">
        <v>28</v>
      </c>
      <c r="G14" s="8">
        <v>47.4293583172634</v>
      </c>
      <c r="H14" s="7" t="s">
        <v>31</v>
      </c>
      <c r="I14" s="8">
        <v>27.618284834914</v>
      </c>
      <c r="J14" s="7" t="s">
        <v>21</v>
      </c>
      <c r="K14" s="8">
        <v>38.274448293336299</v>
      </c>
      <c r="L14" s="7" t="s">
        <v>25</v>
      </c>
      <c r="M14" s="8">
        <v>33.372244612375802</v>
      </c>
      <c r="N14" s="7" t="s">
        <v>23</v>
      </c>
      <c r="O14" s="8">
        <v>31.1991761438784</v>
      </c>
      <c r="P14" s="7" t="s">
        <v>26</v>
      </c>
      <c r="Q14" s="8">
        <v>39.710952288334802</v>
      </c>
      <c r="R14" s="7" t="s">
        <v>32</v>
      </c>
      <c r="S14" s="8">
        <v>36.887577144756797</v>
      </c>
      <c r="T14" s="7" t="s">
        <v>37</v>
      </c>
      <c r="U14" s="8">
        <v>46.251906803351197</v>
      </c>
      <c r="V14" s="7" t="s">
        <v>33</v>
      </c>
      <c r="W14" s="8">
        <v>42.593711034511202</v>
      </c>
      <c r="X14" s="7" t="s">
        <v>29</v>
      </c>
      <c r="Y14" s="8">
        <v>35.2122967927424</v>
      </c>
      <c r="Z14" s="7" t="s">
        <v>27</v>
      </c>
      <c r="AA14" s="8">
        <v>37.1376669699941</v>
      </c>
      <c r="AB14" s="7" t="s">
        <v>34</v>
      </c>
      <c r="AC14" s="8">
        <v>37.386146465549402</v>
      </c>
      <c r="AD14" s="7" t="s">
        <v>30</v>
      </c>
    </row>
    <row r="15" spans="1:30" x14ac:dyDescent="0.3">
      <c r="A15" s="18" t="s">
        <v>59</v>
      </c>
      <c r="B15" s="5" t="s">
        <v>47</v>
      </c>
      <c r="C15" s="8">
        <v>38.414158562657398</v>
      </c>
      <c r="D15" s="7" t="s">
        <v>26</v>
      </c>
      <c r="E15" s="8">
        <v>40.184481671524402</v>
      </c>
      <c r="F15" s="7" t="s">
        <v>37</v>
      </c>
      <c r="G15" s="8">
        <v>42.508531963982698</v>
      </c>
      <c r="H15" s="7" t="s">
        <v>30</v>
      </c>
      <c r="I15" s="8">
        <v>49.449013074781398</v>
      </c>
      <c r="J15" s="7" t="s">
        <v>33</v>
      </c>
      <c r="K15" s="8">
        <v>39.255275686584902</v>
      </c>
      <c r="L15" s="7" t="s">
        <v>23</v>
      </c>
      <c r="M15" s="8">
        <v>47.344383285638202</v>
      </c>
      <c r="N15" s="7" t="s">
        <v>29</v>
      </c>
      <c r="O15" s="8">
        <v>50.307481081078102</v>
      </c>
      <c r="P15" s="7" t="s">
        <v>31</v>
      </c>
      <c r="Q15" s="8">
        <v>44.035593399245002</v>
      </c>
      <c r="R15" s="7" t="s">
        <v>28</v>
      </c>
      <c r="S15" s="8">
        <v>45.966735473378399</v>
      </c>
      <c r="T15" s="7" t="s">
        <v>22</v>
      </c>
      <c r="U15" s="8">
        <v>34.517528437999403</v>
      </c>
      <c r="V15" s="7" t="s">
        <v>21</v>
      </c>
      <c r="W15" s="8">
        <v>42.019919435296501</v>
      </c>
      <c r="X15" s="7" t="s">
        <v>34</v>
      </c>
      <c r="Y15" s="8">
        <v>39.552195820260998</v>
      </c>
      <c r="Z15" s="7" t="s">
        <v>27</v>
      </c>
      <c r="AA15" s="8">
        <v>45.483359735434803</v>
      </c>
      <c r="AB15" s="7" t="s">
        <v>32</v>
      </c>
      <c r="AC15" s="8">
        <v>44.0906961352132</v>
      </c>
      <c r="AD15" s="7" t="s">
        <v>25</v>
      </c>
    </row>
    <row r="16" spans="1:30" x14ac:dyDescent="0.3">
      <c r="A16" s="15" t="s">
        <v>2</v>
      </c>
      <c r="B16" s="5" t="s">
        <v>48</v>
      </c>
      <c r="C16" s="8">
        <v>61.585841437342602</v>
      </c>
      <c r="D16" s="7" t="s">
        <v>33</v>
      </c>
      <c r="E16" s="8">
        <v>59.815518328475598</v>
      </c>
      <c r="F16" s="7" t="s">
        <v>32</v>
      </c>
      <c r="G16" s="8">
        <v>57.491468036017302</v>
      </c>
      <c r="H16" s="7" t="s">
        <v>28</v>
      </c>
      <c r="I16" s="8">
        <v>50.550986925218602</v>
      </c>
      <c r="J16" s="7" t="s">
        <v>26</v>
      </c>
      <c r="K16" s="8">
        <v>60.744724313415098</v>
      </c>
      <c r="L16" s="7" t="s">
        <v>29</v>
      </c>
      <c r="M16" s="8">
        <v>52.655616714361699</v>
      </c>
      <c r="N16" s="7" t="s">
        <v>23</v>
      </c>
      <c r="O16" s="8">
        <v>49.692518918921898</v>
      </c>
      <c r="P16" s="7" t="s">
        <v>21</v>
      </c>
      <c r="Q16" s="8">
        <v>55.964406600754998</v>
      </c>
      <c r="R16" s="7" t="s">
        <v>30</v>
      </c>
      <c r="S16" s="8">
        <v>54.033264526621601</v>
      </c>
      <c r="T16" s="7" t="s">
        <v>27</v>
      </c>
      <c r="U16" s="8">
        <v>65.482471562000597</v>
      </c>
      <c r="V16" s="7" t="s">
        <v>31</v>
      </c>
      <c r="W16" s="8">
        <v>57.980080564703599</v>
      </c>
      <c r="X16" s="7" t="s">
        <v>25</v>
      </c>
      <c r="Y16" s="8">
        <v>60.447804179739002</v>
      </c>
      <c r="Z16" s="7" t="s">
        <v>22</v>
      </c>
      <c r="AA16" s="8">
        <v>54.516640264565197</v>
      </c>
      <c r="AB16" s="7" t="s">
        <v>37</v>
      </c>
      <c r="AC16" s="8">
        <v>55.9093038647868</v>
      </c>
      <c r="AD16" s="7" t="s">
        <v>34</v>
      </c>
    </row>
    <row r="17" spans="1:30" ht="25.5" customHeight="1" x14ac:dyDescent="0.3">
      <c r="A17" s="17" t="s">
        <v>53</v>
      </c>
      <c r="B17" s="5" t="s">
        <v>47</v>
      </c>
      <c r="C17" s="8">
        <v>68.069395282559</v>
      </c>
      <c r="D17" s="7" t="s">
        <v>27</v>
      </c>
      <c r="E17" s="8">
        <v>72.3349934375278</v>
      </c>
      <c r="F17" s="7" t="s">
        <v>22</v>
      </c>
      <c r="G17" s="8">
        <v>62.907963577015998</v>
      </c>
      <c r="H17" s="7" t="s">
        <v>26</v>
      </c>
      <c r="I17" s="8">
        <v>79.664261240001807</v>
      </c>
      <c r="J17" s="7" t="s">
        <v>31</v>
      </c>
      <c r="K17" s="8">
        <v>69.520865323394801</v>
      </c>
      <c r="L17" s="7" t="s">
        <v>37</v>
      </c>
      <c r="M17" s="8">
        <v>74.253228756173996</v>
      </c>
      <c r="N17" s="7" t="s">
        <v>33</v>
      </c>
      <c r="O17" s="8">
        <v>72.975024450595896</v>
      </c>
      <c r="P17" s="7" t="s">
        <v>29</v>
      </c>
      <c r="Q17" s="8">
        <v>71.011065092961999</v>
      </c>
      <c r="R17" s="7" t="s">
        <v>28</v>
      </c>
      <c r="S17" s="8">
        <v>69.992628557132093</v>
      </c>
      <c r="T17" s="7" t="s">
        <v>34</v>
      </c>
      <c r="U17" s="8">
        <v>62.444670328684502</v>
      </c>
      <c r="V17" s="7" t="s">
        <v>21</v>
      </c>
      <c r="W17" s="8">
        <v>71.902695860119593</v>
      </c>
      <c r="X17" s="7" t="s">
        <v>32</v>
      </c>
      <c r="Y17" s="8">
        <v>70.676865332080993</v>
      </c>
      <c r="Z17" s="7" t="s">
        <v>30</v>
      </c>
      <c r="AA17" s="8">
        <v>67.794604300403705</v>
      </c>
      <c r="AB17" s="7" t="s">
        <v>23</v>
      </c>
      <c r="AC17" s="8">
        <v>71.127895613769596</v>
      </c>
      <c r="AD17" s="7" t="s">
        <v>25</v>
      </c>
    </row>
    <row r="18" spans="1:30" x14ac:dyDescent="0.3">
      <c r="A18" s="15" t="s">
        <v>2</v>
      </c>
      <c r="B18" s="5" t="s">
        <v>48</v>
      </c>
      <c r="C18" s="8">
        <v>31.930604717441</v>
      </c>
      <c r="D18" s="7" t="s">
        <v>22</v>
      </c>
      <c r="E18" s="8">
        <v>27.6650065624722</v>
      </c>
      <c r="F18" s="7" t="s">
        <v>27</v>
      </c>
      <c r="G18" s="8">
        <v>37.092036422984002</v>
      </c>
      <c r="H18" s="7" t="s">
        <v>33</v>
      </c>
      <c r="I18" s="8">
        <v>20.3357387599982</v>
      </c>
      <c r="J18" s="7" t="s">
        <v>21</v>
      </c>
      <c r="K18" s="8">
        <v>30.479134676605199</v>
      </c>
      <c r="L18" s="7" t="s">
        <v>32</v>
      </c>
      <c r="M18" s="8">
        <v>25.746771243826</v>
      </c>
      <c r="N18" s="7" t="s">
        <v>26</v>
      </c>
      <c r="O18" s="8">
        <v>27.024975549404001</v>
      </c>
      <c r="P18" s="7" t="s">
        <v>23</v>
      </c>
      <c r="Q18" s="8">
        <v>28.988934907038001</v>
      </c>
      <c r="R18" s="7" t="s">
        <v>30</v>
      </c>
      <c r="S18" s="8">
        <v>30.0073714428679</v>
      </c>
      <c r="T18" s="7" t="s">
        <v>25</v>
      </c>
      <c r="U18" s="8">
        <v>37.555329671315498</v>
      </c>
      <c r="V18" s="7" t="s">
        <v>31</v>
      </c>
      <c r="W18" s="8">
        <v>28.0973041398804</v>
      </c>
      <c r="X18" s="7" t="s">
        <v>37</v>
      </c>
      <c r="Y18" s="8">
        <v>29.323134667919</v>
      </c>
      <c r="Z18" s="7" t="s">
        <v>28</v>
      </c>
      <c r="AA18" s="8">
        <v>32.205395699596302</v>
      </c>
      <c r="AB18" s="7" t="s">
        <v>29</v>
      </c>
      <c r="AC18" s="8">
        <v>28.872104386230401</v>
      </c>
      <c r="AD18" s="7" t="s">
        <v>34</v>
      </c>
    </row>
    <row r="19" spans="1:30" ht="25.5" customHeight="1" x14ac:dyDescent="0.3">
      <c r="A19" s="17" t="s">
        <v>54</v>
      </c>
      <c r="B19" s="5" t="s">
        <v>47</v>
      </c>
      <c r="C19" s="8">
        <v>56.079212088728902</v>
      </c>
      <c r="D19" s="7" t="s">
        <v>30</v>
      </c>
      <c r="E19" s="8">
        <v>53.542947759476398</v>
      </c>
      <c r="F19" s="7" t="s">
        <v>27</v>
      </c>
      <c r="G19" s="8">
        <v>48.821880465046704</v>
      </c>
      <c r="H19" s="7" t="s">
        <v>21</v>
      </c>
      <c r="I19" s="8">
        <v>64.801287533371394</v>
      </c>
      <c r="J19" s="7" t="s">
        <v>31</v>
      </c>
      <c r="K19" s="8">
        <v>58.016736865244503</v>
      </c>
      <c r="L19" s="7" t="s">
        <v>25</v>
      </c>
      <c r="M19" s="8">
        <v>63.9521669996046</v>
      </c>
      <c r="N19" s="7" t="s">
        <v>33</v>
      </c>
      <c r="O19" s="8">
        <v>63.621991657524298</v>
      </c>
      <c r="P19" s="7" t="s">
        <v>29</v>
      </c>
      <c r="Q19" s="8">
        <v>60.721628534844399</v>
      </c>
      <c r="R19" s="7" t="s">
        <v>22</v>
      </c>
      <c r="S19" s="8">
        <v>55.791938718065197</v>
      </c>
      <c r="T19" s="7" t="s">
        <v>37</v>
      </c>
      <c r="U19" s="8">
        <v>52.453513398981997</v>
      </c>
      <c r="V19" s="7" t="s">
        <v>23</v>
      </c>
      <c r="W19" s="8">
        <v>56.128046206004001</v>
      </c>
      <c r="X19" s="7" t="s">
        <v>28</v>
      </c>
      <c r="Y19" s="8">
        <v>51.9322795630545</v>
      </c>
      <c r="Z19" s="7" t="s">
        <v>26</v>
      </c>
      <c r="AA19" s="8">
        <v>55.969377060976797</v>
      </c>
      <c r="AB19" s="7" t="s">
        <v>34</v>
      </c>
      <c r="AC19" s="8">
        <v>58.334194678277001</v>
      </c>
      <c r="AD19" s="7" t="s">
        <v>32</v>
      </c>
    </row>
    <row r="20" spans="1:30" x14ac:dyDescent="0.3">
      <c r="A20" s="15" t="s">
        <v>2</v>
      </c>
      <c r="B20" s="5" t="s">
        <v>48</v>
      </c>
      <c r="C20" s="8">
        <v>43.920787911271098</v>
      </c>
      <c r="D20" s="7" t="s">
        <v>28</v>
      </c>
      <c r="E20" s="8">
        <v>46.457052240523602</v>
      </c>
      <c r="F20" s="7" t="s">
        <v>22</v>
      </c>
      <c r="G20" s="8">
        <v>51.178119534953296</v>
      </c>
      <c r="H20" s="7" t="s">
        <v>31</v>
      </c>
      <c r="I20" s="8">
        <v>35.198712466628599</v>
      </c>
      <c r="J20" s="7" t="s">
        <v>21</v>
      </c>
      <c r="K20" s="8">
        <v>41.983263134755497</v>
      </c>
      <c r="L20" s="7" t="s">
        <v>34</v>
      </c>
      <c r="M20" s="8">
        <v>36.0478330003954</v>
      </c>
      <c r="N20" s="7" t="s">
        <v>26</v>
      </c>
      <c r="O20" s="8">
        <v>36.378008342475702</v>
      </c>
      <c r="P20" s="7" t="s">
        <v>23</v>
      </c>
      <c r="Q20" s="8">
        <v>39.278371465155601</v>
      </c>
      <c r="R20" s="7" t="s">
        <v>27</v>
      </c>
      <c r="S20" s="8">
        <v>44.208061281934803</v>
      </c>
      <c r="T20" s="7" t="s">
        <v>32</v>
      </c>
      <c r="U20" s="8">
        <v>47.546486601018003</v>
      </c>
      <c r="V20" s="7" t="s">
        <v>29</v>
      </c>
      <c r="W20" s="8">
        <v>43.871953793995999</v>
      </c>
      <c r="X20" s="7" t="s">
        <v>30</v>
      </c>
      <c r="Y20" s="8">
        <v>48.0677204369455</v>
      </c>
      <c r="Z20" s="7" t="s">
        <v>33</v>
      </c>
      <c r="AA20" s="8">
        <v>44.030622939023203</v>
      </c>
      <c r="AB20" s="7" t="s">
        <v>25</v>
      </c>
      <c r="AC20" s="8">
        <v>41.665805321722999</v>
      </c>
      <c r="AD20" s="7" t="s">
        <v>37</v>
      </c>
    </row>
    <row r="21" spans="1:30" ht="25.5" customHeight="1" x14ac:dyDescent="0.3">
      <c r="A21" s="17" t="s">
        <v>72</v>
      </c>
      <c r="B21" s="5" t="s">
        <v>47</v>
      </c>
      <c r="C21" s="8">
        <v>43.0331662108321</v>
      </c>
      <c r="D21" s="7" t="s">
        <v>21</v>
      </c>
      <c r="E21" s="8">
        <v>52.759058950160203</v>
      </c>
      <c r="F21" s="7" t="s">
        <v>34</v>
      </c>
      <c r="G21" s="8">
        <v>44.119341948449403</v>
      </c>
      <c r="H21" s="7" t="s">
        <v>26</v>
      </c>
      <c r="I21" s="8">
        <v>55.251203446457701</v>
      </c>
      <c r="J21" s="7" t="s">
        <v>32</v>
      </c>
      <c r="K21" s="8">
        <v>61.261510826165697</v>
      </c>
      <c r="L21" s="7" t="s">
        <v>31</v>
      </c>
      <c r="M21" s="8">
        <v>59.005895988200201</v>
      </c>
      <c r="N21" s="7" t="s">
        <v>33</v>
      </c>
      <c r="O21" s="8">
        <v>56.118333583183798</v>
      </c>
      <c r="P21" s="7" t="s">
        <v>22</v>
      </c>
      <c r="Q21" s="8">
        <v>52.6532303301844</v>
      </c>
      <c r="R21" s="7" t="s">
        <v>37</v>
      </c>
      <c r="S21" s="8">
        <v>56.789248669907003</v>
      </c>
      <c r="T21" s="7" t="s">
        <v>29</v>
      </c>
      <c r="U21" s="8">
        <v>54.1202831688923</v>
      </c>
      <c r="V21" s="7" t="s">
        <v>25</v>
      </c>
      <c r="W21" s="8">
        <v>44.680000969981997</v>
      </c>
      <c r="X21" s="7" t="s">
        <v>23</v>
      </c>
      <c r="Y21" s="8">
        <v>50.816527278600098</v>
      </c>
      <c r="Z21" s="7" t="s">
        <v>27</v>
      </c>
      <c r="AA21" s="8">
        <v>52.830400598869403</v>
      </c>
      <c r="AB21" s="7" t="s">
        <v>30</v>
      </c>
      <c r="AC21" s="8">
        <v>53.0330978563698</v>
      </c>
      <c r="AD21" s="7" t="s">
        <v>28</v>
      </c>
    </row>
    <row r="22" spans="1:30" x14ac:dyDescent="0.3">
      <c r="A22" s="15" t="s">
        <v>2</v>
      </c>
      <c r="B22" s="5" t="s">
        <v>48</v>
      </c>
      <c r="C22" s="8">
        <v>56.966833789167801</v>
      </c>
      <c r="D22" s="7" t="s">
        <v>31</v>
      </c>
      <c r="E22" s="8">
        <v>47.240941049839797</v>
      </c>
      <c r="F22" s="7" t="s">
        <v>25</v>
      </c>
      <c r="G22" s="8">
        <v>55.880658051550597</v>
      </c>
      <c r="H22" s="7" t="s">
        <v>33</v>
      </c>
      <c r="I22" s="8">
        <v>44.748796553542299</v>
      </c>
      <c r="J22" s="7" t="s">
        <v>37</v>
      </c>
      <c r="K22" s="8">
        <v>38.738489173834303</v>
      </c>
      <c r="L22" s="7" t="s">
        <v>21</v>
      </c>
      <c r="M22" s="8">
        <v>40.994104011799799</v>
      </c>
      <c r="N22" s="7" t="s">
        <v>26</v>
      </c>
      <c r="O22" s="8">
        <v>43.881666416816202</v>
      </c>
      <c r="P22" s="7" t="s">
        <v>27</v>
      </c>
      <c r="Q22" s="8">
        <v>47.3467696698156</v>
      </c>
      <c r="R22" s="7" t="s">
        <v>32</v>
      </c>
      <c r="S22" s="8">
        <v>43.210751330092997</v>
      </c>
      <c r="T22" s="7" t="s">
        <v>23</v>
      </c>
      <c r="U22" s="8">
        <v>45.8797168311077</v>
      </c>
      <c r="V22" s="7" t="s">
        <v>34</v>
      </c>
      <c r="W22" s="8">
        <v>55.319999030018003</v>
      </c>
      <c r="X22" s="7" t="s">
        <v>29</v>
      </c>
      <c r="Y22" s="8">
        <v>49.183472721399902</v>
      </c>
      <c r="Z22" s="7" t="s">
        <v>22</v>
      </c>
      <c r="AA22" s="8">
        <v>47.169599401130597</v>
      </c>
      <c r="AB22" s="7" t="s">
        <v>28</v>
      </c>
      <c r="AC22" s="8">
        <v>46.9669021436302</v>
      </c>
      <c r="AD22" s="7" t="s">
        <v>30</v>
      </c>
    </row>
    <row r="23" spans="1:30" ht="25.5" customHeight="1" x14ac:dyDescent="0.3">
      <c r="A23" s="17" t="s">
        <v>55</v>
      </c>
      <c r="B23" s="5" t="s">
        <v>47</v>
      </c>
      <c r="C23" s="8">
        <v>90.408564059460005</v>
      </c>
      <c r="D23" s="7" t="s">
        <v>31</v>
      </c>
      <c r="E23" s="8">
        <v>37.585138360720201</v>
      </c>
      <c r="F23" s="7" t="s">
        <v>21</v>
      </c>
      <c r="G23" s="8">
        <v>63.310994442489303</v>
      </c>
      <c r="H23" s="7" t="s">
        <v>28</v>
      </c>
      <c r="I23" s="8">
        <v>87.009016168045804</v>
      </c>
      <c r="J23" s="7" t="s">
        <v>33</v>
      </c>
      <c r="K23" s="8">
        <v>55.015321956963199</v>
      </c>
      <c r="L23" s="7" t="s">
        <v>34</v>
      </c>
      <c r="M23" s="8">
        <v>63.454417363215597</v>
      </c>
      <c r="N23" s="7" t="s">
        <v>25</v>
      </c>
      <c r="O23" s="8">
        <v>81.504184833122594</v>
      </c>
      <c r="P23" s="7" t="s">
        <v>22</v>
      </c>
      <c r="Q23" s="8">
        <v>46.931362758031803</v>
      </c>
      <c r="R23" s="7" t="s">
        <v>23</v>
      </c>
      <c r="S23" s="8">
        <v>60.471781212333802</v>
      </c>
      <c r="T23" s="7" t="s">
        <v>30</v>
      </c>
      <c r="U23" s="8">
        <v>51.009668543223199</v>
      </c>
      <c r="V23" s="7" t="s">
        <v>37</v>
      </c>
      <c r="W23" s="8">
        <v>49.034043858719897</v>
      </c>
      <c r="X23" s="7" t="s">
        <v>27</v>
      </c>
      <c r="Y23" s="8">
        <v>85.242483715865404</v>
      </c>
      <c r="Z23" s="7" t="s">
        <v>29</v>
      </c>
      <c r="AA23" s="8">
        <v>41.491074618221397</v>
      </c>
      <c r="AB23" s="7" t="s">
        <v>26</v>
      </c>
      <c r="AC23" s="8">
        <v>67.245124453574405</v>
      </c>
      <c r="AD23" s="7" t="s">
        <v>32</v>
      </c>
    </row>
    <row r="24" spans="1:30" x14ac:dyDescent="0.3">
      <c r="A24" s="15" t="s">
        <v>2</v>
      </c>
      <c r="B24" s="5" t="s">
        <v>48</v>
      </c>
      <c r="C24" s="8">
        <v>9.5914359405400091</v>
      </c>
      <c r="D24" s="7" t="s">
        <v>21</v>
      </c>
      <c r="E24" s="8">
        <v>62.414861639279799</v>
      </c>
      <c r="F24" s="7" t="s">
        <v>31</v>
      </c>
      <c r="G24" s="8">
        <v>36.689005557510697</v>
      </c>
      <c r="H24" s="7" t="s">
        <v>30</v>
      </c>
      <c r="I24" s="8">
        <v>12.9909838319542</v>
      </c>
      <c r="J24" s="7" t="s">
        <v>26</v>
      </c>
      <c r="K24" s="8">
        <v>44.984678043036801</v>
      </c>
      <c r="L24" s="7" t="s">
        <v>25</v>
      </c>
      <c r="M24" s="8">
        <v>36.545582636784403</v>
      </c>
      <c r="N24" s="7" t="s">
        <v>34</v>
      </c>
      <c r="O24" s="8">
        <v>18.495815166877499</v>
      </c>
      <c r="P24" s="7" t="s">
        <v>27</v>
      </c>
      <c r="Q24" s="8">
        <v>53.068637241968197</v>
      </c>
      <c r="R24" s="7" t="s">
        <v>29</v>
      </c>
      <c r="S24" s="8">
        <v>39.528218787666198</v>
      </c>
      <c r="T24" s="7" t="s">
        <v>28</v>
      </c>
      <c r="U24" s="8">
        <v>48.990331456776801</v>
      </c>
      <c r="V24" s="7" t="s">
        <v>32</v>
      </c>
      <c r="W24" s="8">
        <v>50.965956141280103</v>
      </c>
      <c r="X24" s="7" t="s">
        <v>22</v>
      </c>
      <c r="Y24" s="8">
        <v>14.757516284134599</v>
      </c>
      <c r="Z24" s="7" t="s">
        <v>23</v>
      </c>
      <c r="AA24" s="8">
        <v>58.508925381778603</v>
      </c>
      <c r="AB24" s="7" t="s">
        <v>33</v>
      </c>
      <c r="AC24" s="8">
        <v>32.754875546425602</v>
      </c>
      <c r="AD24" s="7" t="s">
        <v>37</v>
      </c>
    </row>
  </sheetData>
  <mergeCells count="25">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 ref="A17:A18"/>
    <mergeCell ref="A19:A20"/>
    <mergeCell ref="A21:A22"/>
    <mergeCell ref="A23:A24"/>
    <mergeCell ref="A7:A8"/>
    <mergeCell ref="A9:A10"/>
    <mergeCell ref="A11:A12"/>
    <mergeCell ref="A13:A14"/>
    <mergeCell ref="A15:A16"/>
  </mergeCells>
  <pageMargins left="0" right="0" top="0" bottom="0"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29"/>
  <sheetViews>
    <sheetView workbookViewId="0"/>
  </sheetViews>
  <sheetFormatPr defaultRowHeight="14.4" x14ac:dyDescent="0.3"/>
  <cols>
    <col min="1" max="1" width="114.5546875" bestFit="1" customWidth="1"/>
    <col min="2" max="2" width="21" bestFit="1" customWidth="1"/>
    <col min="3" max="20" width="22.6640625" bestFit="1" customWidth="1"/>
  </cols>
  <sheetData>
    <row r="1" spans="1:20" x14ac:dyDescent="0.3">
      <c r="A1" s="2" t="str">
        <f xml:space="preserve"> HYPERLINK("#'Table of Contents'!A1", "Table of Contents")</f>
        <v>Table of Contents</v>
      </c>
    </row>
    <row r="2" spans="1:20" x14ac:dyDescent="0.3">
      <c r="A2" s="1" t="s">
        <v>92</v>
      </c>
    </row>
    <row r="3" spans="1:20" ht="23.25" customHeight="1" x14ac:dyDescent="0.3">
      <c r="A3" s="12" t="s">
        <v>93</v>
      </c>
    </row>
    <row r="4" spans="1:20" x14ac:dyDescent="0.3">
      <c r="A4" s="13" t="s">
        <v>2</v>
      </c>
      <c r="B4" s="14" t="s">
        <v>2</v>
      </c>
      <c r="C4" s="16" t="s">
        <v>19</v>
      </c>
      <c r="D4" s="16" t="s">
        <v>2</v>
      </c>
      <c r="E4" s="16" t="s">
        <v>35</v>
      </c>
      <c r="F4" s="16" t="s">
        <v>2</v>
      </c>
      <c r="G4" s="16" t="s">
        <v>36</v>
      </c>
      <c r="H4" s="16" t="s">
        <v>2</v>
      </c>
      <c r="I4" s="16" t="s">
        <v>38</v>
      </c>
      <c r="J4" s="16" t="s">
        <v>2</v>
      </c>
      <c r="K4" s="16" t="s">
        <v>39</v>
      </c>
      <c r="L4" s="16" t="s">
        <v>2</v>
      </c>
      <c r="M4" s="16" t="s">
        <v>40</v>
      </c>
      <c r="N4" s="16" t="s">
        <v>2</v>
      </c>
      <c r="O4" s="16" t="s">
        <v>41</v>
      </c>
      <c r="P4" s="16" t="s">
        <v>2</v>
      </c>
      <c r="Q4" s="16" t="s">
        <v>42</v>
      </c>
      <c r="R4" s="16" t="s">
        <v>2</v>
      </c>
      <c r="S4" s="16" t="s">
        <v>43</v>
      </c>
      <c r="T4" s="16" t="s">
        <v>2</v>
      </c>
    </row>
    <row r="5" spans="1:20" x14ac:dyDescent="0.3">
      <c r="A5" t="s">
        <v>2</v>
      </c>
      <c r="B5" s="15" t="s">
        <v>2</v>
      </c>
      <c r="C5" s="3" t="s">
        <v>20</v>
      </c>
      <c r="D5" s="9" t="s">
        <v>82</v>
      </c>
      <c r="E5" s="3" t="s">
        <v>20</v>
      </c>
      <c r="F5" s="9" t="s">
        <v>82</v>
      </c>
      <c r="G5" s="3" t="s">
        <v>20</v>
      </c>
      <c r="H5" s="9" t="s">
        <v>82</v>
      </c>
      <c r="I5" s="3" t="s">
        <v>20</v>
      </c>
      <c r="J5" s="9" t="s">
        <v>82</v>
      </c>
      <c r="K5" s="3" t="s">
        <v>20</v>
      </c>
      <c r="L5" s="9" t="s">
        <v>82</v>
      </c>
      <c r="M5" s="3" t="s">
        <v>20</v>
      </c>
      <c r="N5" s="9" t="s">
        <v>82</v>
      </c>
      <c r="O5" s="3" t="s">
        <v>20</v>
      </c>
      <c r="P5" s="9" t="s">
        <v>82</v>
      </c>
      <c r="Q5" s="3" t="s">
        <v>20</v>
      </c>
      <c r="R5" s="9" t="s">
        <v>82</v>
      </c>
      <c r="S5" s="3" t="s">
        <v>20</v>
      </c>
      <c r="T5" s="9" t="s">
        <v>82</v>
      </c>
    </row>
    <row r="6" spans="1:20" ht="25.5" customHeight="1" x14ac:dyDescent="0.3">
      <c r="A6" s="17" t="s">
        <v>94</v>
      </c>
      <c r="B6" s="5" t="s">
        <v>95</v>
      </c>
      <c r="C6" s="6">
        <v>602.89562319702998</v>
      </c>
      <c r="D6" s="10">
        <v>55</v>
      </c>
      <c r="E6" s="6">
        <v>478.13232590833599</v>
      </c>
      <c r="F6" s="10">
        <v>55</v>
      </c>
      <c r="G6" s="6">
        <v>637.42511060627203</v>
      </c>
      <c r="H6" s="10">
        <v>55</v>
      </c>
      <c r="I6" s="6">
        <v>658.43969804492497</v>
      </c>
      <c r="J6" s="10">
        <v>55</v>
      </c>
      <c r="K6" s="6">
        <v>664.11826053794096</v>
      </c>
      <c r="L6" s="10">
        <v>55</v>
      </c>
      <c r="M6" s="6">
        <v>608.77181555405195</v>
      </c>
      <c r="N6" s="10">
        <v>55</v>
      </c>
      <c r="O6" s="6">
        <v>616.68299511532996</v>
      </c>
      <c r="P6" s="10">
        <v>51</v>
      </c>
      <c r="Q6" s="6">
        <v>601.13068531664806</v>
      </c>
      <c r="R6" s="10">
        <v>49</v>
      </c>
      <c r="S6" s="6">
        <v>645.83983741782401</v>
      </c>
      <c r="T6" s="10">
        <v>46</v>
      </c>
    </row>
    <row r="7" spans="1:20" x14ac:dyDescent="0.3">
      <c r="A7" s="15" t="s">
        <v>2</v>
      </c>
      <c r="B7" s="5" t="s">
        <v>96</v>
      </c>
      <c r="C7" s="6">
        <v>544.06333050633805</v>
      </c>
      <c r="D7" s="10">
        <v>84</v>
      </c>
      <c r="E7" s="6">
        <v>398.79840058174</v>
      </c>
      <c r="F7" s="10">
        <v>84</v>
      </c>
      <c r="G7" s="6">
        <v>562.74187034775298</v>
      </c>
      <c r="H7" s="10">
        <v>84</v>
      </c>
      <c r="I7" s="6">
        <v>622.37711440988699</v>
      </c>
      <c r="J7" s="10">
        <v>84</v>
      </c>
      <c r="K7" s="6">
        <v>602.48444601454798</v>
      </c>
      <c r="L7" s="10">
        <v>84</v>
      </c>
      <c r="M7" s="6">
        <v>527.92970065590998</v>
      </c>
      <c r="N7" s="10">
        <v>84</v>
      </c>
      <c r="O7" s="6">
        <v>561.98087343360396</v>
      </c>
      <c r="P7" s="10">
        <v>81</v>
      </c>
      <c r="Q7" s="6">
        <v>571.14059889587304</v>
      </c>
      <c r="R7" s="10">
        <v>74</v>
      </c>
      <c r="S7" s="6">
        <v>558.54211803660303</v>
      </c>
      <c r="T7" s="10">
        <v>72</v>
      </c>
    </row>
    <row r="8" spans="1:20" x14ac:dyDescent="0.3">
      <c r="A8" s="15" t="s">
        <v>2</v>
      </c>
      <c r="B8" s="5" t="s">
        <v>97</v>
      </c>
      <c r="C8" s="6">
        <v>585.03627296115098</v>
      </c>
      <c r="D8" s="10">
        <v>121</v>
      </c>
      <c r="E8" s="6">
        <v>408.75420796040402</v>
      </c>
      <c r="F8" s="10">
        <v>121</v>
      </c>
      <c r="G8" s="6">
        <v>606.61623660982002</v>
      </c>
      <c r="H8" s="10">
        <v>121</v>
      </c>
      <c r="I8" s="6">
        <v>673.54562016615705</v>
      </c>
      <c r="J8" s="10">
        <v>121</v>
      </c>
      <c r="K8" s="6">
        <v>637.43262161237396</v>
      </c>
      <c r="L8" s="10">
        <v>121</v>
      </c>
      <c r="M8" s="6">
        <v>591.10688268513695</v>
      </c>
      <c r="N8" s="10">
        <v>121</v>
      </c>
      <c r="O8" s="6">
        <v>624.85648319061204</v>
      </c>
      <c r="P8" s="10">
        <v>112</v>
      </c>
      <c r="Q8" s="6">
        <v>624.53216596632603</v>
      </c>
      <c r="R8" s="10">
        <v>105</v>
      </c>
      <c r="S8" s="6">
        <v>570.16155168528098</v>
      </c>
      <c r="T8" s="10">
        <v>101</v>
      </c>
    </row>
    <row r="9" spans="1:20" x14ac:dyDescent="0.3">
      <c r="A9" s="15" t="s">
        <v>2</v>
      </c>
      <c r="B9" s="4" t="s">
        <v>98</v>
      </c>
      <c r="C9" s="6">
        <v>602.997474890484</v>
      </c>
      <c r="D9" s="10">
        <v>17</v>
      </c>
      <c r="E9" s="6">
        <v>435.031219314125</v>
      </c>
      <c r="F9" s="10">
        <v>17</v>
      </c>
      <c r="G9" s="6">
        <v>667.30200514663602</v>
      </c>
      <c r="H9" s="10">
        <v>17</v>
      </c>
      <c r="I9" s="6">
        <v>700.20812910997404</v>
      </c>
      <c r="J9" s="10">
        <v>17</v>
      </c>
      <c r="K9" s="6">
        <v>665.17690979584904</v>
      </c>
      <c r="L9" s="10">
        <v>17</v>
      </c>
      <c r="M9" s="6">
        <v>619.73929363867205</v>
      </c>
      <c r="N9" s="10">
        <v>17</v>
      </c>
      <c r="O9" s="6">
        <v>580.15356112398797</v>
      </c>
      <c r="P9" s="10">
        <v>16</v>
      </c>
      <c r="Q9" s="6">
        <v>605.28339479402996</v>
      </c>
      <c r="R9" s="10">
        <v>15</v>
      </c>
      <c r="S9" s="6">
        <v>561.18897402223399</v>
      </c>
      <c r="T9" s="10">
        <v>12</v>
      </c>
    </row>
    <row r="10" spans="1:20" x14ac:dyDescent="0.3">
      <c r="A10" s="15" t="s">
        <v>2</v>
      </c>
      <c r="B10" s="5" t="s">
        <v>99</v>
      </c>
      <c r="C10" s="6">
        <v>529.52666870952396</v>
      </c>
      <c r="D10" s="10">
        <v>75</v>
      </c>
      <c r="E10" s="6">
        <v>412.36749081743898</v>
      </c>
      <c r="F10" s="10">
        <v>75</v>
      </c>
      <c r="G10" s="6">
        <v>564.56615606934099</v>
      </c>
      <c r="H10" s="10">
        <v>75</v>
      </c>
      <c r="I10" s="6">
        <v>602.18884928002001</v>
      </c>
      <c r="J10" s="10">
        <v>75</v>
      </c>
      <c r="K10" s="6">
        <v>559.52591240306003</v>
      </c>
      <c r="L10" s="10">
        <v>75</v>
      </c>
      <c r="M10" s="6">
        <v>528.27836628604405</v>
      </c>
      <c r="N10" s="10">
        <v>75</v>
      </c>
      <c r="O10" s="6">
        <v>545.14218573510095</v>
      </c>
      <c r="P10" s="10">
        <v>69</v>
      </c>
      <c r="Q10" s="6">
        <v>520.56201870271605</v>
      </c>
      <c r="R10" s="10">
        <v>66</v>
      </c>
      <c r="S10" s="6">
        <v>534.22618092955702</v>
      </c>
      <c r="T10" s="10">
        <v>63</v>
      </c>
    </row>
    <row r="11" spans="1:20" x14ac:dyDescent="0.3">
      <c r="A11" s="18" t="s">
        <v>100</v>
      </c>
      <c r="B11" s="5" t="s">
        <v>101</v>
      </c>
      <c r="C11" s="6">
        <v>616.01550637058995</v>
      </c>
      <c r="D11" s="10">
        <v>20</v>
      </c>
      <c r="E11" s="6">
        <v>479.56888399618902</v>
      </c>
      <c r="F11" s="10">
        <v>20</v>
      </c>
      <c r="G11" s="6">
        <v>637.78819070043596</v>
      </c>
      <c r="H11" s="10">
        <v>20</v>
      </c>
      <c r="I11" s="6">
        <v>689.55951197149102</v>
      </c>
      <c r="J11" s="10">
        <v>20</v>
      </c>
      <c r="K11" s="6">
        <v>689.55951197149102</v>
      </c>
      <c r="L11" s="10">
        <v>20</v>
      </c>
      <c r="M11" s="6">
        <v>618.89409535021798</v>
      </c>
      <c r="N11" s="10">
        <v>20</v>
      </c>
      <c r="O11" s="6">
        <v>633.40599931742395</v>
      </c>
      <c r="P11" s="10">
        <v>18</v>
      </c>
      <c r="Q11" s="6">
        <v>558.02837851118795</v>
      </c>
      <c r="R11" s="10">
        <v>15</v>
      </c>
      <c r="S11" s="6">
        <v>685.53526110549296</v>
      </c>
      <c r="T11" s="10">
        <v>14</v>
      </c>
    </row>
    <row r="12" spans="1:20" x14ac:dyDescent="0.3">
      <c r="A12" s="15" t="s">
        <v>2</v>
      </c>
      <c r="B12" s="5" t="s">
        <v>102</v>
      </c>
      <c r="C12" s="6">
        <v>599.735819654995</v>
      </c>
      <c r="D12" s="10">
        <v>142</v>
      </c>
      <c r="E12" s="6">
        <v>430.342012699279</v>
      </c>
      <c r="F12" s="10">
        <v>142</v>
      </c>
      <c r="G12" s="6">
        <v>633.91971523463405</v>
      </c>
      <c r="H12" s="10">
        <v>142</v>
      </c>
      <c r="I12" s="6">
        <v>679.70913411898005</v>
      </c>
      <c r="J12" s="10">
        <v>142</v>
      </c>
      <c r="K12" s="6">
        <v>653.82310406333602</v>
      </c>
      <c r="L12" s="10">
        <v>142</v>
      </c>
      <c r="M12" s="6">
        <v>605.282599688343</v>
      </c>
      <c r="N12" s="10">
        <v>142</v>
      </c>
      <c r="O12" s="6">
        <v>628.59506386232999</v>
      </c>
      <c r="P12" s="10">
        <v>133</v>
      </c>
      <c r="Q12" s="6">
        <v>641.37338033467904</v>
      </c>
      <c r="R12" s="10">
        <v>121</v>
      </c>
      <c r="S12" s="6">
        <v>601.334207618655</v>
      </c>
      <c r="T12" s="10">
        <v>115</v>
      </c>
    </row>
    <row r="13" spans="1:20" x14ac:dyDescent="0.3">
      <c r="A13" s="15" t="s">
        <v>2</v>
      </c>
      <c r="B13" s="5" t="s">
        <v>103</v>
      </c>
      <c r="C13" s="6">
        <v>541.89731631486302</v>
      </c>
      <c r="D13" s="10">
        <v>82</v>
      </c>
      <c r="E13" s="6">
        <v>370.60730597207498</v>
      </c>
      <c r="F13" s="10">
        <v>82</v>
      </c>
      <c r="G13" s="6">
        <v>582.45751401465805</v>
      </c>
      <c r="H13" s="10">
        <v>82</v>
      </c>
      <c r="I13" s="6">
        <v>619.35722572114696</v>
      </c>
      <c r="J13" s="10">
        <v>82</v>
      </c>
      <c r="K13" s="6">
        <v>596.03542454919602</v>
      </c>
      <c r="L13" s="10">
        <v>82</v>
      </c>
      <c r="M13" s="6">
        <v>536.90623810056002</v>
      </c>
      <c r="N13" s="10">
        <v>82</v>
      </c>
      <c r="O13" s="6">
        <v>569.76107288675098</v>
      </c>
      <c r="P13" s="10">
        <v>71</v>
      </c>
      <c r="Q13" s="6">
        <v>566.74771175547403</v>
      </c>
      <c r="R13" s="10">
        <v>65</v>
      </c>
      <c r="S13" s="6">
        <v>536.79944464590994</v>
      </c>
      <c r="T13" s="10">
        <v>67</v>
      </c>
    </row>
    <row r="14" spans="1:20" x14ac:dyDescent="0.3">
      <c r="A14" s="15" t="s">
        <v>2</v>
      </c>
      <c r="B14" s="5" t="s">
        <v>104</v>
      </c>
      <c r="C14" s="6">
        <v>549.24041970399901</v>
      </c>
      <c r="D14" s="10">
        <v>88</v>
      </c>
      <c r="E14" s="6">
        <v>425.499194103261</v>
      </c>
      <c r="F14" s="10">
        <v>88</v>
      </c>
      <c r="G14" s="6">
        <v>575.92445254408597</v>
      </c>
      <c r="H14" s="10">
        <v>88</v>
      </c>
      <c r="I14" s="6">
        <v>628.97876721480498</v>
      </c>
      <c r="J14" s="10">
        <v>88</v>
      </c>
      <c r="K14" s="6">
        <v>583.35678844995903</v>
      </c>
      <c r="L14" s="10">
        <v>88</v>
      </c>
      <c r="M14" s="6">
        <v>539.15845691753702</v>
      </c>
      <c r="N14" s="10">
        <v>88</v>
      </c>
      <c r="O14" s="6">
        <v>561.89997648913698</v>
      </c>
      <c r="P14" s="10">
        <v>86</v>
      </c>
      <c r="Q14" s="6">
        <v>559.714042812255</v>
      </c>
      <c r="R14" s="10">
        <v>87</v>
      </c>
      <c r="S14" s="6">
        <v>578.16864182547704</v>
      </c>
      <c r="T14" s="10">
        <v>82</v>
      </c>
    </row>
    <row r="15" spans="1:20" ht="25.5" customHeight="1" x14ac:dyDescent="0.3">
      <c r="A15" s="17" t="s">
        <v>105</v>
      </c>
      <c r="B15" s="5" t="s">
        <v>106</v>
      </c>
      <c r="C15" s="6">
        <v>578.19372988949203</v>
      </c>
      <c r="D15" s="10">
        <v>278</v>
      </c>
      <c r="E15" s="6">
        <v>417.22945768390298</v>
      </c>
      <c r="F15" s="10">
        <v>278</v>
      </c>
      <c r="G15" s="6">
        <v>618.91293099970096</v>
      </c>
      <c r="H15" s="10">
        <v>278</v>
      </c>
      <c r="I15" s="6">
        <v>662.52507877124901</v>
      </c>
      <c r="J15" s="10">
        <v>278</v>
      </c>
      <c r="K15" s="6">
        <v>624.84037713283703</v>
      </c>
      <c r="L15" s="10">
        <v>278</v>
      </c>
      <c r="M15" s="6">
        <v>578.51872628442595</v>
      </c>
      <c r="N15" s="10">
        <v>278</v>
      </c>
      <c r="O15" s="6">
        <v>609.37613460697298</v>
      </c>
      <c r="P15" s="10">
        <v>255</v>
      </c>
      <c r="Q15" s="6">
        <v>594.98447528386305</v>
      </c>
      <c r="R15" s="10">
        <v>235</v>
      </c>
      <c r="S15" s="6">
        <v>577.90489849448295</v>
      </c>
      <c r="T15" s="10">
        <v>227</v>
      </c>
    </row>
    <row r="16" spans="1:20" x14ac:dyDescent="0.3">
      <c r="A16" s="15" t="s">
        <v>2</v>
      </c>
      <c r="B16" s="4" t="s">
        <v>107</v>
      </c>
      <c r="C16" s="6">
        <v>586.77134637051199</v>
      </c>
      <c r="D16" s="10">
        <v>51</v>
      </c>
      <c r="E16" s="6">
        <v>471.45604700889402</v>
      </c>
      <c r="F16" s="10">
        <v>51</v>
      </c>
      <c r="G16" s="6">
        <v>593.85952305862997</v>
      </c>
      <c r="H16" s="10">
        <v>51</v>
      </c>
      <c r="I16" s="6">
        <v>623.54323917628506</v>
      </c>
      <c r="J16" s="10">
        <v>51</v>
      </c>
      <c r="K16" s="6">
        <v>647.70622529231298</v>
      </c>
      <c r="L16" s="10">
        <v>51</v>
      </c>
      <c r="M16" s="6">
        <v>602.48610879339606</v>
      </c>
      <c r="N16" s="10">
        <v>51</v>
      </c>
      <c r="O16" s="6">
        <v>572.73115815083304</v>
      </c>
      <c r="P16" s="10">
        <v>51</v>
      </c>
      <c r="Q16" s="6">
        <v>628.72203930337298</v>
      </c>
      <c r="R16" s="10">
        <v>51</v>
      </c>
      <c r="S16" s="6">
        <v>603.05031377621106</v>
      </c>
      <c r="T16" s="10">
        <v>46</v>
      </c>
    </row>
    <row r="17" spans="1:20" x14ac:dyDescent="0.3">
      <c r="A17" s="15" t="s">
        <v>2</v>
      </c>
      <c r="B17" s="5" t="s">
        <v>108</v>
      </c>
      <c r="C17" s="6">
        <v>527.30386198451902</v>
      </c>
      <c r="D17" s="10">
        <v>16</v>
      </c>
      <c r="E17" s="6">
        <v>482.17156833997802</v>
      </c>
      <c r="F17" s="10">
        <v>16</v>
      </c>
      <c r="G17" s="6">
        <v>533.39940649871301</v>
      </c>
      <c r="H17" s="10">
        <v>16</v>
      </c>
      <c r="I17" s="6">
        <v>533.39940649871301</v>
      </c>
      <c r="J17" s="10">
        <v>16</v>
      </c>
      <c r="K17" s="6">
        <v>581.85222014759495</v>
      </c>
      <c r="L17" s="10">
        <v>16</v>
      </c>
      <c r="M17" s="6">
        <v>491.13533930726402</v>
      </c>
      <c r="N17" s="10">
        <v>16</v>
      </c>
      <c r="O17" s="6">
        <v>554.89067976434796</v>
      </c>
      <c r="P17" s="10">
        <v>14</v>
      </c>
      <c r="Q17" s="6">
        <v>541.71736214777604</v>
      </c>
      <c r="R17" s="10">
        <v>15</v>
      </c>
      <c r="S17" s="6">
        <v>554.85443477075796</v>
      </c>
      <c r="T17" s="10">
        <v>13</v>
      </c>
    </row>
    <row r="18" spans="1:20" ht="25.5" customHeight="1" x14ac:dyDescent="0.3">
      <c r="A18" s="15" t="s">
        <v>2</v>
      </c>
      <c r="B18" s="4" t="s">
        <v>109</v>
      </c>
      <c r="C18" s="6">
        <v>532.08122638966199</v>
      </c>
      <c r="D18" s="10">
        <v>30</v>
      </c>
      <c r="E18" s="6">
        <v>422.13499794694502</v>
      </c>
      <c r="F18" s="10">
        <v>30</v>
      </c>
      <c r="G18" s="6">
        <v>522.99732409854198</v>
      </c>
      <c r="H18" s="10">
        <v>30</v>
      </c>
      <c r="I18" s="6">
        <v>590.544157776269</v>
      </c>
      <c r="J18" s="10">
        <v>30</v>
      </c>
      <c r="K18" s="6">
        <v>584.66845098007502</v>
      </c>
      <c r="L18" s="10">
        <v>30</v>
      </c>
      <c r="M18" s="6">
        <v>531.18049395826995</v>
      </c>
      <c r="N18" s="10">
        <v>30</v>
      </c>
      <c r="O18" s="6">
        <v>557.24436236259305</v>
      </c>
      <c r="P18" s="10">
        <v>29</v>
      </c>
      <c r="Q18" s="6">
        <v>521.55699742322099</v>
      </c>
      <c r="R18" s="10">
        <v>29</v>
      </c>
      <c r="S18" s="6">
        <v>574.16779232735905</v>
      </c>
      <c r="T18" s="10">
        <v>29</v>
      </c>
    </row>
    <row r="19" spans="1:20" x14ac:dyDescent="0.3">
      <c r="A19" s="17" t="s">
        <v>110</v>
      </c>
      <c r="B19" s="5" t="s">
        <v>111</v>
      </c>
      <c r="C19" s="6">
        <v>579.33324372238303</v>
      </c>
      <c r="D19" s="10">
        <v>265</v>
      </c>
      <c r="E19" s="6">
        <v>423.38054866821301</v>
      </c>
      <c r="F19" s="10">
        <v>265</v>
      </c>
      <c r="G19" s="6">
        <v>612.94187141419604</v>
      </c>
      <c r="H19" s="10">
        <v>265</v>
      </c>
      <c r="I19" s="6">
        <v>661.88605111610195</v>
      </c>
      <c r="J19" s="10">
        <v>265</v>
      </c>
      <c r="K19" s="6">
        <v>629.34452598283201</v>
      </c>
      <c r="L19" s="10">
        <v>265</v>
      </c>
      <c r="M19" s="6">
        <v>581.90610941744796</v>
      </c>
      <c r="N19" s="10">
        <v>265</v>
      </c>
      <c r="O19" s="6">
        <v>604.84689333657104</v>
      </c>
      <c r="P19" s="10">
        <v>247</v>
      </c>
      <c r="Q19" s="6">
        <v>601.29208141842696</v>
      </c>
      <c r="R19" s="10">
        <v>229</v>
      </c>
      <c r="S19" s="6">
        <v>575.64063607323703</v>
      </c>
      <c r="T19" s="10">
        <v>216</v>
      </c>
    </row>
    <row r="20" spans="1:20" x14ac:dyDescent="0.3">
      <c r="A20" s="15" t="s">
        <v>2</v>
      </c>
      <c r="B20" s="5" t="s">
        <v>112</v>
      </c>
      <c r="C20" s="6">
        <v>559.66580072351303</v>
      </c>
      <c r="D20" s="10">
        <v>98</v>
      </c>
      <c r="E20" s="6">
        <v>426.49668299628502</v>
      </c>
      <c r="F20" s="10">
        <v>98</v>
      </c>
      <c r="G20" s="6">
        <v>582.05632165924305</v>
      </c>
      <c r="H20" s="10">
        <v>98</v>
      </c>
      <c r="I20" s="6">
        <v>616.66513558921599</v>
      </c>
      <c r="J20" s="10">
        <v>98</v>
      </c>
      <c r="K20" s="6">
        <v>605.73506936470301</v>
      </c>
      <c r="L20" s="10">
        <v>98</v>
      </c>
      <c r="M20" s="6">
        <v>556.632437416789</v>
      </c>
      <c r="N20" s="10">
        <v>98</v>
      </c>
      <c r="O20" s="6">
        <v>579.64567499759005</v>
      </c>
      <c r="P20" s="10">
        <v>93</v>
      </c>
      <c r="Q20" s="6">
        <v>581.81818185288</v>
      </c>
      <c r="R20" s="10">
        <v>90</v>
      </c>
      <c r="S20" s="6">
        <v>585.11823852669795</v>
      </c>
      <c r="T20" s="10">
        <v>89</v>
      </c>
    </row>
    <row r="21" spans="1:20" x14ac:dyDescent="0.3">
      <c r="A21" s="18" t="s">
        <v>113</v>
      </c>
      <c r="B21" s="5" t="s">
        <v>114</v>
      </c>
      <c r="C21" s="6">
        <v>561.09437818312597</v>
      </c>
      <c r="D21" s="10">
        <v>217</v>
      </c>
      <c r="E21" s="6">
        <v>406.499505803864</v>
      </c>
      <c r="F21" s="10">
        <v>217</v>
      </c>
      <c r="G21" s="6">
        <v>599.47639108491398</v>
      </c>
      <c r="H21" s="10">
        <v>217</v>
      </c>
      <c r="I21" s="6">
        <v>631.80501486222295</v>
      </c>
      <c r="J21" s="10">
        <v>217</v>
      </c>
      <c r="K21" s="6">
        <v>611.27785901942298</v>
      </c>
      <c r="L21" s="10">
        <v>217</v>
      </c>
      <c r="M21" s="6">
        <v>557.047183929933</v>
      </c>
      <c r="N21" s="10">
        <v>217</v>
      </c>
      <c r="O21" s="6">
        <v>584.78777113998797</v>
      </c>
      <c r="P21" s="10">
        <v>200</v>
      </c>
      <c r="Q21" s="6">
        <v>577.99218206972205</v>
      </c>
      <c r="R21" s="10">
        <v>192</v>
      </c>
      <c r="S21" s="6">
        <v>568.91958304176501</v>
      </c>
      <c r="T21" s="10">
        <v>179</v>
      </c>
    </row>
    <row r="22" spans="1:20" x14ac:dyDescent="0.3">
      <c r="A22" s="15" t="s">
        <v>2</v>
      </c>
      <c r="B22" s="5" t="s">
        <v>115</v>
      </c>
      <c r="C22" s="6">
        <v>583.55464017197801</v>
      </c>
      <c r="D22" s="10">
        <v>155</v>
      </c>
      <c r="E22" s="6">
        <v>448.34236869319398</v>
      </c>
      <c r="F22" s="10">
        <v>155</v>
      </c>
      <c r="G22" s="6">
        <v>605.81381921911702</v>
      </c>
      <c r="H22" s="10">
        <v>155</v>
      </c>
      <c r="I22" s="6">
        <v>662.02330143902805</v>
      </c>
      <c r="J22" s="10">
        <v>155</v>
      </c>
      <c r="K22" s="6">
        <v>630.94474563413598</v>
      </c>
      <c r="L22" s="10">
        <v>155</v>
      </c>
      <c r="M22" s="6">
        <v>589.24674097493198</v>
      </c>
      <c r="N22" s="10">
        <v>155</v>
      </c>
      <c r="O22" s="6">
        <v>603.373740220542</v>
      </c>
      <c r="P22" s="10">
        <v>147</v>
      </c>
      <c r="Q22" s="6">
        <v>606.36444456121603</v>
      </c>
      <c r="R22" s="10">
        <v>136</v>
      </c>
      <c r="S22" s="6">
        <v>585.97581403907304</v>
      </c>
      <c r="T22" s="10">
        <v>133</v>
      </c>
    </row>
    <row r="23" spans="1:20" ht="25.5" customHeight="1" x14ac:dyDescent="0.3">
      <c r="A23" s="17" t="s">
        <v>116</v>
      </c>
      <c r="B23" s="5" t="s">
        <v>117</v>
      </c>
      <c r="C23" s="6">
        <v>576.493055803831</v>
      </c>
      <c r="D23" s="10">
        <v>34</v>
      </c>
      <c r="E23" s="6">
        <v>446.87403014133798</v>
      </c>
      <c r="F23" s="10">
        <v>34</v>
      </c>
      <c r="G23" s="6">
        <v>606.70662492174802</v>
      </c>
      <c r="H23" s="10">
        <v>34</v>
      </c>
      <c r="I23" s="6">
        <v>625.93779110581499</v>
      </c>
      <c r="J23" s="10">
        <v>34</v>
      </c>
      <c r="K23" s="6">
        <v>617.82577258788399</v>
      </c>
      <c r="L23" s="10">
        <v>34</v>
      </c>
      <c r="M23" s="6">
        <v>581.17185086469601</v>
      </c>
      <c r="N23" s="10">
        <v>34</v>
      </c>
      <c r="O23" s="6">
        <v>586.23157463757605</v>
      </c>
      <c r="P23" s="10">
        <v>33</v>
      </c>
      <c r="Q23" s="6">
        <v>609.26832005339099</v>
      </c>
      <c r="R23" s="10">
        <v>32</v>
      </c>
      <c r="S23" s="6">
        <v>594.67475906656705</v>
      </c>
      <c r="T23" s="10">
        <v>31</v>
      </c>
    </row>
    <row r="24" spans="1:20" x14ac:dyDescent="0.3">
      <c r="A24" s="15" t="s">
        <v>2</v>
      </c>
      <c r="B24" s="5" t="s">
        <v>118</v>
      </c>
      <c r="C24" s="6">
        <v>554.89266208506206</v>
      </c>
      <c r="D24" s="10">
        <v>63</v>
      </c>
      <c r="E24" s="6">
        <v>418.40504869209002</v>
      </c>
      <c r="F24" s="10">
        <v>63</v>
      </c>
      <c r="G24" s="6">
        <v>587.04532408676596</v>
      </c>
      <c r="H24" s="10">
        <v>63</v>
      </c>
      <c r="I24" s="6">
        <v>625.57659211089504</v>
      </c>
      <c r="J24" s="10">
        <v>63</v>
      </c>
      <c r="K24" s="6">
        <v>605.55938057455899</v>
      </c>
      <c r="L24" s="10">
        <v>63</v>
      </c>
      <c r="M24" s="6">
        <v>536.16752779275896</v>
      </c>
      <c r="N24" s="10">
        <v>63</v>
      </c>
      <c r="O24" s="6">
        <v>582.35150331220996</v>
      </c>
      <c r="P24" s="10">
        <v>59</v>
      </c>
      <c r="Q24" s="6">
        <v>555.801907294182</v>
      </c>
      <c r="R24" s="10">
        <v>57</v>
      </c>
      <c r="S24" s="6">
        <v>565.46717147284699</v>
      </c>
      <c r="T24" s="10">
        <v>52</v>
      </c>
    </row>
    <row r="25" spans="1:20" x14ac:dyDescent="0.3">
      <c r="A25" s="15" t="s">
        <v>2</v>
      </c>
      <c r="B25" s="5" t="s">
        <v>119</v>
      </c>
      <c r="C25" s="6">
        <v>595.18003974325097</v>
      </c>
      <c r="D25" s="10">
        <v>84</v>
      </c>
      <c r="E25" s="6">
        <v>425.65977323218902</v>
      </c>
      <c r="F25" s="10">
        <v>84</v>
      </c>
      <c r="G25" s="6">
        <v>620.87912093821899</v>
      </c>
      <c r="H25" s="10">
        <v>84</v>
      </c>
      <c r="I25" s="6">
        <v>664.65345664030497</v>
      </c>
      <c r="J25" s="10">
        <v>84</v>
      </c>
      <c r="K25" s="6">
        <v>651.86467078301598</v>
      </c>
      <c r="L25" s="10">
        <v>84</v>
      </c>
      <c r="M25" s="6">
        <v>610.482823870537</v>
      </c>
      <c r="N25" s="10">
        <v>84</v>
      </c>
      <c r="O25" s="6">
        <v>629.09767192824199</v>
      </c>
      <c r="P25" s="10">
        <v>81</v>
      </c>
      <c r="Q25" s="6">
        <v>613.62481872556805</v>
      </c>
      <c r="R25" s="10">
        <v>80</v>
      </c>
      <c r="S25" s="6">
        <v>600.46828312239495</v>
      </c>
      <c r="T25" s="10">
        <v>67</v>
      </c>
    </row>
    <row r="26" spans="1:20" x14ac:dyDescent="0.3">
      <c r="A26" s="15" t="s">
        <v>2</v>
      </c>
      <c r="B26" s="5" t="s">
        <v>120</v>
      </c>
      <c r="C26" s="6">
        <v>622.24207684833505</v>
      </c>
      <c r="D26" s="10">
        <v>42</v>
      </c>
      <c r="E26" s="6">
        <v>437.857326237775</v>
      </c>
      <c r="F26" s="10">
        <v>42</v>
      </c>
      <c r="G26" s="6">
        <v>643.51446412815596</v>
      </c>
      <c r="H26" s="10">
        <v>42</v>
      </c>
      <c r="I26" s="6">
        <v>700.91853316503</v>
      </c>
      <c r="J26" s="10">
        <v>42</v>
      </c>
      <c r="K26" s="6">
        <v>675.54296476993898</v>
      </c>
      <c r="L26" s="10">
        <v>42</v>
      </c>
      <c r="M26" s="6">
        <v>651.00008568707301</v>
      </c>
      <c r="N26" s="10">
        <v>42</v>
      </c>
      <c r="O26" s="6">
        <v>684.03496367092896</v>
      </c>
      <c r="P26" s="10">
        <v>36</v>
      </c>
      <c r="Q26" s="6">
        <v>712.90066990818104</v>
      </c>
      <c r="R26" s="10">
        <v>34</v>
      </c>
      <c r="S26" s="6">
        <v>635.70009139781996</v>
      </c>
      <c r="T26" s="10">
        <v>37</v>
      </c>
    </row>
    <row r="27" spans="1:20" x14ac:dyDescent="0.3">
      <c r="A27" s="15" t="s">
        <v>2</v>
      </c>
      <c r="B27" s="5" t="s">
        <v>121</v>
      </c>
      <c r="C27" s="6">
        <v>566.12187279710497</v>
      </c>
      <c r="D27" s="10">
        <v>42</v>
      </c>
      <c r="E27" s="6">
        <v>428.57391981737601</v>
      </c>
      <c r="F27" s="10">
        <v>42</v>
      </c>
      <c r="G27" s="6">
        <v>598.39511510294403</v>
      </c>
      <c r="H27" s="10">
        <v>42</v>
      </c>
      <c r="I27" s="6">
        <v>661.11644089515198</v>
      </c>
      <c r="J27" s="10">
        <v>42</v>
      </c>
      <c r="K27" s="6">
        <v>616.73789761100602</v>
      </c>
      <c r="L27" s="10">
        <v>42</v>
      </c>
      <c r="M27" s="6">
        <v>561.203662442628</v>
      </c>
      <c r="N27" s="10">
        <v>42</v>
      </c>
      <c r="O27" s="6">
        <v>561.979141763548</v>
      </c>
      <c r="P27" s="10">
        <v>40</v>
      </c>
      <c r="Q27" s="6">
        <v>573.42239642335403</v>
      </c>
      <c r="R27" s="10">
        <v>36</v>
      </c>
      <c r="S27" s="6">
        <v>568.38555995398201</v>
      </c>
      <c r="T27" s="10">
        <v>37</v>
      </c>
    </row>
    <row r="28" spans="1:20" x14ac:dyDescent="0.3">
      <c r="A28" s="15" t="s">
        <v>2</v>
      </c>
      <c r="B28" s="5" t="s">
        <v>122</v>
      </c>
      <c r="C28" s="6">
        <v>526.90884014901496</v>
      </c>
      <c r="D28" s="10">
        <v>48</v>
      </c>
      <c r="E28" s="6">
        <v>372.02695374526297</v>
      </c>
      <c r="F28" s="10">
        <v>48</v>
      </c>
      <c r="G28" s="6">
        <v>576.552568435642</v>
      </c>
      <c r="H28" s="10">
        <v>48</v>
      </c>
      <c r="I28" s="6">
        <v>624.26678931071797</v>
      </c>
      <c r="J28" s="10">
        <v>48</v>
      </c>
      <c r="K28" s="6">
        <v>587.31143249241904</v>
      </c>
      <c r="L28" s="10">
        <v>48</v>
      </c>
      <c r="M28" s="6">
        <v>520.522244785775</v>
      </c>
      <c r="N28" s="10">
        <v>48</v>
      </c>
      <c r="O28" s="6">
        <v>541.65677773549396</v>
      </c>
      <c r="P28" s="10">
        <v>42</v>
      </c>
      <c r="Q28" s="6">
        <v>506.06602097360002</v>
      </c>
      <c r="R28" s="10">
        <v>35</v>
      </c>
      <c r="S28" s="6">
        <v>505.694134233238</v>
      </c>
      <c r="T28" s="10">
        <v>39</v>
      </c>
    </row>
    <row r="29" spans="1:20" x14ac:dyDescent="0.3">
      <c r="A29" s="15" t="s">
        <v>2</v>
      </c>
      <c r="B29" s="5" t="s">
        <v>123</v>
      </c>
      <c r="C29" s="6">
        <v>576.66158333752605</v>
      </c>
      <c r="D29" s="10">
        <v>63</v>
      </c>
      <c r="E29" s="6">
        <v>452.68662714356498</v>
      </c>
      <c r="F29" s="10">
        <v>63</v>
      </c>
      <c r="G29" s="6">
        <v>594.37388664395701</v>
      </c>
      <c r="H29" s="10">
        <v>63</v>
      </c>
      <c r="I29" s="6">
        <v>656.58295551740105</v>
      </c>
      <c r="J29" s="10">
        <v>63</v>
      </c>
      <c r="K29" s="6">
        <v>615.25774427614999</v>
      </c>
      <c r="L29" s="10">
        <v>63</v>
      </c>
      <c r="M29" s="6">
        <v>568.92132645740605</v>
      </c>
      <c r="N29" s="10">
        <v>63</v>
      </c>
      <c r="O29" s="6">
        <v>583.99287745214804</v>
      </c>
      <c r="P29" s="10">
        <v>59</v>
      </c>
      <c r="Q29" s="6">
        <v>598.37942107543199</v>
      </c>
      <c r="R29" s="10">
        <v>56</v>
      </c>
      <c r="S29" s="6">
        <v>589.73733659227298</v>
      </c>
      <c r="T29" s="10">
        <v>52</v>
      </c>
    </row>
  </sheetData>
  <mergeCells count="16">
    <mergeCell ref="B4:B5"/>
    <mergeCell ref="C4:D4"/>
    <mergeCell ref="E4:F4"/>
    <mergeCell ref="G4:H4"/>
    <mergeCell ref="I4:J4"/>
    <mergeCell ref="K4:L4"/>
    <mergeCell ref="M4:N4"/>
    <mergeCell ref="O4:P4"/>
    <mergeCell ref="Q4:R4"/>
    <mergeCell ref="S4:T4"/>
    <mergeCell ref="A23:A29"/>
    <mergeCell ref="A6:A10"/>
    <mergeCell ref="A11:A14"/>
    <mergeCell ref="A15:A18"/>
    <mergeCell ref="A19:A20"/>
    <mergeCell ref="A21:A22"/>
  </mergeCells>
  <pageMargins left="0" right="0" top="0" bottom="0" header="0" footer="0"/>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19"/>
  <sheetViews>
    <sheetView workbookViewId="0"/>
  </sheetViews>
  <sheetFormatPr defaultRowHeight="14.4" x14ac:dyDescent="0.3"/>
  <cols>
    <col min="1" max="1" width="114.5546875" bestFit="1" customWidth="1"/>
    <col min="2" max="2" width="17.44140625" bestFit="1" customWidth="1"/>
    <col min="3" max="3" width="22.6640625" bestFit="1" customWidth="1"/>
    <col min="4" max="4" width="21.6640625" bestFit="1" customWidth="1"/>
    <col min="5" max="5" width="22.6640625" bestFit="1" customWidth="1"/>
    <col min="6" max="6" width="21.6640625" bestFit="1" customWidth="1"/>
    <col min="7" max="7" width="22.6640625" bestFit="1" customWidth="1"/>
    <col min="8" max="8" width="21.6640625" bestFit="1" customWidth="1"/>
    <col min="9" max="9" width="22.6640625" bestFit="1" customWidth="1"/>
    <col min="10" max="10" width="21.6640625" bestFit="1" customWidth="1"/>
    <col min="11" max="11" width="22.6640625" bestFit="1" customWidth="1"/>
    <col min="12" max="12" width="21.6640625" bestFit="1" customWidth="1"/>
    <col min="13" max="13" width="22.6640625" bestFit="1" customWidth="1"/>
    <col min="14" max="14" width="21.6640625" bestFit="1" customWidth="1"/>
    <col min="15" max="15" width="22.6640625" bestFit="1" customWidth="1"/>
    <col min="16" max="16" width="21.6640625" bestFit="1" customWidth="1"/>
    <col min="17" max="17" width="22.6640625" bestFit="1" customWidth="1"/>
    <col min="18" max="18" width="21.6640625" bestFit="1" customWidth="1"/>
    <col min="19" max="19" width="22.6640625" bestFit="1" customWidth="1"/>
    <col min="20" max="20" width="21.6640625" bestFit="1" customWidth="1"/>
  </cols>
  <sheetData>
    <row r="1" spans="1:20" x14ac:dyDescent="0.3">
      <c r="A1" s="2" t="str">
        <f xml:space="preserve"> HYPERLINK("#'Table of Contents'!A1", "Table of Contents")</f>
        <v>Table of Contents</v>
      </c>
    </row>
    <row r="2" spans="1:20" x14ac:dyDescent="0.3">
      <c r="A2" s="1" t="s">
        <v>124</v>
      </c>
    </row>
    <row r="3" spans="1:20" ht="23.25" customHeight="1" x14ac:dyDescent="0.3">
      <c r="A3" s="12" t="s">
        <v>93</v>
      </c>
    </row>
    <row r="4" spans="1:20" x14ac:dyDescent="0.3">
      <c r="A4" s="13" t="s">
        <v>2</v>
      </c>
      <c r="B4" s="14" t="s">
        <v>2</v>
      </c>
      <c r="C4" s="16" t="s">
        <v>35</v>
      </c>
      <c r="D4" s="16" t="s">
        <v>2</v>
      </c>
      <c r="E4" s="16" t="s">
        <v>36</v>
      </c>
      <c r="F4" s="16" t="s">
        <v>2</v>
      </c>
      <c r="G4" s="16" t="s">
        <v>38</v>
      </c>
      <c r="H4" s="16" t="s">
        <v>2</v>
      </c>
      <c r="I4" s="16" t="s">
        <v>39</v>
      </c>
      <c r="J4" s="16" t="s">
        <v>2</v>
      </c>
      <c r="K4" s="16" t="s">
        <v>40</v>
      </c>
      <c r="L4" s="16" t="s">
        <v>2</v>
      </c>
      <c r="M4" s="16" t="s">
        <v>41</v>
      </c>
      <c r="N4" s="16" t="s">
        <v>2</v>
      </c>
      <c r="O4" s="16" t="s">
        <v>42</v>
      </c>
      <c r="P4" s="16" t="s">
        <v>2</v>
      </c>
      <c r="Q4" s="16" t="s">
        <v>43</v>
      </c>
      <c r="R4" s="16" t="s">
        <v>2</v>
      </c>
      <c r="S4" s="16" t="s">
        <v>19</v>
      </c>
      <c r="T4" s="16" t="s">
        <v>2</v>
      </c>
    </row>
    <row r="5" spans="1:20" x14ac:dyDescent="0.3">
      <c r="A5" t="s">
        <v>2</v>
      </c>
      <c r="B5" s="15" t="s">
        <v>2</v>
      </c>
      <c r="C5" s="3" t="s">
        <v>20</v>
      </c>
      <c r="D5" s="9" t="s">
        <v>82</v>
      </c>
      <c r="E5" s="3" t="s">
        <v>20</v>
      </c>
      <c r="F5" s="9" t="s">
        <v>82</v>
      </c>
      <c r="G5" s="3" t="s">
        <v>20</v>
      </c>
      <c r="H5" s="9" t="s">
        <v>82</v>
      </c>
      <c r="I5" s="3" t="s">
        <v>20</v>
      </c>
      <c r="J5" s="9" t="s">
        <v>82</v>
      </c>
      <c r="K5" s="3" t="s">
        <v>20</v>
      </c>
      <c r="L5" s="9" t="s">
        <v>82</v>
      </c>
      <c r="M5" s="3" t="s">
        <v>20</v>
      </c>
      <c r="N5" s="9" t="s">
        <v>82</v>
      </c>
      <c r="O5" s="3" t="s">
        <v>20</v>
      </c>
      <c r="P5" s="9" t="s">
        <v>82</v>
      </c>
      <c r="Q5" s="3" t="s">
        <v>20</v>
      </c>
      <c r="R5" s="9" t="s">
        <v>82</v>
      </c>
      <c r="S5" s="3" t="s">
        <v>20</v>
      </c>
      <c r="T5" s="9" t="s">
        <v>82</v>
      </c>
    </row>
    <row r="6" spans="1:20" x14ac:dyDescent="0.3">
      <c r="A6" s="18" t="s">
        <v>125</v>
      </c>
      <c r="B6" s="5" t="s">
        <v>126</v>
      </c>
      <c r="C6" s="6">
        <v>543.89368340974397</v>
      </c>
      <c r="D6" s="10">
        <v>24</v>
      </c>
      <c r="E6" s="6">
        <v>664.09531917852098</v>
      </c>
      <c r="F6" s="10">
        <v>24</v>
      </c>
      <c r="G6" s="6">
        <v>715.466280387442</v>
      </c>
      <c r="H6" s="10">
        <v>24</v>
      </c>
      <c r="I6" s="6">
        <v>664.538304119229</v>
      </c>
      <c r="J6" s="10">
        <v>24</v>
      </c>
      <c r="K6" s="6">
        <v>656.10631659025603</v>
      </c>
      <c r="L6" s="10">
        <v>24</v>
      </c>
      <c r="M6" s="6">
        <v>639.96815332871904</v>
      </c>
      <c r="N6" s="10">
        <v>23</v>
      </c>
      <c r="O6" s="6">
        <v>641.97452254877999</v>
      </c>
      <c r="P6" s="10">
        <v>23</v>
      </c>
      <c r="Q6" s="6">
        <v>607.29158000203199</v>
      </c>
      <c r="R6" s="10">
        <v>22</v>
      </c>
      <c r="S6" s="6">
        <v>643.003261780863</v>
      </c>
      <c r="T6" s="10">
        <v>24</v>
      </c>
    </row>
    <row r="7" spans="1:20" x14ac:dyDescent="0.3">
      <c r="A7" s="15" t="s">
        <v>2</v>
      </c>
      <c r="B7" s="5" t="s">
        <v>127</v>
      </c>
      <c r="C7" s="6">
        <v>468.21751868696902</v>
      </c>
      <c r="D7" s="10">
        <v>30</v>
      </c>
      <c r="E7" s="6">
        <v>634.63037351544597</v>
      </c>
      <c r="F7" s="10">
        <v>30</v>
      </c>
      <c r="G7" s="6">
        <v>694.82582919384095</v>
      </c>
      <c r="H7" s="10">
        <v>30</v>
      </c>
      <c r="I7" s="6">
        <v>657.52143486663397</v>
      </c>
      <c r="J7" s="10">
        <v>30</v>
      </c>
      <c r="K7" s="6">
        <v>594.30421502187903</v>
      </c>
      <c r="L7" s="10">
        <v>30</v>
      </c>
      <c r="M7" s="6">
        <v>609.85770281145096</v>
      </c>
      <c r="N7" s="10">
        <v>26</v>
      </c>
      <c r="O7" s="6">
        <v>679.03923421583397</v>
      </c>
      <c r="P7" s="10">
        <v>23</v>
      </c>
      <c r="Q7" s="6">
        <v>596.37852952692299</v>
      </c>
      <c r="R7" s="10">
        <v>25</v>
      </c>
      <c r="S7" s="6">
        <v>609.53633920836</v>
      </c>
      <c r="T7" s="10">
        <v>30</v>
      </c>
    </row>
    <row r="8" spans="1:20" x14ac:dyDescent="0.3">
      <c r="A8" s="15" t="s">
        <v>2</v>
      </c>
      <c r="B8" s="5" t="s">
        <v>128</v>
      </c>
      <c r="C8" s="6">
        <v>453.45285769430302</v>
      </c>
      <c r="D8" s="10">
        <v>29</v>
      </c>
      <c r="E8" s="6">
        <v>554.10201001526298</v>
      </c>
      <c r="F8" s="10">
        <v>29</v>
      </c>
      <c r="G8" s="6">
        <v>596.88408068247304</v>
      </c>
      <c r="H8" s="10">
        <v>29</v>
      </c>
      <c r="I8" s="6">
        <v>590.65224145626405</v>
      </c>
      <c r="J8" s="10">
        <v>29</v>
      </c>
      <c r="K8" s="6">
        <v>533.13137634420605</v>
      </c>
      <c r="L8" s="10">
        <v>29</v>
      </c>
      <c r="M8" s="6">
        <v>567.33280083958903</v>
      </c>
      <c r="N8" s="10">
        <v>27</v>
      </c>
      <c r="O8" s="6">
        <v>572.98299551299499</v>
      </c>
      <c r="P8" s="10">
        <v>28</v>
      </c>
      <c r="Q8" s="6">
        <v>533.29161379421498</v>
      </c>
      <c r="R8" s="10">
        <v>26</v>
      </c>
      <c r="S8" s="6">
        <v>544.22376643554901</v>
      </c>
      <c r="T8" s="10">
        <v>29</v>
      </c>
    </row>
    <row r="9" spans="1:20" x14ac:dyDescent="0.3">
      <c r="A9" s="15" t="s">
        <v>2</v>
      </c>
      <c r="B9" s="5" t="s">
        <v>129</v>
      </c>
      <c r="C9" s="6">
        <v>451.62888526242102</v>
      </c>
      <c r="D9" s="10">
        <v>15</v>
      </c>
      <c r="E9" s="6">
        <v>565.911061480782</v>
      </c>
      <c r="F9" s="10">
        <v>15</v>
      </c>
      <c r="G9" s="6">
        <v>576.71249904949298</v>
      </c>
      <c r="H9" s="10">
        <v>15</v>
      </c>
      <c r="I9" s="6">
        <v>594.72315088264997</v>
      </c>
      <c r="J9" s="10">
        <v>15</v>
      </c>
      <c r="K9" s="6">
        <v>541.18667049790895</v>
      </c>
      <c r="L9" s="10">
        <v>15</v>
      </c>
      <c r="M9" s="6">
        <v>526.29753451020099</v>
      </c>
      <c r="N9" s="10">
        <v>15</v>
      </c>
      <c r="O9" s="6">
        <v>623.422398725726</v>
      </c>
      <c r="P9" s="10">
        <v>13</v>
      </c>
      <c r="Q9" s="6">
        <v>581.20210920333295</v>
      </c>
      <c r="R9" s="10">
        <v>11</v>
      </c>
      <c r="S9" s="6">
        <v>548.35452447296905</v>
      </c>
      <c r="T9" s="10">
        <v>15</v>
      </c>
    </row>
    <row r="10" spans="1:20" x14ac:dyDescent="0.3">
      <c r="A10" s="15" t="s">
        <v>2</v>
      </c>
      <c r="B10" s="5" t="s">
        <v>130</v>
      </c>
      <c r="C10" s="6">
        <v>438.08973275667398</v>
      </c>
      <c r="D10" s="10">
        <v>34</v>
      </c>
      <c r="E10" s="6">
        <v>623.63139496782605</v>
      </c>
      <c r="F10" s="10">
        <v>34</v>
      </c>
      <c r="G10" s="6">
        <v>698.17169167426096</v>
      </c>
      <c r="H10" s="10">
        <v>34</v>
      </c>
      <c r="I10" s="6">
        <v>659.88231455023902</v>
      </c>
      <c r="J10" s="10">
        <v>34</v>
      </c>
      <c r="K10" s="6">
        <v>635.85163235479695</v>
      </c>
      <c r="L10" s="10">
        <v>34</v>
      </c>
      <c r="M10" s="6">
        <v>662.46660565799095</v>
      </c>
      <c r="N10" s="10">
        <v>32</v>
      </c>
      <c r="O10" s="6">
        <v>621.047056260511</v>
      </c>
      <c r="P10" s="10">
        <v>27</v>
      </c>
      <c r="Q10" s="6">
        <v>651.17774111071697</v>
      </c>
      <c r="R10" s="10">
        <v>29</v>
      </c>
      <c r="S10" s="6">
        <v>611.18753344413506</v>
      </c>
      <c r="T10" s="10">
        <v>34</v>
      </c>
    </row>
    <row r="11" spans="1:20" x14ac:dyDescent="0.3">
      <c r="A11" s="15" t="s">
        <v>2</v>
      </c>
      <c r="B11" s="5" t="s">
        <v>131</v>
      </c>
      <c r="C11" s="6">
        <v>437.35393843957399</v>
      </c>
      <c r="D11" s="10">
        <v>39</v>
      </c>
      <c r="E11" s="6">
        <v>645.84432727054104</v>
      </c>
      <c r="F11" s="10">
        <v>39</v>
      </c>
      <c r="G11" s="6">
        <v>668.30946100762105</v>
      </c>
      <c r="H11" s="10">
        <v>39</v>
      </c>
      <c r="I11" s="6">
        <v>634.88503602516198</v>
      </c>
      <c r="J11" s="10">
        <v>39</v>
      </c>
      <c r="K11" s="6">
        <v>575.80097959705495</v>
      </c>
      <c r="L11" s="10">
        <v>39</v>
      </c>
      <c r="M11" s="6">
        <v>618.83586026281603</v>
      </c>
      <c r="N11" s="10">
        <v>36</v>
      </c>
      <c r="O11" s="6">
        <v>592.22271733071204</v>
      </c>
      <c r="P11" s="10">
        <v>37</v>
      </c>
      <c r="Q11" s="6">
        <v>583.44059224036198</v>
      </c>
      <c r="R11" s="10">
        <v>34</v>
      </c>
      <c r="S11" s="6">
        <v>588.89047100125197</v>
      </c>
      <c r="T11" s="10">
        <v>39</v>
      </c>
    </row>
    <row r="12" spans="1:20" x14ac:dyDescent="0.3">
      <c r="A12" s="15" t="s">
        <v>2</v>
      </c>
      <c r="B12" s="5" t="s">
        <v>132</v>
      </c>
      <c r="C12" s="6">
        <v>425.141509775695</v>
      </c>
      <c r="D12" s="10">
        <v>30</v>
      </c>
      <c r="E12" s="6">
        <v>601.14386766822895</v>
      </c>
      <c r="F12" s="10">
        <v>30</v>
      </c>
      <c r="G12" s="6">
        <v>672.57075488784699</v>
      </c>
      <c r="H12" s="10">
        <v>30</v>
      </c>
      <c r="I12" s="6">
        <v>640</v>
      </c>
      <c r="J12" s="10">
        <v>30</v>
      </c>
      <c r="K12" s="6">
        <v>614.858490224305</v>
      </c>
      <c r="L12" s="10">
        <v>30</v>
      </c>
      <c r="M12" s="6">
        <v>576.40469868750199</v>
      </c>
      <c r="N12" s="10">
        <v>29</v>
      </c>
      <c r="O12" s="6">
        <v>559.75839881233401</v>
      </c>
      <c r="P12" s="10">
        <v>28</v>
      </c>
      <c r="Q12" s="6">
        <v>611.99140578882998</v>
      </c>
      <c r="R12" s="10">
        <v>27</v>
      </c>
      <c r="S12" s="6">
        <v>582.27000566289996</v>
      </c>
      <c r="T12" s="10">
        <v>30</v>
      </c>
    </row>
    <row r="13" spans="1:20" x14ac:dyDescent="0.3">
      <c r="A13" s="15" t="s">
        <v>2</v>
      </c>
      <c r="B13" s="5" t="s">
        <v>133</v>
      </c>
      <c r="C13" s="6">
        <v>421.86150784344301</v>
      </c>
      <c r="D13" s="10">
        <v>54</v>
      </c>
      <c r="E13" s="6">
        <v>546.35027940274995</v>
      </c>
      <c r="F13" s="10">
        <v>54</v>
      </c>
      <c r="G13" s="6">
        <v>570.74199279655204</v>
      </c>
      <c r="H13" s="10">
        <v>54</v>
      </c>
      <c r="I13" s="6">
        <v>578.07155552379697</v>
      </c>
      <c r="J13" s="10">
        <v>54</v>
      </c>
      <c r="K13" s="6">
        <v>532.20656694856905</v>
      </c>
      <c r="L13" s="10">
        <v>54</v>
      </c>
      <c r="M13" s="6">
        <v>544.44898861324396</v>
      </c>
      <c r="N13" s="10">
        <v>53</v>
      </c>
      <c r="O13" s="6">
        <v>532.59292671175399</v>
      </c>
      <c r="P13" s="10">
        <v>52</v>
      </c>
      <c r="Q13" s="6">
        <v>562.63480280627903</v>
      </c>
      <c r="R13" s="10">
        <v>48</v>
      </c>
      <c r="S13" s="6">
        <v>529.19000247330098</v>
      </c>
      <c r="T13" s="10">
        <v>54</v>
      </c>
    </row>
    <row r="14" spans="1:20" x14ac:dyDescent="0.3">
      <c r="A14" s="15" t="s">
        <v>2</v>
      </c>
      <c r="B14" s="5" t="s">
        <v>134</v>
      </c>
      <c r="C14" s="6">
        <v>414.00518738526802</v>
      </c>
      <c r="D14" s="10">
        <v>10</v>
      </c>
      <c r="E14" s="6">
        <v>719.93330783015904</v>
      </c>
      <c r="F14" s="10">
        <v>10</v>
      </c>
      <c r="G14" s="6">
        <v>680.43719792626496</v>
      </c>
      <c r="H14" s="10">
        <v>10</v>
      </c>
      <c r="I14" s="6">
        <v>739.68136278210704</v>
      </c>
      <c r="J14" s="10">
        <v>10</v>
      </c>
      <c r="K14" s="6">
        <v>574.50907748137297</v>
      </c>
      <c r="L14" s="10">
        <v>10</v>
      </c>
      <c r="M14" s="6">
        <v>640.94108802236997</v>
      </c>
      <c r="N14" s="10">
        <v>10</v>
      </c>
      <c r="O14" s="6">
        <v>667.33812826057294</v>
      </c>
      <c r="P14" s="10">
        <v>9</v>
      </c>
      <c r="Q14" s="6">
        <v>570.02209002394204</v>
      </c>
      <c r="R14" s="10">
        <v>6</v>
      </c>
      <c r="S14" s="6">
        <v>612.74355629515105</v>
      </c>
      <c r="T14" s="10">
        <v>10</v>
      </c>
    </row>
    <row r="15" spans="1:20" x14ac:dyDescent="0.3">
      <c r="A15" s="15" t="s">
        <v>2</v>
      </c>
      <c r="B15" s="5" t="s">
        <v>135</v>
      </c>
      <c r="C15" s="6">
        <v>403.14482271795498</v>
      </c>
      <c r="D15" s="10">
        <v>27</v>
      </c>
      <c r="E15" s="6">
        <v>639.50600551002799</v>
      </c>
      <c r="F15" s="10">
        <v>27</v>
      </c>
      <c r="G15" s="6">
        <v>670.90025540577096</v>
      </c>
      <c r="H15" s="10">
        <v>27</v>
      </c>
      <c r="I15" s="6">
        <v>640.81522372865595</v>
      </c>
      <c r="J15" s="10">
        <v>27</v>
      </c>
      <c r="K15" s="6">
        <v>631.00283392677898</v>
      </c>
      <c r="L15" s="10">
        <v>27</v>
      </c>
      <c r="M15" s="6">
        <v>629.79506780196198</v>
      </c>
      <c r="N15" s="10">
        <v>23</v>
      </c>
      <c r="O15" s="6">
        <v>612.53350039883503</v>
      </c>
      <c r="P15" s="10">
        <v>23</v>
      </c>
      <c r="Q15" s="6">
        <v>582.36578648318596</v>
      </c>
      <c r="R15" s="10">
        <v>20</v>
      </c>
      <c r="S15" s="6">
        <v>591.74312506184901</v>
      </c>
      <c r="T15" s="10">
        <v>27</v>
      </c>
    </row>
    <row r="16" spans="1:20" x14ac:dyDescent="0.3">
      <c r="A16" s="15" t="s">
        <v>2</v>
      </c>
      <c r="B16" s="5" t="s">
        <v>136</v>
      </c>
      <c r="C16" s="6">
        <v>391.554202936933</v>
      </c>
      <c r="D16" s="10">
        <v>4</v>
      </c>
      <c r="E16" s="6">
        <v>745.14584309723398</v>
      </c>
      <c r="F16" s="10">
        <v>4</v>
      </c>
      <c r="G16" s="6">
        <v>800</v>
      </c>
      <c r="H16" s="10">
        <v>4</v>
      </c>
      <c r="I16" s="6">
        <v>808.44579706306695</v>
      </c>
      <c r="J16" s="10">
        <v>4</v>
      </c>
      <c r="K16" s="6">
        <v>556.11667364522998</v>
      </c>
      <c r="L16" s="10">
        <v>4</v>
      </c>
      <c r="M16" s="6">
        <v>745.14584309723398</v>
      </c>
      <c r="N16" s="10">
        <v>4</v>
      </c>
      <c r="O16" s="6">
        <v>800</v>
      </c>
      <c r="P16" s="10">
        <v>4</v>
      </c>
      <c r="Q16" s="6">
        <v>659.45343153436602</v>
      </c>
      <c r="R16" s="10">
        <v>3</v>
      </c>
      <c r="S16" s="6">
        <v>678.86568602491798</v>
      </c>
      <c r="T16" s="10">
        <v>4</v>
      </c>
    </row>
    <row r="17" spans="1:20" x14ac:dyDescent="0.3">
      <c r="A17" s="15" t="s">
        <v>2</v>
      </c>
      <c r="B17" s="5" t="s">
        <v>137</v>
      </c>
      <c r="C17" s="6">
        <v>355.11041701500602</v>
      </c>
      <c r="D17" s="10">
        <v>19</v>
      </c>
      <c r="E17" s="6">
        <v>580.30095779939995</v>
      </c>
      <c r="F17" s="10">
        <v>19</v>
      </c>
      <c r="G17" s="6">
        <v>633.71115884481696</v>
      </c>
      <c r="H17" s="10">
        <v>19</v>
      </c>
      <c r="I17" s="6">
        <v>604.92476008298604</v>
      </c>
      <c r="J17" s="10">
        <v>19</v>
      </c>
      <c r="K17" s="6">
        <v>475.37619724925003</v>
      </c>
      <c r="L17" s="10">
        <v>19</v>
      </c>
      <c r="M17" s="6">
        <v>512.82948156625696</v>
      </c>
      <c r="N17" s="10">
        <v>15</v>
      </c>
      <c r="O17" s="6">
        <v>534.36830824841797</v>
      </c>
      <c r="P17" s="10">
        <v>14</v>
      </c>
      <c r="Q17" s="6">
        <v>532.43775230945903</v>
      </c>
      <c r="R17" s="10">
        <v>16</v>
      </c>
      <c r="S17" s="6">
        <v>529.83548369633297</v>
      </c>
      <c r="T17" s="10">
        <v>19</v>
      </c>
    </row>
    <row r="18" spans="1:20" x14ac:dyDescent="0.3">
      <c r="A18" s="15" t="s">
        <v>2</v>
      </c>
      <c r="B18" s="5" t="s">
        <v>138</v>
      </c>
      <c r="C18" s="6">
        <v>349.486153775113</v>
      </c>
      <c r="D18" s="10">
        <v>57</v>
      </c>
      <c r="E18" s="6">
        <v>556.00448189041697</v>
      </c>
      <c r="F18" s="10">
        <v>57</v>
      </c>
      <c r="G18" s="6">
        <v>613.40163315921495</v>
      </c>
      <c r="H18" s="10">
        <v>57</v>
      </c>
      <c r="I18" s="6">
        <v>558.54650279681596</v>
      </c>
      <c r="J18" s="10">
        <v>57</v>
      </c>
      <c r="K18" s="6">
        <v>521.81206986556595</v>
      </c>
      <c r="L18" s="10">
        <v>57</v>
      </c>
      <c r="M18" s="6">
        <v>584.72929760122395</v>
      </c>
      <c r="N18" s="10">
        <v>54</v>
      </c>
      <c r="O18" s="6">
        <v>563.83769409593901</v>
      </c>
      <c r="P18" s="10">
        <v>48</v>
      </c>
      <c r="Q18" s="6">
        <v>523.18834619767495</v>
      </c>
      <c r="R18" s="10">
        <v>45</v>
      </c>
      <c r="S18" s="6">
        <v>524.16560016251003</v>
      </c>
      <c r="T18" s="10">
        <v>57</v>
      </c>
    </row>
    <row r="19" spans="1:20" x14ac:dyDescent="0.3">
      <c r="A19" s="15" t="s">
        <v>2</v>
      </c>
      <c r="B19" s="5" t="s">
        <v>139</v>
      </c>
      <c r="C19" s="6">
        <v>265.41206968572601</v>
      </c>
      <c r="D19" s="10">
        <v>3</v>
      </c>
      <c r="E19" s="6">
        <v>538.35172125709505</v>
      </c>
      <c r="F19" s="10">
        <v>3</v>
      </c>
      <c r="G19" s="6">
        <v>538.35172125709505</v>
      </c>
      <c r="H19" s="10">
        <v>3</v>
      </c>
      <c r="I19" s="6">
        <v>472.93965157136898</v>
      </c>
      <c r="J19" s="10">
        <v>3</v>
      </c>
      <c r="K19" s="6">
        <v>400</v>
      </c>
      <c r="L19" s="10">
        <v>3</v>
      </c>
      <c r="M19" s="6">
        <v>403.763790942821</v>
      </c>
      <c r="N19" s="10">
        <v>3</v>
      </c>
      <c r="O19" s="6">
        <v>300</v>
      </c>
      <c r="P19" s="10">
        <v>2</v>
      </c>
      <c r="Q19" s="6">
        <v>300</v>
      </c>
      <c r="R19" s="10">
        <v>2</v>
      </c>
      <c r="S19" s="6">
        <v>426.93051367422697</v>
      </c>
      <c r="T19" s="10">
        <v>3</v>
      </c>
    </row>
  </sheetData>
  <mergeCells count="11">
    <mergeCell ref="S4:T4"/>
    <mergeCell ref="B4:B5"/>
    <mergeCell ref="C4:D4"/>
    <mergeCell ref="E4:F4"/>
    <mergeCell ref="G4:H4"/>
    <mergeCell ref="I4:J4"/>
    <mergeCell ref="A6:A19"/>
    <mergeCell ref="K4:L4"/>
    <mergeCell ref="M4:N4"/>
    <mergeCell ref="O4:P4"/>
    <mergeCell ref="Q4:R4"/>
  </mergeCells>
  <pageMargins left="0" right="0" top="0" bottom="0" header="0" footer="0"/>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8"/>
  <sheetViews>
    <sheetView workbookViewId="0"/>
  </sheetViews>
  <sheetFormatPr defaultRowHeight="14.4" x14ac:dyDescent="0.3"/>
  <cols>
    <col min="1" max="1" width="98" bestFit="1" customWidth="1"/>
    <col min="2" max="2" width="17" bestFit="1" customWidth="1"/>
    <col min="3" max="3" width="3.109375" bestFit="1" customWidth="1"/>
    <col min="4" max="6" width="20.6640625" bestFit="1" customWidth="1"/>
  </cols>
  <sheetData>
    <row r="1" spans="1:6" x14ac:dyDescent="0.3">
      <c r="A1" s="2" t="str">
        <f xml:space="preserve"> HYPERLINK("#'Table of Contents'!A1", "Table of Contents")</f>
        <v>Table of Contents</v>
      </c>
    </row>
    <row r="2" spans="1:6" x14ac:dyDescent="0.3">
      <c r="A2" s="1" t="s">
        <v>140</v>
      </c>
    </row>
    <row r="3" spans="1:6" ht="23.25" customHeight="1" x14ac:dyDescent="0.3">
      <c r="A3" s="12" t="s">
        <v>1</v>
      </c>
    </row>
    <row r="4" spans="1:6" x14ac:dyDescent="0.3">
      <c r="A4" s="13" t="s">
        <v>2</v>
      </c>
      <c r="B4" s="13" t="s">
        <v>2</v>
      </c>
      <c r="C4" s="14" t="s">
        <v>2</v>
      </c>
      <c r="D4" s="16" t="s">
        <v>141</v>
      </c>
      <c r="E4" s="16" t="s">
        <v>2</v>
      </c>
      <c r="F4" s="16" t="s">
        <v>2</v>
      </c>
    </row>
    <row r="5" spans="1:6" x14ac:dyDescent="0.3">
      <c r="A5" t="s">
        <v>2</v>
      </c>
      <c r="B5" t="s">
        <v>2</v>
      </c>
      <c r="C5" s="15" t="s">
        <v>2</v>
      </c>
      <c r="D5" s="3" t="s">
        <v>142</v>
      </c>
      <c r="E5" s="3" t="s">
        <v>143</v>
      </c>
      <c r="F5" s="3" t="s">
        <v>144</v>
      </c>
    </row>
    <row r="6" spans="1:6" ht="25.5" customHeight="1" x14ac:dyDescent="0.3">
      <c r="A6" s="17" t="s">
        <v>3</v>
      </c>
      <c r="B6" s="5" t="s">
        <v>5</v>
      </c>
      <c r="C6" s="5" t="s">
        <v>45</v>
      </c>
      <c r="D6" s="11">
        <v>0.40174143816590002</v>
      </c>
      <c r="E6" s="11">
        <v>0.23716780807339599</v>
      </c>
      <c r="F6" s="11">
        <v>0.36109075376070399</v>
      </c>
    </row>
    <row r="7" spans="1:6" ht="25.5" customHeight="1" x14ac:dyDescent="0.3">
      <c r="A7" s="15" t="s">
        <v>2</v>
      </c>
      <c r="B7" s="4" t="s">
        <v>7</v>
      </c>
      <c r="C7" s="5" t="s">
        <v>45</v>
      </c>
      <c r="D7" s="11">
        <v>0.28459633983683702</v>
      </c>
      <c r="E7" s="11">
        <v>0.30937777840983299</v>
      </c>
      <c r="F7" s="11">
        <v>0.40602588175332999</v>
      </c>
    </row>
    <row r="8" spans="1:6" x14ac:dyDescent="0.3">
      <c r="A8" s="15" t="s">
        <v>2</v>
      </c>
      <c r="B8" s="5" t="s">
        <v>8</v>
      </c>
      <c r="C8" s="5" t="s">
        <v>45</v>
      </c>
      <c r="D8" s="11">
        <v>0.34912614560397098</v>
      </c>
      <c r="E8" s="11">
        <v>0.27381118560905499</v>
      </c>
      <c r="F8" s="11">
        <v>0.37706266878697298</v>
      </c>
    </row>
    <row r="9" spans="1:6" x14ac:dyDescent="0.3">
      <c r="A9" s="15" t="s">
        <v>2</v>
      </c>
      <c r="B9" s="5" t="s">
        <v>9</v>
      </c>
      <c r="C9" s="5" t="s">
        <v>45</v>
      </c>
      <c r="D9" s="11">
        <v>0.42772146927620303</v>
      </c>
      <c r="E9" s="11">
        <v>0.335233002325939</v>
      </c>
      <c r="F9" s="11">
        <v>0.237045528397858</v>
      </c>
    </row>
    <row r="10" spans="1:6" x14ac:dyDescent="0.3">
      <c r="A10" s="15" t="s">
        <v>2</v>
      </c>
      <c r="B10" s="4" t="s">
        <v>10</v>
      </c>
      <c r="C10" s="5" t="s">
        <v>45</v>
      </c>
      <c r="D10" s="11">
        <v>0.27951035624863502</v>
      </c>
      <c r="E10" s="11">
        <v>0.31129857794223198</v>
      </c>
      <c r="F10" s="11">
        <v>0.409191065809133</v>
      </c>
    </row>
    <row r="11" spans="1:6" x14ac:dyDescent="0.3">
      <c r="A11" s="15" t="s">
        <v>2</v>
      </c>
      <c r="B11" s="5" t="s">
        <v>11</v>
      </c>
      <c r="C11" s="5" t="s">
        <v>45</v>
      </c>
      <c r="D11" s="11">
        <v>0.38230097174065802</v>
      </c>
      <c r="E11" s="11">
        <v>0.323490723664764</v>
      </c>
      <c r="F11" s="11">
        <v>0.29420830459457897</v>
      </c>
    </row>
    <row r="12" spans="1:6" ht="25.5" customHeight="1" x14ac:dyDescent="0.3">
      <c r="A12" s="15" t="s">
        <v>2</v>
      </c>
      <c r="B12" s="4" t="s">
        <v>12</v>
      </c>
      <c r="C12" s="5" t="s">
        <v>45</v>
      </c>
      <c r="D12" s="11">
        <v>0.26905158716025002</v>
      </c>
      <c r="E12" s="11">
        <v>0.35235317431511998</v>
      </c>
      <c r="F12" s="11">
        <v>0.37859523852463001</v>
      </c>
    </row>
    <row r="13" spans="1:6" x14ac:dyDescent="0.3">
      <c r="A13" s="15" t="s">
        <v>2</v>
      </c>
      <c r="B13" s="5" t="s">
        <v>13</v>
      </c>
      <c r="C13" s="5" t="s">
        <v>45</v>
      </c>
      <c r="D13" s="11">
        <v>0.228425044692458</v>
      </c>
      <c r="E13" s="11">
        <v>0.36456198656497402</v>
      </c>
      <c r="F13" s="11">
        <v>0.40701296874256798</v>
      </c>
    </row>
    <row r="14" spans="1:6" x14ac:dyDescent="0.3">
      <c r="A14" s="15" t="s">
        <v>2</v>
      </c>
      <c r="B14" s="5" t="s">
        <v>14</v>
      </c>
      <c r="C14" s="5" t="s">
        <v>45</v>
      </c>
      <c r="D14" s="11">
        <v>0.25955775852705798</v>
      </c>
      <c r="E14" s="11">
        <v>0.33418844395214697</v>
      </c>
      <c r="F14" s="11">
        <v>0.40625379752079499</v>
      </c>
    </row>
    <row r="15" spans="1:6" ht="25.5" customHeight="1" x14ac:dyDescent="0.3">
      <c r="A15" s="15" t="s">
        <v>2</v>
      </c>
      <c r="B15" s="4" t="s">
        <v>15</v>
      </c>
      <c r="C15" s="5" t="s">
        <v>45</v>
      </c>
      <c r="D15" s="11">
        <v>0.27005990345904402</v>
      </c>
      <c r="E15" s="11">
        <v>0.31992840808019601</v>
      </c>
      <c r="F15" s="11">
        <v>0.41001168846076003</v>
      </c>
    </row>
    <row r="16" spans="1:6" x14ac:dyDescent="0.3">
      <c r="A16" s="15" t="s">
        <v>2</v>
      </c>
      <c r="B16" s="5" t="s">
        <v>16</v>
      </c>
      <c r="C16" s="5" t="s">
        <v>45</v>
      </c>
      <c r="D16" s="11">
        <v>0.175875919289121</v>
      </c>
      <c r="E16" s="11">
        <v>0.29368466960124801</v>
      </c>
      <c r="F16" s="11">
        <v>0.530439411109632</v>
      </c>
    </row>
    <row r="17" spans="1:6" x14ac:dyDescent="0.3">
      <c r="A17" s="15" t="s">
        <v>2</v>
      </c>
      <c r="B17" s="5" t="s">
        <v>17</v>
      </c>
      <c r="C17" s="5" t="s">
        <v>45</v>
      </c>
      <c r="D17" s="11">
        <v>0.25788402559896501</v>
      </c>
      <c r="E17" s="11">
        <v>0.36037701426677299</v>
      </c>
      <c r="F17" s="11">
        <v>0.38173896013426101</v>
      </c>
    </row>
    <row r="18" spans="1:6" x14ac:dyDescent="0.3">
      <c r="A18" s="15" t="s">
        <v>2</v>
      </c>
      <c r="B18" s="5" t="s">
        <v>18</v>
      </c>
      <c r="C18" s="5" t="s">
        <v>45</v>
      </c>
      <c r="D18" s="11">
        <v>0.21731190178538501</v>
      </c>
      <c r="E18" s="11">
        <v>0.35725282829316601</v>
      </c>
      <c r="F18" s="11">
        <v>0.42543526992144898</v>
      </c>
    </row>
  </sheetData>
  <mergeCells count="3">
    <mergeCell ref="C4:C5"/>
    <mergeCell ref="D4:F4"/>
    <mergeCell ref="A6:A18"/>
  </mergeCells>
  <pageMargins left="0" right="0" top="0" bottom="0" header="0" footer="0"/>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8"/>
  <sheetViews>
    <sheetView workbookViewId="0"/>
  </sheetViews>
  <sheetFormatPr defaultRowHeight="14.4" x14ac:dyDescent="0.3"/>
  <cols>
    <col min="1" max="1" width="98" bestFit="1" customWidth="1"/>
    <col min="2" max="2" width="17" bestFit="1" customWidth="1"/>
    <col min="3" max="3" width="22.33203125" bestFit="1" customWidth="1"/>
  </cols>
  <sheetData>
    <row r="1" spans="1:3" x14ac:dyDescent="0.3">
      <c r="A1" s="2" t="str">
        <f xml:space="preserve"> HYPERLINK("#'Table of Contents'!A1", "Table of Contents")</f>
        <v>Table of Contents</v>
      </c>
    </row>
    <row r="2" spans="1:3" x14ac:dyDescent="0.3">
      <c r="A2" s="1" t="s">
        <v>145</v>
      </c>
    </row>
    <row r="3" spans="1:3" ht="23.25" customHeight="1" x14ac:dyDescent="0.3">
      <c r="A3" s="12" t="s">
        <v>1</v>
      </c>
    </row>
    <row r="4" spans="1:3" x14ac:dyDescent="0.3">
      <c r="A4" s="13" t="s">
        <v>2</v>
      </c>
      <c r="B4" s="14" t="s">
        <v>2</v>
      </c>
      <c r="C4" s="3" t="s">
        <v>146</v>
      </c>
    </row>
    <row r="5" spans="1:3" x14ac:dyDescent="0.3">
      <c r="A5" t="s">
        <v>2</v>
      </c>
      <c r="B5" s="15" t="s">
        <v>2</v>
      </c>
      <c r="C5" s="3" t="s">
        <v>20</v>
      </c>
    </row>
    <row r="6" spans="1:3" ht="25.5" customHeight="1" x14ac:dyDescent="0.3">
      <c r="A6" s="17" t="s">
        <v>3</v>
      </c>
      <c r="B6" s="5" t="s">
        <v>5</v>
      </c>
      <c r="C6" s="6">
        <v>-4.0650684405196298</v>
      </c>
    </row>
    <row r="7" spans="1:3" ht="25.5" customHeight="1" x14ac:dyDescent="0.3">
      <c r="A7" s="15" t="s">
        <v>2</v>
      </c>
      <c r="B7" s="4" t="s">
        <v>7</v>
      </c>
      <c r="C7" s="6">
        <v>12.1429541916494</v>
      </c>
    </row>
    <row r="8" spans="1:3" x14ac:dyDescent="0.3">
      <c r="A8" s="15" t="s">
        <v>2</v>
      </c>
      <c r="B8" s="5" t="s">
        <v>8</v>
      </c>
      <c r="C8" s="6">
        <v>2.79365231830021</v>
      </c>
    </row>
    <row r="9" spans="1:3" x14ac:dyDescent="0.3">
      <c r="A9" s="15" t="s">
        <v>2</v>
      </c>
      <c r="B9" s="5" t="s">
        <v>9</v>
      </c>
      <c r="C9" s="6">
        <v>-19.0675940878345</v>
      </c>
    </row>
    <row r="10" spans="1:3" x14ac:dyDescent="0.3">
      <c r="A10" s="15" t="s">
        <v>2</v>
      </c>
      <c r="B10" s="4" t="s">
        <v>10</v>
      </c>
      <c r="C10" s="6">
        <v>12.9680709560498</v>
      </c>
    </row>
    <row r="11" spans="1:3" x14ac:dyDescent="0.3">
      <c r="A11" s="15" t="s">
        <v>2</v>
      </c>
      <c r="B11" s="5" t="s">
        <v>11</v>
      </c>
      <c r="C11" s="6">
        <v>-8.8092667146079098</v>
      </c>
    </row>
    <row r="12" spans="1:3" ht="25.5" customHeight="1" x14ac:dyDescent="0.3">
      <c r="A12" s="15" t="s">
        <v>2</v>
      </c>
      <c r="B12" s="4" t="s">
        <v>12</v>
      </c>
      <c r="C12" s="6">
        <v>10.954365136438</v>
      </c>
    </row>
    <row r="13" spans="1:3" x14ac:dyDescent="0.3">
      <c r="A13" s="15" t="s">
        <v>2</v>
      </c>
      <c r="B13" s="5" t="s">
        <v>13</v>
      </c>
      <c r="C13" s="6">
        <v>17.858792405011101</v>
      </c>
    </row>
    <row r="14" spans="1:3" x14ac:dyDescent="0.3">
      <c r="A14" s="15" t="s">
        <v>2</v>
      </c>
      <c r="B14" s="5" t="s">
        <v>14</v>
      </c>
      <c r="C14" s="6">
        <v>14.6696038993736</v>
      </c>
    </row>
    <row r="15" spans="1:3" ht="25.5" customHeight="1" x14ac:dyDescent="0.3">
      <c r="A15" s="15" t="s">
        <v>2</v>
      </c>
      <c r="B15" s="4" t="s">
        <v>15</v>
      </c>
      <c r="C15" s="6">
        <v>13.995178500171599</v>
      </c>
    </row>
    <row r="16" spans="1:3" x14ac:dyDescent="0.3">
      <c r="A16" s="15" t="s">
        <v>2</v>
      </c>
      <c r="B16" s="5" t="s">
        <v>16</v>
      </c>
      <c r="C16" s="6">
        <v>35.456349182051099</v>
      </c>
    </row>
    <row r="17" spans="1:3" x14ac:dyDescent="0.3">
      <c r="A17" s="15" t="s">
        <v>2</v>
      </c>
      <c r="B17" s="5" t="s">
        <v>17</v>
      </c>
      <c r="C17" s="6">
        <v>12.3854934535296</v>
      </c>
    </row>
    <row r="18" spans="1:3" x14ac:dyDescent="0.3">
      <c r="A18" s="15" t="s">
        <v>2</v>
      </c>
      <c r="B18" s="5" t="s">
        <v>18</v>
      </c>
      <c r="C18" s="6">
        <v>20.8123368136064</v>
      </c>
    </row>
  </sheetData>
  <mergeCells count="2">
    <mergeCell ref="B4:B5"/>
    <mergeCell ref="A6:A18"/>
  </mergeCells>
  <pageMargins left="0" right="0" top="0" bottom="0" header="0" footer="0"/>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9"/>
  <sheetViews>
    <sheetView tabSelected="1" workbookViewId="0"/>
  </sheetViews>
  <sheetFormatPr defaultRowHeight="14.4" x14ac:dyDescent="0.3"/>
  <cols>
    <col min="1" max="1" width="63.88671875" customWidth="1"/>
    <col min="2" max="2" width="7.6640625" bestFit="1" customWidth="1"/>
    <col min="3" max="4" width="22.6640625" bestFit="1" customWidth="1"/>
  </cols>
  <sheetData>
    <row r="1" spans="1:4" x14ac:dyDescent="0.3">
      <c r="A1" s="2" t="str">
        <f xml:space="preserve"> HYPERLINK("#'Table of Contents'!A1", "Table of Contents")</f>
        <v>Table of Contents</v>
      </c>
    </row>
    <row r="2" spans="1:4" x14ac:dyDescent="0.3">
      <c r="A2" s="1" t="s">
        <v>147</v>
      </c>
    </row>
    <row r="3" spans="1:4" ht="23.25" customHeight="1" x14ac:dyDescent="0.3">
      <c r="A3" s="12" t="s">
        <v>93</v>
      </c>
    </row>
    <row r="4" spans="1:4" x14ac:dyDescent="0.3">
      <c r="A4" s="13" t="s">
        <v>2</v>
      </c>
      <c r="B4" s="14" t="s">
        <v>2</v>
      </c>
      <c r="C4" s="16" t="s">
        <v>35</v>
      </c>
      <c r="D4" s="16" t="s">
        <v>2</v>
      </c>
    </row>
    <row r="5" spans="1:4" x14ac:dyDescent="0.3">
      <c r="A5" t="s">
        <v>2</v>
      </c>
      <c r="B5" s="15" t="s">
        <v>2</v>
      </c>
      <c r="C5" s="3" t="s">
        <v>20</v>
      </c>
      <c r="D5" s="9" t="s">
        <v>82</v>
      </c>
    </row>
    <row r="6" spans="1:4" ht="25.5" customHeight="1" x14ac:dyDescent="0.3">
      <c r="A6" s="17" t="s">
        <v>49</v>
      </c>
      <c r="B6" s="5" t="s">
        <v>47</v>
      </c>
      <c r="C6" s="6">
        <v>378.82425003208698</v>
      </c>
      <c r="D6" s="10">
        <v>148</v>
      </c>
    </row>
    <row r="7" spans="1:4" x14ac:dyDescent="0.3">
      <c r="A7" s="15" t="s">
        <v>2</v>
      </c>
      <c r="B7" s="5" t="s">
        <v>48</v>
      </c>
      <c r="C7" s="6">
        <v>495.50244165297801</v>
      </c>
      <c r="D7" s="10">
        <v>82</v>
      </c>
    </row>
    <row r="8" spans="1:4" x14ac:dyDescent="0.3">
      <c r="A8" s="17" t="s">
        <v>50</v>
      </c>
      <c r="B8" s="5" t="s">
        <v>47</v>
      </c>
      <c r="C8" s="6">
        <v>375.12127733801901</v>
      </c>
      <c r="D8" s="10">
        <v>102</v>
      </c>
    </row>
    <row r="9" spans="1:4" x14ac:dyDescent="0.3">
      <c r="A9" s="15" t="s">
        <v>2</v>
      </c>
      <c r="B9" s="5" t="s">
        <v>48</v>
      </c>
      <c r="C9" s="6">
        <v>455.12079885902898</v>
      </c>
      <c r="D9" s="10">
        <v>191</v>
      </c>
    </row>
    <row r="10" spans="1:4" x14ac:dyDescent="0.3">
      <c r="A10" s="17" t="s">
        <v>51</v>
      </c>
      <c r="B10" s="5" t="s">
        <v>47</v>
      </c>
      <c r="C10" s="6">
        <v>344.40387019593902</v>
      </c>
      <c r="D10" s="10">
        <v>115</v>
      </c>
    </row>
    <row r="11" spans="1:4" x14ac:dyDescent="0.3">
      <c r="A11" s="15" t="s">
        <v>2</v>
      </c>
      <c r="B11" s="5" t="s">
        <v>48</v>
      </c>
      <c r="C11" s="6">
        <v>472.16763544859703</v>
      </c>
      <c r="D11" s="10">
        <v>166</v>
      </c>
    </row>
    <row r="12" spans="1:4" ht="25.5" customHeight="1" x14ac:dyDescent="0.3">
      <c r="A12" s="17" t="s">
        <v>63</v>
      </c>
      <c r="B12" s="5" t="s">
        <v>47</v>
      </c>
      <c r="C12" s="6">
        <v>354.65450827046601</v>
      </c>
      <c r="D12" s="10">
        <v>149</v>
      </c>
    </row>
    <row r="13" spans="1:4" x14ac:dyDescent="0.3">
      <c r="A13" s="15" t="s">
        <v>2</v>
      </c>
      <c r="B13" s="5" t="s">
        <v>48</v>
      </c>
      <c r="C13" s="6">
        <v>501.64535123490401</v>
      </c>
      <c r="D13" s="10">
        <v>144</v>
      </c>
    </row>
    <row r="14" spans="1:4" x14ac:dyDescent="0.3">
      <c r="A14" s="17" t="s">
        <v>59</v>
      </c>
      <c r="B14" s="5" t="s">
        <v>47</v>
      </c>
      <c r="C14" s="6">
        <v>357.12756152468899</v>
      </c>
      <c r="D14" s="10">
        <v>124</v>
      </c>
    </row>
    <row r="15" spans="1:4" x14ac:dyDescent="0.3">
      <c r="A15" s="15" t="s">
        <v>2</v>
      </c>
      <c r="B15" s="5" t="s">
        <v>48</v>
      </c>
      <c r="C15" s="6">
        <v>478.21419008202798</v>
      </c>
      <c r="D15" s="10">
        <v>169</v>
      </c>
    </row>
    <row r="16" spans="1:4" x14ac:dyDescent="0.3">
      <c r="A16" s="18" t="s">
        <v>79</v>
      </c>
      <c r="B16" s="5" t="s">
        <v>47</v>
      </c>
      <c r="C16" s="6">
        <v>419.951884129934</v>
      </c>
      <c r="D16" s="10">
        <v>192</v>
      </c>
    </row>
    <row r="17" spans="1:4" x14ac:dyDescent="0.3">
      <c r="A17" s="15" t="s">
        <v>2</v>
      </c>
      <c r="B17" s="5" t="s">
        <v>48</v>
      </c>
      <c r="C17" s="6">
        <v>426.10161521120602</v>
      </c>
      <c r="D17" s="10">
        <v>92</v>
      </c>
    </row>
    <row r="18" spans="1:4" ht="25.5" customHeight="1" x14ac:dyDescent="0.3">
      <c r="A18" s="17" t="s">
        <v>71</v>
      </c>
      <c r="B18" s="5" t="s">
        <v>47</v>
      </c>
      <c r="C18" s="6">
        <v>318.545851413739</v>
      </c>
      <c r="D18" s="10">
        <v>26</v>
      </c>
    </row>
    <row r="19" spans="1:4" x14ac:dyDescent="0.3">
      <c r="A19" s="15" t="s">
        <v>2</v>
      </c>
      <c r="B19" s="5" t="s">
        <v>48</v>
      </c>
      <c r="C19" s="6">
        <v>430.78585613036603</v>
      </c>
      <c r="D19" s="10">
        <v>76</v>
      </c>
    </row>
  </sheetData>
  <mergeCells count="9">
    <mergeCell ref="C4:D4"/>
    <mergeCell ref="A6:A7"/>
    <mergeCell ref="A8:A9"/>
    <mergeCell ref="A10:A11"/>
    <mergeCell ref="A12:A13"/>
    <mergeCell ref="A14:A15"/>
    <mergeCell ref="A16:A17"/>
    <mergeCell ref="A18:A19"/>
    <mergeCell ref="B4:B5"/>
  </mergeCells>
  <pageMargins left="0" right="0" top="0" bottom="0"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9"/>
  <sheetViews>
    <sheetView workbookViewId="0"/>
  </sheetViews>
  <sheetFormatPr defaultRowHeight="14.4" x14ac:dyDescent="0.3"/>
  <cols>
    <col min="1" max="1" width="114.5546875" bestFit="1" customWidth="1"/>
    <col min="2" max="2" width="7.6640625" bestFit="1" customWidth="1"/>
    <col min="3" max="4" width="22.6640625" bestFit="1" customWidth="1"/>
  </cols>
  <sheetData>
    <row r="1" spans="1:4" x14ac:dyDescent="0.3">
      <c r="A1" s="2" t="str">
        <f xml:space="preserve"> HYPERLINK("#'Table of Contents'!A1", "Table of Contents")</f>
        <v>Table of Contents</v>
      </c>
    </row>
    <row r="2" spans="1:4" x14ac:dyDescent="0.3">
      <c r="A2" s="1" t="s">
        <v>148</v>
      </c>
    </row>
    <row r="3" spans="1:4" ht="23.25" customHeight="1" x14ac:dyDescent="0.3">
      <c r="A3" s="12" t="s">
        <v>149</v>
      </c>
    </row>
    <row r="4" spans="1:4" x14ac:dyDescent="0.3">
      <c r="A4" s="13" t="s">
        <v>2</v>
      </c>
      <c r="B4" s="14" t="s">
        <v>2</v>
      </c>
      <c r="C4" s="16" t="s">
        <v>38</v>
      </c>
      <c r="D4" s="16" t="s">
        <v>2</v>
      </c>
    </row>
    <row r="5" spans="1:4" x14ac:dyDescent="0.3">
      <c r="A5" t="s">
        <v>2</v>
      </c>
      <c r="B5" s="15" t="s">
        <v>2</v>
      </c>
      <c r="C5" s="3" t="s">
        <v>20</v>
      </c>
      <c r="D5" s="9" t="s">
        <v>82</v>
      </c>
    </row>
    <row r="6" spans="1:4" ht="25.5" customHeight="1" x14ac:dyDescent="0.3">
      <c r="A6" s="17" t="s">
        <v>46</v>
      </c>
      <c r="B6" s="5" t="s">
        <v>47</v>
      </c>
      <c r="C6" s="6">
        <v>607.23981900452497</v>
      </c>
      <c r="D6" s="10">
        <v>221</v>
      </c>
    </row>
    <row r="7" spans="1:4" x14ac:dyDescent="0.3">
      <c r="A7" s="15" t="s">
        <v>2</v>
      </c>
      <c r="B7" s="5" t="s">
        <v>48</v>
      </c>
      <c r="C7" s="6">
        <v>788.88888888888903</v>
      </c>
      <c r="D7" s="10">
        <v>72</v>
      </c>
    </row>
    <row r="8" spans="1:4" ht="35.1" customHeight="1" x14ac:dyDescent="0.3">
      <c r="A8" s="17" t="s">
        <v>54</v>
      </c>
      <c r="B8" s="5" t="s">
        <v>47</v>
      </c>
      <c r="C8" s="6">
        <v>579.39393939393904</v>
      </c>
      <c r="D8" s="10">
        <v>165</v>
      </c>
    </row>
    <row r="9" spans="1:4" x14ac:dyDescent="0.3">
      <c r="A9" s="15" t="s">
        <v>2</v>
      </c>
      <c r="B9" s="5" t="s">
        <v>48</v>
      </c>
      <c r="C9" s="6">
        <v>732.8125</v>
      </c>
      <c r="D9" s="10">
        <v>128</v>
      </c>
    </row>
    <row r="10" spans="1:4" ht="25.5" customHeight="1" x14ac:dyDescent="0.3">
      <c r="A10" s="17" t="s">
        <v>65</v>
      </c>
      <c r="B10" s="5" t="s">
        <v>47</v>
      </c>
      <c r="C10" s="6">
        <v>557.142857142857</v>
      </c>
      <c r="D10" s="10">
        <v>28</v>
      </c>
    </row>
    <row r="11" spans="1:4" x14ac:dyDescent="0.3">
      <c r="A11" s="15" t="s">
        <v>2</v>
      </c>
      <c r="B11" s="5" t="s">
        <v>48</v>
      </c>
      <c r="C11" s="6">
        <v>682.69230769230796</v>
      </c>
      <c r="D11" s="10">
        <v>104</v>
      </c>
    </row>
    <row r="12" spans="1:4" ht="25.5" customHeight="1" x14ac:dyDescent="0.3">
      <c r="A12" s="17" t="s">
        <v>66</v>
      </c>
      <c r="B12" s="5" t="s">
        <v>47</v>
      </c>
      <c r="C12" s="6">
        <v>568.34532374100695</v>
      </c>
      <c r="D12" s="10">
        <v>139</v>
      </c>
    </row>
    <row r="13" spans="1:4" x14ac:dyDescent="0.3">
      <c r="A13" s="15" t="s">
        <v>2</v>
      </c>
      <c r="B13" s="5" t="s">
        <v>48</v>
      </c>
      <c r="C13" s="6">
        <v>716.88311688311705</v>
      </c>
      <c r="D13" s="10">
        <v>154</v>
      </c>
    </row>
    <row r="14" spans="1:4" ht="25.5" customHeight="1" x14ac:dyDescent="0.3">
      <c r="A14" s="17" t="s">
        <v>67</v>
      </c>
      <c r="B14" s="5" t="s">
        <v>47</v>
      </c>
      <c r="C14" s="6">
        <v>545.45454545454504</v>
      </c>
      <c r="D14" s="10">
        <v>77</v>
      </c>
    </row>
    <row r="15" spans="1:4" x14ac:dyDescent="0.3">
      <c r="A15" s="15" t="s">
        <v>2</v>
      </c>
      <c r="B15" s="5" t="s">
        <v>48</v>
      </c>
      <c r="C15" s="6">
        <v>682.40740740740705</v>
      </c>
      <c r="D15" s="10">
        <v>216</v>
      </c>
    </row>
    <row r="16" spans="1:4" ht="25.5" customHeight="1" x14ac:dyDescent="0.3">
      <c r="A16" s="17" t="s">
        <v>68</v>
      </c>
      <c r="B16" s="5" t="s">
        <v>47</v>
      </c>
      <c r="C16" s="6">
        <v>580</v>
      </c>
      <c r="D16" s="10">
        <v>10</v>
      </c>
    </row>
    <row r="17" spans="1:4" x14ac:dyDescent="0.3">
      <c r="A17" s="15" t="s">
        <v>2</v>
      </c>
      <c r="B17" s="5" t="s">
        <v>48</v>
      </c>
      <c r="C17" s="6">
        <v>640</v>
      </c>
      <c r="D17" s="10">
        <v>25</v>
      </c>
    </row>
    <row r="18" spans="1:4" ht="25.5" customHeight="1" x14ac:dyDescent="0.3">
      <c r="A18" s="17" t="s">
        <v>58</v>
      </c>
      <c r="B18" s="5" t="s">
        <v>47</v>
      </c>
      <c r="C18" s="6">
        <v>646.58634538152603</v>
      </c>
      <c r="D18" s="10">
        <v>249</v>
      </c>
    </row>
    <row r="19" spans="1:4" x14ac:dyDescent="0.3">
      <c r="A19" s="15" t="s">
        <v>2</v>
      </c>
      <c r="B19" s="5" t="s">
        <v>48</v>
      </c>
      <c r="C19" s="6">
        <v>681.81818181818198</v>
      </c>
      <c r="D19" s="10">
        <v>44</v>
      </c>
    </row>
  </sheetData>
  <mergeCells count="9">
    <mergeCell ref="C4:D4"/>
    <mergeCell ref="A6:A7"/>
    <mergeCell ref="A8:A9"/>
    <mergeCell ref="A10:A11"/>
    <mergeCell ref="A12:A13"/>
    <mergeCell ref="A14:A15"/>
    <mergeCell ref="A16:A17"/>
    <mergeCell ref="A18:A19"/>
    <mergeCell ref="B4:B5"/>
  </mergeCells>
  <pageMargins left="0" right="0" top="0" bottom="0" header="0" footer="0"/>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21"/>
  <sheetViews>
    <sheetView workbookViewId="0"/>
  </sheetViews>
  <sheetFormatPr defaultRowHeight="14.4" x14ac:dyDescent="0.3"/>
  <cols>
    <col min="1" max="1" width="114.5546875" bestFit="1" customWidth="1"/>
    <col min="2" max="2" width="7.6640625" bestFit="1" customWidth="1"/>
    <col min="3" max="4" width="22.6640625" bestFit="1" customWidth="1"/>
  </cols>
  <sheetData>
    <row r="1" spans="1:4" x14ac:dyDescent="0.3">
      <c r="A1" s="2" t="str">
        <f xml:space="preserve"> HYPERLINK("#'Table of Contents'!A1", "Table of Contents")</f>
        <v>Table of Contents</v>
      </c>
    </row>
    <row r="2" spans="1:4" x14ac:dyDescent="0.3">
      <c r="A2" s="1" t="s">
        <v>150</v>
      </c>
    </row>
    <row r="3" spans="1:4" ht="23.25" customHeight="1" x14ac:dyDescent="0.3">
      <c r="A3" s="12" t="s">
        <v>93</v>
      </c>
    </row>
    <row r="4" spans="1:4" x14ac:dyDescent="0.3">
      <c r="A4" s="13" t="s">
        <v>2</v>
      </c>
      <c r="B4" s="14" t="s">
        <v>2</v>
      </c>
      <c r="C4" s="16" t="s">
        <v>42</v>
      </c>
      <c r="D4" s="16" t="s">
        <v>2</v>
      </c>
    </row>
    <row r="5" spans="1:4" x14ac:dyDescent="0.3">
      <c r="A5" t="s">
        <v>2</v>
      </c>
      <c r="B5" s="15" t="s">
        <v>2</v>
      </c>
      <c r="C5" s="3" t="s">
        <v>20</v>
      </c>
      <c r="D5" s="9" t="s">
        <v>82</v>
      </c>
    </row>
    <row r="6" spans="1:4" ht="25.5" customHeight="1" x14ac:dyDescent="0.3">
      <c r="A6" s="17" t="s">
        <v>46</v>
      </c>
      <c r="B6" s="5" t="s">
        <v>47</v>
      </c>
      <c r="C6" s="6">
        <v>538.746382077269</v>
      </c>
      <c r="D6" s="10">
        <v>191</v>
      </c>
    </row>
    <row r="7" spans="1:4" x14ac:dyDescent="0.3">
      <c r="A7" s="15" t="s">
        <v>2</v>
      </c>
      <c r="B7" s="5" t="s">
        <v>48</v>
      </c>
      <c r="C7" s="6">
        <v>756.27937804876399</v>
      </c>
      <c r="D7" s="10">
        <v>70</v>
      </c>
    </row>
    <row r="8" spans="1:4" ht="25.5" customHeight="1" x14ac:dyDescent="0.3">
      <c r="A8" s="17" t="s">
        <v>52</v>
      </c>
      <c r="B8" s="5" t="s">
        <v>47</v>
      </c>
      <c r="C8" s="6">
        <v>496.64160170899697</v>
      </c>
      <c r="D8" s="10">
        <v>89</v>
      </c>
    </row>
    <row r="9" spans="1:4" x14ac:dyDescent="0.3">
      <c r="A9" s="15" t="s">
        <v>2</v>
      </c>
      <c r="B9" s="5" t="s">
        <v>48</v>
      </c>
      <c r="C9" s="6">
        <v>720.08703257288505</v>
      </c>
      <c r="D9" s="10">
        <v>80</v>
      </c>
    </row>
    <row r="10" spans="1:4" ht="35.1" customHeight="1" x14ac:dyDescent="0.3">
      <c r="A10" s="17" t="s">
        <v>54</v>
      </c>
      <c r="B10" s="5" t="s">
        <v>47</v>
      </c>
      <c r="C10" s="6">
        <v>510.89400252653797</v>
      </c>
      <c r="D10" s="10">
        <v>140</v>
      </c>
    </row>
    <row r="11" spans="1:4" x14ac:dyDescent="0.3">
      <c r="A11" s="15" t="s">
        <v>2</v>
      </c>
      <c r="B11" s="5" t="s">
        <v>48</v>
      </c>
      <c r="C11" s="6">
        <v>706.29150951916802</v>
      </c>
      <c r="D11" s="10">
        <v>120</v>
      </c>
    </row>
    <row r="12" spans="1:4" x14ac:dyDescent="0.3">
      <c r="A12" s="17" t="s">
        <v>59</v>
      </c>
      <c r="B12" s="5" t="s">
        <v>47</v>
      </c>
      <c r="C12" s="6">
        <v>507.76258906273301</v>
      </c>
      <c r="D12" s="10">
        <v>105</v>
      </c>
    </row>
    <row r="13" spans="1:4" x14ac:dyDescent="0.3">
      <c r="A13" s="15" t="s">
        <v>2</v>
      </c>
      <c r="B13" s="5" t="s">
        <v>48</v>
      </c>
      <c r="C13" s="6">
        <v>663.920503435667</v>
      </c>
      <c r="D13" s="10">
        <v>155</v>
      </c>
    </row>
    <row r="14" spans="1:4" x14ac:dyDescent="0.3">
      <c r="A14" s="17" t="s">
        <v>62</v>
      </c>
      <c r="B14" s="5" t="s">
        <v>47</v>
      </c>
      <c r="C14" s="6">
        <v>466.215259377922</v>
      </c>
      <c r="D14" s="10">
        <v>18</v>
      </c>
    </row>
    <row r="15" spans="1:4" x14ac:dyDescent="0.3">
      <c r="A15" s="15" t="s">
        <v>2</v>
      </c>
      <c r="B15" s="5" t="s">
        <v>48</v>
      </c>
      <c r="C15" s="6">
        <v>650.92539871588201</v>
      </c>
      <c r="D15" s="10">
        <v>54</v>
      </c>
    </row>
    <row r="16" spans="1:4" ht="25.5" customHeight="1" x14ac:dyDescent="0.3">
      <c r="A16" s="17" t="s">
        <v>68</v>
      </c>
      <c r="B16" s="5" t="s">
        <v>47</v>
      </c>
      <c r="C16" s="6">
        <v>498.87509568062097</v>
      </c>
      <c r="D16" s="10">
        <v>9</v>
      </c>
    </row>
    <row r="17" spans="1:4" x14ac:dyDescent="0.3">
      <c r="A17" s="15" t="s">
        <v>2</v>
      </c>
      <c r="B17" s="5" t="s">
        <v>48</v>
      </c>
      <c r="C17" s="6">
        <v>593.64808118235999</v>
      </c>
      <c r="D17" s="10">
        <v>25</v>
      </c>
    </row>
    <row r="18" spans="1:4" ht="25.5" customHeight="1" x14ac:dyDescent="0.3">
      <c r="A18" s="17" t="s">
        <v>65</v>
      </c>
      <c r="B18" s="5" t="s">
        <v>47</v>
      </c>
      <c r="C18" s="6">
        <v>493.43613854646702</v>
      </c>
      <c r="D18" s="10">
        <v>27</v>
      </c>
    </row>
    <row r="19" spans="1:4" x14ac:dyDescent="0.3">
      <c r="A19" s="15" t="s">
        <v>2</v>
      </c>
      <c r="B19" s="5" t="s">
        <v>48</v>
      </c>
      <c r="C19" s="6">
        <v>633.40607663077799</v>
      </c>
      <c r="D19" s="10">
        <v>96</v>
      </c>
    </row>
    <row r="20" spans="1:4" x14ac:dyDescent="0.3">
      <c r="A20" s="17" t="s">
        <v>69</v>
      </c>
      <c r="B20" s="5" t="s">
        <v>47</v>
      </c>
      <c r="C20" s="6">
        <v>499.22074375509999</v>
      </c>
      <c r="D20" s="10">
        <v>27</v>
      </c>
    </row>
    <row r="21" spans="1:4" x14ac:dyDescent="0.3">
      <c r="A21" s="15" t="s">
        <v>2</v>
      </c>
      <c r="B21" s="5" t="s">
        <v>48</v>
      </c>
      <c r="C21" s="6">
        <v>636.42346323439199</v>
      </c>
      <c r="D21" s="10">
        <v>94</v>
      </c>
    </row>
  </sheetData>
  <mergeCells count="10">
    <mergeCell ref="B4:B5"/>
    <mergeCell ref="C4:D4"/>
    <mergeCell ref="A6:A7"/>
    <mergeCell ref="A8:A9"/>
    <mergeCell ref="A10:A11"/>
    <mergeCell ref="A12:A13"/>
    <mergeCell ref="A14:A15"/>
    <mergeCell ref="A16:A17"/>
    <mergeCell ref="A18:A19"/>
    <mergeCell ref="A20:A21"/>
  </mergeCells>
  <pageMargins left="0" right="0" top="0" bottom="0"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4"/>
  <sheetViews>
    <sheetView workbookViewId="0"/>
  </sheetViews>
  <sheetFormatPr defaultRowHeight="14.4" x14ac:dyDescent="0.3"/>
  <cols>
    <col min="1" max="1" width="98" bestFit="1" customWidth="1"/>
    <col min="2" max="2" width="6" bestFit="1" customWidth="1"/>
    <col min="3" max="3" width="22.6640625" bestFit="1" customWidth="1"/>
    <col min="4" max="4" width="5.6640625" bestFit="1" customWidth="1"/>
    <col min="5" max="5" width="25.6640625" bestFit="1" customWidth="1"/>
    <col min="6" max="6" width="5.6640625" bestFit="1" customWidth="1"/>
    <col min="7" max="7" width="22.6640625" bestFit="1" customWidth="1"/>
    <col min="8" max="8" width="5.6640625" bestFit="1" customWidth="1"/>
    <col min="9" max="9" width="22.6640625" bestFit="1" customWidth="1"/>
    <col min="10" max="10" width="5.6640625" bestFit="1" customWidth="1"/>
    <col min="11" max="11" width="22.6640625" bestFit="1" customWidth="1"/>
    <col min="12" max="12" width="5.6640625" bestFit="1" customWidth="1"/>
    <col min="13" max="13" width="22.6640625" bestFit="1" customWidth="1"/>
    <col min="14" max="14" width="5.6640625" bestFit="1" customWidth="1"/>
    <col min="15" max="15" width="22.6640625" bestFit="1" customWidth="1"/>
    <col min="16" max="16" width="5.6640625" bestFit="1" customWidth="1"/>
    <col min="17" max="17" width="22.6640625" bestFit="1" customWidth="1"/>
    <col min="18" max="18" width="5.6640625" bestFit="1" customWidth="1"/>
    <col min="19" max="19" width="22.6640625" bestFit="1" customWidth="1"/>
    <col min="20" max="20" width="5.6640625" bestFit="1" customWidth="1"/>
    <col min="21" max="21" width="22.6640625" bestFit="1" customWidth="1"/>
    <col min="22" max="22" width="5.6640625" bestFit="1" customWidth="1"/>
    <col min="23" max="23" width="22.6640625" bestFit="1" customWidth="1"/>
    <col min="24" max="24" width="5.6640625" bestFit="1" customWidth="1"/>
    <col min="25" max="25" width="22.6640625" bestFit="1" customWidth="1"/>
    <col min="26" max="26" width="5.6640625" bestFit="1" customWidth="1"/>
    <col min="27" max="27" width="22.6640625" bestFit="1" customWidth="1"/>
    <col min="28" max="28" width="5.6640625" bestFit="1" customWidth="1"/>
    <col min="29" max="29" width="22.6640625" bestFit="1" customWidth="1"/>
    <col min="30" max="30" width="5.6640625" bestFit="1" customWidth="1"/>
    <col min="31" max="31" width="22.6640625" bestFit="1" customWidth="1"/>
    <col min="32" max="32" width="5.6640625" bestFit="1" customWidth="1"/>
  </cols>
  <sheetData>
    <row r="1" spans="1:32" x14ac:dyDescent="0.3">
      <c r="A1" s="2" t="str">
        <f xml:space="preserve"> HYPERLINK("#'Table of Contents'!A1", "Table of Contents")</f>
        <v>Table of Contents</v>
      </c>
    </row>
    <row r="2" spans="1:32" x14ac:dyDescent="0.3">
      <c r="A2" s="1" t="s">
        <v>0</v>
      </c>
    </row>
    <row r="3" spans="1:32" ht="23.25" customHeight="1" x14ac:dyDescent="0.3">
      <c r="A3" s="12" t="s">
        <v>1</v>
      </c>
    </row>
    <row r="4" spans="1:32" x14ac:dyDescent="0.3">
      <c r="A4" s="13" t="s">
        <v>2</v>
      </c>
      <c r="B4" s="14" t="s">
        <v>2</v>
      </c>
      <c r="C4" s="16" t="s">
        <v>3</v>
      </c>
      <c r="D4" s="16" t="s">
        <v>2</v>
      </c>
      <c r="E4" s="16" t="s">
        <v>2</v>
      </c>
      <c r="F4" s="16" t="s">
        <v>2</v>
      </c>
      <c r="G4" s="16" t="s">
        <v>2</v>
      </c>
      <c r="H4" s="16" t="s">
        <v>2</v>
      </c>
      <c r="I4" s="16" t="s">
        <v>2</v>
      </c>
      <c r="J4" s="16" t="s">
        <v>2</v>
      </c>
      <c r="K4" s="16" t="s">
        <v>2</v>
      </c>
      <c r="L4" s="16" t="s">
        <v>2</v>
      </c>
      <c r="M4" s="16" t="s">
        <v>2</v>
      </c>
      <c r="N4" s="16" t="s">
        <v>2</v>
      </c>
      <c r="O4" s="16" t="s">
        <v>2</v>
      </c>
      <c r="P4" s="16" t="s">
        <v>2</v>
      </c>
      <c r="Q4" s="16" t="s">
        <v>2</v>
      </c>
      <c r="R4" s="16" t="s">
        <v>2</v>
      </c>
      <c r="S4" s="16" t="s">
        <v>2</v>
      </c>
      <c r="T4" s="16" t="s">
        <v>2</v>
      </c>
      <c r="U4" s="16" t="s">
        <v>2</v>
      </c>
      <c r="V4" s="16" t="s">
        <v>2</v>
      </c>
      <c r="W4" s="16" t="s">
        <v>2</v>
      </c>
      <c r="X4" s="16" t="s">
        <v>2</v>
      </c>
      <c r="Y4" s="16" t="s">
        <v>2</v>
      </c>
      <c r="Z4" s="16" t="s">
        <v>2</v>
      </c>
      <c r="AA4" s="16" t="s">
        <v>2</v>
      </c>
      <c r="AB4" s="16" t="s">
        <v>2</v>
      </c>
      <c r="AC4" s="16" t="s">
        <v>2</v>
      </c>
      <c r="AD4" s="16" t="s">
        <v>2</v>
      </c>
      <c r="AE4" s="16" t="s">
        <v>4</v>
      </c>
      <c r="AF4" s="16" t="s">
        <v>2</v>
      </c>
    </row>
    <row r="5" spans="1:32" x14ac:dyDescent="0.3">
      <c r="A5" t="s">
        <v>2</v>
      </c>
      <c r="B5" s="15" t="s">
        <v>2</v>
      </c>
      <c r="C5" s="3" t="s">
        <v>5</v>
      </c>
      <c r="D5" s="3" t="s">
        <v>6</v>
      </c>
      <c r="E5" s="3" t="s">
        <v>7</v>
      </c>
      <c r="F5" s="3" t="s">
        <v>6</v>
      </c>
      <c r="G5" s="3" t="s">
        <v>8</v>
      </c>
      <c r="H5" s="3" t="s">
        <v>6</v>
      </c>
      <c r="I5" s="3" t="s">
        <v>9</v>
      </c>
      <c r="J5" s="3" t="s">
        <v>6</v>
      </c>
      <c r="K5" s="3" t="s">
        <v>10</v>
      </c>
      <c r="L5" s="3" t="s">
        <v>6</v>
      </c>
      <c r="M5" s="3" t="s">
        <v>11</v>
      </c>
      <c r="N5" s="3" t="s">
        <v>6</v>
      </c>
      <c r="O5" s="3" t="s">
        <v>12</v>
      </c>
      <c r="P5" s="3" t="s">
        <v>6</v>
      </c>
      <c r="Q5" s="3" t="s">
        <v>13</v>
      </c>
      <c r="R5" s="3" t="s">
        <v>6</v>
      </c>
      <c r="S5" s="3" t="s">
        <v>14</v>
      </c>
      <c r="T5" s="3" t="s">
        <v>6</v>
      </c>
      <c r="U5" s="3" t="s">
        <v>15</v>
      </c>
      <c r="V5" s="3" t="s">
        <v>6</v>
      </c>
      <c r="W5" s="3" t="s">
        <v>16</v>
      </c>
      <c r="X5" s="3" t="s">
        <v>6</v>
      </c>
      <c r="Y5" s="3" t="s">
        <v>17</v>
      </c>
      <c r="Z5" s="3" t="s">
        <v>6</v>
      </c>
      <c r="AA5" s="3" t="s">
        <v>18</v>
      </c>
      <c r="AB5" s="3" t="s">
        <v>6</v>
      </c>
      <c r="AC5" s="3" t="s">
        <v>4</v>
      </c>
      <c r="AD5" s="3" t="s">
        <v>6</v>
      </c>
      <c r="AE5" s="3" t="s">
        <v>4</v>
      </c>
      <c r="AF5" s="3" t="s">
        <v>6</v>
      </c>
    </row>
    <row r="6" spans="1:32" ht="25.5" customHeight="1" x14ac:dyDescent="0.3">
      <c r="A6" s="4" t="s">
        <v>19</v>
      </c>
      <c r="B6" s="5" t="s">
        <v>20</v>
      </c>
      <c r="C6" s="6">
        <v>454.34150042505502</v>
      </c>
      <c r="D6" s="7" t="s">
        <v>21</v>
      </c>
      <c r="E6" s="6">
        <v>539.88326812810101</v>
      </c>
      <c r="F6" s="7" t="s">
        <v>22</v>
      </c>
      <c r="G6" s="6">
        <v>492.84845425533001</v>
      </c>
      <c r="H6" s="7" t="s">
        <v>23</v>
      </c>
      <c r="I6" s="6">
        <v>437.60189712528899</v>
      </c>
      <c r="J6" s="7" t="s">
        <v>24</v>
      </c>
      <c r="K6" s="6">
        <v>526.82287216140298</v>
      </c>
      <c r="L6" s="7" t="s">
        <v>25</v>
      </c>
      <c r="M6" s="6">
        <v>475.66014590480302</v>
      </c>
      <c r="N6" s="7" t="s">
        <v>26</v>
      </c>
      <c r="O6" s="6">
        <v>508.420359118318</v>
      </c>
      <c r="P6" s="7" t="s">
        <v>27</v>
      </c>
      <c r="Q6" s="6">
        <v>524.94475770567601</v>
      </c>
      <c r="R6" s="7" t="s">
        <v>28</v>
      </c>
      <c r="S6" s="6">
        <v>543.17488314544096</v>
      </c>
      <c r="T6" s="7" t="s">
        <v>29</v>
      </c>
      <c r="U6" s="6">
        <v>515.07209312767702</v>
      </c>
      <c r="V6" s="7" t="s">
        <v>30</v>
      </c>
      <c r="W6" s="6">
        <v>569.69535742654102</v>
      </c>
      <c r="X6" s="7" t="s">
        <v>31</v>
      </c>
      <c r="Y6" s="6">
        <v>537.41201182390205</v>
      </c>
      <c r="Z6" s="7" t="s">
        <v>32</v>
      </c>
      <c r="AA6" s="6">
        <v>565.58658788091304</v>
      </c>
      <c r="AB6" s="7" t="s">
        <v>33</v>
      </c>
      <c r="AC6" s="6">
        <v>511.33521099818103</v>
      </c>
      <c r="AD6" s="7" t="s">
        <v>34</v>
      </c>
      <c r="AE6" s="6">
        <v>511.33521099818103</v>
      </c>
      <c r="AF6" s="7" t="s">
        <v>34</v>
      </c>
    </row>
    <row r="7" spans="1:32" x14ac:dyDescent="0.3">
      <c r="A7" s="5" t="s">
        <v>35</v>
      </c>
      <c r="B7" s="5" t="s">
        <v>20</v>
      </c>
      <c r="C7" s="6">
        <v>292.01746574137098</v>
      </c>
      <c r="D7" s="7" t="s">
        <v>21</v>
      </c>
      <c r="E7" s="6">
        <v>399.99720743967498</v>
      </c>
      <c r="F7" s="7" t="s">
        <v>28</v>
      </c>
      <c r="G7" s="6">
        <v>370.461498250597</v>
      </c>
      <c r="H7" s="7" t="s">
        <v>27</v>
      </c>
      <c r="I7" s="6">
        <v>274.47648629480898</v>
      </c>
      <c r="J7" s="7" t="s">
        <v>24</v>
      </c>
      <c r="K7" s="6">
        <v>416.85376455716698</v>
      </c>
      <c r="L7" s="7" t="s">
        <v>32</v>
      </c>
      <c r="M7" s="6">
        <v>322.10955129052297</v>
      </c>
      <c r="N7" s="7" t="s">
        <v>26</v>
      </c>
      <c r="O7" s="6">
        <v>323.74285673139201</v>
      </c>
      <c r="P7" s="7" t="s">
        <v>23</v>
      </c>
      <c r="Q7" s="6">
        <v>386.967428030701</v>
      </c>
      <c r="R7" s="7" t="s">
        <v>30</v>
      </c>
      <c r="S7" s="6">
        <v>418.81573091206502</v>
      </c>
      <c r="T7" s="7" t="s">
        <v>22</v>
      </c>
      <c r="U7" s="6">
        <v>408.31528717583598</v>
      </c>
      <c r="V7" s="7" t="s">
        <v>25</v>
      </c>
      <c r="W7" s="6">
        <v>423.02942275722597</v>
      </c>
      <c r="X7" s="7" t="s">
        <v>29</v>
      </c>
      <c r="Y7" s="6">
        <v>424.37551626669398</v>
      </c>
      <c r="Z7" s="7" t="s">
        <v>33</v>
      </c>
      <c r="AA7" s="6">
        <v>470.543206439627</v>
      </c>
      <c r="AB7" s="7" t="s">
        <v>31</v>
      </c>
      <c r="AC7" s="6">
        <v>373.007934201848</v>
      </c>
      <c r="AD7" s="7" t="s">
        <v>34</v>
      </c>
      <c r="AE7" s="6">
        <v>373.007934201848</v>
      </c>
      <c r="AF7" s="7" t="s">
        <v>34</v>
      </c>
    </row>
    <row r="8" spans="1:32" x14ac:dyDescent="0.3">
      <c r="A8" s="5" t="s">
        <v>36</v>
      </c>
      <c r="B8" s="5" t="s">
        <v>20</v>
      </c>
      <c r="C8" s="6">
        <v>440.247602117594</v>
      </c>
      <c r="D8" s="7" t="s">
        <v>21</v>
      </c>
      <c r="E8" s="6">
        <v>550.82335326634598</v>
      </c>
      <c r="F8" s="7" t="s">
        <v>29</v>
      </c>
      <c r="G8" s="6">
        <v>489.17443283769302</v>
      </c>
      <c r="H8" s="7" t="s">
        <v>23</v>
      </c>
      <c r="I8" s="6">
        <v>413.39594134190997</v>
      </c>
      <c r="J8" s="7" t="s">
        <v>24</v>
      </c>
      <c r="K8" s="6">
        <v>528.84058982005797</v>
      </c>
      <c r="L8" s="7" t="s">
        <v>34</v>
      </c>
      <c r="M8" s="6">
        <v>476.13379791303799</v>
      </c>
      <c r="N8" s="7" t="s">
        <v>26</v>
      </c>
      <c r="O8" s="6">
        <v>537.57460288863194</v>
      </c>
      <c r="P8" s="7" t="s">
        <v>25</v>
      </c>
      <c r="Q8" s="6">
        <v>543.93928028323705</v>
      </c>
      <c r="R8" s="7" t="s">
        <v>22</v>
      </c>
      <c r="S8" s="6">
        <v>544.23093748033</v>
      </c>
      <c r="T8" s="7" t="s">
        <v>22</v>
      </c>
      <c r="U8" s="6">
        <v>536.10218142935605</v>
      </c>
      <c r="V8" s="7" t="s">
        <v>30</v>
      </c>
      <c r="W8" s="6">
        <v>600.64750280257795</v>
      </c>
      <c r="X8" s="7" t="s">
        <v>31</v>
      </c>
      <c r="Y8" s="6">
        <v>537.38547194370403</v>
      </c>
      <c r="Z8" s="7" t="s">
        <v>28</v>
      </c>
      <c r="AA8" s="6">
        <v>576.16810909418405</v>
      </c>
      <c r="AB8" s="7" t="s">
        <v>33</v>
      </c>
      <c r="AC8" s="6">
        <v>517.54100121532599</v>
      </c>
      <c r="AD8" s="7" t="s">
        <v>37</v>
      </c>
      <c r="AE8" s="6">
        <v>517.54100121532599</v>
      </c>
      <c r="AF8" s="7" t="s">
        <v>37</v>
      </c>
    </row>
    <row r="9" spans="1:32" ht="25.5" customHeight="1" x14ac:dyDescent="0.3">
      <c r="A9" s="4" t="s">
        <v>38</v>
      </c>
      <c r="B9" s="5" t="s">
        <v>20</v>
      </c>
      <c r="C9" s="6">
        <v>538.18082160315998</v>
      </c>
      <c r="D9" s="7" t="s">
        <v>21</v>
      </c>
      <c r="E9" s="6">
        <v>615.68008098735504</v>
      </c>
      <c r="F9" s="7" t="s">
        <v>22</v>
      </c>
      <c r="G9" s="6">
        <v>573.09163966103802</v>
      </c>
      <c r="H9" s="7" t="s">
        <v>23</v>
      </c>
      <c r="I9" s="6">
        <v>524.31547724396</v>
      </c>
      <c r="J9" s="7" t="s">
        <v>24</v>
      </c>
      <c r="K9" s="6">
        <v>596.77281525446995</v>
      </c>
      <c r="L9" s="7" t="s">
        <v>30</v>
      </c>
      <c r="M9" s="6">
        <v>552.96161773588403</v>
      </c>
      <c r="N9" s="7" t="s">
        <v>26</v>
      </c>
      <c r="O9" s="6">
        <v>592.12380909495801</v>
      </c>
      <c r="P9" s="7" t="s">
        <v>34</v>
      </c>
      <c r="Q9" s="6">
        <v>610.20746372315205</v>
      </c>
      <c r="R9" s="7" t="s">
        <v>32</v>
      </c>
      <c r="S9" s="6">
        <v>600.81834927756802</v>
      </c>
      <c r="T9" s="7" t="s">
        <v>28</v>
      </c>
      <c r="U9" s="6">
        <v>601.97182560259705</v>
      </c>
      <c r="V9" s="7" t="s">
        <v>25</v>
      </c>
      <c r="W9" s="6">
        <v>644.24506388477096</v>
      </c>
      <c r="X9" s="7" t="s">
        <v>31</v>
      </c>
      <c r="Y9" s="6">
        <v>621.14424859498797</v>
      </c>
      <c r="Z9" s="7" t="s">
        <v>29</v>
      </c>
      <c r="AA9" s="6">
        <v>626.83576032352096</v>
      </c>
      <c r="AB9" s="7" t="s">
        <v>33</v>
      </c>
      <c r="AC9" s="6">
        <v>587.74345382674801</v>
      </c>
      <c r="AD9" s="7" t="s">
        <v>37</v>
      </c>
      <c r="AE9" s="6">
        <v>587.74345382674801</v>
      </c>
      <c r="AF9" s="7" t="s">
        <v>37</v>
      </c>
    </row>
    <row r="10" spans="1:32" x14ac:dyDescent="0.3">
      <c r="A10" s="5" t="s">
        <v>39</v>
      </c>
      <c r="B10" s="5" t="s">
        <v>20</v>
      </c>
      <c r="C10" s="6">
        <v>497.79657506922501</v>
      </c>
      <c r="D10" s="7" t="s">
        <v>21</v>
      </c>
      <c r="E10" s="6">
        <v>579.30015395892701</v>
      </c>
      <c r="F10" s="7" t="s">
        <v>22</v>
      </c>
      <c r="G10" s="6">
        <v>519.87922774558206</v>
      </c>
      <c r="H10" s="7" t="s">
        <v>23</v>
      </c>
      <c r="I10" s="6">
        <v>495.88427793957999</v>
      </c>
      <c r="J10" s="7" t="s">
        <v>24</v>
      </c>
      <c r="K10" s="6">
        <v>568.38283734713502</v>
      </c>
      <c r="L10" s="7" t="s">
        <v>25</v>
      </c>
      <c r="M10" s="6">
        <v>514.91754189320602</v>
      </c>
      <c r="N10" s="7" t="s">
        <v>26</v>
      </c>
      <c r="O10" s="6">
        <v>563.74920609323601</v>
      </c>
      <c r="P10" s="7" t="s">
        <v>28</v>
      </c>
      <c r="Q10" s="6">
        <v>555.71410661903599</v>
      </c>
      <c r="R10" s="7" t="s">
        <v>30</v>
      </c>
      <c r="S10" s="6">
        <v>593.00868593506095</v>
      </c>
      <c r="T10" s="7" t="s">
        <v>29</v>
      </c>
      <c r="U10" s="6">
        <v>521.29902833604001</v>
      </c>
      <c r="V10" s="7" t="s">
        <v>27</v>
      </c>
      <c r="W10" s="6">
        <v>618.928571442867</v>
      </c>
      <c r="X10" s="7" t="s">
        <v>31</v>
      </c>
      <c r="Y10" s="6">
        <v>575.64702795543406</v>
      </c>
      <c r="Z10" s="7" t="s">
        <v>32</v>
      </c>
      <c r="AA10" s="6">
        <v>601.45008458864595</v>
      </c>
      <c r="AB10" s="7" t="s">
        <v>33</v>
      </c>
      <c r="AC10" s="6">
        <v>551.88510629601103</v>
      </c>
      <c r="AD10" s="7" t="s">
        <v>34</v>
      </c>
      <c r="AE10" s="6">
        <v>551.88510629601103</v>
      </c>
      <c r="AF10" s="7" t="s">
        <v>34</v>
      </c>
    </row>
    <row r="11" spans="1:32" ht="25.5" customHeight="1" x14ac:dyDescent="0.3">
      <c r="A11" s="4" t="s">
        <v>40</v>
      </c>
      <c r="B11" s="5" t="s">
        <v>20</v>
      </c>
      <c r="C11" s="6">
        <v>463.94280788121699</v>
      </c>
      <c r="D11" s="7" t="s">
        <v>21</v>
      </c>
      <c r="E11" s="6">
        <v>524.92130459267696</v>
      </c>
      <c r="F11" s="7" t="s">
        <v>22</v>
      </c>
      <c r="G11" s="6">
        <v>490.591052355665</v>
      </c>
      <c r="H11" s="7" t="s">
        <v>23</v>
      </c>
      <c r="I11" s="6">
        <v>449.94811884591297</v>
      </c>
      <c r="J11" s="7" t="s">
        <v>24</v>
      </c>
      <c r="K11" s="6">
        <v>518.79933696173305</v>
      </c>
      <c r="L11" s="7" t="s">
        <v>28</v>
      </c>
      <c r="M11" s="6">
        <v>485.53892209792701</v>
      </c>
      <c r="N11" s="7" t="s">
        <v>26</v>
      </c>
      <c r="O11" s="6">
        <v>519.13492019694195</v>
      </c>
      <c r="P11" s="7" t="s">
        <v>28</v>
      </c>
      <c r="Q11" s="6">
        <v>522.90544190894695</v>
      </c>
      <c r="R11" s="7" t="s">
        <v>25</v>
      </c>
      <c r="S11" s="6">
        <v>542.82248667308295</v>
      </c>
      <c r="T11" s="7" t="s">
        <v>29</v>
      </c>
      <c r="U11" s="6">
        <v>512.70159826170402</v>
      </c>
      <c r="V11" s="7" t="s">
        <v>34</v>
      </c>
      <c r="W11" s="6">
        <v>569.38443656318395</v>
      </c>
      <c r="X11" s="7" t="s">
        <v>31</v>
      </c>
      <c r="Y11" s="6">
        <v>524.15502178652798</v>
      </c>
      <c r="Z11" s="7" t="s">
        <v>32</v>
      </c>
      <c r="AA11" s="6">
        <v>555.019691290634</v>
      </c>
      <c r="AB11" s="7" t="s">
        <v>33</v>
      </c>
      <c r="AC11" s="6">
        <v>512.69391005277305</v>
      </c>
      <c r="AD11" s="7" t="s">
        <v>34</v>
      </c>
      <c r="AE11" s="6">
        <v>512.69391005277305</v>
      </c>
      <c r="AF11" s="7" t="s">
        <v>34</v>
      </c>
    </row>
    <row r="12" spans="1:32" x14ac:dyDescent="0.3">
      <c r="A12" s="5" t="s">
        <v>41</v>
      </c>
      <c r="B12" s="5" t="s">
        <v>20</v>
      </c>
      <c r="C12" s="6">
        <v>500.46807847421098</v>
      </c>
      <c r="D12" s="7" t="s">
        <v>21</v>
      </c>
      <c r="E12" s="6">
        <v>573.64564962416</v>
      </c>
      <c r="F12" s="7" t="s">
        <v>22</v>
      </c>
      <c r="G12" s="6">
        <v>524.77200864302199</v>
      </c>
      <c r="H12" s="7" t="s">
        <v>23</v>
      </c>
      <c r="I12" s="6">
        <v>486.66014204517501</v>
      </c>
      <c r="J12" s="7" t="s">
        <v>24</v>
      </c>
      <c r="K12" s="6">
        <v>556.16760214585304</v>
      </c>
      <c r="L12" s="7" t="s">
        <v>32</v>
      </c>
      <c r="M12" s="6">
        <v>505.80385972342702</v>
      </c>
      <c r="N12" s="7" t="s">
        <v>26</v>
      </c>
      <c r="O12" s="6">
        <v>552.82858484126598</v>
      </c>
      <c r="P12" s="7" t="s">
        <v>28</v>
      </c>
      <c r="Q12" s="6">
        <v>547.02115297107298</v>
      </c>
      <c r="R12" s="7" t="s">
        <v>30</v>
      </c>
      <c r="S12" s="6">
        <v>586.46348850435595</v>
      </c>
      <c r="T12" s="7" t="s">
        <v>29</v>
      </c>
      <c r="U12" s="6">
        <v>539.24188507100905</v>
      </c>
      <c r="V12" s="7" t="s">
        <v>27</v>
      </c>
      <c r="W12" s="6">
        <v>592.27856084045698</v>
      </c>
      <c r="X12" s="7" t="s">
        <v>33</v>
      </c>
      <c r="Y12" s="6">
        <v>554.38010470447205</v>
      </c>
      <c r="Z12" s="7" t="s">
        <v>25</v>
      </c>
      <c r="AA12" s="6">
        <v>594.96684501243305</v>
      </c>
      <c r="AB12" s="7" t="s">
        <v>31</v>
      </c>
      <c r="AC12" s="6">
        <v>542.39251218121603</v>
      </c>
      <c r="AD12" s="7" t="s">
        <v>34</v>
      </c>
      <c r="AE12" s="6">
        <v>542.39251218121603</v>
      </c>
      <c r="AF12" s="7" t="s">
        <v>34</v>
      </c>
    </row>
    <row r="13" spans="1:32" ht="25.5" customHeight="1" x14ac:dyDescent="0.3">
      <c r="A13" s="4" t="s">
        <v>42</v>
      </c>
      <c r="B13" s="5" t="s">
        <v>20</v>
      </c>
      <c r="C13" s="6">
        <v>483.31061431681701</v>
      </c>
      <c r="D13" s="7" t="s">
        <v>21</v>
      </c>
      <c r="E13" s="6">
        <v>582.71420507587504</v>
      </c>
      <c r="F13" s="7" t="s">
        <v>29</v>
      </c>
      <c r="G13" s="6">
        <v>519.23242343689196</v>
      </c>
      <c r="H13" s="7" t="s">
        <v>23</v>
      </c>
      <c r="I13" s="6">
        <v>463.27035049005502</v>
      </c>
      <c r="J13" s="7" t="s">
        <v>24</v>
      </c>
      <c r="K13" s="6">
        <v>554.17302430673396</v>
      </c>
      <c r="L13" s="7" t="s">
        <v>32</v>
      </c>
      <c r="M13" s="6">
        <v>503.08771566496898</v>
      </c>
      <c r="N13" s="7" t="s">
        <v>26</v>
      </c>
      <c r="O13" s="6">
        <v>542.29711537629998</v>
      </c>
      <c r="P13" s="7" t="s">
        <v>30</v>
      </c>
      <c r="Q13" s="6">
        <v>548.85560182665097</v>
      </c>
      <c r="R13" s="7" t="s">
        <v>28</v>
      </c>
      <c r="S13" s="6">
        <v>568.83802061778999</v>
      </c>
      <c r="T13" s="7" t="s">
        <v>22</v>
      </c>
      <c r="U13" s="6">
        <v>537.789939259275</v>
      </c>
      <c r="V13" s="7" t="s">
        <v>34</v>
      </c>
      <c r="W13" s="6">
        <v>589.45578387128501</v>
      </c>
      <c r="X13" s="7" t="s">
        <v>31</v>
      </c>
      <c r="Y13" s="6">
        <v>549.83547374086004</v>
      </c>
      <c r="Z13" s="7" t="s">
        <v>25</v>
      </c>
      <c r="AA13" s="6">
        <v>584.078272645997</v>
      </c>
      <c r="AB13" s="7" t="s">
        <v>33</v>
      </c>
      <c r="AC13" s="6">
        <v>535.64702591534797</v>
      </c>
      <c r="AD13" s="7" t="s">
        <v>37</v>
      </c>
      <c r="AE13" s="6">
        <v>535.64702591534797</v>
      </c>
      <c r="AF13" s="7" t="s">
        <v>37</v>
      </c>
    </row>
    <row r="14" spans="1:32" x14ac:dyDescent="0.3">
      <c r="A14" s="4" t="s">
        <v>43</v>
      </c>
      <c r="B14" s="5" t="s">
        <v>20</v>
      </c>
      <c r="C14" s="6">
        <v>507.99010600410003</v>
      </c>
      <c r="D14" s="7" t="s">
        <v>27</v>
      </c>
      <c r="E14" s="6">
        <v>554.19672269698594</v>
      </c>
      <c r="F14" s="7" t="s">
        <v>29</v>
      </c>
      <c r="G14" s="6">
        <v>517.00147981738701</v>
      </c>
      <c r="H14" s="7" t="s">
        <v>37</v>
      </c>
      <c r="I14" s="6">
        <v>485.28946912029198</v>
      </c>
      <c r="J14" s="7" t="s">
        <v>24</v>
      </c>
      <c r="K14" s="6">
        <v>524.47797178869905</v>
      </c>
      <c r="L14" s="7" t="s">
        <v>34</v>
      </c>
      <c r="M14" s="6">
        <v>506.75112391391201</v>
      </c>
      <c r="N14" s="7" t="s">
        <v>23</v>
      </c>
      <c r="O14" s="6">
        <v>493.11916257065502</v>
      </c>
      <c r="P14" s="7" t="s">
        <v>21</v>
      </c>
      <c r="Q14" s="6">
        <v>543.91038047456595</v>
      </c>
      <c r="R14" s="7" t="s">
        <v>22</v>
      </c>
      <c r="S14" s="6">
        <v>527.94954763571297</v>
      </c>
      <c r="T14" s="7" t="s">
        <v>25</v>
      </c>
      <c r="U14" s="6">
        <v>502.57728892648203</v>
      </c>
      <c r="V14" s="7" t="s">
        <v>26</v>
      </c>
      <c r="W14" s="6">
        <v>575.266994848526</v>
      </c>
      <c r="X14" s="7" t="s">
        <v>31</v>
      </c>
      <c r="Y14" s="6">
        <v>542.50778449118297</v>
      </c>
      <c r="Z14" s="7" t="s">
        <v>32</v>
      </c>
      <c r="AA14" s="6">
        <v>563.47430950626904</v>
      </c>
      <c r="AB14" s="7" t="s">
        <v>33</v>
      </c>
      <c r="AC14" s="6">
        <v>527.24060234039302</v>
      </c>
      <c r="AD14" s="7" t="s">
        <v>28</v>
      </c>
      <c r="AE14" s="6">
        <v>527.24060234039302</v>
      </c>
      <c r="AF14" s="7" t="s">
        <v>28</v>
      </c>
    </row>
  </sheetData>
  <mergeCells count="3">
    <mergeCell ref="B4:B5"/>
    <mergeCell ref="C4:AD4"/>
    <mergeCell ref="AE4:AF4"/>
  </mergeCells>
  <pageMargins left="0" right="0" top="0" bottom="0" header="0" footer="0"/>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3"/>
  <sheetViews>
    <sheetView workbookViewId="0"/>
  </sheetViews>
  <sheetFormatPr defaultRowHeight="14.4" x14ac:dyDescent="0.3"/>
  <cols>
    <col min="1" max="1" width="114.5546875" bestFit="1" customWidth="1"/>
    <col min="2" max="2" width="7.6640625" bestFit="1" customWidth="1"/>
    <col min="3" max="4" width="22.6640625" bestFit="1" customWidth="1"/>
  </cols>
  <sheetData>
    <row r="1" spans="1:4" x14ac:dyDescent="0.3">
      <c r="A1" s="2" t="str">
        <f xml:space="preserve"> HYPERLINK("#'Table of Contents'!A1", "Table of Contents")</f>
        <v>Table of Contents</v>
      </c>
    </row>
    <row r="2" spans="1:4" x14ac:dyDescent="0.3">
      <c r="A2" s="1" t="s">
        <v>151</v>
      </c>
    </row>
    <row r="3" spans="1:4" ht="23.25" customHeight="1" x14ac:dyDescent="0.3">
      <c r="A3" s="12" t="s">
        <v>93</v>
      </c>
    </row>
    <row r="4" spans="1:4" x14ac:dyDescent="0.3">
      <c r="A4" s="13" t="s">
        <v>2</v>
      </c>
      <c r="B4" s="14" t="s">
        <v>2</v>
      </c>
      <c r="C4" s="16" t="s">
        <v>39</v>
      </c>
      <c r="D4" s="16" t="s">
        <v>2</v>
      </c>
    </row>
    <row r="5" spans="1:4" x14ac:dyDescent="0.3">
      <c r="A5" t="s">
        <v>2</v>
      </c>
      <c r="B5" s="15" t="s">
        <v>2</v>
      </c>
      <c r="C5" s="3" t="s">
        <v>20</v>
      </c>
      <c r="D5" s="9" t="s">
        <v>82</v>
      </c>
    </row>
    <row r="6" spans="1:4" ht="25.5" customHeight="1" x14ac:dyDescent="0.3">
      <c r="A6" s="17" t="s">
        <v>49</v>
      </c>
      <c r="B6" s="5" t="s">
        <v>47</v>
      </c>
      <c r="C6" s="6">
        <v>580.129822612211</v>
      </c>
      <c r="D6" s="10">
        <v>148</v>
      </c>
    </row>
    <row r="7" spans="1:4" x14ac:dyDescent="0.3">
      <c r="A7" s="15" t="s">
        <v>2</v>
      </c>
      <c r="B7" s="5" t="s">
        <v>48</v>
      </c>
      <c r="C7" s="6">
        <v>710.701688591795</v>
      </c>
      <c r="D7" s="10">
        <v>82</v>
      </c>
    </row>
    <row r="8" spans="1:4" x14ac:dyDescent="0.3">
      <c r="A8" s="17" t="s">
        <v>50</v>
      </c>
      <c r="B8" s="5" t="s">
        <v>47</v>
      </c>
      <c r="C8" s="6">
        <v>611.667433940602</v>
      </c>
      <c r="D8" s="10">
        <v>102</v>
      </c>
    </row>
    <row r="9" spans="1:4" x14ac:dyDescent="0.3">
      <c r="A9" s="15" t="s">
        <v>2</v>
      </c>
      <c r="B9" s="5" t="s">
        <v>48</v>
      </c>
      <c r="C9" s="6">
        <v>629.58178018060096</v>
      </c>
      <c r="D9" s="10">
        <v>191</v>
      </c>
    </row>
    <row r="10" spans="1:4" ht="25.5" customHeight="1" x14ac:dyDescent="0.3">
      <c r="A10" s="17" t="s">
        <v>52</v>
      </c>
      <c r="B10" s="5" t="s">
        <v>47</v>
      </c>
      <c r="C10" s="6">
        <v>542.27099044230704</v>
      </c>
      <c r="D10" s="10">
        <v>92</v>
      </c>
    </row>
    <row r="11" spans="1:4" x14ac:dyDescent="0.3">
      <c r="A11" s="15" t="s">
        <v>2</v>
      </c>
      <c r="B11" s="5" t="s">
        <v>48</v>
      </c>
      <c r="C11" s="6">
        <v>729.42824887842096</v>
      </c>
      <c r="D11" s="10">
        <v>86</v>
      </c>
    </row>
    <row r="12" spans="1:4" ht="25.5" customHeight="1" x14ac:dyDescent="0.3">
      <c r="A12" s="17" t="s">
        <v>57</v>
      </c>
      <c r="B12" s="5" t="s">
        <v>47</v>
      </c>
      <c r="C12" s="6">
        <v>581.92212774602103</v>
      </c>
      <c r="D12" s="10">
        <v>65</v>
      </c>
    </row>
    <row r="13" spans="1:4" x14ac:dyDescent="0.3">
      <c r="A13" s="15" t="s">
        <v>2</v>
      </c>
      <c r="B13" s="5" t="s">
        <v>48</v>
      </c>
      <c r="C13" s="6">
        <v>634.33660000513396</v>
      </c>
      <c r="D13" s="10">
        <v>228</v>
      </c>
    </row>
    <row r="14" spans="1:4" x14ac:dyDescent="0.3">
      <c r="A14" s="18" t="s">
        <v>61</v>
      </c>
      <c r="B14" s="5" t="s">
        <v>47</v>
      </c>
      <c r="C14" s="6">
        <v>579.30810453401102</v>
      </c>
      <c r="D14" s="10">
        <v>73</v>
      </c>
    </row>
    <row r="15" spans="1:4" x14ac:dyDescent="0.3">
      <c r="A15" s="15" t="s">
        <v>2</v>
      </c>
      <c r="B15" s="5" t="s">
        <v>48</v>
      </c>
      <c r="C15" s="6">
        <v>636.89549109045902</v>
      </c>
      <c r="D15" s="10">
        <v>220</v>
      </c>
    </row>
    <row r="16" spans="1:4" ht="25.5" customHeight="1" x14ac:dyDescent="0.3">
      <c r="A16" s="17" t="s">
        <v>65</v>
      </c>
      <c r="B16" s="5" t="s">
        <v>47</v>
      </c>
      <c r="C16" s="6">
        <v>539.77213937350996</v>
      </c>
      <c r="D16" s="10">
        <v>28</v>
      </c>
    </row>
    <row r="17" spans="1:4" x14ac:dyDescent="0.3">
      <c r="A17" s="15" t="s">
        <v>2</v>
      </c>
      <c r="B17" s="5" t="s">
        <v>48</v>
      </c>
      <c r="C17" s="6">
        <v>653.32597829424003</v>
      </c>
      <c r="D17" s="10">
        <v>104</v>
      </c>
    </row>
    <row r="18" spans="1:4" x14ac:dyDescent="0.3">
      <c r="A18" s="18" t="s">
        <v>62</v>
      </c>
      <c r="B18" s="5" t="s">
        <v>47</v>
      </c>
      <c r="C18" s="6">
        <v>563.17332016858199</v>
      </c>
      <c r="D18" s="10">
        <v>18</v>
      </c>
    </row>
    <row r="19" spans="1:4" x14ac:dyDescent="0.3">
      <c r="A19" s="15" t="s">
        <v>2</v>
      </c>
      <c r="B19" s="5" t="s">
        <v>48</v>
      </c>
      <c r="C19" s="6">
        <v>675.79402774747302</v>
      </c>
      <c r="D19" s="10">
        <v>55</v>
      </c>
    </row>
    <row r="20" spans="1:4" ht="25.5" customHeight="1" x14ac:dyDescent="0.3">
      <c r="A20" s="17" t="s">
        <v>70</v>
      </c>
      <c r="B20" s="5" t="s">
        <v>47</v>
      </c>
      <c r="C20" s="6">
        <v>489.59053749025202</v>
      </c>
      <c r="D20" s="10">
        <v>20</v>
      </c>
    </row>
    <row r="21" spans="1:4" x14ac:dyDescent="0.3">
      <c r="A21" s="15" t="s">
        <v>2</v>
      </c>
      <c r="B21" s="5" t="s">
        <v>48</v>
      </c>
      <c r="C21" s="6">
        <v>739.43465557113996</v>
      </c>
      <c r="D21" s="10">
        <v>28</v>
      </c>
    </row>
    <row r="22" spans="1:4" ht="25.5" customHeight="1" x14ac:dyDescent="0.3">
      <c r="A22" s="17" t="s">
        <v>71</v>
      </c>
      <c r="B22" s="5" t="s">
        <v>47</v>
      </c>
      <c r="C22" s="6">
        <v>533.11466395212904</v>
      </c>
      <c r="D22" s="10">
        <v>26</v>
      </c>
    </row>
    <row r="23" spans="1:4" x14ac:dyDescent="0.3">
      <c r="A23" s="15" t="s">
        <v>2</v>
      </c>
      <c r="B23" s="5" t="s">
        <v>48</v>
      </c>
      <c r="C23" s="6">
        <v>641.07600106442499</v>
      </c>
      <c r="D23" s="10">
        <v>76</v>
      </c>
    </row>
  </sheetData>
  <mergeCells count="11">
    <mergeCell ref="B4:B5"/>
    <mergeCell ref="C4:D4"/>
    <mergeCell ref="A6:A7"/>
    <mergeCell ref="A8:A9"/>
    <mergeCell ref="A10:A11"/>
    <mergeCell ref="A22:A23"/>
    <mergeCell ref="A12:A13"/>
    <mergeCell ref="A14:A15"/>
    <mergeCell ref="A16:A17"/>
    <mergeCell ref="A18:A19"/>
    <mergeCell ref="A20:A21"/>
  </mergeCells>
  <pageMargins left="0" right="0" top="0" bottom="0" header="0" footer="0"/>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4"/>
  <sheetViews>
    <sheetView topLeftCell="A7" workbookViewId="0"/>
  </sheetViews>
  <sheetFormatPr defaultRowHeight="14.4" x14ac:dyDescent="0.3"/>
  <cols>
    <col min="1" max="1" width="66.6640625" customWidth="1"/>
    <col min="2" max="2" width="7.6640625" bestFit="1" customWidth="1"/>
    <col min="3" max="4" width="22.6640625" bestFit="1" customWidth="1"/>
  </cols>
  <sheetData>
    <row r="1" spans="1:4" x14ac:dyDescent="0.3">
      <c r="A1" s="2" t="str">
        <f xml:space="preserve"> HYPERLINK("#'Table of Contents'!A1", "Table of Contents")</f>
        <v>Table of Contents</v>
      </c>
    </row>
    <row r="2" spans="1:4" x14ac:dyDescent="0.3">
      <c r="A2" s="1" t="s">
        <v>152</v>
      </c>
    </row>
    <row r="3" spans="1:4" ht="23.25" customHeight="1" x14ac:dyDescent="0.3">
      <c r="A3" s="12" t="s">
        <v>93</v>
      </c>
    </row>
    <row r="4" spans="1:4" x14ac:dyDescent="0.3">
      <c r="A4" s="13" t="s">
        <v>2</v>
      </c>
      <c r="B4" s="14" t="s">
        <v>2</v>
      </c>
      <c r="C4" s="16" t="s">
        <v>43</v>
      </c>
      <c r="D4" s="16" t="s">
        <v>2</v>
      </c>
    </row>
    <row r="5" spans="1:4" x14ac:dyDescent="0.3">
      <c r="A5" t="s">
        <v>2</v>
      </c>
      <c r="B5" s="15" t="s">
        <v>2</v>
      </c>
      <c r="C5" s="3" t="s">
        <v>20</v>
      </c>
      <c r="D5" s="9" t="s">
        <v>82</v>
      </c>
    </row>
    <row r="6" spans="1:4" ht="25.5" customHeight="1" x14ac:dyDescent="0.3">
      <c r="A6" s="17" t="s">
        <v>52</v>
      </c>
      <c r="B6" s="5" t="s">
        <v>47</v>
      </c>
      <c r="C6" s="6">
        <v>492.01601382305898</v>
      </c>
      <c r="D6" s="10">
        <v>85</v>
      </c>
    </row>
    <row r="7" spans="1:4" x14ac:dyDescent="0.3">
      <c r="A7" s="15" t="s">
        <v>2</v>
      </c>
      <c r="B7" s="5" t="s">
        <v>48</v>
      </c>
      <c r="C7" s="6">
        <v>689.46048191572095</v>
      </c>
      <c r="D7" s="10">
        <v>79</v>
      </c>
    </row>
    <row r="8" spans="1:4" ht="25.5" customHeight="1" x14ac:dyDescent="0.3">
      <c r="A8" s="17" t="s">
        <v>65</v>
      </c>
      <c r="B8" s="5" t="s">
        <v>47</v>
      </c>
      <c r="C8" s="6">
        <v>465.82315249770198</v>
      </c>
      <c r="D8" s="10">
        <v>25</v>
      </c>
    </row>
    <row r="9" spans="1:4" x14ac:dyDescent="0.3">
      <c r="A9" s="15" t="s">
        <v>2</v>
      </c>
      <c r="B9" s="5" t="s">
        <v>48</v>
      </c>
      <c r="C9" s="6">
        <v>635.01474993186798</v>
      </c>
      <c r="D9" s="10">
        <v>99</v>
      </c>
    </row>
    <row r="10" spans="1:4" x14ac:dyDescent="0.3">
      <c r="A10" s="18" t="s">
        <v>61</v>
      </c>
      <c r="B10" s="5" t="s">
        <v>47</v>
      </c>
      <c r="C10" s="6">
        <v>558.48188591736198</v>
      </c>
      <c r="D10" s="10">
        <v>51</v>
      </c>
    </row>
    <row r="11" spans="1:4" x14ac:dyDescent="0.3">
      <c r="A11" s="15" t="s">
        <v>2</v>
      </c>
      <c r="B11" s="5" t="s">
        <v>48</v>
      </c>
      <c r="C11" s="6">
        <v>597.52432388640602</v>
      </c>
      <c r="D11" s="10">
        <v>196</v>
      </c>
    </row>
    <row r="12" spans="1:4" ht="25.5" customHeight="1" x14ac:dyDescent="0.3">
      <c r="A12" s="17" t="s">
        <v>55</v>
      </c>
      <c r="B12" s="5" t="s">
        <v>47</v>
      </c>
      <c r="C12" s="6">
        <v>516.54208476075496</v>
      </c>
      <c r="D12" s="10">
        <v>11</v>
      </c>
    </row>
    <row r="13" spans="1:4" x14ac:dyDescent="0.3">
      <c r="A13" s="15" t="s">
        <v>2</v>
      </c>
      <c r="B13" s="5" t="s">
        <v>48</v>
      </c>
      <c r="C13" s="6">
        <v>757.90159487189896</v>
      </c>
      <c r="D13" s="10">
        <v>16</v>
      </c>
    </row>
    <row r="14" spans="1:4" ht="25.5" customHeight="1" x14ac:dyDescent="0.3">
      <c r="A14" s="17" t="s">
        <v>72</v>
      </c>
      <c r="B14" s="5" t="s">
        <v>47</v>
      </c>
      <c r="C14" s="6">
        <v>540.91765929853204</v>
      </c>
      <c r="D14" s="10">
        <v>101</v>
      </c>
    </row>
    <row r="15" spans="1:4" x14ac:dyDescent="0.3">
      <c r="A15" s="15" t="s">
        <v>2</v>
      </c>
      <c r="B15" s="5" t="s">
        <v>48</v>
      </c>
      <c r="C15" s="6">
        <v>645.35483034605204</v>
      </c>
      <c r="D15" s="10">
        <v>127</v>
      </c>
    </row>
    <row r="16" spans="1:4" x14ac:dyDescent="0.3">
      <c r="A16" s="17" t="s">
        <v>50</v>
      </c>
      <c r="B16" s="5" t="s">
        <v>47</v>
      </c>
      <c r="C16" s="6">
        <v>559.35802522421704</v>
      </c>
      <c r="D16" s="10">
        <v>88</v>
      </c>
    </row>
    <row r="17" spans="1:4" x14ac:dyDescent="0.3">
      <c r="A17" s="15" t="s">
        <v>2</v>
      </c>
      <c r="B17" s="5" t="s">
        <v>48</v>
      </c>
      <c r="C17" s="6">
        <v>593.50091363003105</v>
      </c>
      <c r="D17" s="10">
        <v>162</v>
      </c>
    </row>
    <row r="18" spans="1:4" x14ac:dyDescent="0.3">
      <c r="A18" s="17" t="s">
        <v>69</v>
      </c>
      <c r="B18" s="5" t="s">
        <v>47</v>
      </c>
      <c r="C18" s="6">
        <v>528.91307070732296</v>
      </c>
      <c r="D18" s="10">
        <v>27</v>
      </c>
    </row>
    <row r="19" spans="1:4" x14ac:dyDescent="0.3">
      <c r="A19" s="15" t="s">
        <v>2</v>
      </c>
      <c r="B19" s="5" t="s">
        <v>48</v>
      </c>
      <c r="C19" s="6">
        <v>627.66017551138202</v>
      </c>
      <c r="D19" s="10">
        <v>95</v>
      </c>
    </row>
    <row r="20" spans="1:4" ht="25.5" customHeight="1" x14ac:dyDescent="0.3">
      <c r="A20" s="4" t="s">
        <v>73</v>
      </c>
      <c r="B20" s="5" t="s">
        <v>48</v>
      </c>
      <c r="C20" s="6">
        <v>665.830718990729</v>
      </c>
      <c r="D20" s="10">
        <v>7</v>
      </c>
    </row>
    <row r="21" spans="1:4" ht="25.5" customHeight="1" x14ac:dyDescent="0.3">
      <c r="A21" s="17" t="s">
        <v>57</v>
      </c>
      <c r="B21" s="5" t="s">
        <v>47</v>
      </c>
      <c r="C21" s="6">
        <v>525.235626299817</v>
      </c>
      <c r="D21" s="10">
        <v>48</v>
      </c>
    </row>
    <row r="22" spans="1:4" x14ac:dyDescent="0.3">
      <c r="A22" s="15" t="s">
        <v>2</v>
      </c>
      <c r="B22" s="5" t="s">
        <v>48</v>
      </c>
      <c r="C22" s="6">
        <v>605.00077090980005</v>
      </c>
      <c r="D22" s="10">
        <v>199</v>
      </c>
    </row>
    <row r="23" spans="1:4" ht="25.5" customHeight="1" x14ac:dyDescent="0.3">
      <c r="A23" s="17" t="s">
        <v>74</v>
      </c>
      <c r="B23" s="5" t="s">
        <v>47</v>
      </c>
      <c r="C23" s="6">
        <v>588.07805327202902</v>
      </c>
      <c r="D23" s="10">
        <v>7</v>
      </c>
    </row>
    <row r="24" spans="1:4" x14ac:dyDescent="0.3">
      <c r="A24" s="15" t="s">
        <v>2</v>
      </c>
      <c r="B24" s="5" t="s">
        <v>48</v>
      </c>
      <c r="C24" s="6">
        <v>720.83691511335803</v>
      </c>
      <c r="D24" s="10">
        <v>12</v>
      </c>
    </row>
  </sheetData>
  <mergeCells count="11">
    <mergeCell ref="B4:B5"/>
    <mergeCell ref="C4:D4"/>
    <mergeCell ref="A6:A7"/>
    <mergeCell ref="A8:A9"/>
    <mergeCell ref="A10:A11"/>
    <mergeCell ref="A23:A24"/>
    <mergeCell ref="A12:A13"/>
    <mergeCell ref="A14:A15"/>
    <mergeCell ref="A16:A17"/>
    <mergeCell ref="A18:A19"/>
    <mergeCell ref="A21:A22"/>
  </mergeCells>
  <pageMargins left="0" right="0" top="0" bottom="0" header="0" footer="0"/>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25"/>
  <sheetViews>
    <sheetView workbookViewId="0"/>
  </sheetViews>
  <sheetFormatPr defaultRowHeight="14.4" x14ac:dyDescent="0.3"/>
  <cols>
    <col min="1" max="1" width="114.5546875" bestFit="1" customWidth="1"/>
    <col min="2" max="2" width="7.6640625" bestFit="1" customWidth="1"/>
    <col min="3" max="4" width="22.6640625" bestFit="1" customWidth="1"/>
  </cols>
  <sheetData>
    <row r="1" spans="1:4" x14ac:dyDescent="0.3">
      <c r="A1" s="2" t="str">
        <f xml:space="preserve"> HYPERLINK("#'Table of Contents'!A1", "Table of Contents")</f>
        <v>Table of Contents</v>
      </c>
    </row>
    <row r="2" spans="1:4" x14ac:dyDescent="0.3">
      <c r="A2" s="1" t="s">
        <v>153</v>
      </c>
    </row>
    <row r="3" spans="1:4" ht="23.25" customHeight="1" x14ac:dyDescent="0.3">
      <c r="A3" s="12" t="s">
        <v>93</v>
      </c>
    </row>
    <row r="4" spans="1:4" x14ac:dyDescent="0.3">
      <c r="A4" s="13" t="s">
        <v>2</v>
      </c>
      <c r="B4" s="14" t="s">
        <v>2</v>
      </c>
      <c r="C4" s="16" t="s">
        <v>41</v>
      </c>
      <c r="D4" s="16" t="s">
        <v>2</v>
      </c>
    </row>
    <row r="5" spans="1:4" x14ac:dyDescent="0.3">
      <c r="A5" t="s">
        <v>2</v>
      </c>
      <c r="B5" s="15" t="s">
        <v>2</v>
      </c>
      <c r="C5" s="3" t="s">
        <v>20</v>
      </c>
      <c r="D5" s="9" t="s">
        <v>82</v>
      </c>
    </row>
    <row r="6" spans="1:4" ht="25.5" customHeight="1" x14ac:dyDescent="0.3">
      <c r="A6" s="17" t="s">
        <v>49</v>
      </c>
      <c r="B6" s="5" t="s">
        <v>47</v>
      </c>
      <c r="C6" s="6">
        <v>539.86891763188805</v>
      </c>
      <c r="D6" s="10">
        <v>137</v>
      </c>
    </row>
    <row r="7" spans="1:4" x14ac:dyDescent="0.3">
      <c r="A7" s="15" t="s">
        <v>2</v>
      </c>
      <c r="B7" s="5" t="s">
        <v>48</v>
      </c>
      <c r="C7" s="6">
        <v>701.35329483576902</v>
      </c>
      <c r="D7" s="10">
        <v>80</v>
      </c>
    </row>
    <row r="8" spans="1:4" ht="25.5" customHeight="1" x14ac:dyDescent="0.3">
      <c r="A8" s="17" t="s">
        <v>52</v>
      </c>
      <c r="B8" s="5" t="s">
        <v>47</v>
      </c>
      <c r="C8" s="6">
        <v>509.85210830165499</v>
      </c>
      <c r="D8" s="10">
        <v>90</v>
      </c>
    </row>
    <row r="9" spans="1:4" x14ac:dyDescent="0.3">
      <c r="A9" s="15" t="s">
        <v>2</v>
      </c>
      <c r="B9" s="5" t="s">
        <v>48</v>
      </c>
      <c r="C9" s="6">
        <v>720.28775054701998</v>
      </c>
      <c r="D9" s="10">
        <v>83</v>
      </c>
    </row>
    <row r="10" spans="1:4" ht="35.1" customHeight="1" x14ac:dyDescent="0.3">
      <c r="A10" s="17" t="s">
        <v>75</v>
      </c>
      <c r="B10" s="5" t="s">
        <v>47</v>
      </c>
      <c r="C10" s="6">
        <v>580.16045352123194</v>
      </c>
      <c r="D10" s="10">
        <v>219</v>
      </c>
    </row>
    <row r="11" spans="1:4" x14ac:dyDescent="0.3">
      <c r="A11" s="15" t="s">
        <v>2</v>
      </c>
      <c r="B11" s="5" t="s">
        <v>48</v>
      </c>
      <c r="C11" s="6">
        <v>683.68714688875696</v>
      </c>
      <c r="D11" s="10">
        <v>57</v>
      </c>
    </row>
    <row r="12" spans="1:4" ht="25.5" customHeight="1" x14ac:dyDescent="0.3">
      <c r="A12" s="17" t="s">
        <v>70</v>
      </c>
      <c r="B12" s="5" t="s">
        <v>47</v>
      </c>
      <c r="C12" s="6">
        <v>509.36214914263599</v>
      </c>
      <c r="D12" s="10">
        <v>19</v>
      </c>
    </row>
    <row r="13" spans="1:4" x14ac:dyDescent="0.3">
      <c r="A13" s="15" t="s">
        <v>2</v>
      </c>
      <c r="B13" s="5" t="s">
        <v>48</v>
      </c>
      <c r="C13" s="6">
        <v>720.63632952631997</v>
      </c>
      <c r="D13" s="10">
        <v>28</v>
      </c>
    </row>
    <row r="14" spans="1:4" x14ac:dyDescent="0.3">
      <c r="A14" s="17" t="s">
        <v>62</v>
      </c>
      <c r="B14" s="5" t="s">
        <v>47</v>
      </c>
      <c r="C14" s="6">
        <v>526.91732522527798</v>
      </c>
      <c r="D14" s="10">
        <v>17</v>
      </c>
    </row>
    <row r="15" spans="1:4" x14ac:dyDescent="0.3">
      <c r="A15" s="15" t="s">
        <v>2</v>
      </c>
      <c r="B15" s="5" t="s">
        <v>48</v>
      </c>
      <c r="C15" s="6">
        <v>686.53184270071995</v>
      </c>
      <c r="D15" s="10">
        <v>55</v>
      </c>
    </row>
    <row r="16" spans="1:4" ht="25.5" customHeight="1" x14ac:dyDescent="0.3">
      <c r="A16" s="17" t="s">
        <v>58</v>
      </c>
      <c r="B16" s="5" t="s">
        <v>47</v>
      </c>
      <c r="C16" s="6">
        <v>598.79890696586699</v>
      </c>
      <c r="D16" s="10">
        <v>231</v>
      </c>
    </row>
    <row r="17" spans="1:4" x14ac:dyDescent="0.3">
      <c r="A17" s="15" t="s">
        <v>2</v>
      </c>
      <c r="B17" s="5" t="s">
        <v>48</v>
      </c>
      <c r="C17" s="6">
        <v>615.94953642758105</v>
      </c>
      <c r="D17" s="10">
        <v>43</v>
      </c>
    </row>
    <row r="18" spans="1:4" ht="25.5" customHeight="1" x14ac:dyDescent="0.3">
      <c r="A18" s="17" t="s">
        <v>76</v>
      </c>
      <c r="B18" s="5" t="s">
        <v>47</v>
      </c>
      <c r="C18" s="6">
        <v>753.42756193416301</v>
      </c>
      <c r="D18" s="10">
        <v>5</v>
      </c>
    </row>
    <row r="19" spans="1:4" x14ac:dyDescent="0.3">
      <c r="A19" s="15" t="s">
        <v>2</v>
      </c>
      <c r="B19" s="5" t="s">
        <v>48</v>
      </c>
      <c r="C19" s="6">
        <v>636.32776553355995</v>
      </c>
      <c r="D19" s="10">
        <v>55</v>
      </c>
    </row>
    <row r="20" spans="1:4" x14ac:dyDescent="0.3">
      <c r="A20" s="17" t="s">
        <v>50</v>
      </c>
      <c r="B20" s="5" t="s">
        <v>47</v>
      </c>
      <c r="C20" s="6">
        <v>610.79107789816896</v>
      </c>
      <c r="D20" s="10">
        <v>99</v>
      </c>
    </row>
    <row r="21" spans="1:4" x14ac:dyDescent="0.3">
      <c r="A21" s="15" t="s">
        <v>2</v>
      </c>
      <c r="B21" s="5" t="s">
        <v>48</v>
      </c>
      <c r="C21" s="6">
        <v>596.24595979124194</v>
      </c>
      <c r="D21" s="10">
        <v>175</v>
      </c>
    </row>
    <row r="22" spans="1:4" x14ac:dyDescent="0.3">
      <c r="A22" s="18" t="s">
        <v>77</v>
      </c>
      <c r="B22" s="5" t="s">
        <v>47</v>
      </c>
      <c r="C22" s="6">
        <v>605.24235436364097</v>
      </c>
      <c r="D22" s="10">
        <v>9</v>
      </c>
    </row>
    <row r="23" spans="1:4" x14ac:dyDescent="0.3">
      <c r="A23" s="15" t="s">
        <v>2</v>
      </c>
      <c r="B23" s="5" t="s">
        <v>48</v>
      </c>
      <c r="C23" s="6">
        <v>651.44423707810199</v>
      </c>
      <c r="D23" s="10">
        <v>45</v>
      </c>
    </row>
    <row r="24" spans="1:4" x14ac:dyDescent="0.3">
      <c r="A24" s="17" t="s">
        <v>78</v>
      </c>
      <c r="B24" s="5" t="s">
        <v>47</v>
      </c>
      <c r="C24" s="6">
        <v>565.17058423462299</v>
      </c>
      <c r="D24" s="10">
        <v>24</v>
      </c>
    </row>
    <row r="25" spans="1:4" x14ac:dyDescent="0.3">
      <c r="A25" s="15" t="s">
        <v>2</v>
      </c>
      <c r="B25" s="5" t="s">
        <v>48</v>
      </c>
      <c r="C25" s="6">
        <v>708.80959284702203</v>
      </c>
      <c r="D25" s="10">
        <v>37</v>
      </c>
    </row>
  </sheetData>
  <mergeCells count="12">
    <mergeCell ref="B4:B5"/>
    <mergeCell ref="C4:D4"/>
    <mergeCell ref="A6:A7"/>
    <mergeCell ref="A8:A9"/>
    <mergeCell ref="A10:A11"/>
    <mergeCell ref="A22:A23"/>
    <mergeCell ref="A24:A25"/>
    <mergeCell ref="A12:A13"/>
    <mergeCell ref="A14:A15"/>
    <mergeCell ref="A16:A17"/>
    <mergeCell ref="A18:A19"/>
    <mergeCell ref="A20:A21"/>
  </mergeCells>
  <pageMargins left="0" right="0" top="0" bottom="0" header="0" footer="0"/>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3"/>
  <sheetViews>
    <sheetView workbookViewId="0"/>
  </sheetViews>
  <sheetFormatPr defaultRowHeight="14.4" x14ac:dyDescent="0.3"/>
  <cols>
    <col min="1" max="1" width="114.5546875" bestFit="1" customWidth="1"/>
    <col min="2" max="2" width="7.6640625" bestFit="1" customWidth="1"/>
    <col min="3" max="4" width="22.6640625" bestFit="1" customWidth="1"/>
  </cols>
  <sheetData>
    <row r="1" spans="1:4" x14ac:dyDescent="0.3">
      <c r="A1" s="2" t="str">
        <f xml:space="preserve"> HYPERLINK("#'Table of Contents'!A1", "Table of Contents")</f>
        <v>Table of Contents</v>
      </c>
    </row>
    <row r="2" spans="1:4" x14ac:dyDescent="0.3">
      <c r="A2" s="1" t="s">
        <v>154</v>
      </c>
    </row>
    <row r="3" spans="1:4" ht="23.25" customHeight="1" x14ac:dyDescent="0.3">
      <c r="A3" s="12" t="s">
        <v>93</v>
      </c>
    </row>
    <row r="4" spans="1:4" x14ac:dyDescent="0.3">
      <c r="A4" s="13" t="s">
        <v>2</v>
      </c>
      <c r="B4" s="14" t="s">
        <v>2</v>
      </c>
      <c r="C4" s="16" t="s">
        <v>36</v>
      </c>
      <c r="D4" s="16" t="s">
        <v>2</v>
      </c>
    </row>
    <row r="5" spans="1:4" x14ac:dyDescent="0.3">
      <c r="A5" t="s">
        <v>2</v>
      </c>
      <c r="B5" s="15" t="s">
        <v>2</v>
      </c>
      <c r="C5" s="3" t="s">
        <v>20</v>
      </c>
      <c r="D5" s="9" t="s">
        <v>82</v>
      </c>
    </row>
    <row r="6" spans="1:4" ht="25.5" customHeight="1" x14ac:dyDescent="0.3">
      <c r="A6" s="17" t="s">
        <v>46</v>
      </c>
      <c r="B6" s="5" t="s">
        <v>47</v>
      </c>
      <c r="C6" s="6">
        <v>558.92189515527798</v>
      </c>
      <c r="D6" s="10">
        <v>221</v>
      </c>
    </row>
    <row r="7" spans="1:4" x14ac:dyDescent="0.3">
      <c r="A7" s="15" t="s">
        <v>2</v>
      </c>
      <c r="B7" s="5" t="s">
        <v>48</v>
      </c>
      <c r="C7" s="6">
        <v>746.15767176286499</v>
      </c>
      <c r="D7" s="10">
        <v>72</v>
      </c>
    </row>
    <row r="8" spans="1:4" ht="25.5" customHeight="1" x14ac:dyDescent="0.3">
      <c r="A8" s="17" t="s">
        <v>49</v>
      </c>
      <c r="B8" s="5" t="s">
        <v>47</v>
      </c>
      <c r="C8" s="6">
        <v>572.29638713146801</v>
      </c>
      <c r="D8" s="10">
        <v>148</v>
      </c>
    </row>
    <row r="9" spans="1:4" x14ac:dyDescent="0.3">
      <c r="A9" s="15" t="s">
        <v>2</v>
      </c>
      <c r="B9" s="5" t="s">
        <v>48</v>
      </c>
      <c r="C9" s="6">
        <v>649.04593904625096</v>
      </c>
      <c r="D9" s="10">
        <v>82</v>
      </c>
    </row>
    <row r="10" spans="1:4" x14ac:dyDescent="0.3">
      <c r="A10" s="18" t="s">
        <v>50</v>
      </c>
      <c r="B10" s="5" t="s">
        <v>47</v>
      </c>
      <c r="C10" s="6">
        <v>599.31305564115905</v>
      </c>
      <c r="D10" s="10">
        <v>102</v>
      </c>
    </row>
    <row r="11" spans="1:4" x14ac:dyDescent="0.3">
      <c r="A11" s="15" t="s">
        <v>2</v>
      </c>
      <c r="B11" s="5" t="s">
        <v>48</v>
      </c>
      <c r="C11" s="6">
        <v>608.69639441554705</v>
      </c>
      <c r="D11" s="10">
        <v>191</v>
      </c>
    </row>
    <row r="12" spans="1:4" ht="35.1" customHeight="1" x14ac:dyDescent="0.3">
      <c r="A12" s="17" t="s">
        <v>54</v>
      </c>
      <c r="B12" s="5" t="s">
        <v>47</v>
      </c>
      <c r="C12" s="6">
        <v>537.65894403260904</v>
      </c>
      <c r="D12" s="10">
        <v>165</v>
      </c>
    </row>
    <row r="13" spans="1:4" x14ac:dyDescent="0.3">
      <c r="A13" s="15" t="s">
        <v>2</v>
      </c>
      <c r="B13" s="5" t="s">
        <v>48</v>
      </c>
      <c r="C13" s="6">
        <v>690.32085836759495</v>
      </c>
      <c r="D13" s="10">
        <v>128</v>
      </c>
    </row>
    <row r="14" spans="1:4" ht="25.5" customHeight="1" x14ac:dyDescent="0.3">
      <c r="A14" s="17" t="s">
        <v>52</v>
      </c>
      <c r="B14" s="5" t="s">
        <v>47</v>
      </c>
      <c r="C14" s="6">
        <v>509.759968677301</v>
      </c>
      <c r="D14" s="10">
        <v>92</v>
      </c>
    </row>
    <row r="15" spans="1:4" x14ac:dyDescent="0.3">
      <c r="A15" s="15" t="s">
        <v>2</v>
      </c>
      <c r="B15" s="5" t="s">
        <v>48</v>
      </c>
      <c r="C15" s="6">
        <v>702.27111112049602</v>
      </c>
      <c r="D15" s="10">
        <v>86</v>
      </c>
    </row>
    <row r="16" spans="1:4" ht="25.5" customHeight="1" x14ac:dyDescent="0.3">
      <c r="A16" s="17" t="s">
        <v>55</v>
      </c>
      <c r="B16" s="5" t="s">
        <v>47</v>
      </c>
      <c r="C16" s="6">
        <v>652.517497917627</v>
      </c>
      <c r="D16" s="10">
        <v>16</v>
      </c>
    </row>
    <row r="17" spans="1:4" x14ac:dyDescent="0.3">
      <c r="A17" s="15" t="s">
        <v>2</v>
      </c>
      <c r="B17" s="5" t="s">
        <v>48</v>
      </c>
      <c r="C17" s="6">
        <v>664.21201222224499</v>
      </c>
      <c r="D17" s="10">
        <v>16</v>
      </c>
    </row>
    <row r="18" spans="1:4" x14ac:dyDescent="0.3">
      <c r="A18" s="18" t="s">
        <v>59</v>
      </c>
      <c r="B18" s="5" t="s">
        <v>47</v>
      </c>
      <c r="C18" s="6">
        <v>532.59214757292796</v>
      </c>
      <c r="D18" s="10">
        <v>124</v>
      </c>
    </row>
    <row r="19" spans="1:4" x14ac:dyDescent="0.3">
      <c r="A19" s="15" t="s">
        <v>2</v>
      </c>
      <c r="B19" s="5" t="s">
        <v>48</v>
      </c>
      <c r="C19" s="6">
        <v>656.84613321090796</v>
      </c>
      <c r="D19" s="10">
        <v>169</v>
      </c>
    </row>
    <row r="20" spans="1:4" x14ac:dyDescent="0.3">
      <c r="A20" s="18" t="s">
        <v>61</v>
      </c>
      <c r="B20" s="5" t="s">
        <v>47</v>
      </c>
      <c r="C20" s="6">
        <v>573.05904181257404</v>
      </c>
      <c r="D20" s="10">
        <v>73</v>
      </c>
    </row>
    <row r="21" spans="1:4" x14ac:dyDescent="0.3">
      <c r="A21" s="15" t="s">
        <v>2</v>
      </c>
      <c r="B21" s="5" t="s">
        <v>48</v>
      </c>
      <c r="C21" s="6">
        <v>614.96793385208298</v>
      </c>
      <c r="D21" s="10">
        <v>220</v>
      </c>
    </row>
    <row r="22" spans="1:4" ht="25.5" customHeight="1" x14ac:dyDescent="0.3">
      <c r="A22" s="17" t="s">
        <v>66</v>
      </c>
      <c r="B22" s="5" t="s">
        <v>47</v>
      </c>
      <c r="C22" s="6">
        <v>526.41785243876905</v>
      </c>
      <c r="D22" s="10">
        <v>139</v>
      </c>
    </row>
    <row r="23" spans="1:4" x14ac:dyDescent="0.3">
      <c r="A23" s="15" t="s">
        <v>2</v>
      </c>
      <c r="B23" s="5" t="s">
        <v>48</v>
      </c>
      <c r="C23" s="6">
        <v>674.63561591699204</v>
      </c>
      <c r="D23" s="10">
        <v>154</v>
      </c>
    </row>
  </sheetData>
  <mergeCells count="11">
    <mergeCell ref="B4:B5"/>
    <mergeCell ref="C4:D4"/>
    <mergeCell ref="A6:A7"/>
    <mergeCell ref="A8:A9"/>
    <mergeCell ref="A10:A11"/>
    <mergeCell ref="A22:A23"/>
    <mergeCell ref="A12:A13"/>
    <mergeCell ref="A14:A15"/>
    <mergeCell ref="A16:A17"/>
    <mergeCell ref="A18:A19"/>
    <mergeCell ref="A20:A21"/>
  </mergeCells>
  <pageMargins left="0" right="0" top="0" bottom="0" header="0" footer="0"/>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3"/>
  <sheetViews>
    <sheetView workbookViewId="0"/>
  </sheetViews>
  <sheetFormatPr defaultRowHeight="14.4" x14ac:dyDescent="0.3"/>
  <cols>
    <col min="1" max="1" width="114.5546875" bestFit="1" customWidth="1"/>
    <col min="2" max="2" width="7.6640625" bestFit="1" customWidth="1"/>
    <col min="3" max="4" width="22.6640625" bestFit="1" customWidth="1"/>
  </cols>
  <sheetData>
    <row r="1" spans="1:4" x14ac:dyDescent="0.3">
      <c r="A1" s="2" t="str">
        <f xml:space="preserve"> HYPERLINK("#'Table of Contents'!A1", "Table of Contents")</f>
        <v>Table of Contents</v>
      </c>
    </row>
    <row r="2" spans="1:4" x14ac:dyDescent="0.3">
      <c r="A2" s="1" t="s">
        <v>155</v>
      </c>
    </row>
    <row r="3" spans="1:4" ht="23.25" customHeight="1" x14ac:dyDescent="0.3">
      <c r="A3" s="12" t="s">
        <v>93</v>
      </c>
    </row>
    <row r="4" spans="1:4" x14ac:dyDescent="0.3">
      <c r="A4" s="13" t="s">
        <v>2</v>
      </c>
      <c r="B4" s="14" t="s">
        <v>2</v>
      </c>
      <c r="C4" s="16" t="s">
        <v>40</v>
      </c>
      <c r="D4" s="16" t="s">
        <v>2</v>
      </c>
    </row>
    <row r="5" spans="1:4" x14ac:dyDescent="0.3">
      <c r="A5" t="s">
        <v>2</v>
      </c>
      <c r="B5" s="15" t="s">
        <v>2</v>
      </c>
      <c r="C5" s="3" t="s">
        <v>20</v>
      </c>
      <c r="D5" s="9" t="s">
        <v>82</v>
      </c>
    </row>
    <row r="6" spans="1:4" ht="25.5" customHeight="1" x14ac:dyDescent="0.3">
      <c r="A6" s="17" t="s">
        <v>46</v>
      </c>
      <c r="B6" s="5" t="s">
        <v>47</v>
      </c>
      <c r="C6" s="6">
        <v>522.113480770352</v>
      </c>
      <c r="D6" s="10">
        <v>221</v>
      </c>
    </row>
    <row r="7" spans="1:4" x14ac:dyDescent="0.3">
      <c r="A7" s="15" t="s">
        <v>2</v>
      </c>
      <c r="B7" s="5" t="s">
        <v>48</v>
      </c>
      <c r="C7" s="6">
        <v>742.59139465105898</v>
      </c>
      <c r="D7" s="10">
        <v>72</v>
      </c>
    </row>
    <row r="8" spans="1:4" x14ac:dyDescent="0.3">
      <c r="A8" s="18" t="s">
        <v>50</v>
      </c>
      <c r="B8" s="5" t="s">
        <v>47</v>
      </c>
      <c r="C8" s="6">
        <v>577.76282710550697</v>
      </c>
      <c r="D8" s="10">
        <v>102</v>
      </c>
    </row>
    <row r="9" spans="1:4" x14ac:dyDescent="0.3">
      <c r="A9" s="15" t="s">
        <v>2</v>
      </c>
      <c r="B9" s="5" t="s">
        <v>48</v>
      </c>
      <c r="C9" s="6">
        <v>576.39224840395104</v>
      </c>
      <c r="D9" s="10">
        <v>191</v>
      </c>
    </row>
    <row r="10" spans="1:4" ht="25.5" customHeight="1" x14ac:dyDescent="0.3">
      <c r="A10" s="17" t="s">
        <v>63</v>
      </c>
      <c r="B10" s="5" t="s">
        <v>47</v>
      </c>
      <c r="C10" s="6">
        <v>500.35353810329701</v>
      </c>
      <c r="D10" s="10">
        <v>149</v>
      </c>
    </row>
    <row r="11" spans="1:4" x14ac:dyDescent="0.3">
      <c r="A11" s="15" t="s">
        <v>2</v>
      </c>
      <c r="B11" s="5" t="s">
        <v>48</v>
      </c>
      <c r="C11" s="6">
        <v>654.04731615215405</v>
      </c>
      <c r="D11" s="10">
        <v>144</v>
      </c>
    </row>
    <row r="12" spans="1:4" ht="25.5" customHeight="1" x14ac:dyDescent="0.3">
      <c r="A12" s="17" t="s">
        <v>56</v>
      </c>
      <c r="B12" s="5" t="s">
        <v>47</v>
      </c>
      <c r="C12" s="6">
        <v>511.30937062668801</v>
      </c>
      <c r="D12" s="10">
        <v>169</v>
      </c>
    </row>
    <row r="13" spans="1:4" x14ac:dyDescent="0.3">
      <c r="A13" s="15" t="s">
        <v>2</v>
      </c>
      <c r="B13" s="5" t="s">
        <v>48</v>
      </c>
      <c r="C13" s="6">
        <v>664.00231504420401</v>
      </c>
      <c r="D13" s="10">
        <v>124</v>
      </c>
    </row>
    <row r="14" spans="1:4" x14ac:dyDescent="0.3">
      <c r="A14" s="18" t="s">
        <v>59</v>
      </c>
      <c r="B14" s="5" t="s">
        <v>47</v>
      </c>
      <c r="C14" s="6">
        <v>501.57673215423603</v>
      </c>
      <c r="D14" s="10">
        <v>124</v>
      </c>
    </row>
    <row r="15" spans="1:4" x14ac:dyDescent="0.3">
      <c r="A15" s="15" t="s">
        <v>2</v>
      </c>
      <c r="B15" s="5" t="s">
        <v>48</v>
      </c>
      <c r="C15" s="6">
        <v>630.53521109994006</v>
      </c>
      <c r="D15" s="10">
        <v>169</v>
      </c>
    </row>
    <row r="16" spans="1:4" ht="25.5" customHeight="1" x14ac:dyDescent="0.3">
      <c r="A16" s="17" t="s">
        <v>53</v>
      </c>
      <c r="B16" s="5" t="s">
        <v>47</v>
      </c>
      <c r="C16" s="6">
        <v>538.97569992907302</v>
      </c>
      <c r="D16" s="10">
        <v>212</v>
      </c>
    </row>
    <row r="17" spans="1:4" x14ac:dyDescent="0.3">
      <c r="A17" s="15" t="s">
        <v>2</v>
      </c>
      <c r="B17" s="5" t="s">
        <v>48</v>
      </c>
      <c r="C17" s="6">
        <v>671.982276029216</v>
      </c>
      <c r="D17" s="10">
        <v>81</v>
      </c>
    </row>
    <row r="18" spans="1:4" ht="25.5" customHeight="1" x14ac:dyDescent="0.3">
      <c r="A18" s="17" t="s">
        <v>54</v>
      </c>
      <c r="B18" s="5" t="s">
        <v>47</v>
      </c>
      <c r="C18" s="6">
        <v>499.28626344058102</v>
      </c>
      <c r="D18" s="10">
        <v>165</v>
      </c>
    </row>
    <row r="19" spans="1:4" x14ac:dyDescent="0.3">
      <c r="A19" s="15" t="s">
        <v>2</v>
      </c>
      <c r="B19" s="5" t="s">
        <v>48</v>
      </c>
      <c r="C19" s="6">
        <v>674.93537873468097</v>
      </c>
      <c r="D19" s="10">
        <v>128</v>
      </c>
    </row>
    <row r="20" spans="1:4" ht="25.5" customHeight="1" x14ac:dyDescent="0.3">
      <c r="A20" s="17" t="s">
        <v>72</v>
      </c>
      <c r="B20" s="5" t="s">
        <v>47</v>
      </c>
      <c r="C20" s="6">
        <v>521.40259916508205</v>
      </c>
      <c r="D20" s="10">
        <v>120</v>
      </c>
    </row>
    <row r="21" spans="1:4" x14ac:dyDescent="0.3">
      <c r="A21" s="15" t="s">
        <v>2</v>
      </c>
      <c r="B21" s="5" t="s">
        <v>48</v>
      </c>
      <c r="C21" s="6">
        <v>636.48837287654101</v>
      </c>
      <c r="D21" s="10">
        <v>151</v>
      </c>
    </row>
    <row r="22" spans="1:4" ht="25.5" customHeight="1" x14ac:dyDescent="0.3">
      <c r="A22" s="17" t="s">
        <v>55</v>
      </c>
      <c r="B22" s="5" t="s">
        <v>47</v>
      </c>
      <c r="C22" s="6">
        <v>571.55114090003497</v>
      </c>
      <c r="D22" s="10">
        <v>16</v>
      </c>
    </row>
    <row r="23" spans="1:4" x14ac:dyDescent="0.3">
      <c r="A23" s="15" t="s">
        <v>2</v>
      </c>
      <c r="B23" s="5" t="s">
        <v>48</v>
      </c>
      <c r="C23" s="6">
        <v>680.00434341887001</v>
      </c>
      <c r="D23" s="10">
        <v>16</v>
      </c>
    </row>
  </sheetData>
  <mergeCells count="11">
    <mergeCell ref="B4:B5"/>
    <mergeCell ref="C4:D4"/>
    <mergeCell ref="A6:A7"/>
    <mergeCell ref="A8:A9"/>
    <mergeCell ref="A10:A11"/>
    <mergeCell ref="A22:A23"/>
    <mergeCell ref="A12:A13"/>
    <mergeCell ref="A14:A15"/>
    <mergeCell ref="A16:A17"/>
    <mergeCell ref="A18:A19"/>
    <mergeCell ref="A20:A21"/>
  </mergeCells>
  <pageMargins left="0" right="0" top="0" bottom="0" header="0" footer="0"/>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
  <sheetViews>
    <sheetView workbookViewId="0"/>
  </sheetViews>
  <sheetFormatPr defaultRowHeight="14.4" x14ac:dyDescent="0.3"/>
  <cols>
    <col min="1" max="1" width="132.33203125" bestFit="1" customWidth="1"/>
    <col min="2" max="2" width="7.6640625" bestFit="1" customWidth="1"/>
    <col min="3" max="8" width="20.6640625" bestFit="1" customWidth="1"/>
  </cols>
  <sheetData>
    <row r="1" spans="1:8" x14ac:dyDescent="0.3">
      <c r="A1" s="2" t="str">
        <f xml:space="preserve"> HYPERLINK("#'Table of Contents'!A1", "Table of Contents")</f>
        <v>Table of Contents</v>
      </c>
    </row>
    <row r="2" spans="1:8" x14ac:dyDescent="0.3">
      <c r="A2" s="1" t="s">
        <v>156</v>
      </c>
    </row>
    <row r="3" spans="1:8" ht="23.25" customHeight="1" x14ac:dyDescent="0.3">
      <c r="A3" s="12" t="s">
        <v>157</v>
      </c>
    </row>
    <row r="4" spans="1:8" x14ac:dyDescent="0.3">
      <c r="A4" s="13" t="s">
        <v>2</v>
      </c>
      <c r="B4" s="14" t="s">
        <v>2</v>
      </c>
      <c r="C4" s="16" t="s">
        <v>158</v>
      </c>
      <c r="D4" s="16" t="s">
        <v>2</v>
      </c>
      <c r="E4" s="16" t="s">
        <v>2</v>
      </c>
      <c r="F4" s="16" t="s">
        <v>2</v>
      </c>
      <c r="G4" s="16" t="s">
        <v>2</v>
      </c>
      <c r="H4" s="16" t="s">
        <v>2</v>
      </c>
    </row>
    <row r="5" spans="1:8" x14ac:dyDescent="0.3">
      <c r="A5" t="s">
        <v>2</v>
      </c>
      <c r="B5" s="15" t="s">
        <v>2</v>
      </c>
      <c r="C5" s="3" t="s">
        <v>159</v>
      </c>
      <c r="D5" s="3" t="s">
        <v>160</v>
      </c>
      <c r="E5" s="3" t="s">
        <v>161</v>
      </c>
      <c r="F5" s="3" t="s">
        <v>162</v>
      </c>
      <c r="G5" s="3" t="s">
        <v>163</v>
      </c>
      <c r="H5" s="3" t="s">
        <v>164</v>
      </c>
    </row>
    <row r="6" spans="1:8" x14ac:dyDescent="0.3">
      <c r="A6" t="s">
        <v>2</v>
      </c>
      <c r="B6" s="15" t="s">
        <v>2</v>
      </c>
      <c r="C6" s="3" t="s">
        <v>45</v>
      </c>
      <c r="D6" s="3" t="s">
        <v>45</v>
      </c>
      <c r="E6" s="3" t="s">
        <v>45</v>
      </c>
      <c r="F6" s="3" t="s">
        <v>45</v>
      </c>
      <c r="G6" s="3" t="s">
        <v>45</v>
      </c>
      <c r="H6" s="3" t="s">
        <v>45</v>
      </c>
    </row>
    <row r="7" spans="1:8" ht="25.5" customHeight="1" x14ac:dyDescent="0.3">
      <c r="A7" s="17" t="s">
        <v>46</v>
      </c>
      <c r="B7" s="5" t="s">
        <v>47</v>
      </c>
      <c r="C7" s="11">
        <v>0.71112552915321903</v>
      </c>
      <c r="D7" s="11">
        <v>0.72386346902593601</v>
      </c>
      <c r="E7" s="11">
        <v>0.71677726652710605</v>
      </c>
      <c r="F7" s="11">
        <v>0.73269352886592998</v>
      </c>
      <c r="G7" s="11">
        <v>0.76094792258257304</v>
      </c>
      <c r="H7" s="11">
        <v>0.78044763625031599</v>
      </c>
    </row>
    <row r="8" spans="1:8" x14ac:dyDescent="0.3">
      <c r="A8" s="15" t="s">
        <v>2</v>
      </c>
      <c r="B8" s="5" t="s">
        <v>48</v>
      </c>
      <c r="C8" s="11">
        <v>0.28887447084678097</v>
      </c>
      <c r="D8" s="11">
        <v>0.27613653097406399</v>
      </c>
      <c r="E8" s="11">
        <v>0.28322273347289401</v>
      </c>
      <c r="F8" s="11">
        <v>0.26730647113407002</v>
      </c>
      <c r="G8" s="11">
        <v>0.23905207741742801</v>
      </c>
      <c r="H8" s="11">
        <v>0.21955236374968301</v>
      </c>
    </row>
    <row r="9" spans="1:8" ht="25.5" customHeight="1" x14ac:dyDescent="0.3">
      <c r="A9" s="17" t="s">
        <v>49</v>
      </c>
      <c r="B9" s="5" t="s">
        <v>47</v>
      </c>
      <c r="C9" s="11">
        <v>0.63615362987319901</v>
      </c>
      <c r="D9" s="11">
        <v>0.64900707624366605</v>
      </c>
      <c r="E9" s="11">
        <v>0.63592019867452299</v>
      </c>
      <c r="F9" s="11">
        <v>0.65872697245775103</v>
      </c>
      <c r="G9" s="11">
        <v>0.686216706510269</v>
      </c>
      <c r="H9" s="11">
        <v>0.70600672994826597</v>
      </c>
    </row>
    <row r="10" spans="1:8" x14ac:dyDescent="0.3">
      <c r="A10" s="15" t="s">
        <v>2</v>
      </c>
      <c r="B10" s="5" t="s">
        <v>48</v>
      </c>
      <c r="C10" s="11">
        <v>0.36384637012680099</v>
      </c>
      <c r="D10" s="11">
        <v>0.35099292375633401</v>
      </c>
      <c r="E10" s="11">
        <v>0.36407980132547701</v>
      </c>
      <c r="F10" s="11">
        <v>0.34127302754224897</v>
      </c>
      <c r="G10" s="11">
        <v>0.313783293489731</v>
      </c>
      <c r="H10" s="11">
        <v>0.29399327005173298</v>
      </c>
    </row>
    <row r="11" spans="1:8" x14ac:dyDescent="0.3">
      <c r="A11" s="17" t="s">
        <v>50</v>
      </c>
      <c r="B11" s="5" t="s">
        <v>47</v>
      </c>
      <c r="C11" s="11">
        <v>0.31258385033855901</v>
      </c>
      <c r="D11" s="11">
        <v>0.31279131707275898</v>
      </c>
      <c r="E11" s="11">
        <v>0.33033035418379197</v>
      </c>
      <c r="F11" s="11">
        <v>0.33436516819603801</v>
      </c>
      <c r="G11" s="11">
        <v>0.33413281883909202</v>
      </c>
      <c r="H11" s="11">
        <v>0.413929747714122</v>
      </c>
    </row>
    <row r="12" spans="1:8" x14ac:dyDescent="0.3">
      <c r="A12" s="15" t="s">
        <v>2</v>
      </c>
      <c r="B12" s="5" t="s">
        <v>48</v>
      </c>
      <c r="C12" s="11">
        <v>0.68741614966144104</v>
      </c>
      <c r="D12" s="11">
        <v>0.68720868292724102</v>
      </c>
      <c r="E12" s="11">
        <v>0.66966964581620803</v>
      </c>
      <c r="F12" s="11">
        <v>0.66563483180396199</v>
      </c>
      <c r="G12" s="11">
        <v>0.66586718116090804</v>
      </c>
      <c r="H12" s="11">
        <v>0.58607025228587795</v>
      </c>
    </row>
    <row r="13" spans="1:8" ht="25.5" customHeight="1" x14ac:dyDescent="0.3">
      <c r="A13" s="17" t="s">
        <v>51</v>
      </c>
      <c r="B13" s="5" t="s">
        <v>47</v>
      </c>
      <c r="C13" s="11">
        <v>0.28572716026224698</v>
      </c>
      <c r="D13" s="11">
        <v>0.30377719334500503</v>
      </c>
      <c r="E13" s="11">
        <v>0.27620982227242602</v>
      </c>
      <c r="F13" s="11">
        <v>0.26767649981057701</v>
      </c>
      <c r="G13" s="11">
        <v>0.36962662922879702</v>
      </c>
      <c r="H13" s="11">
        <v>0.38970779472808798</v>
      </c>
    </row>
    <row r="14" spans="1:8" x14ac:dyDescent="0.3">
      <c r="A14" s="15" t="s">
        <v>2</v>
      </c>
      <c r="B14" s="5" t="s">
        <v>48</v>
      </c>
      <c r="C14" s="11">
        <v>0.71427283973775302</v>
      </c>
      <c r="D14" s="11">
        <v>0.69622280665499503</v>
      </c>
      <c r="E14" s="11">
        <v>0.72379017772757404</v>
      </c>
      <c r="F14" s="11">
        <v>0.73232350018942305</v>
      </c>
      <c r="G14" s="11">
        <v>0.63037337077120303</v>
      </c>
      <c r="H14" s="11">
        <v>0.61029220527191197</v>
      </c>
    </row>
    <row r="15" spans="1:8" ht="25.5" customHeight="1" x14ac:dyDescent="0.3">
      <c r="A15" s="17" t="s">
        <v>52</v>
      </c>
      <c r="B15" s="5" t="s">
        <v>47</v>
      </c>
      <c r="C15" s="11">
        <v>0.58640899108448097</v>
      </c>
      <c r="D15" s="11">
        <v>0.63804310856700697</v>
      </c>
      <c r="E15" s="11">
        <v>0.62520679365670895</v>
      </c>
      <c r="F15" s="11">
        <v>0.63727339968473395</v>
      </c>
      <c r="G15" s="11">
        <v>0.54054235676982898</v>
      </c>
      <c r="H15" s="11">
        <v>0.57597457815191</v>
      </c>
    </row>
    <row r="16" spans="1:8" x14ac:dyDescent="0.3">
      <c r="A16" s="15" t="s">
        <v>2</v>
      </c>
      <c r="B16" s="5" t="s">
        <v>48</v>
      </c>
      <c r="C16" s="11">
        <v>0.41359100891551898</v>
      </c>
      <c r="D16" s="11">
        <v>0.36195689143299298</v>
      </c>
      <c r="E16" s="11">
        <v>0.374793206343291</v>
      </c>
      <c r="F16" s="11">
        <v>0.36272660031526599</v>
      </c>
      <c r="G16" s="11">
        <v>0.45945764323017102</v>
      </c>
      <c r="H16" s="11">
        <v>0.42402542184809</v>
      </c>
    </row>
    <row r="17" spans="1:8" ht="25.5" customHeight="1" x14ac:dyDescent="0.3">
      <c r="A17" s="17" t="s">
        <v>53</v>
      </c>
      <c r="B17" s="5" t="s">
        <v>47</v>
      </c>
      <c r="C17" s="11">
        <v>0.69553053175725799</v>
      </c>
      <c r="D17" s="11">
        <v>0.68482592389038299</v>
      </c>
      <c r="E17" s="11">
        <v>0.67287474074015097</v>
      </c>
      <c r="F17" s="11">
        <v>0.69053534537505801</v>
      </c>
      <c r="G17" s="11">
        <v>0.68891707474474395</v>
      </c>
      <c r="H17" s="11">
        <v>0.71127895613769598</v>
      </c>
    </row>
    <row r="18" spans="1:8" x14ac:dyDescent="0.3">
      <c r="A18" s="15" t="s">
        <v>2</v>
      </c>
      <c r="B18" s="5" t="s">
        <v>48</v>
      </c>
      <c r="C18" s="11">
        <v>0.30446946824274201</v>
      </c>
      <c r="D18" s="11">
        <v>0.31517407610961701</v>
      </c>
      <c r="E18" s="11">
        <v>0.32712525925984898</v>
      </c>
      <c r="F18" s="11">
        <v>0.30946465462494199</v>
      </c>
      <c r="G18" s="11">
        <v>0.31108292525525599</v>
      </c>
      <c r="H18" s="11">
        <v>0.28872104386230402</v>
      </c>
    </row>
    <row r="19" spans="1:8" ht="25.5" customHeight="1" x14ac:dyDescent="0.3">
      <c r="A19" s="17" t="s">
        <v>54</v>
      </c>
      <c r="B19" s="5" t="s">
        <v>47</v>
      </c>
      <c r="C19" s="11">
        <v>0.52310758508099997</v>
      </c>
      <c r="D19" s="11">
        <v>0.52420256842135704</v>
      </c>
      <c r="E19" s="11">
        <v>0.52091214953620202</v>
      </c>
      <c r="F19" s="11">
        <v>0.53591403792235004</v>
      </c>
      <c r="G19" s="11">
        <v>0.56618675336349</v>
      </c>
      <c r="H19" s="11">
        <v>0.58334194678276996</v>
      </c>
    </row>
    <row r="20" spans="1:8" x14ac:dyDescent="0.3">
      <c r="A20" s="15" t="s">
        <v>2</v>
      </c>
      <c r="B20" s="5" t="s">
        <v>48</v>
      </c>
      <c r="C20" s="11">
        <v>0.47689241491899997</v>
      </c>
      <c r="D20" s="11">
        <v>0.47579743157864302</v>
      </c>
      <c r="E20" s="11">
        <v>0.47908785046379798</v>
      </c>
      <c r="F20" s="11">
        <v>0.46408596207765002</v>
      </c>
      <c r="G20" s="11">
        <v>0.43381324663651</v>
      </c>
      <c r="H20" s="11">
        <v>0.41665805321722998</v>
      </c>
    </row>
    <row r="21" spans="1:8" ht="25.5" customHeight="1" x14ac:dyDescent="0.3">
      <c r="A21" s="17" t="s">
        <v>55</v>
      </c>
      <c r="B21" s="5" t="s">
        <v>47</v>
      </c>
      <c r="C21" s="11">
        <v>0.52259127584652398</v>
      </c>
      <c r="D21" s="11">
        <v>0.499712552775259</v>
      </c>
      <c r="E21" s="11">
        <v>0.53504743088681095</v>
      </c>
      <c r="F21" s="11">
        <v>0.54052741597908305</v>
      </c>
      <c r="G21" s="11">
        <v>0.58646623988638202</v>
      </c>
      <c r="H21" s="11">
        <v>0.67245124453574401</v>
      </c>
    </row>
    <row r="22" spans="1:8" x14ac:dyDescent="0.3">
      <c r="A22" s="15" t="s">
        <v>2</v>
      </c>
      <c r="B22" s="5" t="s">
        <v>48</v>
      </c>
      <c r="C22" s="11">
        <v>0.47740872415347602</v>
      </c>
      <c r="D22" s="11">
        <v>0.50028744722474106</v>
      </c>
      <c r="E22" s="11">
        <v>0.464952569113189</v>
      </c>
      <c r="F22" s="11">
        <v>0.45947258402091701</v>
      </c>
      <c r="G22" s="11">
        <v>0.41353376011361898</v>
      </c>
      <c r="H22" s="11">
        <v>0.32754875546425599</v>
      </c>
    </row>
    <row r="23" spans="1:8" ht="25.5" customHeight="1" x14ac:dyDescent="0.3">
      <c r="A23" s="17" t="s">
        <v>56</v>
      </c>
      <c r="B23" s="5" t="s">
        <v>47</v>
      </c>
      <c r="C23" s="11">
        <v>0.615758747241269</v>
      </c>
      <c r="D23" s="11">
        <v>0.59664962888766204</v>
      </c>
      <c r="E23" s="11">
        <v>0.58594703838307505</v>
      </c>
      <c r="F23" s="11">
        <v>0.59808771915677095</v>
      </c>
      <c r="G23" s="11">
        <v>0.60825677032569203</v>
      </c>
      <c r="H23" s="11">
        <v>0.62613853534450603</v>
      </c>
    </row>
    <row r="24" spans="1:8" x14ac:dyDescent="0.3">
      <c r="A24" s="15" t="s">
        <v>2</v>
      </c>
      <c r="B24" s="5" t="s">
        <v>48</v>
      </c>
      <c r="C24" s="11">
        <v>0.384241252758731</v>
      </c>
      <c r="D24" s="11">
        <v>0.40335037111233801</v>
      </c>
      <c r="E24" s="11">
        <v>0.41405296161692501</v>
      </c>
      <c r="F24" s="11">
        <v>0.401912280843229</v>
      </c>
      <c r="G24" s="11">
        <v>0.39174322967430802</v>
      </c>
      <c r="H24" s="11">
        <v>0.37386146465549402</v>
      </c>
    </row>
    <row r="25" spans="1:8" ht="25.5" customHeight="1" x14ac:dyDescent="0.3">
      <c r="A25" s="17" t="s">
        <v>57</v>
      </c>
      <c r="B25" s="5" t="s">
        <v>47</v>
      </c>
      <c r="C25" s="11">
        <v>0.32980552774736599</v>
      </c>
      <c r="D25" s="11">
        <v>0.31762574534444399</v>
      </c>
      <c r="E25" s="11">
        <v>0.28104730729669802</v>
      </c>
      <c r="F25" s="11">
        <v>0.25939538202969198</v>
      </c>
      <c r="G25" s="11">
        <v>0.29532845770177102</v>
      </c>
      <c r="H25" s="11">
        <v>0.275682160295453</v>
      </c>
    </row>
    <row r="26" spans="1:8" x14ac:dyDescent="0.3">
      <c r="A26" s="15" t="s">
        <v>2</v>
      </c>
      <c r="B26" s="5" t="s">
        <v>48</v>
      </c>
      <c r="C26" s="11">
        <v>0.67019447225263395</v>
      </c>
      <c r="D26" s="11">
        <v>0.68237425465555601</v>
      </c>
      <c r="E26" s="11">
        <v>0.71895269270330198</v>
      </c>
      <c r="F26" s="11">
        <v>0.74060461797030797</v>
      </c>
      <c r="G26" s="11">
        <v>0.70467154229822904</v>
      </c>
      <c r="H26" s="11">
        <v>0.724317839704546</v>
      </c>
    </row>
    <row r="27" spans="1:8" ht="25.5" customHeight="1" x14ac:dyDescent="0.3">
      <c r="A27" s="17" t="s">
        <v>58</v>
      </c>
      <c r="B27" s="5" t="s">
        <v>47</v>
      </c>
      <c r="C27" s="11">
        <v>0.84532625272971196</v>
      </c>
      <c r="D27" s="11">
        <v>0.82085538774393596</v>
      </c>
      <c r="E27" s="11">
        <v>0.80705805674273401</v>
      </c>
      <c r="F27" s="11">
        <v>0.80915726024711199</v>
      </c>
      <c r="G27" s="11">
        <v>0.83884876787875495</v>
      </c>
      <c r="H27" s="11">
        <v>0.82875102005673795</v>
      </c>
    </row>
    <row r="28" spans="1:8" x14ac:dyDescent="0.3">
      <c r="A28" s="15" t="s">
        <v>2</v>
      </c>
      <c r="B28" s="5" t="s">
        <v>48</v>
      </c>
      <c r="C28" s="11">
        <v>0.15467374727028799</v>
      </c>
      <c r="D28" s="11">
        <v>0.17914461225606501</v>
      </c>
      <c r="E28" s="11">
        <v>0.19294194325726599</v>
      </c>
      <c r="F28" s="11">
        <v>0.19084273975288801</v>
      </c>
      <c r="G28" s="11">
        <v>0.16115123212124499</v>
      </c>
      <c r="H28" s="11">
        <v>0.17124897994326199</v>
      </c>
    </row>
    <row r="29" spans="1:8" x14ac:dyDescent="0.3">
      <c r="A29" s="17" t="s">
        <v>59</v>
      </c>
      <c r="B29" s="5" t="s">
        <v>47</v>
      </c>
      <c r="C29" s="11">
        <v>0.40810935649531799</v>
      </c>
      <c r="D29" s="11">
        <v>0.41442816444912101</v>
      </c>
      <c r="E29" s="11">
        <v>0.41865359660903401</v>
      </c>
      <c r="F29" s="11">
        <v>0.42044972551427201</v>
      </c>
      <c r="G29" s="11">
        <v>0.445047044437615</v>
      </c>
      <c r="H29" s="11">
        <v>0.44090696135213198</v>
      </c>
    </row>
    <row r="30" spans="1:8" x14ac:dyDescent="0.3">
      <c r="A30" s="15" t="s">
        <v>2</v>
      </c>
      <c r="B30" s="5" t="s">
        <v>48</v>
      </c>
      <c r="C30" s="11">
        <v>0.59189064350468201</v>
      </c>
      <c r="D30" s="11">
        <v>0.58557183555087899</v>
      </c>
      <c r="E30" s="11">
        <v>0.58134640339096599</v>
      </c>
      <c r="F30" s="11">
        <v>0.57955027448572705</v>
      </c>
      <c r="G30" s="11">
        <v>0.554952955562385</v>
      </c>
      <c r="H30" s="11">
        <v>0.55909303864786797</v>
      </c>
    </row>
    <row r="31" spans="1:8" ht="25.5" customHeight="1" x14ac:dyDescent="0.3">
      <c r="A31" s="17" t="s">
        <v>60</v>
      </c>
      <c r="B31" s="5" t="s">
        <v>47</v>
      </c>
      <c r="C31" s="11">
        <v>0.76439424767050601</v>
      </c>
      <c r="D31" s="11">
        <v>0.76390889506644899</v>
      </c>
      <c r="E31" s="11">
        <v>0.74116274512454605</v>
      </c>
      <c r="F31" s="11">
        <v>0.74530772144214696</v>
      </c>
      <c r="G31" s="11">
        <v>0.75032271873527601</v>
      </c>
      <c r="H31" s="11">
        <v>0.77011478721390203</v>
      </c>
    </row>
    <row r="32" spans="1:8" x14ac:dyDescent="0.3">
      <c r="A32" s="15" t="s">
        <v>2</v>
      </c>
      <c r="B32" s="5" t="s">
        <v>48</v>
      </c>
      <c r="C32" s="11">
        <v>0.23560575232949299</v>
      </c>
      <c r="D32" s="11">
        <v>0.23609110493355101</v>
      </c>
      <c r="E32" s="11">
        <v>0.258837254875454</v>
      </c>
      <c r="F32" s="11">
        <v>0.25469227855785298</v>
      </c>
      <c r="G32" s="11">
        <v>0.24967728126472399</v>
      </c>
      <c r="H32" s="11">
        <v>0.229885212786098</v>
      </c>
    </row>
    <row r="33" spans="1:8" x14ac:dyDescent="0.3">
      <c r="A33" s="18" t="s">
        <v>61</v>
      </c>
      <c r="B33" s="5" t="s">
        <v>47</v>
      </c>
      <c r="C33" s="11">
        <v>0.18089218612524399</v>
      </c>
      <c r="D33" s="11">
        <v>0.18033685580690301</v>
      </c>
      <c r="E33" s="11">
        <v>0.15547535164863999</v>
      </c>
      <c r="F33" s="11">
        <v>0.158320650976567</v>
      </c>
      <c r="G33" s="11">
        <v>0.28101034992521001</v>
      </c>
      <c r="H33" s="11">
        <v>0.27346145585815801</v>
      </c>
    </row>
    <row r="34" spans="1:8" x14ac:dyDescent="0.3">
      <c r="A34" s="15" t="s">
        <v>2</v>
      </c>
      <c r="B34" s="5" t="s">
        <v>48</v>
      </c>
      <c r="C34" s="11">
        <v>0.81910781387475595</v>
      </c>
      <c r="D34" s="11">
        <v>0.81966314419309705</v>
      </c>
      <c r="E34" s="11">
        <v>0.84452464835135999</v>
      </c>
      <c r="F34" s="11">
        <v>0.841679349023434</v>
      </c>
      <c r="G34" s="11">
        <v>0.71898965007478999</v>
      </c>
      <c r="H34" s="11">
        <v>0.72653854414184205</v>
      </c>
    </row>
    <row r="35" spans="1:8" x14ac:dyDescent="0.3">
      <c r="A35" s="17" t="s">
        <v>62</v>
      </c>
      <c r="B35" s="5" t="s">
        <v>47</v>
      </c>
      <c r="C35" s="11">
        <v>0.27320510618326899</v>
      </c>
      <c r="D35" s="11">
        <v>0.27168520025419302</v>
      </c>
      <c r="E35" s="11">
        <v>0.29496963605746102</v>
      </c>
      <c r="F35" s="11">
        <v>0.296555432339906</v>
      </c>
      <c r="G35" s="11">
        <v>0.31511464188169003</v>
      </c>
      <c r="H35" s="11">
        <v>0.30123868708512802</v>
      </c>
    </row>
    <row r="36" spans="1:8" x14ac:dyDescent="0.3">
      <c r="A36" s="15" t="s">
        <v>2</v>
      </c>
      <c r="B36" s="5" t="s">
        <v>48</v>
      </c>
      <c r="C36" s="11">
        <v>0.72679489381673101</v>
      </c>
      <c r="D36" s="11">
        <v>0.72831479974580704</v>
      </c>
      <c r="E36" s="11">
        <v>0.70503036394253904</v>
      </c>
      <c r="F36" s="11">
        <v>0.703444567660094</v>
      </c>
      <c r="G36" s="11">
        <v>0.68488535811830997</v>
      </c>
      <c r="H36" s="11">
        <v>0.69876131291487198</v>
      </c>
    </row>
    <row r="37" spans="1:8" ht="25.5" customHeight="1" x14ac:dyDescent="0.3">
      <c r="A37" s="17" t="s">
        <v>63</v>
      </c>
      <c r="B37" s="5" t="s">
        <v>47</v>
      </c>
      <c r="C37" s="11">
        <v>0.489580230649169</v>
      </c>
      <c r="D37" s="11">
        <v>0.48053069167114998</v>
      </c>
      <c r="E37" s="11">
        <v>0.47570981431933401</v>
      </c>
      <c r="F37" s="11">
        <v>0.48886851167528</v>
      </c>
      <c r="G37" s="11">
        <v>0.53744487126227702</v>
      </c>
      <c r="H37" s="11">
        <v>0.53524041286839497</v>
      </c>
    </row>
    <row r="38" spans="1:8" x14ac:dyDescent="0.3">
      <c r="A38" s="15" t="s">
        <v>2</v>
      </c>
      <c r="B38" s="5" t="s">
        <v>48</v>
      </c>
      <c r="C38" s="11">
        <v>0.510419769350831</v>
      </c>
      <c r="D38" s="11">
        <v>0.51946930832884997</v>
      </c>
      <c r="E38" s="11">
        <v>0.52429018568066599</v>
      </c>
      <c r="F38" s="11">
        <v>0.51113148832472</v>
      </c>
      <c r="G38" s="11">
        <v>0.46255512873772398</v>
      </c>
      <c r="H38" s="11">
        <v>0.46475958713160498</v>
      </c>
    </row>
    <row r="39" spans="1:8" ht="25.5" customHeight="1" x14ac:dyDescent="0.3">
      <c r="A39" s="17" t="s">
        <v>64</v>
      </c>
      <c r="B39" s="5" t="s">
        <v>47</v>
      </c>
      <c r="C39" s="11">
        <v>0.78679902566104598</v>
      </c>
      <c r="D39" s="11">
        <v>0.77126092594789797</v>
      </c>
      <c r="E39" s="11">
        <v>0.76089263360648596</v>
      </c>
      <c r="F39" s="11">
        <v>0.78136221570846498</v>
      </c>
      <c r="G39" s="11">
        <v>0.76527987347939297</v>
      </c>
      <c r="H39" s="11">
        <v>0.77742628116037604</v>
      </c>
    </row>
    <row r="40" spans="1:8" x14ac:dyDescent="0.3">
      <c r="A40" s="15" t="s">
        <v>2</v>
      </c>
      <c r="B40" s="5" t="s">
        <v>48</v>
      </c>
      <c r="C40" s="11">
        <v>0.21320097433895399</v>
      </c>
      <c r="D40" s="11">
        <v>0.228739074052102</v>
      </c>
      <c r="E40" s="11">
        <v>0.23910736639351499</v>
      </c>
      <c r="F40" s="11">
        <v>0.21863778429153499</v>
      </c>
      <c r="G40" s="11">
        <v>0.234720126520607</v>
      </c>
      <c r="H40" s="11">
        <v>0.22257371883962401</v>
      </c>
    </row>
    <row r="41" spans="1:8" ht="25.5" customHeight="1" x14ac:dyDescent="0.3">
      <c r="A41" s="17" t="s">
        <v>65</v>
      </c>
      <c r="B41" s="5" t="s">
        <v>47</v>
      </c>
      <c r="C41" s="11">
        <v>0.20743521291203501</v>
      </c>
      <c r="D41" s="11">
        <v>0.21779475725130901</v>
      </c>
      <c r="E41" s="11">
        <v>0.24423640932357299</v>
      </c>
      <c r="F41" s="11">
        <v>0.24716934007409799</v>
      </c>
      <c r="G41" s="11">
        <v>0.26433945284994997</v>
      </c>
      <c r="H41" s="11">
        <v>0.26550461998520603</v>
      </c>
    </row>
    <row r="42" spans="1:8" x14ac:dyDescent="0.3">
      <c r="A42" s="15" t="s">
        <v>2</v>
      </c>
      <c r="B42" s="5" t="s">
        <v>48</v>
      </c>
      <c r="C42" s="11">
        <v>0.79256478708796496</v>
      </c>
      <c r="D42" s="11">
        <v>0.78220524274869097</v>
      </c>
      <c r="E42" s="11">
        <v>0.75576359067642596</v>
      </c>
      <c r="F42" s="11">
        <v>0.75283065992590104</v>
      </c>
      <c r="G42" s="11">
        <v>0.73566054715005003</v>
      </c>
      <c r="H42" s="11">
        <v>0.73449538001479397</v>
      </c>
    </row>
  </sheetData>
  <mergeCells count="20">
    <mergeCell ref="B4:B6"/>
    <mergeCell ref="C4:H4"/>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s>
  <pageMargins left="0" right="0" top="0" bottom="0" header="0" footer="0"/>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2"/>
  <sheetViews>
    <sheetView workbookViewId="0"/>
  </sheetViews>
  <sheetFormatPr defaultRowHeight="14.4" x14ac:dyDescent="0.3"/>
  <cols>
    <col min="1" max="1" width="85.109375" bestFit="1" customWidth="1"/>
    <col min="2" max="2" width="7.6640625" bestFit="1" customWidth="1"/>
    <col min="3" max="8" width="20.6640625" bestFit="1" customWidth="1"/>
  </cols>
  <sheetData>
    <row r="1" spans="1:8" x14ac:dyDescent="0.3">
      <c r="A1" s="2" t="str">
        <f xml:space="preserve"> HYPERLINK("#'Table of Contents'!A1", "Table of Contents")</f>
        <v>Table of Contents</v>
      </c>
    </row>
    <row r="2" spans="1:8" x14ac:dyDescent="0.3">
      <c r="A2" s="1" t="s">
        <v>165</v>
      </c>
    </row>
    <row r="3" spans="1:8" ht="23.25" customHeight="1" x14ac:dyDescent="0.3">
      <c r="A3" s="12" t="s">
        <v>166</v>
      </c>
    </row>
    <row r="4" spans="1:8" x14ac:dyDescent="0.3">
      <c r="A4" s="13" t="s">
        <v>2</v>
      </c>
      <c r="B4" s="14" t="s">
        <v>2</v>
      </c>
      <c r="C4" s="16" t="s">
        <v>167</v>
      </c>
      <c r="D4" s="16" t="s">
        <v>2</v>
      </c>
      <c r="E4" s="16" t="s">
        <v>2</v>
      </c>
      <c r="F4" s="16" t="s">
        <v>2</v>
      </c>
      <c r="G4" s="16" t="s">
        <v>2</v>
      </c>
      <c r="H4" s="16" t="s">
        <v>2</v>
      </c>
    </row>
    <row r="5" spans="1:8" x14ac:dyDescent="0.3">
      <c r="A5" t="s">
        <v>2</v>
      </c>
      <c r="B5" s="15" t="s">
        <v>2</v>
      </c>
      <c r="C5" s="3" t="s">
        <v>159</v>
      </c>
      <c r="D5" s="3" t="s">
        <v>160</v>
      </c>
      <c r="E5" s="3" t="s">
        <v>161</v>
      </c>
      <c r="F5" s="3" t="s">
        <v>162</v>
      </c>
      <c r="G5" s="3" t="s">
        <v>163</v>
      </c>
      <c r="H5" s="3" t="s">
        <v>164</v>
      </c>
    </row>
    <row r="6" spans="1:8" x14ac:dyDescent="0.3">
      <c r="A6" t="s">
        <v>2</v>
      </c>
      <c r="B6" s="15" t="s">
        <v>2</v>
      </c>
      <c r="C6" s="3" t="s">
        <v>45</v>
      </c>
      <c r="D6" s="3" t="s">
        <v>45</v>
      </c>
      <c r="E6" s="3" t="s">
        <v>45</v>
      </c>
      <c r="F6" s="3" t="s">
        <v>45</v>
      </c>
      <c r="G6" s="3" t="s">
        <v>45</v>
      </c>
      <c r="H6" s="3" t="s">
        <v>45</v>
      </c>
    </row>
    <row r="7" spans="1:8" ht="25.5" customHeight="1" x14ac:dyDescent="0.3">
      <c r="A7" s="17" t="s">
        <v>46</v>
      </c>
      <c r="B7" s="5" t="s">
        <v>47</v>
      </c>
      <c r="C7" s="11">
        <v>0.64680035699663296</v>
      </c>
      <c r="D7" s="11">
        <v>0.72766329958851395</v>
      </c>
      <c r="E7" s="11">
        <v>0.727591152584255</v>
      </c>
      <c r="F7" s="11">
        <v>0.70313673932090304</v>
      </c>
      <c r="G7" s="11">
        <v>0.71030252397585603</v>
      </c>
      <c r="H7" s="11">
        <v>0.75164448336027201</v>
      </c>
    </row>
    <row r="8" spans="1:8" x14ac:dyDescent="0.3">
      <c r="A8" s="15" t="s">
        <v>2</v>
      </c>
      <c r="B8" s="5" t="s">
        <v>48</v>
      </c>
      <c r="C8" s="11">
        <v>0.35319964300336698</v>
      </c>
      <c r="D8" s="11">
        <v>0.272336700411486</v>
      </c>
      <c r="E8" s="11">
        <v>0.272408847415745</v>
      </c>
      <c r="F8" s="11">
        <v>0.29686326067909702</v>
      </c>
      <c r="G8" s="11">
        <v>0.28969747602414397</v>
      </c>
      <c r="H8" s="11">
        <v>0.24835551663972799</v>
      </c>
    </row>
    <row r="9" spans="1:8" ht="25.5" customHeight="1" x14ac:dyDescent="0.3">
      <c r="A9" s="17" t="s">
        <v>49</v>
      </c>
      <c r="B9" s="5" t="s">
        <v>47</v>
      </c>
      <c r="C9" s="11">
        <v>0.57162733332659699</v>
      </c>
      <c r="D9" s="11">
        <v>0.59962302975034398</v>
      </c>
      <c r="E9" s="11">
        <v>0.58364896076952599</v>
      </c>
      <c r="F9" s="11">
        <v>0.62843526028654795</v>
      </c>
      <c r="G9" s="11">
        <v>0.58745546707485996</v>
      </c>
      <c r="H9" s="11">
        <v>0.64141338819051597</v>
      </c>
    </row>
    <row r="10" spans="1:8" x14ac:dyDescent="0.3">
      <c r="A10" s="15" t="s">
        <v>2</v>
      </c>
      <c r="B10" s="5" t="s">
        <v>48</v>
      </c>
      <c r="C10" s="11">
        <v>0.42837266667340301</v>
      </c>
      <c r="D10" s="11">
        <v>0.40037697024965602</v>
      </c>
      <c r="E10" s="11">
        <v>0.41635103923047401</v>
      </c>
      <c r="F10" s="11">
        <v>0.371564739713451</v>
      </c>
      <c r="G10" s="11">
        <v>0.41254453292513898</v>
      </c>
      <c r="H10" s="11">
        <v>0.35858661180948398</v>
      </c>
    </row>
    <row r="11" spans="1:8" x14ac:dyDescent="0.3">
      <c r="A11" s="17" t="s">
        <v>50</v>
      </c>
      <c r="B11" s="5" t="s">
        <v>47</v>
      </c>
      <c r="C11" s="11">
        <v>0.229616755061889</v>
      </c>
      <c r="D11" s="11">
        <v>0.205531987011079</v>
      </c>
      <c r="E11" s="11">
        <v>0.20091235366068799</v>
      </c>
      <c r="F11" s="11">
        <v>0.32569395924730898</v>
      </c>
      <c r="G11" s="11">
        <v>0.18589153866754801</v>
      </c>
      <c r="H11" s="11">
        <v>0.34885889832584899</v>
      </c>
    </row>
    <row r="12" spans="1:8" x14ac:dyDescent="0.3">
      <c r="A12" s="15" t="s">
        <v>2</v>
      </c>
      <c r="B12" s="5" t="s">
        <v>48</v>
      </c>
      <c r="C12" s="11">
        <v>0.77038324493811094</v>
      </c>
      <c r="D12" s="11">
        <v>0.794468012988921</v>
      </c>
      <c r="E12" s="11">
        <v>0.79908764633931195</v>
      </c>
      <c r="F12" s="11">
        <v>0.67430604075269096</v>
      </c>
      <c r="G12" s="11">
        <v>0.81410846133245096</v>
      </c>
      <c r="H12" s="11">
        <v>0.65114110167415096</v>
      </c>
    </row>
    <row r="13" spans="1:8" ht="25.5" customHeight="1" x14ac:dyDescent="0.3">
      <c r="A13" s="17" t="s">
        <v>51</v>
      </c>
      <c r="B13" s="5" t="s">
        <v>47</v>
      </c>
      <c r="C13" s="11">
        <v>0.25653551346711001</v>
      </c>
      <c r="D13" s="11">
        <v>0.24678803744543501</v>
      </c>
      <c r="E13" s="11">
        <v>0.25921909625075601</v>
      </c>
      <c r="F13" s="11">
        <v>0.23183298555939</v>
      </c>
      <c r="G13" s="11">
        <v>0.30032955167480802</v>
      </c>
      <c r="H13" s="11">
        <v>0.41242686898735997</v>
      </c>
    </row>
    <row r="14" spans="1:8" x14ac:dyDescent="0.3">
      <c r="A14" s="15" t="s">
        <v>2</v>
      </c>
      <c r="B14" s="5" t="s">
        <v>48</v>
      </c>
      <c r="C14" s="11">
        <v>0.74346448653288999</v>
      </c>
      <c r="D14" s="11">
        <v>0.75321196255456402</v>
      </c>
      <c r="E14" s="11">
        <v>0.74078090374924499</v>
      </c>
      <c r="F14" s="11">
        <v>0.76816701444060997</v>
      </c>
      <c r="G14" s="11">
        <v>0.69967044832519198</v>
      </c>
      <c r="H14" s="11">
        <v>0.58757313101263997</v>
      </c>
    </row>
    <row r="15" spans="1:8" ht="25.5" customHeight="1" x14ac:dyDescent="0.3">
      <c r="A15" s="17" t="s">
        <v>52</v>
      </c>
      <c r="B15" s="5" t="s">
        <v>47</v>
      </c>
      <c r="C15" s="11">
        <v>0.51011793171097597</v>
      </c>
      <c r="D15" s="11">
        <v>0.62411573291787203</v>
      </c>
      <c r="E15" s="11">
        <v>0.55248731125995698</v>
      </c>
      <c r="F15" s="11">
        <v>0.64643367355676096</v>
      </c>
      <c r="G15" s="11">
        <v>0.40914549961953001</v>
      </c>
      <c r="H15" s="11">
        <v>0.51627163616487703</v>
      </c>
    </row>
    <row r="16" spans="1:8" x14ac:dyDescent="0.3">
      <c r="A16" s="15" t="s">
        <v>2</v>
      </c>
      <c r="B16" s="5" t="s">
        <v>48</v>
      </c>
      <c r="C16" s="11">
        <v>0.48988206828902398</v>
      </c>
      <c r="D16" s="11">
        <v>0.37588426708212802</v>
      </c>
      <c r="E16" s="11">
        <v>0.44751268874004302</v>
      </c>
      <c r="F16" s="11">
        <v>0.35356632644323999</v>
      </c>
      <c r="G16" s="11">
        <v>0.59085450038047005</v>
      </c>
      <c r="H16" s="11">
        <v>0.48372836383512302</v>
      </c>
    </row>
    <row r="17" spans="1:8" ht="25.5" customHeight="1" x14ac:dyDescent="0.3">
      <c r="A17" s="17" t="s">
        <v>53</v>
      </c>
      <c r="B17" s="5" t="s">
        <v>47</v>
      </c>
      <c r="C17" s="11">
        <v>0.64783422560473203</v>
      </c>
      <c r="D17" s="11">
        <v>0.70060606018539395</v>
      </c>
      <c r="E17" s="11">
        <v>0.67353477947396201</v>
      </c>
      <c r="F17" s="11">
        <v>0.66794502113250198</v>
      </c>
      <c r="G17" s="11">
        <v>0.70821221034082704</v>
      </c>
      <c r="H17" s="11">
        <v>0.71902695860119603</v>
      </c>
    </row>
    <row r="18" spans="1:8" x14ac:dyDescent="0.3">
      <c r="A18" s="15" t="s">
        <v>2</v>
      </c>
      <c r="B18" s="5" t="s">
        <v>48</v>
      </c>
      <c r="C18" s="11">
        <v>0.35216577439526803</v>
      </c>
      <c r="D18" s="11">
        <v>0.29939393981460599</v>
      </c>
      <c r="E18" s="11">
        <v>0.32646522052603799</v>
      </c>
      <c r="F18" s="11">
        <v>0.33205497886749902</v>
      </c>
      <c r="G18" s="11">
        <v>0.29178778965917301</v>
      </c>
      <c r="H18" s="11">
        <v>0.28097304139880402</v>
      </c>
    </row>
    <row r="19" spans="1:8" ht="25.5" customHeight="1" x14ac:dyDescent="0.3">
      <c r="A19" s="17" t="s">
        <v>54</v>
      </c>
      <c r="B19" s="5" t="s">
        <v>47</v>
      </c>
      <c r="C19" s="11">
        <v>0.48600713083995201</v>
      </c>
      <c r="D19" s="11">
        <v>0.47740404035496298</v>
      </c>
      <c r="E19" s="11">
        <v>0.45491530625853899</v>
      </c>
      <c r="F19" s="11">
        <v>0.52403539401218902</v>
      </c>
      <c r="G19" s="11">
        <v>0.56470818482145202</v>
      </c>
      <c r="H19" s="11">
        <v>0.56128046206004001</v>
      </c>
    </row>
    <row r="20" spans="1:8" x14ac:dyDescent="0.3">
      <c r="A20" s="15" t="s">
        <v>2</v>
      </c>
      <c r="B20" s="5" t="s">
        <v>48</v>
      </c>
      <c r="C20" s="11">
        <v>0.51399286916004805</v>
      </c>
      <c r="D20" s="11">
        <v>0.52259595964503702</v>
      </c>
      <c r="E20" s="11">
        <v>0.54508469374146096</v>
      </c>
      <c r="F20" s="11">
        <v>0.47596460598781098</v>
      </c>
      <c r="G20" s="11">
        <v>0.43529181517854798</v>
      </c>
      <c r="H20" s="11">
        <v>0.43871953793995999</v>
      </c>
    </row>
    <row r="21" spans="1:8" ht="25.5" customHeight="1" x14ac:dyDescent="0.3">
      <c r="A21" s="17" t="s">
        <v>55</v>
      </c>
      <c r="B21" s="5" t="s">
        <v>47</v>
      </c>
      <c r="C21" s="11">
        <v>0.32767304753222198</v>
      </c>
      <c r="D21" s="11">
        <v>0.38189207801790198</v>
      </c>
      <c r="E21" s="11">
        <v>0.46246822312881802</v>
      </c>
      <c r="F21" s="11">
        <v>0.38578318574213299</v>
      </c>
      <c r="G21" s="11">
        <v>0.26249094611002299</v>
      </c>
      <c r="H21" s="11">
        <v>0.490340438587199</v>
      </c>
    </row>
    <row r="22" spans="1:8" x14ac:dyDescent="0.3">
      <c r="A22" s="15" t="s">
        <v>2</v>
      </c>
      <c r="B22" s="5" t="s">
        <v>48</v>
      </c>
      <c r="C22" s="11">
        <v>0.67232695246777796</v>
      </c>
      <c r="D22" s="11">
        <v>0.61810792198209796</v>
      </c>
      <c r="E22" s="11">
        <v>0.53753177687118203</v>
      </c>
      <c r="F22" s="11">
        <v>0.61421681425786701</v>
      </c>
      <c r="G22" s="11">
        <v>0.73750905388997601</v>
      </c>
      <c r="H22" s="11">
        <v>0.509659561412801</v>
      </c>
    </row>
    <row r="23" spans="1:8" ht="25.5" customHeight="1" x14ac:dyDescent="0.3">
      <c r="A23" s="17" t="s">
        <v>56</v>
      </c>
      <c r="B23" s="5" t="s">
        <v>47</v>
      </c>
      <c r="C23" s="11">
        <v>0.56477718452352399</v>
      </c>
      <c r="D23" s="11">
        <v>0.54121548768030703</v>
      </c>
      <c r="E23" s="11">
        <v>0.56205725533706097</v>
      </c>
      <c r="F23" s="11">
        <v>0.52211786231343704</v>
      </c>
      <c r="G23" s="11">
        <v>0.58472160170102505</v>
      </c>
      <c r="H23" s="11">
        <v>0.57406288965488805</v>
      </c>
    </row>
    <row r="24" spans="1:8" x14ac:dyDescent="0.3">
      <c r="A24" s="15" t="s">
        <v>2</v>
      </c>
      <c r="B24" s="5" t="s">
        <v>48</v>
      </c>
      <c r="C24" s="11">
        <v>0.43522281547647701</v>
      </c>
      <c r="D24" s="11">
        <v>0.45878451231969303</v>
      </c>
      <c r="E24" s="11">
        <v>0.43794274466293898</v>
      </c>
      <c r="F24" s="11">
        <v>0.47788213768656301</v>
      </c>
      <c r="G24" s="11">
        <v>0.415278398298975</v>
      </c>
      <c r="H24" s="11">
        <v>0.425937110345112</v>
      </c>
    </row>
    <row r="25" spans="1:8" ht="25.5" customHeight="1" x14ac:dyDescent="0.3">
      <c r="A25" s="17" t="s">
        <v>57</v>
      </c>
      <c r="B25" s="5" t="s">
        <v>47</v>
      </c>
      <c r="C25" s="11">
        <v>0.28695187175727899</v>
      </c>
      <c r="D25" s="11">
        <v>0.28232323256161002</v>
      </c>
      <c r="E25" s="11">
        <v>0.253992699355505</v>
      </c>
      <c r="F25" s="11">
        <v>0.21133588943932399</v>
      </c>
      <c r="G25" s="11">
        <v>0.267413908609133</v>
      </c>
      <c r="H25" s="11">
        <v>0.22207772971957901</v>
      </c>
    </row>
    <row r="26" spans="1:8" x14ac:dyDescent="0.3">
      <c r="A26" s="15" t="s">
        <v>2</v>
      </c>
      <c r="B26" s="5" t="s">
        <v>48</v>
      </c>
      <c r="C26" s="11">
        <v>0.71304812824272101</v>
      </c>
      <c r="D26" s="11">
        <v>0.71767676743839004</v>
      </c>
      <c r="E26" s="11">
        <v>0.74600730064449505</v>
      </c>
      <c r="F26" s="11">
        <v>0.78866411056067598</v>
      </c>
      <c r="G26" s="11">
        <v>0.73258609139086694</v>
      </c>
      <c r="H26" s="11">
        <v>0.77792227028042105</v>
      </c>
    </row>
    <row r="27" spans="1:8" ht="25.5" customHeight="1" x14ac:dyDescent="0.3">
      <c r="A27" s="17" t="s">
        <v>58</v>
      </c>
      <c r="B27" s="5" t="s">
        <v>47</v>
      </c>
      <c r="C27" s="11">
        <v>0.90520499145146005</v>
      </c>
      <c r="D27" s="11">
        <v>0.84289562242821603</v>
      </c>
      <c r="E27" s="11">
        <v>0.77869893696342596</v>
      </c>
      <c r="F27" s="11">
        <v>0.78580804648469404</v>
      </c>
      <c r="G27" s="11">
        <v>0.84316185720794401</v>
      </c>
      <c r="H27" s="11">
        <v>0.84903492817110804</v>
      </c>
    </row>
    <row r="28" spans="1:8" x14ac:dyDescent="0.3">
      <c r="A28" s="15" t="s">
        <v>2</v>
      </c>
      <c r="B28" s="5" t="s">
        <v>48</v>
      </c>
      <c r="C28" s="11">
        <v>9.4795008548540199E-2</v>
      </c>
      <c r="D28" s="11">
        <v>0.157104377571784</v>
      </c>
      <c r="E28" s="11">
        <v>0.22130106303657399</v>
      </c>
      <c r="F28" s="11">
        <v>0.21419195351530701</v>
      </c>
      <c r="G28" s="11">
        <v>0.15683814279205599</v>
      </c>
      <c r="H28" s="11">
        <v>0.15096507182889199</v>
      </c>
    </row>
    <row r="29" spans="1:8" x14ac:dyDescent="0.3">
      <c r="A29" s="17" t="s">
        <v>59</v>
      </c>
      <c r="B29" s="5" t="s">
        <v>47</v>
      </c>
      <c r="C29" s="11">
        <v>0.42017825391930602</v>
      </c>
      <c r="D29" s="11">
        <v>0.42766666689803301</v>
      </c>
      <c r="E29" s="11">
        <v>0.42242904574326101</v>
      </c>
      <c r="F29" s="11">
        <v>0.39163390770267498</v>
      </c>
      <c r="G29" s="11">
        <v>0.43168604657972598</v>
      </c>
      <c r="H29" s="11">
        <v>0.42019919435296499</v>
      </c>
    </row>
    <row r="30" spans="1:8" x14ac:dyDescent="0.3">
      <c r="A30" s="15" t="s">
        <v>2</v>
      </c>
      <c r="B30" s="5" t="s">
        <v>48</v>
      </c>
      <c r="C30" s="11">
        <v>0.57982174608069403</v>
      </c>
      <c r="D30" s="11">
        <v>0.57233333310196699</v>
      </c>
      <c r="E30" s="11">
        <v>0.57757095425673899</v>
      </c>
      <c r="F30" s="11">
        <v>0.60836609229732497</v>
      </c>
      <c r="G30" s="11">
        <v>0.56831395342027402</v>
      </c>
      <c r="H30" s="11">
        <v>0.57980080564703596</v>
      </c>
    </row>
    <row r="31" spans="1:8" ht="25.5" customHeight="1" x14ac:dyDescent="0.3">
      <c r="A31" s="17" t="s">
        <v>60</v>
      </c>
      <c r="B31" s="5" t="s">
        <v>47</v>
      </c>
      <c r="C31" s="11">
        <v>0.76321746932354095</v>
      </c>
      <c r="D31" s="11">
        <v>0.74527272638932796</v>
      </c>
      <c r="E31" s="11">
        <v>0.76705346135743901</v>
      </c>
      <c r="F31" s="11">
        <v>0.75275153362816005</v>
      </c>
      <c r="G31" s="11">
        <v>0.70974955346116597</v>
      </c>
      <c r="H31" s="11">
        <v>0.77810100274332195</v>
      </c>
    </row>
    <row r="32" spans="1:8" x14ac:dyDescent="0.3">
      <c r="A32" s="15" t="s">
        <v>2</v>
      </c>
      <c r="B32" s="5" t="s">
        <v>48</v>
      </c>
      <c r="C32" s="11">
        <v>0.23678253067645999</v>
      </c>
      <c r="D32" s="11">
        <v>0.25472727361067199</v>
      </c>
      <c r="E32" s="11">
        <v>0.23294653864256101</v>
      </c>
      <c r="F32" s="11">
        <v>0.24724846637184</v>
      </c>
      <c r="G32" s="11">
        <v>0.29025044653883397</v>
      </c>
      <c r="H32" s="11">
        <v>0.221898997256678</v>
      </c>
    </row>
    <row r="33" spans="1:8" x14ac:dyDescent="0.3">
      <c r="A33" s="18" t="s">
        <v>61</v>
      </c>
      <c r="B33" s="5" t="s">
        <v>47</v>
      </c>
      <c r="C33" s="11">
        <v>0.14803921618394</v>
      </c>
      <c r="D33" s="11">
        <v>0.18149831669229</v>
      </c>
      <c r="E33" s="11">
        <v>0.11561797663397499</v>
      </c>
      <c r="F33" s="11">
        <v>0.13431901800826601</v>
      </c>
      <c r="G33" s="11">
        <v>0.30786001768585902</v>
      </c>
      <c r="H33" s="11">
        <v>0.24656402969702801</v>
      </c>
    </row>
    <row r="34" spans="1:8" x14ac:dyDescent="0.3">
      <c r="A34" s="15" t="s">
        <v>2</v>
      </c>
      <c r="B34" s="5" t="s">
        <v>48</v>
      </c>
      <c r="C34" s="11">
        <v>0.851960783816061</v>
      </c>
      <c r="D34" s="11">
        <v>0.81850168330771</v>
      </c>
      <c r="E34" s="11">
        <v>0.88438202336602501</v>
      </c>
      <c r="F34" s="11">
        <v>0.86568098199173404</v>
      </c>
      <c r="G34" s="11">
        <v>0.69213998231414098</v>
      </c>
      <c r="H34" s="11">
        <v>0.75343597030297305</v>
      </c>
    </row>
    <row r="35" spans="1:8" x14ac:dyDescent="0.3">
      <c r="A35" s="17" t="s">
        <v>62</v>
      </c>
      <c r="B35" s="5" t="s">
        <v>47</v>
      </c>
      <c r="C35" s="11">
        <v>0.299213522562985</v>
      </c>
      <c r="D35" s="11">
        <v>0.199636519332103</v>
      </c>
      <c r="E35" s="11">
        <v>0.25192898738710501</v>
      </c>
      <c r="F35" s="11">
        <v>0.18177748594305099</v>
      </c>
      <c r="G35" s="11">
        <v>0.320820928420814</v>
      </c>
      <c r="H35" s="11">
        <v>0.24490149526069299</v>
      </c>
    </row>
    <row r="36" spans="1:8" x14ac:dyDescent="0.3">
      <c r="A36" s="15" t="s">
        <v>2</v>
      </c>
      <c r="B36" s="5" t="s">
        <v>48</v>
      </c>
      <c r="C36" s="11">
        <v>0.70078647743701505</v>
      </c>
      <c r="D36" s="11">
        <v>0.80036348066789698</v>
      </c>
      <c r="E36" s="11">
        <v>0.74807101261289499</v>
      </c>
      <c r="F36" s="11">
        <v>0.81822251405695001</v>
      </c>
      <c r="G36" s="11">
        <v>0.679179071579186</v>
      </c>
      <c r="H36" s="11">
        <v>0.75509850473930695</v>
      </c>
    </row>
    <row r="37" spans="1:8" ht="25.5" customHeight="1" x14ac:dyDescent="0.3">
      <c r="A37" s="17" t="s">
        <v>63</v>
      </c>
      <c r="B37" s="5" t="s">
        <v>47</v>
      </c>
      <c r="C37" s="11">
        <v>0.45598039295380699</v>
      </c>
      <c r="D37" s="11">
        <v>0.49062289534478798</v>
      </c>
      <c r="E37" s="11">
        <v>0.41789311785016597</v>
      </c>
      <c r="F37" s="11">
        <v>0.48848324645173002</v>
      </c>
      <c r="G37" s="11">
        <v>0.52417822068121001</v>
      </c>
      <c r="H37" s="11">
        <v>0.50555302235775901</v>
      </c>
    </row>
    <row r="38" spans="1:8" x14ac:dyDescent="0.3">
      <c r="A38" s="15" t="s">
        <v>2</v>
      </c>
      <c r="B38" s="5" t="s">
        <v>48</v>
      </c>
      <c r="C38" s="11">
        <v>0.54401960704619301</v>
      </c>
      <c r="D38" s="11">
        <v>0.50937710465521202</v>
      </c>
      <c r="E38" s="11">
        <v>0.58210688214983397</v>
      </c>
      <c r="F38" s="11">
        <v>0.51151675354826998</v>
      </c>
      <c r="G38" s="11">
        <v>0.47582177931878999</v>
      </c>
      <c r="H38" s="11">
        <v>0.49444697764224099</v>
      </c>
    </row>
    <row r="39" spans="1:8" ht="25.5" customHeight="1" x14ac:dyDescent="0.3">
      <c r="A39" s="17" t="s">
        <v>64</v>
      </c>
      <c r="B39" s="5" t="s">
        <v>47</v>
      </c>
      <c r="C39" s="11">
        <v>0.79103386857570801</v>
      </c>
      <c r="D39" s="11">
        <v>0.740582491795162</v>
      </c>
      <c r="E39" s="11">
        <v>0.78376404701200397</v>
      </c>
      <c r="F39" s="11">
        <v>0.76591906556030398</v>
      </c>
      <c r="G39" s="11">
        <v>0.75131373034064897</v>
      </c>
      <c r="H39" s="11">
        <v>0.78944741078943603</v>
      </c>
    </row>
    <row r="40" spans="1:8" x14ac:dyDescent="0.3">
      <c r="A40" s="15" t="s">
        <v>2</v>
      </c>
      <c r="B40" s="5" t="s">
        <v>48</v>
      </c>
      <c r="C40" s="11">
        <v>0.20896613142429199</v>
      </c>
      <c r="D40" s="11">
        <v>0.259417508204838</v>
      </c>
      <c r="E40" s="11">
        <v>0.216235952987996</v>
      </c>
      <c r="F40" s="11">
        <v>0.23408093443969599</v>
      </c>
      <c r="G40" s="11">
        <v>0.24868626965935101</v>
      </c>
      <c r="H40" s="11">
        <v>0.210552589210564</v>
      </c>
    </row>
    <row r="41" spans="1:8" ht="25.5" customHeight="1" x14ac:dyDescent="0.3">
      <c r="A41" s="17" t="s">
        <v>65</v>
      </c>
      <c r="B41" s="5" t="s">
        <v>47</v>
      </c>
      <c r="C41" s="11">
        <v>0.163349784885682</v>
      </c>
      <c r="D41" s="11">
        <v>0.16214365581950799</v>
      </c>
      <c r="E41" s="11">
        <v>0.22792427217130501</v>
      </c>
      <c r="F41" s="11">
        <v>0.166772496375826</v>
      </c>
      <c r="G41" s="11">
        <v>0.240248389159221</v>
      </c>
      <c r="H41" s="11">
        <v>0.21028845281533701</v>
      </c>
    </row>
    <row r="42" spans="1:8" x14ac:dyDescent="0.3">
      <c r="A42" s="15" t="s">
        <v>2</v>
      </c>
      <c r="B42" s="5" t="s">
        <v>48</v>
      </c>
      <c r="C42" s="11">
        <v>0.83665021511431803</v>
      </c>
      <c r="D42" s="11">
        <v>0.83785634418049204</v>
      </c>
      <c r="E42" s="11">
        <v>0.77207572782869505</v>
      </c>
      <c r="F42" s="11">
        <v>0.83322750362417397</v>
      </c>
      <c r="G42" s="11">
        <v>0.75975161084077902</v>
      </c>
      <c r="H42" s="11">
        <v>0.78971154718466297</v>
      </c>
    </row>
  </sheetData>
  <mergeCells count="20">
    <mergeCell ref="B4:B6"/>
    <mergeCell ref="C4:H4"/>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s>
  <pageMargins left="0" right="0" top="0" bottom="0" header="0" footer="0"/>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20"/>
  <sheetViews>
    <sheetView workbookViewId="0"/>
  </sheetViews>
  <sheetFormatPr defaultRowHeight="14.4" x14ac:dyDescent="0.3"/>
  <cols>
    <col min="1" max="1" width="85.109375" bestFit="1" customWidth="1"/>
    <col min="2" max="2" width="7.6640625" bestFit="1" customWidth="1"/>
    <col min="3" max="8" width="20.6640625" bestFit="1" customWidth="1"/>
  </cols>
  <sheetData>
    <row r="1" spans="1:8" x14ac:dyDescent="0.3">
      <c r="A1" s="2" t="str">
        <f xml:space="preserve"> HYPERLINK("#'Table of Contents'!A1", "Table of Contents")</f>
        <v>Table of Contents</v>
      </c>
    </row>
    <row r="2" spans="1:8" x14ac:dyDescent="0.3">
      <c r="A2" s="1" t="s">
        <v>168</v>
      </c>
    </row>
    <row r="3" spans="1:8" ht="23.25" customHeight="1" x14ac:dyDescent="0.3">
      <c r="A3" s="12" t="s">
        <v>166</v>
      </c>
    </row>
    <row r="4" spans="1:8" x14ac:dyDescent="0.3">
      <c r="A4" s="13" t="s">
        <v>2</v>
      </c>
      <c r="B4" s="14" t="s">
        <v>2</v>
      </c>
      <c r="C4" s="16" t="s">
        <v>167</v>
      </c>
      <c r="D4" s="16" t="s">
        <v>2</v>
      </c>
      <c r="E4" s="16" t="s">
        <v>2</v>
      </c>
      <c r="F4" s="16" t="s">
        <v>2</v>
      </c>
      <c r="G4" s="16" t="s">
        <v>2</v>
      </c>
      <c r="H4" s="16" t="s">
        <v>2</v>
      </c>
    </row>
    <row r="5" spans="1:8" x14ac:dyDescent="0.3">
      <c r="A5" t="s">
        <v>2</v>
      </c>
      <c r="B5" s="15" t="s">
        <v>2</v>
      </c>
      <c r="C5" s="3" t="s">
        <v>159</v>
      </c>
      <c r="D5" s="3" t="s">
        <v>160</v>
      </c>
      <c r="E5" s="3" t="s">
        <v>161</v>
      </c>
      <c r="F5" s="3" t="s">
        <v>162</v>
      </c>
      <c r="G5" s="3" t="s">
        <v>163</v>
      </c>
      <c r="H5" s="3" t="s">
        <v>164</v>
      </c>
    </row>
    <row r="6" spans="1:8" x14ac:dyDescent="0.3">
      <c r="A6" t="s">
        <v>2</v>
      </c>
      <c r="B6" s="15" t="s">
        <v>2</v>
      </c>
      <c r="C6" s="3" t="s">
        <v>45</v>
      </c>
      <c r="D6" s="3" t="s">
        <v>45</v>
      </c>
      <c r="E6" s="3" t="s">
        <v>45</v>
      </c>
      <c r="F6" s="3" t="s">
        <v>45</v>
      </c>
      <c r="G6" s="3" t="s">
        <v>45</v>
      </c>
      <c r="H6" s="3" t="s">
        <v>45</v>
      </c>
    </row>
    <row r="7" spans="1:8" ht="25.5" customHeight="1" x14ac:dyDescent="0.3">
      <c r="A7" s="17" t="s">
        <v>49</v>
      </c>
      <c r="B7" s="5" t="s">
        <v>47</v>
      </c>
      <c r="C7" s="11">
        <v>0.57162733332659699</v>
      </c>
      <c r="D7" s="11">
        <v>0.59962302975034398</v>
      </c>
      <c r="E7" s="11">
        <v>0.58364896076952599</v>
      </c>
      <c r="F7" s="11">
        <v>0.62843526028654795</v>
      </c>
      <c r="G7" s="11">
        <v>0.58745546707485996</v>
      </c>
      <c r="H7" s="11">
        <v>0.64141338819051597</v>
      </c>
    </row>
    <row r="8" spans="1:8" x14ac:dyDescent="0.3">
      <c r="A8" s="15" t="s">
        <v>2</v>
      </c>
      <c r="B8" s="5" t="s">
        <v>48</v>
      </c>
      <c r="C8" s="11">
        <v>0.42837266667340301</v>
      </c>
      <c r="D8" s="11">
        <v>0.40037697024965602</v>
      </c>
      <c r="E8" s="11">
        <v>0.41635103923047401</v>
      </c>
      <c r="F8" s="11">
        <v>0.371564739713451</v>
      </c>
      <c r="G8" s="11">
        <v>0.41254453292513898</v>
      </c>
      <c r="H8" s="11">
        <v>0.35858661180948398</v>
      </c>
    </row>
    <row r="9" spans="1:8" x14ac:dyDescent="0.3">
      <c r="A9" s="17" t="s">
        <v>50</v>
      </c>
      <c r="B9" s="5" t="s">
        <v>47</v>
      </c>
      <c r="C9" s="11">
        <v>0.229616755061889</v>
      </c>
      <c r="D9" s="11">
        <v>0.205531987011079</v>
      </c>
      <c r="E9" s="11">
        <v>0.20091235366068799</v>
      </c>
      <c r="F9" s="11">
        <v>0.32569395924730898</v>
      </c>
      <c r="G9" s="11">
        <v>0.18589153866754801</v>
      </c>
      <c r="H9" s="11">
        <v>0.34885889832584899</v>
      </c>
    </row>
    <row r="10" spans="1:8" x14ac:dyDescent="0.3">
      <c r="A10" s="15" t="s">
        <v>2</v>
      </c>
      <c r="B10" s="5" t="s">
        <v>48</v>
      </c>
      <c r="C10" s="11">
        <v>0.77038324493811094</v>
      </c>
      <c r="D10" s="11">
        <v>0.794468012988921</v>
      </c>
      <c r="E10" s="11">
        <v>0.79908764633931195</v>
      </c>
      <c r="F10" s="11">
        <v>0.67430604075269096</v>
      </c>
      <c r="G10" s="11">
        <v>0.81410846133245096</v>
      </c>
      <c r="H10" s="11">
        <v>0.65114110167415096</v>
      </c>
    </row>
    <row r="11" spans="1:8" x14ac:dyDescent="0.3">
      <c r="A11" s="17" t="s">
        <v>51</v>
      </c>
      <c r="B11" s="5" t="s">
        <v>47</v>
      </c>
      <c r="C11" s="11">
        <v>0.25653551346711001</v>
      </c>
      <c r="D11" s="11">
        <v>0.24678803744543501</v>
      </c>
      <c r="E11" s="11">
        <v>0.25921909625075601</v>
      </c>
      <c r="F11" s="11">
        <v>0.23183298555939</v>
      </c>
      <c r="G11" s="11">
        <v>0.30032955167480802</v>
      </c>
      <c r="H11" s="11">
        <v>0.41242686898735997</v>
      </c>
    </row>
    <row r="12" spans="1:8" x14ac:dyDescent="0.3">
      <c r="A12" s="15" t="s">
        <v>2</v>
      </c>
      <c r="B12" s="5" t="s">
        <v>48</v>
      </c>
      <c r="C12" s="11">
        <v>0.74346448653288999</v>
      </c>
      <c r="D12" s="11">
        <v>0.75321196255456402</v>
      </c>
      <c r="E12" s="11">
        <v>0.74078090374924499</v>
      </c>
      <c r="F12" s="11">
        <v>0.76816701444060997</v>
      </c>
      <c r="G12" s="11">
        <v>0.69967044832519198</v>
      </c>
      <c r="H12" s="11">
        <v>0.58757313101263997</v>
      </c>
    </row>
    <row r="13" spans="1:8" ht="25.5" customHeight="1" x14ac:dyDescent="0.3">
      <c r="A13" s="17" t="s">
        <v>63</v>
      </c>
      <c r="B13" s="5" t="s">
        <v>47</v>
      </c>
      <c r="C13" s="11">
        <v>0.45598039295380699</v>
      </c>
      <c r="D13" s="11">
        <v>0.49062289534478798</v>
      </c>
      <c r="E13" s="11">
        <v>0.41789311785016597</v>
      </c>
      <c r="F13" s="11">
        <v>0.48848324645173002</v>
      </c>
      <c r="G13" s="11">
        <v>0.52417822068121001</v>
      </c>
      <c r="H13" s="11">
        <v>0.50555302235775901</v>
      </c>
    </row>
    <row r="14" spans="1:8" x14ac:dyDescent="0.3">
      <c r="A14" s="15" t="s">
        <v>2</v>
      </c>
      <c r="B14" s="5" t="s">
        <v>48</v>
      </c>
      <c r="C14" s="11">
        <v>0.54401960704619301</v>
      </c>
      <c r="D14" s="11">
        <v>0.50937710465521202</v>
      </c>
      <c r="E14" s="11">
        <v>0.58210688214983397</v>
      </c>
      <c r="F14" s="11">
        <v>0.51151675354826998</v>
      </c>
      <c r="G14" s="11">
        <v>0.47582177931878999</v>
      </c>
      <c r="H14" s="11">
        <v>0.49444697764224099</v>
      </c>
    </row>
    <row r="15" spans="1:8" x14ac:dyDescent="0.3">
      <c r="A15" s="17" t="s">
        <v>59</v>
      </c>
      <c r="B15" s="5" t="s">
        <v>47</v>
      </c>
      <c r="C15" s="11">
        <v>0.42017825391930602</v>
      </c>
      <c r="D15" s="11">
        <v>0.42766666689803301</v>
      </c>
      <c r="E15" s="11">
        <v>0.42242904574326101</v>
      </c>
      <c r="F15" s="11">
        <v>0.39163390770267498</v>
      </c>
      <c r="G15" s="11">
        <v>0.43168604657972598</v>
      </c>
      <c r="H15" s="11">
        <v>0.42019919435296499</v>
      </c>
    </row>
    <row r="16" spans="1:8" x14ac:dyDescent="0.3">
      <c r="A16" s="15" t="s">
        <v>2</v>
      </c>
      <c r="B16" s="5" t="s">
        <v>48</v>
      </c>
      <c r="C16" s="11">
        <v>0.57982174608069403</v>
      </c>
      <c r="D16" s="11">
        <v>0.57233333310196699</v>
      </c>
      <c r="E16" s="11">
        <v>0.57757095425673899</v>
      </c>
      <c r="F16" s="11">
        <v>0.60836609229732497</v>
      </c>
      <c r="G16" s="11">
        <v>0.56831395342027402</v>
      </c>
      <c r="H16" s="11">
        <v>0.57980080564703596</v>
      </c>
    </row>
    <row r="17" spans="1:8" x14ac:dyDescent="0.3">
      <c r="A17" s="18" t="s">
        <v>79</v>
      </c>
      <c r="B17" s="5" t="s">
        <v>47</v>
      </c>
      <c r="C17" s="11">
        <v>0.74584422911360404</v>
      </c>
      <c r="D17" s="11">
        <v>0.71846421629420198</v>
      </c>
      <c r="E17" s="11">
        <v>0.72213967840405002</v>
      </c>
      <c r="F17" s="11">
        <v>0.72668647226890204</v>
      </c>
      <c r="G17" s="11">
        <v>0.77240235531024404</v>
      </c>
      <c r="H17" s="11">
        <v>0.67508009028202698</v>
      </c>
    </row>
    <row r="18" spans="1:8" x14ac:dyDescent="0.3">
      <c r="A18" s="15" t="s">
        <v>2</v>
      </c>
      <c r="B18" s="5" t="s">
        <v>48</v>
      </c>
      <c r="C18" s="11">
        <v>0.25415577088639602</v>
      </c>
      <c r="D18" s="11">
        <v>0.28153578370579802</v>
      </c>
      <c r="E18" s="11">
        <v>0.27786032159594998</v>
      </c>
      <c r="F18" s="11">
        <v>0.27331352773109702</v>
      </c>
      <c r="G18" s="11">
        <v>0.22759764468975599</v>
      </c>
      <c r="H18" s="11">
        <v>0.32491990971797302</v>
      </c>
    </row>
    <row r="19" spans="1:8" ht="25.5" customHeight="1" x14ac:dyDescent="0.3">
      <c r="A19" s="17" t="s">
        <v>71</v>
      </c>
      <c r="B19" s="5" t="s">
        <v>47</v>
      </c>
      <c r="C19" s="11">
        <v>0.20575425845163001</v>
      </c>
      <c r="D19" s="11">
        <v>0.263905068672591</v>
      </c>
      <c r="E19" s="11">
        <v>0.153509369880823</v>
      </c>
      <c r="F19" s="11">
        <v>0.21632823581781799</v>
      </c>
      <c r="G19" s="11">
        <v>0.24354276489153601</v>
      </c>
      <c r="H19" s="11">
        <v>0.25584363384053099</v>
      </c>
    </row>
    <row r="20" spans="1:8" x14ac:dyDescent="0.3">
      <c r="A20" s="15" t="s">
        <v>2</v>
      </c>
      <c r="B20" s="5" t="s">
        <v>48</v>
      </c>
      <c r="C20" s="11">
        <v>0.79424574154837002</v>
      </c>
      <c r="D20" s="11">
        <v>0.736094931327409</v>
      </c>
      <c r="E20" s="11">
        <v>0.84649063011917702</v>
      </c>
      <c r="F20" s="11">
        <v>0.78367176418218198</v>
      </c>
      <c r="G20" s="11">
        <v>0.75645723510846397</v>
      </c>
      <c r="H20" s="11">
        <v>0.74415636615946901</v>
      </c>
    </row>
  </sheetData>
  <mergeCells count="9">
    <mergeCell ref="C4:H4"/>
    <mergeCell ref="A7:A8"/>
    <mergeCell ref="A9:A10"/>
    <mergeCell ref="A11:A12"/>
    <mergeCell ref="A13:A14"/>
    <mergeCell ref="A15:A16"/>
    <mergeCell ref="A17:A18"/>
    <mergeCell ref="A19:A20"/>
    <mergeCell ref="B4:B6"/>
  </mergeCells>
  <pageMargins left="0" right="0" top="0" bottom="0" header="0" footer="0"/>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20"/>
  <sheetViews>
    <sheetView workbookViewId="0"/>
  </sheetViews>
  <sheetFormatPr defaultRowHeight="14.4" x14ac:dyDescent="0.3"/>
  <cols>
    <col min="1" max="1" width="85.109375" bestFit="1" customWidth="1"/>
    <col min="2" max="2" width="7.6640625" bestFit="1" customWidth="1"/>
    <col min="3" max="8" width="20.6640625" bestFit="1" customWidth="1"/>
  </cols>
  <sheetData>
    <row r="1" spans="1:8" x14ac:dyDescent="0.3">
      <c r="A1" s="2" t="str">
        <f xml:space="preserve"> HYPERLINK("#'Table of Contents'!A1", "Table of Contents")</f>
        <v>Table of Contents</v>
      </c>
    </row>
    <row r="2" spans="1:8" x14ac:dyDescent="0.3">
      <c r="A2" s="1" t="s">
        <v>169</v>
      </c>
    </row>
    <row r="3" spans="1:8" ht="23.25" customHeight="1" x14ac:dyDescent="0.3">
      <c r="A3" s="12" t="s">
        <v>166</v>
      </c>
    </row>
    <row r="4" spans="1:8" x14ac:dyDescent="0.3">
      <c r="A4" s="13" t="s">
        <v>2</v>
      </c>
      <c r="B4" s="14" t="s">
        <v>2</v>
      </c>
      <c r="C4" s="16" t="s">
        <v>167</v>
      </c>
      <c r="D4" s="16" t="s">
        <v>2</v>
      </c>
      <c r="E4" s="16" t="s">
        <v>2</v>
      </c>
      <c r="F4" s="16" t="s">
        <v>2</v>
      </c>
      <c r="G4" s="16" t="s">
        <v>2</v>
      </c>
      <c r="H4" s="16" t="s">
        <v>2</v>
      </c>
    </row>
    <row r="5" spans="1:8" x14ac:dyDescent="0.3">
      <c r="A5" t="s">
        <v>2</v>
      </c>
      <c r="B5" s="15" t="s">
        <v>2</v>
      </c>
      <c r="C5" s="3" t="s">
        <v>159</v>
      </c>
      <c r="D5" s="3" t="s">
        <v>160</v>
      </c>
      <c r="E5" s="3" t="s">
        <v>161</v>
      </c>
      <c r="F5" s="3" t="s">
        <v>162</v>
      </c>
      <c r="G5" s="3" t="s">
        <v>163</v>
      </c>
      <c r="H5" s="3" t="s">
        <v>164</v>
      </c>
    </row>
    <row r="6" spans="1:8" x14ac:dyDescent="0.3">
      <c r="A6" t="s">
        <v>2</v>
      </c>
      <c r="B6" s="15" t="s">
        <v>2</v>
      </c>
      <c r="C6" s="3" t="s">
        <v>45</v>
      </c>
      <c r="D6" s="3" t="s">
        <v>45</v>
      </c>
      <c r="E6" s="3" t="s">
        <v>45</v>
      </c>
      <c r="F6" s="3" t="s">
        <v>45</v>
      </c>
      <c r="G6" s="3" t="s">
        <v>45</v>
      </c>
      <c r="H6" s="3" t="s">
        <v>45</v>
      </c>
    </row>
    <row r="7" spans="1:8" ht="25.5" customHeight="1" x14ac:dyDescent="0.3">
      <c r="A7" s="17" t="s">
        <v>46</v>
      </c>
      <c r="B7" s="5" t="s">
        <v>47</v>
      </c>
      <c r="C7" s="11">
        <v>0.64680035699663296</v>
      </c>
      <c r="D7" s="11">
        <v>0.72766329958851395</v>
      </c>
      <c r="E7" s="11">
        <v>0.727591152584255</v>
      </c>
      <c r="F7" s="11">
        <v>0.70313673932090304</v>
      </c>
      <c r="G7" s="11">
        <v>0.71030252397585603</v>
      </c>
      <c r="H7" s="11">
        <v>0.75164448336027201</v>
      </c>
    </row>
    <row r="8" spans="1:8" x14ac:dyDescent="0.3">
      <c r="A8" s="15" t="s">
        <v>2</v>
      </c>
      <c r="B8" s="5" t="s">
        <v>48</v>
      </c>
      <c r="C8" s="11">
        <v>0.35319964300336698</v>
      </c>
      <c r="D8" s="11">
        <v>0.272336700411486</v>
      </c>
      <c r="E8" s="11">
        <v>0.272408847415745</v>
      </c>
      <c r="F8" s="11">
        <v>0.29686326067909702</v>
      </c>
      <c r="G8" s="11">
        <v>0.28969747602414397</v>
      </c>
      <c r="H8" s="11">
        <v>0.24835551663972799</v>
      </c>
    </row>
    <row r="9" spans="1:8" ht="35.1" customHeight="1" x14ac:dyDescent="0.3">
      <c r="A9" s="17" t="s">
        <v>54</v>
      </c>
      <c r="B9" s="5" t="s">
        <v>47</v>
      </c>
      <c r="C9" s="11">
        <v>0.48600713083995201</v>
      </c>
      <c r="D9" s="11">
        <v>0.47740404035496298</v>
      </c>
      <c r="E9" s="11">
        <v>0.45491530625853899</v>
      </c>
      <c r="F9" s="11">
        <v>0.52403539401218902</v>
      </c>
      <c r="G9" s="11">
        <v>0.56470818482145202</v>
      </c>
      <c r="H9" s="11">
        <v>0.56128046206004001</v>
      </c>
    </row>
    <row r="10" spans="1:8" x14ac:dyDescent="0.3">
      <c r="A10" s="15" t="s">
        <v>2</v>
      </c>
      <c r="B10" s="5" t="s">
        <v>48</v>
      </c>
      <c r="C10" s="11">
        <v>0.51399286916004805</v>
      </c>
      <c r="D10" s="11">
        <v>0.52259595964503702</v>
      </c>
      <c r="E10" s="11">
        <v>0.54508469374146096</v>
      </c>
      <c r="F10" s="11">
        <v>0.47596460598781098</v>
      </c>
      <c r="G10" s="11">
        <v>0.43529181517854798</v>
      </c>
      <c r="H10" s="11">
        <v>0.43871953793995999</v>
      </c>
    </row>
    <row r="11" spans="1:8" ht="25.5" customHeight="1" x14ac:dyDescent="0.3">
      <c r="A11" s="17" t="s">
        <v>65</v>
      </c>
      <c r="B11" s="5" t="s">
        <v>47</v>
      </c>
      <c r="C11" s="11">
        <v>0.163349784885682</v>
      </c>
      <c r="D11" s="11">
        <v>0.16214365581950799</v>
      </c>
      <c r="E11" s="11">
        <v>0.22792427217130501</v>
      </c>
      <c r="F11" s="11">
        <v>0.166772496375826</v>
      </c>
      <c r="G11" s="11">
        <v>0.240248389159221</v>
      </c>
      <c r="H11" s="11">
        <v>0.21028845281533701</v>
      </c>
    </row>
    <row r="12" spans="1:8" x14ac:dyDescent="0.3">
      <c r="A12" s="15" t="s">
        <v>2</v>
      </c>
      <c r="B12" s="5" t="s">
        <v>48</v>
      </c>
      <c r="C12" s="11">
        <v>0.83665021511431803</v>
      </c>
      <c r="D12" s="11">
        <v>0.83785634418049204</v>
      </c>
      <c r="E12" s="11">
        <v>0.77207572782869505</v>
      </c>
      <c r="F12" s="11">
        <v>0.83322750362417397</v>
      </c>
      <c r="G12" s="11">
        <v>0.75975161084077902</v>
      </c>
      <c r="H12" s="11">
        <v>0.78971154718466297</v>
      </c>
    </row>
    <row r="13" spans="1:8" ht="25.5" customHeight="1" x14ac:dyDescent="0.3">
      <c r="A13" s="17" t="s">
        <v>66</v>
      </c>
      <c r="B13" s="5" t="s">
        <v>47</v>
      </c>
      <c r="C13" s="11">
        <v>0.42749554411868401</v>
      </c>
      <c r="D13" s="11">
        <v>0.44177441108523702</v>
      </c>
      <c r="E13" s="11">
        <v>0.49233820033634601</v>
      </c>
      <c r="F13" s="11">
        <v>0.432422369204577</v>
      </c>
      <c r="G13" s="11">
        <v>0.54366055433501403</v>
      </c>
      <c r="H13" s="11">
        <v>0.47228419673592598</v>
      </c>
    </row>
    <row r="14" spans="1:8" x14ac:dyDescent="0.3">
      <c r="A14" s="15" t="s">
        <v>2</v>
      </c>
      <c r="B14" s="5" t="s">
        <v>48</v>
      </c>
      <c r="C14" s="11">
        <v>0.57250445588131604</v>
      </c>
      <c r="D14" s="11">
        <v>0.55822558891476304</v>
      </c>
      <c r="E14" s="11">
        <v>0.50766179966365399</v>
      </c>
      <c r="F14" s="11">
        <v>0.567577630795424</v>
      </c>
      <c r="G14" s="11">
        <v>0.45633944566498602</v>
      </c>
      <c r="H14" s="11">
        <v>0.52771580326407397</v>
      </c>
    </row>
    <row r="15" spans="1:8" ht="25.5" customHeight="1" x14ac:dyDescent="0.3">
      <c r="A15" s="17" t="s">
        <v>67</v>
      </c>
      <c r="B15" s="5" t="s">
        <v>47</v>
      </c>
      <c r="C15" s="11">
        <v>0.28824420717035198</v>
      </c>
      <c r="D15" s="11">
        <v>0.28896969629663</v>
      </c>
      <c r="E15" s="11">
        <v>0.26498072362443398</v>
      </c>
      <c r="F15" s="11">
        <v>0.24413426171845001</v>
      </c>
      <c r="G15" s="11">
        <v>0.28055120767750302</v>
      </c>
      <c r="H15" s="11">
        <v>0.26113994117709699</v>
      </c>
    </row>
    <row r="16" spans="1:8" x14ac:dyDescent="0.3">
      <c r="A16" s="15" t="s">
        <v>2</v>
      </c>
      <c r="B16" s="5" t="s">
        <v>48</v>
      </c>
      <c r="C16" s="11">
        <v>0.71175579282964796</v>
      </c>
      <c r="D16" s="11">
        <v>0.71103030370336895</v>
      </c>
      <c r="E16" s="11">
        <v>0.73501927637556597</v>
      </c>
      <c r="F16" s="11">
        <v>0.75586573828155101</v>
      </c>
      <c r="G16" s="11">
        <v>0.71944879232249703</v>
      </c>
      <c r="H16" s="11">
        <v>0.73886005882290395</v>
      </c>
    </row>
    <row r="17" spans="1:8" ht="25.5" customHeight="1" x14ac:dyDescent="0.3">
      <c r="A17" s="17" t="s">
        <v>68</v>
      </c>
      <c r="B17" s="5" t="s">
        <v>47</v>
      </c>
      <c r="C17" s="11">
        <v>0.22064579247143501</v>
      </c>
      <c r="D17" s="11">
        <v>0.269775580436806</v>
      </c>
      <c r="E17" s="11">
        <v>0.27933010148460602</v>
      </c>
      <c r="F17" s="11">
        <v>0.23159630341728599</v>
      </c>
      <c r="G17" s="11">
        <v>0.24556553854184099</v>
      </c>
      <c r="H17" s="11">
        <v>0.28831339886208601</v>
      </c>
    </row>
    <row r="18" spans="1:8" x14ac:dyDescent="0.3">
      <c r="A18" s="15" t="s">
        <v>2</v>
      </c>
      <c r="B18" s="5" t="s">
        <v>48</v>
      </c>
      <c r="C18" s="11">
        <v>0.77935420752856499</v>
      </c>
      <c r="D18" s="11">
        <v>0.73022441956319395</v>
      </c>
      <c r="E18" s="11">
        <v>0.72066989851539398</v>
      </c>
      <c r="F18" s="11">
        <v>0.76840369658271401</v>
      </c>
      <c r="G18" s="11">
        <v>0.75443446145815896</v>
      </c>
      <c r="H18" s="11">
        <v>0.71168660113791404</v>
      </c>
    </row>
    <row r="19" spans="1:8" ht="25.5" customHeight="1" x14ac:dyDescent="0.3">
      <c r="A19" s="17" t="s">
        <v>58</v>
      </c>
      <c r="B19" s="5" t="s">
        <v>47</v>
      </c>
      <c r="C19" s="11">
        <v>0.90520499145146005</v>
      </c>
      <c r="D19" s="11">
        <v>0.84289562242821603</v>
      </c>
      <c r="E19" s="11">
        <v>0.77869893696342596</v>
      </c>
      <c r="F19" s="11">
        <v>0.78580804648469404</v>
      </c>
      <c r="G19" s="11">
        <v>0.84316185720794401</v>
      </c>
      <c r="H19" s="11">
        <v>0.84903492817110804</v>
      </c>
    </row>
    <row r="20" spans="1:8" x14ac:dyDescent="0.3">
      <c r="A20" s="15" t="s">
        <v>2</v>
      </c>
      <c r="B20" s="5" t="s">
        <v>48</v>
      </c>
      <c r="C20" s="11">
        <v>9.4795008548540199E-2</v>
      </c>
      <c r="D20" s="11">
        <v>0.157104377571784</v>
      </c>
      <c r="E20" s="11">
        <v>0.22130106303657399</v>
      </c>
      <c r="F20" s="11">
        <v>0.21419195351530701</v>
      </c>
      <c r="G20" s="11">
        <v>0.15683814279205599</v>
      </c>
      <c r="H20" s="11">
        <v>0.15096507182889199</v>
      </c>
    </row>
  </sheetData>
  <mergeCells count="9">
    <mergeCell ref="C4:H4"/>
    <mergeCell ref="A7:A8"/>
    <mergeCell ref="A9:A10"/>
    <mergeCell ref="A11:A12"/>
    <mergeCell ref="A13:A14"/>
    <mergeCell ref="A15:A16"/>
    <mergeCell ref="A17:A18"/>
    <mergeCell ref="A19:A20"/>
    <mergeCell ref="B4:B6"/>
  </mergeCells>
  <pageMargins left="0" right="0" top="0" bottom="0" header="0" footer="0"/>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22"/>
  <sheetViews>
    <sheetView workbookViewId="0"/>
  </sheetViews>
  <sheetFormatPr defaultRowHeight="14.4" x14ac:dyDescent="0.3"/>
  <cols>
    <col min="1" max="1" width="85.109375" bestFit="1" customWidth="1"/>
    <col min="2" max="2" width="7.6640625" bestFit="1" customWidth="1"/>
    <col min="3" max="8" width="20.6640625" bestFit="1" customWidth="1"/>
  </cols>
  <sheetData>
    <row r="1" spans="1:8" x14ac:dyDescent="0.3">
      <c r="A1" s="2" t="str">
        <f xml:space="preserve"> HYPERLINK("#'Table of Contents'!A1", "Table of Contents")</f>
        <v>Table of Contents</v>
      </c>
    </row>
    <row r="2" spans="1:8" x14ac:dyDescent="0.3">
      <c r="A2" s="1" t="s">
        <v>170</v>
      </c>
    </row>
    <row r="3" spans="1:8" ht="23.25" customHeight="1" x14ac:dyDescent="0.3">
      <c r="A3" s="12" t="s">
        <v>166</v>
      </c>
    </row>
    <row r="4" spans="1:8" x14ac:dyDescent="0.3">
      <c r="A4" s="13" t="s">
        <v>2</v>
      </c>
      <c r="B4" s="14" t="s">
        <v>2</v>
      </c>
      <c r="C4" s="16" t="s">
        <v>167</v>
      </c>
      <c r="D4" s="16" t="s">
        <v>2</v>
      </c>
      <c r="E4" s="16" t="s">
        <v>2</v>
      </c>
      <c r="F4" s="16" t="s">
        <v>2</v>
      </c>
      <c r="G4" s="16" t="s">
        <v>2</v>
      </c>
      <c r="H4" s="16" t="s">
        <v>2</v>
      </c>
    </row>
    <row r="5" spans="1:8" x14ac:dyDescent="0.3">
      <c r="A5" t="s">
        <v>2</v>
      </c>
      <c r="B5" s="15" t="s">
        <v>2</v>
      </c>
      <c r="C5" s="3" t="s">
        <v>159</v>
      </c>
      <c r="D5" s="3" t="s">
        <v>160</v>
      </c>
      <c r="E5" s="3" t="s">
        <v>161</v>
      </c>
      <c r="F5" s="3" t="s">
        <v>162</v>
      </c>
      <c r="G5" s="3" t="s">
        <v>163</v>
      </c>
      <c r="H5" s="3" t="s">
        <v>164</v>
      </c>
    </row>
    <row r="6" spans="1:8" x14ac:dyDescent="0.3">
      <c r="A6" t="s">
        <v>2</v>
      </c>
      <c r="B6" s="15" t="s">
        <v>2</v>
      </c>
      <c r="C6" s="3" t="s">
        <v>45</v>
      </c>
      <c r="D6" s="3" t="s">
        <v>45</v>
      </c>
      <c r="E6" s="3" t="s">
        <v>45</v>
      </c>
      <c r="F6" s="3" t="s">
        <v>45</v>
      </c>
      <c r="G6" s="3" t="s">
        <v>45</v>
      </c>
      <c r="H6" s="3" t="s">
        <v>45</v>
      </c>
    </row>
    <row r="7" spans="1:8" ht="25.5" customHeight="1" x14ac:dyDescent="0.3">
      <c r="A7" s="17" t="s">
        <v>46</v>
      </c>
      <c r="B7" s="5" t="s">
        <v>47</v>
      </c>
      <c r="C7" s="11">
        <v>0.64680035699663296</v>
      </c>
      <c r="D7" s="11">
        <v>0.72766329958851395</v>
      </c>
      <c r="E7" s="11">
        <v>0.727591152584255</v>
      </c>
      <c r="F7" s="11">
        <v>0.70313673932090304</v>
      </c>
      <c r="G7" s="11">
        <v>0.71030252397585603</v>
      </c>
      <c r="H7" s="11">
        <v>0.75164448336027201</v>
      </c>
    </row>
    <row r="8" spans="1:8" x14ac:dyDescent="0.3">
      <c r="A8" s="15" t="s">
        <v>2</v>
      </c>
      <c r="B8" s="5" t="s">
        <v>48</v>
      </c>
      <c r="C8" s="11">
        <v>0.35319964300336698</v>
      </c>
      <c r="D8" s="11">
        <v>0.272336700411486</v>
      </c>
      <c r="E8" s="11">
        <v>0.272408847415745</v>
      </c>
      <c r="F8" s="11">
        <v>0.29686326067909702</v>
      </c>
      <c r="G8" s="11">
        <v>0.28969747602414397</v>
      </c>
      <c r="H8" s="11">
        <v>0.24835551663972799</v>
      </c>
    </row>
    <row r="9" spans="1:8" ht="25.5" customHeight="1" x14ac:dyDescent="0.3">
      <c r="A9" s="17" t="s">
        <v>52</v>
      </c>
      <c r="B9" s="5" t="s">
        <v>47</v>
      </c>
      <c r="C9" s="11">
        <v>0.51011793171097597</v>
      </c>
      <c r="D9" s="11">
        <v>0.62411573291787203</v>
      </c>
      <c r="E9" s="11">
        <v>0.55248731125995698</v>
      </c>
      <c r="F9" s="11">
        <v>0.64643367355676096</v>
      </c>
      <c r="G9" s="11">
        <v>0.40914549961953001</v>
      </c>
      <c r="H9" s="11">
        <v>0.51627163616487703</v>
      </c>
    </row>
    <row r="10" spans="1:8" x14ac:dyDescent="0.3">
      <c r="A10" s="15" t="s">
        <v>2</v>
      </c>
      <c r="B10" s="5" t="s">
        <v>48</v>
      </c>
      <c r="C10" s="11">
        <v>0.48988206828902398</v>
      </c>
      <c r="D10" s="11">
        <v>0.37588426708212802</v>
      </c>
      <c r="E10" s="11">
        <v>0.44751268874004302</v>
      </c>
      <c r="F10" s="11">
        <v>0.35356632644323999</v>
      </c>
      <c r="G10" s="11">
        <v>0.59085450038047005</v>
      </c>
      <c r="H10" s="11">
        <v>0.48372836383512302</v>
      </c>
    </row>
    <row r="11" spans="1:8" ht="35.1" customHeight="1" x14ac:dyDescent="0.3">
      <c r="A11" s="17" t="s">
        <v>54</v>
      </c>
      <c r="B11" s="5" t="s">
        <v>47</v>
      </c>
      <c r="C11" s="11">
        <v>0.48600713083995201</v>
      </c>
      <c r="D11" s="11">
        <v>0.47740404035496298</v>
      </c>
      <c r="E11" s="11">
        <v>0.45491530625853899</v>
      </c>
      <c r="F11" s="11">
        <v>0.52403539401218902</v>
      </c>
      <c r="G11" s="11">
        <v>0.56470818482145202</v>
      </c>
      <c r="H11" s="11">
        <v>0.56128046206004001</v>
      </c>
    </row>
    <row r="12" spans="1:8" x14ac:dyDescent="0.3">
      <c r="A12" s="15" t="s">
        <v>2</v>
      </c>
      <c r="B12" s="5" t="s">
        <v>48</v>
      </c>
      <c r="C12" s="11">
        <v>0.51399286916004805</v>
      </c>
      <c r="D12" s="11">
        <v>0.52259595964503702</v>
      </c>
      <c r="E12" s="11">
        <v>0.54508469374146096</v>
      </c>
      <c r="F12" s="11">
        <v>0.47596460598781098</v>
      </c>
      <c r="G12" s="11">
        <v>0.43529181517854798</v>
      </c>
      <c r="H12" s="11">
        <v>0.43871953793995999</v>
      </c>
    </row>
    <row r="13" spans="1:8" x14ac:dyDescent="0.3">
      <c r="A13" s="17" t="s">
        <v>59</v>
      </c>
      <c r="B13" s="5" t="s">
        <v>47</v>
      </c>
      <c r="C13" s="11">
        <v>0.42017825391930602</v>
      </c>
      <c r="D13" s="11">
        <v>0.42766666689803301</v>
      </c>
      <c r="E13" s="11">
        <v>0.42242904574326101</v>
      </c>
      <c r="F13" s="11">
        <v>0.39163390770267498</v>
      </c>
      <c r="G13" s="11">
        <v>0.43168604657972598</v>
      </c>
      <c r="H13" s="11">
        <v>0.42019919435296499</v>
      </c>
    </row>
    <row r="14" spans="1:8" x14ac:dyDescent="0.3">
      <c r="A14" s="15" t="s">
        <v>2</v>
      </c>
      <c r="B14" s="5" t="s">
        <v>48</v>
      </c>
      <c r="C14" s="11">
        <v>0.57982174608069403</v>
      </c>
      <c r="D14" s="11">
        <v>0.57233333310196699</v>
      </c>
      <c r="E14" s="11">
        <v>0.57757095425673899</v>
      </c>
      <c r="F14" s="11">
        <v>0.60836609229732497</v>
      </c>
      <c r="G14" s="11">
        <v>0.56831395342027402</v>
      </c>
      <c r="H14" s="11">
        <v>0.57980080564703596</v>
      </c>
    </row>
    <row r="15" spans="1:8" x14ac:dyDescent="0.3">
      <c r="A15" s="17" t="s">
        <v>62</v>
      </c>
      <c r="B15" s="5" t="s">
        <v>47</v>
      </c>
      <c r="C15" s="11">
        <v>0.299213522562985</v>
      </c>
      <c r="D15" s="11">
        <v>0.199636519332103</v>
      </c>
      <c r="E15" s="11">
        <v>0.25192898738710501</v>
      </c>
      <c r="F15" s="11">
        <v>0.18177748594305099</v>
      </c>
      <c r="G15" s="11">
        <v>0.320820928420814</v>
      </c>
      <c r="H15" s="11">
        <v>0.24490149526069299</v>
      </c>
    </row>
    <row r="16" spans="1:8" x14ac:dyDescent="0.3">
      <c r="A16" s="15" t="s">
        <v>2</v>
      </c>
      <c r="B16" s="5" t="s">
        <v>48</v>
      </c>
      <c r="C16" s="11">
        <v>0.70078647743701505</v>
      </c>
      <c r="D16" s="11">
        <v>0.80036348066789698</v>
      </c>
      <c r="E16" s="11">
        <v>0.74807101261289499</v>
      </c>
      <c r="F16" s="11">
        <v>0.81822251405695001</v>
      </c>
      <c r="G16" s="11">
        <v>0.679179071579186</v>
      </c>
      <c r="H16" s="11">
        <v>0.75509850473930695</v>
      </c>
    </row>
    <row r="17" spans="1:8" ht="25.5" customHeight="1" x14ac:dyDescent="0.3">
      <c r="A17" s="17" t="s">
        <v>68</v>
      </c>
      <c r="B17" s="5" t="s">
        <v>47</v>
      </c>
      <c r="C17" s="11">
        <v>0.22064579247143501</v>
      </c>
      <c r="D17" s="11">
        <v>0.269775580436806</v>
      </c>
      <c r="E17" s="11">
        <v>0.27933010148460602</v>
      </c>
      <c r="F17" s="11">
        <v>0.23159630341728599</v>
      </c>
      <c r="G17" s="11">
        <v>0.24556553854184099</v>
      </c>
      <c r="H17" s="11">
        <v>0.28831339886208601</v>
      </c>
    </row>
    <row r="18" spans="1:8" x14ac:dyDescent="0.3">
      <c r="A18" s="15" t="s">
        <v>2</v>
      </c>
      <c r="B18" s="5" t="s">
        <v>48</v>
      </c>
      <c r="C18" s="11">
        <v>0.77935420752856499</v>
      </c>
      <c r="D18" s="11">
        <v>0.73022441956319395</v>
      </c>
      <c r="E18" s="11">
        <v>0.72066989851539398</v>
      </c>
      <c r="F18" s="11">
        <v>0.76840369658271401</v>
      </c>
      <c r="G18" s="11">
        <v>0.75443446145815896</v>
      </c>
      <c r="H18" s="11">
        <v>0.71168660113791404</v>
      </c>
    </row>
    <row r="19" spans="1:8" ht="25.5" customHeight="1" x14ac:dyDescent="0.3">
      <c r="A19" s="17" t="s">
        <v>65</v>
      </c>
      <c r="B19" s="5" t="s">
        <v>47</v>
      </c>
      <c r="C19" s="11">
        <v>0.163349784885682</v>
      </c>
      <c r="D19" s="11">
        <v>0.16214365581950799</v>
      </c>
      <c r="E19" s="11">
        <v>0.22792427217130501</v>
      </c>
      <c r="F19" s="11">
        <v>0.166772496375826</v>
      </c>
      <c r="G19" s="11">
        <v>0.240248389159221</v>
      </c>
      <c r="H19" s="11">
        <v>0.21028845281533701</v>
      </c>
    </row>
    <row r="20" spans="1:8" x14ac:dyDescent="0.3">
      <c r="A20" s="15" t="s">
        <v>2</v>
      </c>
      <c r="B20" s="5" t="s">
        <v>48</v>
      </c>
      <c r="C20" s="11">
        <v>0.83665021511431803</v>
      </c>
      <c r="D20" s="11">
        <v>0.83785634418049204</v>
      </c>
      <c r="E20" s="11">
        <v>0.77207572782869505</v>
      </c>
      <c r="F20" s="11">
        <v>0.83322750362417397</v>
      </c>
      <c r="G20" s="11">
        <v>0.75975161084077902</v>
      </c>
      <c r="H20" s="11">
        <v>0.78971154718466297</v>
      </c>
    </row>
    <row r="21" spans="1:8" x14ac:dyDescent="0.3">
      <c r="A21" s="17" t="s">
        <v>69</v>
      </c>
      <c r="B21" s="5" t="s">
        <v>47</v>
      </c>
      <c r="C21" s="11">
        <v>0.19099396678078501</v>
      </c>
      <c r="D21" s="11">
        <v>0.21561693678355401</v>
      </c>
      <c r="E21" s="11">
        <v>0.217643215955233</v>
      </c>
      <c r="F21" s="11">
        <v>0.14151316502081901</v>
      </c>
      <c r="G21" s="11">
        <v>0.117755971972692</v>
      </c>
      <c r="H21" s="11">
        <v>0.20562193548183899</v>
      </c>
    </row>
    <row r="22" spans="1:8" x14ac:dyDescent="0.3">
      <c r="A22" s="15" t="s">
        <v>2</v>
      </c>
      <c r="B22" s="5" t="s">
        <v>48</v>
      </c>
      <c r="C22" s="11">
        <v>0.80900603321921505</v>
      </c>
      <c r="D22" s="11">
        <v>0.78438306321644602</v>
      </c>
      <c r="E22" s="11">
        <v>0.78235678404476705</v>
      </c>
      <c r="F22" s="11">
        <v>0.85848683497918099</v>
      </c>
      <c r="G22" s="11">
        <v>0.88224402802730795</v>
      </c>
      <c r="H22" s="11">
        <v>0.79437806451816095</v>
      </c>
    </row>
  </sheetData>
  <mergeCells count="10">
    <mergeCell ref="B4:B6"/>
    <mergeCell ref="C4:H4"/>
    <mergeCell ref="A7:A8"/>
    <mergeCell ref="A9:A10"/>
    <mergeCell ref="A11:A12"/>
    <mergeCell ref="A13:A14"/>
    <mergeCell ref="A15:A16"/>
    <mergeCell ref="A17:A18"/>
    <mergeCell ref="A19:A20"/>
    <mergeCell ref="A21:A22"/>
  </mergeCells>
  <pageMargins left="0" right="0" top="0" bottom="0"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70"/>
  <sheetViews>
    <sheetView workbookViewId="0"/>
  </sheetViews>
  <sheetFormatPr defaultRowHeight="14.4" x14ac:dyDescent="0.3"/>
  <cols>
    <col min="1" max="1" width="98" bestFit="1" customWidth="1"/>
    <col min="2" max="2" width="7.6640625" bestFit="1" customWidth="1"/>
    <col min="3" max="3" width="21.6640625" bestFit="1" customWidth="1"/>
    <col min="4" max="4" width="5.6640625" bestFit="1" customWidth="1"/>
    <col min="5" max="5" width="22.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6"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109375" bestFit="1" customWidth="1"/>
    <col min="23" max="23" width="22.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 min="31" max="31" width="21.6640625" bestFit="1" customWidth="1"/>
    <col min="32" max="32" width="5.6640625" bestFit="1" customWidth="1"/>
  </cols>
  <sheetData>
    <row r="1" spans="1:32" x14ac:dyDescent="0.3">
      <c r="A1" s="2" t="str">
        <f xml:space="preserve"> HYPERLINK("#'Table of Contents'!A1", "Table of Contents")</f>
        <v>Table of Contents</v>
      </c>
    </row>
    <row r="2" spans="1:32" x14ac:dyDescent="0.3">
      <c r="A2" s="1" t="s">
        <v>44</v>
      </c>
    </row>
    <row r="3" spans="1:32" ht="23.25" customHeight="1" x14ac:dyDescent="0.3">
      <c r="A3" s="12" t="s">
        <v>1</v>
      </c>
    </row>
    <row r="4" spans="1:32" x14ac:dyDescent="0.3">
      <c r="A4" s="13" t="s">
        <v>2</v>
      </c>
      <c r="B4" s="14" t="s">
        <v>2</v>
      </c>
      <c r="C4" s="16" t="s">
        <v>3</v>
      </c>
      <c r="D4" s="16" t="s">
        <v>2</v>
      </c>
      <c r="E4" s="16" t="s">
        <v>2</v>
      </c>
      <c r="F4" s="16" t="s">
        <v>2</v>
      </c>
      <c r="G4" s="16" t="s">
        <v>2</v>
      </c>
      <c r="H4" s="16" t="s">
        <v>2</v>
      </c>
      <c r="I4" s="16" t="s">
        <v>2</v>
      </c>
      <c r="J4" s="16" t="s">
        <v>2</v>
      </c>
      <c r="K4" s="16" t="s">
        <v>2</v>
      </c>
      <c r="L4" s="16" t="s">
        <v>2</v>
      </c>
      <c r="M4" s="16" t="s">
        <v>2</v>
      </c>
      <c r="N4" s="16" t="s">
        <v>2</v>
      </c>
      <c r="O4" s="16" t="s">
        <v>2</v>
      </c>
      <c r="P4" s="16" t="s">
        <v>2</v>
      </c>
      <c r="Q4" s="16" t="s">
        <v>2</v>
      </c>
      <c r="R4" s="16" t="s">
        <v>2</v>
      </c>
      <c r="S4" s="16" t="s">
        <v>2</v>
      </c>
      <c r="T4" s="16" t="s">
        <v>2</v>
      </c>
      <c r="U4" s="16" t="s">
        <v>2</v>
      </c>
      <c r="V4" s="16" t="s">
        <v>2</v>
      </c>
      <c r="W4" s="16" t="s">
        <v>2</v>
      </c>
      <c r="X4" s="16" t="s">
        <v>2</v>
      </c>
      <c r="Y4" s="16" t="s">
        <v>2</v>
      </c>
      <c r="Z4" s="16" t="s">
        <v>2</v>
      </c>
      <c r="AA4" s="16" t="s">
        <v>2</v>
      </c>
      <c r="AB4" s="16" t="s">
        <v>2</v>
      </c>
      <c r="AC4" s="16" t="s">
        <v>2</v>
      </c>
      <c r="AD4" s="16" t="s">
        <v>2</v>
      </c>
      <c r="AE4" s="16" t="s">
        <v>4</v>
      </c>
      <c r="AF4" s="16" t="s">
        <v>2</v>
      </c>
    </row>
    <row r="5" spans="1:32" x14ac:dyDescent="0.3">
      <c r="A5" t="s">
        <v>2</v>
      </c>
      <c r="B5" s="15" t="s">
        <v>2</v>
      </c>
      <c r="C5" s="16" t="s">
        <v>5</v>
      </c>
      <c r="D5" s="16" t="s">
        <v>2</v>
      </c>
      <c r="E5" s="16" t="s">
        <v>7</v>
      </c>
      <c r="F5" s="16" t="s">
        <v>2</v>
      </c>
      <c r="G5" s="16" t="s">
        <v>8</v>
      </c>
      <c r="H5" s="16" t="s">
        <v>2</v>
      </c>
      <c r="I5" s="16" t="s">
        <v>9</v>
      </c>
      <c r="J5" s="16" t="s">
        <v>2</v>
      </c>
      <c r="K5" s="16" t="s">
        <v>10</v>
      </c>
      <c r="L5" s="16" t="s">
        <v>2</v>
      </c>
      <c r="M5" s="16" t="s">
        <v>11</v>
      </c>
      <c r="N5" s="16" t="s">
        <v>2</v>
      </c>
      <c r="O5" s="16" t="s">
        <v>12</v>
      </c>
      <c r="P5" s="16" t="s">
        <v>2</v>
      </c>
      <c r="Q5" s="16" t="s">
        <v>13</v>
      </c>
      <c r="R5" s="16" t="s">
        <v>2</v>
      </c>
      <c r="S5" s="16" t="s">
        <v>14</v>
      </c>
      <c r="T5" s="16" t="s">
        <v>2</v>
      </c>
      <c r="U5" s="16" t="s">
        <v>15</v>
      </c>
      <c r="V5" s="16" t="s">
        <v>2</v>
      </c>
      <c r="W5" s="16" t="s">
        <v>16</v>
      </c>
      <c r="X5" s="16" t="s">
        <v>2</v>
      </c>
      <c r="Y5" s="16" t="s">
        <v>17</v>
      </c>
      <c r="Z5" s="16" t="s">
        <v>2</v>
      </c>
      <c r="AA5" s="16" t="s">
        <v>18</v>
      </c>
      <c r="AB5" s="16" t="s">
        <v>2</v>
      </c>
      <c r="AC5" s="16" t="s">
        <v>4</v>
      </c>
      <c r="AD5" s="16" t="s">
        <v>2</v>
      </c>
      <c r="AE5" s="16" t="s">
        <v>4</v>
      </c>
      <c r="AF5" s="16" t="s">
        <v>2</v>
      </c>
    </row>
    <row r="6" spans="1:32" x14ac:dyDescent="0.3">
      <c r="A6" t="s">
        <v>2</v>
      </c>
      <c r="B6" s="15" t="s">
        <v>2</v>
      </c>
      <c r="C6" s="3" t="s">
        <v>45</v>
      </c>
      <c r="D6" s="3" t="s">
        <v>6</v>
      </c>
      <c r="E6" s="3" t="s">
        <v>45</v>
      </c>
      <c r="F6" s="3" t="s">
        <v>6</v>
      </c>
      <c r="G6" s="3" t="s">
        <v>45</v>
      </c>
      <c r="H6" s="3" t="s">
        <v>6</v>
      </c>
      <c r="I6" s="3" t="s">
        <v>45</v>
      </c>
      <c r="J6" s="3" t="s">
        <v>6</v>
      </c>
      <c r="K6" s="3" t="s">
        <v>45</v>
      </c>
      <c r="L6" s="3" t="s">
        <v>6</v>
      </c>
      <c r="M6" s="3" t="s">
        <v>45</v>
      </c>
      <c r="N6" s="3" t="s">
        <v>6</v>
      </c>
      <c r="O6" s="3" t="s">
        <v>45</v>
      </c>
      <c r="P6" s="3" t="s">
        <v>6</v>
      </c>
      <c r="Q6" s="3" t="s">
        <v>45</v>
      </c>
      <c r="R6" s="3" t="s">
        <v>6</v>
      </c>
      <c r="S6" s="3" t="s">
        <v>45</v>
      </c>
      <c r="T6" s="3" t="s">
        <v>6</v>
      </c>
      <c r="U6" s="3" t="s">
        <v>45</v>
      </c>
      <c r="V6" s="3" t="s">
        <v>6</v>
      </c>
      <c r="W6" s="3" t="s">
        <v>45</v>
      </c>
      <c r="X6" s="3" t="s">
        <v>6</v>
      </c>
      <c r="Y6" s="3" t="s">
        <v>45</v>
      </c>
      <c r="Z6" s="3" t="s">
        <v>6</v>
      </c>
      <c r="AA6" s="3" t="s">
        <v>45</v>
      </c>
      <c r="AB6" s="3" t="s">
        <v>6</v>
      </c>
      <c r="AC6" s="3" t="s">
        <v>45</v>
      </c>
      <c r="AD6" s="3" t="s">
        <v>6</v>
      </c>
      <c r="AE6" s="3" t="s">
        <v>45</v>
      </c>
      <c r="AF6" s="3" t="s">
        <v>6</v>
      </c>
    </row>
    <row r="7" spans="1:32" ht="25.5" customHeight="1" x14ac:dyDescent="0.3">
      <c r="A7" s="17" t="s">
        <v>46</v>
      </c>
      <c r="B7" s="5" t="s">
        <v>47</v>
      </c>
      <c r="C7" s="8">
        <v>79.606360725792996</v>
      </c>
      <c r="D7" s="7" t="s">
        <v>25</v>
      </c>
      <c r="E7" s="8">
        <v>73.670642004913404</v>
      </c>
      <c r="F7" s="7" t="s">
        <v>21</v>
      </c>
      <c r="G7" s="8">
        <v>73.672034698147201</v>
      </c>
      <c r="H7" s="7" t="s">
        <v>26</v>
      </c>
      <c r="I7" s="8">
        <v>83.783154077751803</v>
      </c>
      <c r="J7" s="7" t="s">
        <v>33</v>
      </c>
      <c r="K7" s="8">
        <v>75.421190064315098</v>
      </c>
      <c r="L7" s="7" t="s">
        <v>37</v>
      </c>
      <c r="M7" s="8">
        <v>80.7693979261946</v>
      </c>
      <c r="N7" s="7" t="s">
        <v>22</v>
      </c>
      <c r="O7" s="8">
        <v>84.168427597731394</v>
      </c>
      <c r="P7" s="7" t="s">
        <v>31</v>
      </c>
      <c r="Q7" s="8">
        <v>81.189672079494002</v>
      </c>
      <c r="R7" s="7" t="s">
        <v>29</v>
      </c>
      <c r="S7" s="8">
        <v>80.091556920727996</v>
      </c>
      <c r="T7" s="7" t="s">
        <v>32</v>
      </c>
      <c r="U7" s="8">
        <v>70.554849480468505</v>
      </c>
      <c r="V7" s="7" t="s">
        <v>24</v>
      </c>
      <c r="W7" s="8">
        <v>75.164448336027206</v>
      </c>
      <c r="X7" s="7" t="s">
        <v>27</v>
      </c>
      <c r="Y7" s="8">
        <v>74.529319442289605</v>
      </c>
      <c r="Z7" s="7" t="s">
        <v>23</v>
      </c>
      <c r="AA7" s="8">
        <v>76.033149852295594</v>
      </c>
      <c r="AB7" s="7" t="s">
        <v>34</v>
      </c>
      <c r="AC7" s="8">
        <v>78.044763625031607</v>
      </c>
      <c r="AD7" s="7" t="s">
        <v>28</v>
      </c>
      <c r="AE7" s="8">
        <v>78.044763625031607</v>
      </c>
      <c r="AF7" s="7" t="s">
        <v>28</v>
      </c>
    </row>
    <row r="8" spans="1:32" x14ac:dyDescent="0.3">
      <c r="A8" s="15" t="s">
        <v>2</v>
      </c>
      <c r="B8" s="5" t="s">
        <v>48</v>
      </c>
      <c r="C8" s="8">
        <v>20.393639274207001</v>
      </c>
      <c r="D8" s="7" t="s">
        <v>37</v>
      </c>
      <c r="E8" s="8">
        <v>26.3293579950866</v>
      </c>
      <c r="F8" s="7" t="s">
        <v>33</v>
      </c>
      <c r="G8" s="8">
        <v>26.327965301852799</v>
      </c>
      <c r="H8" s="7" t="s">
        <v>29</v>
      </c>
      <c r="I8" s="8">
        <v>16.216845922248201</v>
      </c>
      <c r="J8" s="7" t="s">
        <v>21</v>
      </c>
      <c r="K8" s="8">
        <v>24.578809935684902</v>
      </c>
      <c r="L8" s="7" t="s">
        <v>25</v>
      </c>
      <c r="M8" s="8">
        <v>19.2306020738054</v>
      </c>
      <c r="N8" s="7" t="s">
        <v>23</v>
      </c>
      <c r="O8" s="8">
        <v>15.8315724022686</v>
      </c>
      <c r="P8" s="7" t="s">
        <v>24</v>
      </c>
      <c r="Q8" s="8">
        <v>18.810327920506001</v>
      </c>
      <c r="R8" s="7" t="s">
        <v>26</v>
      </c>
      <c r="S8" s="8">
        <v>19.908443079272001</v>
      </c>
      <c r="T8" s="7" t="s">
        <v>27</v>
      </c>
      <c r="U8" s="8">
        <v>29.445150519531499</v>
      </c>
      <c r="V8" s="7" t="s">
        <v>31</v>
      </c>
      <c r="W8" s="8">
        <v>24.835551663972801</v>
      </c>
      <c r="X8" s="7" t="s">
        <v>32</v>
      </c>
      <c r="Y8" s="8">
        <v>25.470680557710399</v>
      </c>
      <c r="Z8" s="7" t="s">
        <v>22</v>
      </c>
      <c r="AA8" s="8">
        <v>23.966850147704399</v>
      </c>
      <c r="AB8" s="7" t="s">
        <v>28</v>
      </c>
      <c r="AC8" s="8">
        <v>21.955236374968301</v>
      </c>
      <c r="AD8" s="7" t="s">
        <v>30</v>
      </c>
      <c r="AE8" s="8">
        <v>21.955236374968301</v>
      </c>
      <c r="AF8" s="7" t="s">
        <v>30</v>
      </c>
    </row>
    <row r="9" spans="1:32" ht="25.5" customHeight="1" x14ac:dyDescent="0.3">
      <c r="A9" s="17" t="s">
        <v>49</v>
      </c>
      <c r="B9" s="5" t="s">
        <v>47</v>
      </c>
      <c r="C9" s="8">
        <v>70.978282644676497</v>
      </c>
      <c r="D9" s="7" t="s">
        <v>25</v>
      </c>
      <c r="E9" s="8">
        <v>73.2580710707783</v>
      </c>
      <c r="F9" s="7" t="s">
        <v>32</v>
      </c>
      <c r="G9" s="8">
        <v>59.8532596033834</v>
      </c>
      <c r="H9" s="7" t="s">
        <v>24</v>
      </c>
      <c r="I9" s="8">
        <v>78.380169301230694</v>
      </c>
      <c r="J9" s="7" t="s">
        <v>31</v>
      </c>
      <c r="K9" s="8">
        <v>74.730259269258099</v>
      </c>
      <c r="L9" s="7" t="s">
        <v>29</v>
      </c>
      <c r="M9" s="8">
        <v>75.580718136849597</v>
      </c>
      <c r="N9" s="7" t="s">
        <v>33</v>
      </c>
      <c r="O9" s="8">
        <v>67.943523171877402</v>
      </c>
      <c r="P9" s="7" t="s">
        <v>23</v>
      </c>
      <c r="Q9" s="8">
        <v>67.987297573695002</v>
      </c>
      <c r="R9" s="7" t="s">
        <v>27</v>
      </c>
      <c r="S9" s="8">
        <v>69.168990286476301</v>
      </c>
      <c r="T9" s="7" t="s">
        <v>37</v>
      </c>
      <c r="U9" s="8">
        <v>63.753324958864503</v>
      </c>
      <c r="V9" s="7" t="s">
        <v>21</v>
      </c>
      <c r="W9" s="8">
        <v>64.141338819051597</v>
      </c>
      <c r="X9" s="7" t="s">
        <v>26</v>
      </c>
      <c r="Y9" s="8">
        <v>73.287902368839795</v>
      </c>
      <c r="Z9" s="7" t="s">
        <v>22</v>
      </c>
      <c r="AA9" s="8">
        <v>69.581762196571503</v>
      </c>
      <c r="AB9" s="7" t="s">
        <v>34</v>
      </c>
      <c r="AC9" s="8">
        <v>70.600672994826596</v>
      </c>
      <c r="AD9" s="7" t="s">
        <v>28</v>
      </c>
      <c r="AE9" s="8">
        <v>70.600672994826596</v>
      </c>
      <c r="AF9" s="7" t="s">
        <v>28</v>
      </c>
    </row>
    <row r="10" spans="1:32" x14ac:dyDescent="0.3">
      <c r="A10" s="15" t="s">
        <v>2</v>
      </c>
      <c r="B10" s="5" t="s">
        <v>48</v>
      </c>
      <c r="C10" s="8">
        <v>29.021717355323499</v>
      </c>
      <c r="D10" s="7" t="s">
        <v>37</v>
      </c>
      <c r="E10" s="8">
        <v>26.7419289292217</v>
      </c>
      <c r="F10" s="7" t="s">
        <v>27</v>
      </c>
      <c r="G10" s="8">
        <v>40.1467403966166</v>
      </c>
      <c r="H10" s="7" t="s">
        <v>31</v>
      </c>
      <c r="I10" s="8">
        <v>21.619830698769299</v>
      </c>
      <c r="J10" s="7" t="s">
        <v>24</v>
      </c>
      <c r="K10" s="8">
        <v>25.269740730741901</v>
      </c>
      <c r="L10" s="7" t="s">
        <v>26</v>
      </c>
      <c r="M10" s="8">
        <v>24.419281863150498</v>
      </c>
      <c r="N10" s="7" t="s">
        <v>21</v>
      </c>
      <c r="O10" s="8">
        <v>32.056476828122598</v>
      </c>
      <c r="P10" s="7" t="s">
        <v>22</v>
      </c>
      <c r="Q10" s="8">
        <v>32.012702426304998</v>
      </c>
      <c r="R10" s="7" t="s">
        <v>32</v>
      </c>
      <c r="S10" s="8">
        <v>30.831009713523699</v>
      </c>
      <c r="T10" s="7" t="s">
        <v>25</v>
      </c>
      <c r="U10" s="8">
        <v>36.246675041135497</v>
      </c>
      <c r="V10" s="7" t="s">
        <v>33</v>
      </c>
      <c r="W10" s="8">
        <v>35.858661180948403</v>
      </c>
      <c r="X10" s="7" t="s">
        <v>29</v>
      </c>
      <c r="Y10" s="8">
        <v>26.712097631160201</v>
      </c>
      <c r="Z10" s="7" t="s">
        <v>23</v>
      </c>
      <c r="AA10" s="8">
        <v>30.4182378034285</v>
      </c>
      <c r="AB10" s="7" t="s">
        <v>28</v>
      </c>
      <c r="AC10" s="8">
        <v>29.399327005173301</v>
      </c>
      <c r="AD10" s="7" t="s">
        <v>30</v>
      </c>
      <c r="AE10" s="8">
        <v>29.399327005173301</v>
      </c>
      <c r="AF10" s="7" t="s">
        <v>30</v>
      </c>
    </row>
    <row r="11" spans="1:32" x14ac:dyDescent="0.3">
      <c r="A11" s="17" t="s">
        <v>50</v>
      </c>
      <c r="B11" s="5" t="s">
        <v>47</v>
      </c>
      <c r="C11" s="8">
        <v>66.3491161809647</v>
      </c>
      <c r="D11" s="7" t="s">
        <v>31</v>
      </c>
      <c r="E11" s="8">
        <v>28.113658940926999</v>
      </c>
      <c r="F11" s="7" t="s">
        <v>21</v>
      </c>
      <c r="G11" s="8">
        <v>51.8921742013844</v>
      </c>
      <c r="H11" s="7" t="s">
        <v>29</v>
      </c>
      <c r="I11" s="8">
        <v>56.674805619330897</v>
      </c>
      <c r="J11" s="7" t="s">
        <v>33</v>
      </c>
      <c r="K11" s="8">
        <v>39.051766220893697</v>
      </c>
      <c r="L11" s="7" t="s">
        <v>34</v>
      </c>
      <c r="M11" s="8">
        <v>42.840290347298797</v>
      </c>
      <c r="N11" s="7" t="s">
        <v>25</v>
      </c>
      <c r="O11" s="8">
        <v>51.338273462579302</v>
      </c>
      <c r="P11" s="7" t="s">
        <v>22</v>
      </c>
      <c r="Q11" s="8">
        <v>34.198981013893402</v>
      </c>
      <c r="R11" s="7" t="s">
        <v>27</v>
      </c>
      <c r="S11" s="8">
        <v>33.077374154585897</v>
      </c>
      <c r="T11" s="7" t="s">
        <v>23</v>
      </c>
      <c r="U11" s="8">
        <v>30.708845707421901</v>
      </c>
      <c r="V11" s="7" t="s">
        <v>26</v>
      </c>
      <c r="W11" s="8">
        <v>34.885889832584901</v>
      </c>
      <c r="X11" s="7" t="s">
        <v>37</v>
      </c>
      <c r="Y11" s="8">
        <v>46.032557179207799</v>
      </c>
      <c r="Z11" s="7" t="s">
        <v>32</v>
      </c>
      <c r="AA11" s="8">
        <v>24.586397468537498</v>
      </c>
      <c r="AB11" s="7" t="s">
        <v>24</v>
      </c>
      <c r="AC11" s="8">
        <v>41.392974771412199</v>
      </c>
      <c r="AD11" s="7" t="s">
        <v>28</v>
      </c>
      <c r="AE11" s="8">
        <v>41.392974771412199</v>
      </c>
      <c r="AF11" s="7" t="s">
        <v>28</v>
      </c>
    </row>
    <row r="12" spans="1:32" x14ac:dyDescent="0.3">
      <c r="A12" s="15" t="s">
        <v>2</v>
      </c>
      <c r="B12" s="5" t="s">
        <v>48</v>
      </c>
      <c r="C12" s="8">
        <v>33.6508838190353</v>
      </c>
      <c r="D12" s="7" t="s">
        <v>24</v>
      </c>
      <c r="E12" s="8">
        <v>71.886341059073004</v>
      </c>
      <c r="F12" s="7" t="s">
        <v>33</v>
      </c>
      <c r="G12" s="8">
        <v>48.1078257986156</v>
      </c>
      <c r="H12" s="7" t="s">
        <v>26</v>
      </c>
      <c r="I12" s="8">
        <v>43.325194380669103</v>
      </c>
      <c r="J12" s="7" t="s">
        <v>21</v>
      </c>
      <c r="K12" s="8">
        <v>60.948233779106303</v>
      </c>
      <c r="L12" s="7" t="s">
        <v>28</v>
      </c>
      <c r="M12" s="8">
        <v>57.159709652701203</v>
      </c>
      <c r="N12" s="7" t="s">
        <v>37</v>
      </c>
      <c r="O12" s="8">
        <v>48.661726537420698</v>
      </c>
      <c r="P12" s="7" t="s">
        <v>23</v>
      </c>
      <c r="Q12" s="8">
        <v>65.801018986106598</v>
      </c>
      <c r="R12" s="7" t="s">
        <v>32</v>
      </c>
      <c r="S12" s="8">
        <v>66.922625845414103</v>
      </c>
      <c r="T12" s="7" t="s">
        <v>22</v>
      </c>
      <c r="U12" s="8">
        <v>69.291154292578099</v>
      </c>
      <c r="V12" s="7" t="s">
        <v>29</v>
      </c>
      <c r="W12" s="8">
        <v>65.114110167415106</v>
      </c>
      <c r="X12" s="7" t="s">
        <v>25</v>
      </c>
      <c r="Y12" s="8">
        <v>53.967442820792201</v>
      </c>
      <c r="Z12" s="7" t="s">
        <v>27</v>
      </c>
      <c r="AA12" s="8">
        <v>75.413602531462502</v>
      </c>
      <c r="AB12" s="7" t="s">
        <v>31</v>
      </c>
      <c r="AC12" s="8">
        <v>58.607025228587801</v>
      </c>
      <c r="AD12" s="7" t="s">
        <v>30</v>
      </c>
      <c r="AE12" s="8">
        <v>58.607025228587801</v>
      </c>
      <c r="AF12" s="7" t="s">
        <v>30</v>
      </c>
    </row>
    <row r="13" spans="1:32" x14ac:dyDescent="0.3">
      <c r="A13" s="17" t="s">
        <v>51</v>
      </c>
      <c r="B13" s="5" t="s">
        <v>47</v>
      </c>
      <c r="C13" s="8">
        <v>46.355547663033398</v>
      </c>
      <c r="D13" s="7" t="s">
        <v>31</v>
      </c>
      <c r="E13" s="8">
        <v>39.502556476029604</v>
      </c>
      <c r="F13" s="7" t="s">
        <v>25</v>
      </c>
      <c r="G13" s="8">
        <v>32.5791627744861</v>
      </c>
      <c r="H13" s="7" t="s">
        <v>26</v>
      </c>
      <c r="I13" s="8">
        <v>38.8667178873607</v>
      </c>
      <c r="J13" s="7" t="s">
        <v>34</v>
      </c>
      <c r="K13" s="8">
        <v>30.571392261465601</v>
      </c>
      <c r="L13" s="7" t="s">
        <v>24</v>
      </c>
      <c r="M13" s="8">
        <v>43.877595097648801</v>
      </c>
      <c r="N13" s="7" t="s">
        <v>33</v>
      </c>
      <c r="O13" s="8">
        <v>43.204990625976002</v>
      </c>
      <c r="P13" s="7" t="s">
        <v>29</v>
      </c>
      <c r="Q13" s="8">
        <v>40.0385795029541</v>
      </c>
      <c r="R13" s="7" t="s">
        <v>32</v>
      </c>
      <c r="S13" s="8">
        <v>37.865752452565097</v>
      </c>
      <c r="T13" s="7" t="s">
        <v>37</v>
      </c>
      <c r="U13" s="8">
        <v>33.260196075670898</v>
      </c>
      <c r="V13" s="7" t="s">
        <v>27</v>
      </c>
      <c r="W13" s="8">
        <v>41.242686898735997</v>
      </c>
      <c r="X13" s="7" t="s">
        <v>22</v>
      </c>
      <c r="Y13" s="8">
        <v>31.290650489193698</v>
      </c>
      <c r="Z13" s="7" t="s">
        <v>21</v>
      </c>
      <c r="AA13" s="8">
        <v>33.078108457648803</v>
      </c>
      <c r="AB13" s="7" t="s">
        <v>23</v>
      </c>
      <c r="AC13" s="8">
        <v>38.9707794728088</v>
      </c>
      <c r="AD13" s="7" t="s">
        <v>28</v>
      </c>
      <c r="AE13" s="8">
        <v>38.9707794728088</v>
      </c>
      <c r="AF13" s="7" t="s">
        <v>28</v>
      </c>
    </row>
    <row r="14" spans="1:32" x14ac:dyDescent="0.3">
      <c r="A14" s="15" t="s">
        <v>2</v>
      </c>
      <c r="B14" s="5" t="s">
        <v>48</v>
      </c>
      <c r="C14" s="8">
        <v>53.644452336966602</v>
      </c>
      <c r="D14" s="7" t="s">
        <v>24</v>
      </c>
      <c r="E14" s="8">
        <v>60.497443523970396</v>
      </c>
      <c r="F14" s="7" t="s">
        <v>37</v>
      </c>
      <c r="G14" s="8">
        <v>67.420837225513907</v>
      </c>
      <c r="H14" s="7" t="s">
        <v>29</v>
      </c>
      <c r="I14" s="8">
        <v>61.1332821126393</v>
      </c>
      <c r="J14" s="7" t="s">
        <v>28</v>
      </c>
      <c r="K14" s="8">
        <v>69.428607738534396</v>
      </c>
      <c r="L14" s="7" t="s">
        <v>31</v>
      </c>
      <c r="M14" s="8">
        <v>56.122404902351199</v>
      </c>
      <c r="N14" s="7" t="s">
        <v>21</v>
      </c>
      <c r="O14" s="8">
        <v>56.795009374023998</v>
      </c>
      <c r="P14" s="7" t="s">
        <v>26</v>
      </c>
      <c r="Q14" s="8">
        <v>59.9614204970459</v>
      </c>
      <c r="R14" s="7" t="s">
        <v>27</v>
      </c>
      <c r="S14" s="8">
        <v>62.134247547434903</v>
      </c>
      <c r="T14" s="7" t="s">
        <v>25</v>
      </c>
      <c r="U14" s="8">
        <v>66.739803924329095</v>
      </c>
      <c r="V14" s="7" t="s">
        <v>32</v>
      </c>
      <c r="W14" s="8">
        <v>58.757313101264003</v>
      </c>
      <c r="X14" s="7" t="s">
        <v>23</v>
      </c>
      <c r="Y14" s="8">
        <v>68.709349510806206</v>
      </c>
      <c r="Z14" s="7" t="s">
        <v>33</v>
      </c>
      <c r="AA14" s="8">
        <v>66.921891542351204</v>
      </c>
      <c r="AB14" s="7" t="s">
        <v>22</v>
      </c>
      <c r="AC14" s="8">
        <v>61.0292205271912</v>
      </c>
      <c r="AD14" s="7" t="s">
        <v>30</v>
      </c>
      <c r="AE14" s="8">
        <v>61.0292205271912</v>
      </c>
      <c r="AF14" s="7" t="s">
        <v>30</v>
      </c>
    </row>
    <row r="15" spans="1:32" ht="25.5" customHeight="1" x14ac:dyDescent="0.3">
      <c r="A15" s="17" t="s">
        <v>52</v>
      </c>
      <c r="B15" s="5" t="s">
        <v>47</v>
      </c>
      <c r="C15" s="8">
        <v>62.3341560352019</v>
      </c>
      <c r="D15" s="7" t="s">
        <v>29</v>
      </c>
      <c r="E15" s="8">
        <v>55.228968391867298</v>
      </c>
      <c r="F15" s="7" t="s">
        <v>37</v>
      </c>
      <c r="G15" s="8">
        <v>62.218596895961703</v>
      </c>
      <c r="H15" s="7" t="s">
        <v>22</v>
      </c>
      <c r="I15" s="8">
        <v>66.146765538442096</v>
      </c>
      <c r="J15" s="7" t="s">
        <v>33</v>
      </c>
      <c r="K15" s="8">
        <v>48.1349341238869</v>
      </c>
      <c r="L15" s="7" t="s">
        <v>24</v>
      </c>
      <c r="M15" s="8">
        <v>59.1748677969535</v>
      </c>
      <c r="N15" s="7" t="s">
        <v>25</v>
      </c>
      <c r="O15" s="8">
        <v>55.463288553278502</v>
      </c>
      <c r="P15" s="7" t="s">
        <v>34</v>
      </c>
      <c r="Q15" s="8">
        <v>60.720062908267501</v>
      </c>
      <c r="R15" s="7" t="s">
        <v>32</v>
      </c>
      <c r="S15" s="8">
        <v>53.788644844991801</v>
      </c>
      <c r="T15" s="7" t="s">
        <v>23</v>
      </c>
      <c r="U15" s="8">
        <v>66.681071272076807</v>
      </c>
      <c r="V15" s="7" t="s">
        <v>31</v>
      </c>
      <c r="W15" s="8">
        <v>51.627163616487699</v>
      </c>
      <c r="X15" s="7" t="s">
        <v>21</v>
      </c>
      <c r="Y15" s="8">
        <v>52.285939324789702</v>
      </c>
      <c r="Z15" s="7" t="s">
        <v>26</v>
      </c>
      <c r="AA15" s="8">
        <v>53.893507930065901</v>
      </c>
      <c r="AB15" s="7" t="s">
        <v>27</v>
      </c>
      <c r="AC15" s="8">
        <v>57.597457815190999</v>
      </c>
      <c r="AD15" s="7" t="s">
        <v>28</v>
      </c>
      <c r="AE15" s="8">
        <v>57.597457815190999</v>
      </c>
      <c r="AF15" s="7" t="s">
        <v>28</v>
      </c>
    </row>
    <row r="16" spans="1:32" x14ac:dyDescent="0.3">
      <c r="A16" s="15" t="s">
        <v>2</v>
      </c>
      <c r="B16" s="5" t="s">
        <v>48</v>
      </c>
      <c r="C16" s="8">
        <v>37.6658439647981</v>
      </c>
      <c r="D16" s="7" t="s">
        <v>26</v>
      </c>
      <c r="E16" s="8">
        <v>44.771031608132702</v>
      </c>
      <c r="F16" s="7" t="s">
        <v>25</v>
      </c>
      <c r="G16" s="8">
        <v>37.781403104038297</v>
      </c>
      <c r="H16" s="7" t="s">
        <v>23</v>
      </c>
      <c r="I16" s="8">
        <v>33.853234461557904</v>
      </c>
      <c r="J16" s="7" t="s">
        <v>21</v>
      </c>
      <c r="K16" s="8">
        <v>51.8650658761131</v>
      </c>
      <c r="L16" s="7" t="s">
        <v>31</v>
      </c>
      <c r="M16" s="8">
        <v>40.8251322030465</v>
      </c>
      <c r="N16" s="7" t="s">
        <v>37</v>
      </c>
      <c r="O16" s="8">
        <v>44.536711446721498</v>
      </c>
      <c r="P16" s="7" t="s">
        <v>28</v>
      </c>
      <c r="Q16" s="8">
        <v>39.279937091732499</v>
      </c>
      <c r="R16" s="7" t="s">
        <v>27</v>
      </c>
      <c r="S16" s="8">
        <v>46.211355155008199</v>
      </c>
      <c r="T16" s="7" t="s">
        <v>22</v>
      </c>
      <c r="U16" s="8">
        <v>33.3189287279232</v>
      </c>
      <c r="V16" s="7" t="s">
        <v>24</v>
      </c>
      <c r="W16" s="8">
        <v>48.372836383512301</v>
      </c>
      <c r="X16" s="7" t="s">
        <v>33</v>
      </c>
      <c r="Y16" s="8">
        <v>47.714060675210298</v>
      </c>
      <c r="Z16" s="7" t="s">
        <v>29</v>
      </c>
      <c r="AA16" s="8">
        <v>46.106492069934099</v>
      </c>
      <c r="AB16" s="7" t="s">
        <v>32</v>
      </c>
      <c r="AC16" s="8">
        <v>42.402542184809001</v>
      </c>
      <c r="AD16" s="7" t="s">
        <v>30</v>
      </c>
      <c r="AE16" s="8">
        <v>42.402542184809001</v>
      </c>
      <c r="AF16" s="7" t="s">
        <v>30</v>
      </c>
    </row>
    <row r="17" spans="1:32" ht="25.5" customHeight="1" x14ac:dyDescent="0.3">
      <c r="A17" s="17" t="s">
        <v>53</v>
      </c>
      <c r="B17" s="5" t="s">
        <v>47</v>
      </c>
      <c r="C17" s="8">
        <v>68.069395282559</v>
      </c>
      <c r="D17" s="7" t="s">
        <v>23</v>
      </c>
      <c r="E17" s="8">
        <v>72.3349934375278</v>
      </c>
      <c r="F17" s="7" t="s">
        <v>22</v>
      </c>
      <c r="G17" s="8">
        <v>62.907963577015998</v>
      </c>
      <c r="H17" s="7" t="s">
        <v>21</v>
      </c>
      <c r="I17" s="8">
        <v>79.664261240001807</v>
      </c>
      <c r="J17" s="7" t="s">
        <v>31</v>
      </c>
      <c r="K17" s="8">
        <v>69.520865323394801</v>
      </c>
      <c r="L17" s="7" t="s">
        <v>27</v>
      </c>
      <c r="M17" s="8">
        <v>74.253228756173996</v>
      </c>
      <c r="N17" s="7" t="s">
        <v>33</v>
      </c>
      <c r="O17" s="8">
        <v>72.975024450595896</v>
      </c>
      <c r="P17" s="7" t="s">
        <v>29</v>
      </c>
      <c r="Q17" s="8">
        <v>71.011065092961999</v>
      </c>
      <c r="R17" s="7" t="s">
        <v>30</v>
      </c>
      <c r="S17" s="8">
        <v>69.992628557132093</v>
      </c>
      <c r="T17" s="7" t="s">
        <v>37</v>
      </c>
      <c r="U17" s="8">
        <v>62.444670328684502</v>
      </c>
      <c r="V17" s="7" t="s">
        <v>24</v>
      </c>
      <c r="W17" s="8">
        <v>71.902695860119593</v>
      </c>
      <c r="X17" s="7" t="s">
        <v>32</v>
      </c>
      <c r="Y17" s="8">
        <v>70.676865332080993</v>
      </c>
      <c r="Z17" s="7" t="s">
        <v>34</v>
      </c>
      <c r="AA17" s="8">
        <v>67.794604300403705</v>
      </c>
      <c r="AB17" s="7" t="s">
        <v>26</v>
      </c>
      <c r="AC17" s="8">
        <v>71.127895613769596</v>
      </c>
      <c r="AD17" s="7" t="s">
        <v>25</v>
      </c>
      <c r="AE17" s="8">
        <v>71.127895613769596</v>
      </c>
      <c r="AF17" s="7" t="s">
        <v>25</v>
      </c>
    </row>
    <row r="18" spans="1:32" x14ac:dyDescent="0.3">
      <c r="A18" s="15" t="s">
        <v>2</v>
      </c>
      <c r="B18" s="5" t="s">
        <v>48</v>
      </c>
      <c r="C18" s="8">
        <v>31.930604717441</v>
      </c>
      <c r="D18" s="7" t="s">
        <v>22</v>
      </c>
      <c r="E18" s="8">
        <v>27.6650065624722</v>
      </c>
      <c r="F18" s="7" t="s">
        <v>23</v>
      </c>
      <c r="G18" s="8">
        <v>37.092036422984002</v>
      </c>
      <c r="H18" s="7" t="s">
        <v>33</v>
      </c>
      <c r="I18" s="8">
        <v>20.3357387599982</v>
      </c>
      <c r="J18" s="7" t="s">
        <v>24</v>
      </c>
      <c r="K18" s="8">
        <v>30.479134676605199</v>
      </c>
      <c r="L18" s="7" t="s">
        <v>32</v>
      </c>
      <c r="M18" s="8">
        <v>25.746771243826</v>
      </c>
      <c r="N18" s="7" t="s">
        <v>21</v>
      </c>
      <c r="O18" s="8">
        <v>27.024975549404001</v>
      </c>
      <c r="P18" s="7" t="s">
        <v>26</v>
      </c>
      <c r="Q18" s="8">
        <v>28.988934907038001</v>
      </c>
      <c r="R18" s="7" t="s">
        <v>30</v>
      </c>
      <c r="S18" s="8">
        <v>30.0073714428679</v>
      </c>
      <c r="T18" s="7" t="s">
        <v>25</v>
      </c>
      <c r="U18" s="8">
        <v>37.555329671315498</v>
      </c>
      <c r="V18" s="7" t="s">
        <v>31</v>
      </c>
      <c r="W18" s="8">
        <v>28.0973041398804</v>
      </c>
      <c r="X18" s="7" t="s">
        <v>27</v>
      </c>
      <c r="Y18" s="8">
        <v>29.323134667919</v>
      </c>
      <c r="Z18" s="7" t="s">
        <v>28</v>
      </c>
      <c r="AA18" s="8">
        <v>32.205395699596302</v>
      </c>
      <c r="AB18" s="7" t="s">
        <v>29</v>
      </c>
      <c r="AC18" s="8">
        <v>28.872104386230401</v>
      </c>
      <c r="AD18" s="7" t="s">
        <v>34</v>
      </c>
      <c r="AE18" s="8">
        <v>28.872104386230401</v>
      </c>
      <c r="AF18" s="7" t="s">
        <v>34</v>
      </c>
    </row>
    <row r="19" spans="1:32" ht="25.5" customHeight="1" x14ac:dyDescent="0.3">
      <c r="A19" s="17" t="s">
        <v>54</v>
      </c>
      <c r="B19" s="5" t="s">
        <v>47</v>
      </c>
      <c r="C19" s="8">
        <v>56.079212088728902</v>
      </c>
      <c r="D19" s="7" t="s">
        <v>34</v>
      </c>
      <c r="E19" s="8">
        <v>53.542947759476398</v>
      </c>
      <c r="F19" s="7" t="s">
        <v>23</v>
      </c>
      <c r="G19" s="8">
        <v>48.821880465046704</v>
      </c>
      <c r="H19" s="7" t="s">
        <v>24</v>
      </c>
      <c r="I19" s="8">
        <v>64.801287533371394</v>
      </c>
      <c r="J19" s="7" t="s">
        <v>31</v>
      </c>
      <c r="K19" s="8">
        <v>58.016736865244503</v>
      </c>
      <c r="L19" s="7" t="s">
        <v>28</v>
      </c>
      <c r="M19" s="8">
        <v>63.9521669996046</v>
      </c>
      <c r="N19" s="7" t="s">
        <v>33</v>
      </c>
      <c r="O19" s="8">
        <v>63.621991657524298</v>
      </c>
      <c r="P19" s="7" t="s">
        <v>29</v>
      </c>
      <c r="Q19" s="8">
        <v>60.721628534844399</v>
      </c>
      <c r="R19" s="7" t="s">
        <v>22</v>
      </c>
      <c r="S19" s="8">
        <v>55.791938718065197</v>
      </c>
      <c r="T19" s="7" t="s">
        <v>27</v>
      </c>
      <c r="U19" s="8">
        <v>52.453513398981997</v>
      </c>
      <c r="V19" s="7" t="s">
        <v>26</v>
      </c>
      <c r="W19" s="8">
        <v>56.128046206004001</v>
      </c>
      <c r="X19" s="7" t="s">
        <v>30</v>
      </c>
      <c r="Y19" s="8">
        <v>51.9322795630545</v>
      </c>
      <c r="Z19" s="7" t="s">
        <v>21</v>
      </c>
      <c r="AA19" s="8">
        <v>55.969377060976797</v>
      </c>
      <c r="AB19" s="7" t="s">
        <v>37</v>
      </c>
      <c r="AC19" s="8">
        <v>58.334194678277001</v>
      </c>
      <c r="AD19" s="7" t="s">
        <v>32</v>
      </c>
      <c r="AE19" s="8">
        <v>58.334194678277001</v>
      </c>
      <c r="AF19" s="7" t="s">
        <v>32</v>
      </c>
    </row>
    <row r="20" spans="1:32" x14ac:dyDescent="0.3">
      <c r="A20" s="15" t="s">
        <v>2</v>
      </c>
      <c r="B20" s="5" t="s">
        <v>48</v>
      </c>
      <c r="C20" s="8">
        <v>43.920787911271098</v>
      </c>
      <c r="D20" s="7" t="s">
        <v>28</v>
      </c>
      <c r="E20" s="8">
        <v>46.457052240523602</v>
      </c>
      <c r="F20" s="7" t="s">
        <v>22</v>
      </c>
      <c r="G20" s="8">
        <v>51.178119534953296</v>
      </c>
      <c r="H20" s="7" t="s">
        <v>31</v>
      </c>
      <c r="I20" s="8">
        <v>35.198712466628599</v>
      </c>
      <c r="J20" s="7" t="s">
        <v>24</v>
      </c>
      <c r="K20" s="8">
        <v>41.983263134755497</v>
      </c>
      <c r="L20" s="7" t="s">
        <v>34</v>
      </c>
      <c r="M20" s="8">
        <v>36.0478330003954</v>
      </c>
      <c r="N20" s="7" t="s">
        <v>21</v>
      </c>
      <c r="O20" s="8">
        <v>36.378008342475702</v>
      </c>
      <c r="P20" s="7" t="s">
        <v>26</v>
      </c>
      <c r="Q20" s="8">
        <v>39.278371465155601</v>
      </c>
      <c r="R20" s="7" t="s">
        <v>23</v>
      </c>
      <c r="S20" s="8">
        <v>44.208061281934803</v>
      </c>
      <c r="T20" s="7" t="s">
        <v>32</v>
      </c>
      <c r="U20" s="8">
        <v>47.546486601018003</v>
      </c>
      <c r="V20" s="7" t="s">
        <v>29</v>
      </c>
      <c r="W20" s="8">
        <v>43.871953793995999</v>
      </c>
      <c r="X20" s="7" t="s">
        <v>30</v>
      </c>
      <c r="Y20" s="8">
        <v>48.0677204369455</v>
      </c>
      <c r="Z20" s="7" t="s">
        <v>33</v>
      </c>
      <c r="AA20" s="8">
        <v>44.030622939023203</v>
      </c>
      <c r="AB20" s="7" t="s">
        <v>25</v>
      </c>
      <c r="AC20" s="8">
        <v>41.665805321722999</v>
      </c>
      <c r="AD20" s="7" t="s">
        <v>37</v>
      </c>
      <c r="AE20" s="8">
        <v>41.665805321722999</v>
      </c>
      <c r="AF20" s="7" t="s">
        <v>37</v>
      </c>
    </row>
    <row r="21" spans="1:32" ht="25.5" customHeight="1" x14ac:dyDescent="0.3">
      <c r="A21" s="17" t="s">
        <v>55</v>
      </c>
      <c r="B21" s="5" t="s">
        <v>47</v>
      </c>
      <c r="C21" s="8">
        <v>90.408564059460005</v>
      </c>
      <c r="D21" s="7" t="s">
        <v>31</v>
      </c>
      <c r="E21" s="8">
        <v>37.585138360720201</v>
      </c>
      <c r="F21" s="7" t="s">
        <v>24</v>
      </c>
      <c r="G21" s="8">
        <v>63.310994442489303</v>
      </c>
      <c r="H21" s="7" t="s">
        <v>30</v>
      </c>
      <c r="I21" s="8">
        <v>87.009016168045804</v>
      </c>
      <c r="J21" s="7" t="s">
        <v>33</v>
      </c>
      <c r="K21" s="8">
        <v>55.015321956963199</v>
      </c>
      <c r="L21" s="7" t="s">
        <v>37</v>
      </c>
      <c r="M21" s="8">
        <v>63.454417363215597</v>
      </c>
      <c r="N21" s="7" t="s">
        <v>28</v>
      </c>
      <c r="O21" s="8">
        <v>81.504184833122594</v>
      </c>
      <c r="P21" s="7" t="s">
        <v>22</v>
      </c>
      <c r="Q21" s="8">
        <v>46.931362758031803</v>
      </c>
      <c r="R21" s="7" t="s">
        <v>26</v>
      </c>
      <c r="S21" s="8">
        <v>60.471781212333802</v>
      </c>
      <c r="T21" s="7" t="s">
        <v>34</v>
      </c>
      <c r="U21" s="8">
        <v>51.009668543223199</v>
      </c>
      <c r="V21" s="7" t="s">
        <v>27</v>
      </c>
      <c r="W21" s="8">
        <v>49.034043858719897</v>
      </c>
      <c r="X21" s="7" t="s">
        <v>23</v>
      </c>
      <c r="Y21" s="8">
        <v>85.242483715865404</v>
      </c>
      <c r="Z21" s="7" t="s">
        <v>29</v>
      </c>
      <c r="AA21" s="8">
        <v>41.491074618221397</v>
      </c>
      <c r="AB21" s="7" t="s">
        <v>21</v>
      </c>
      <c r="AC21" s="8">
        <v>67.245124453574405</v>
      </c>
      <c r="AD21" s="7" t="s">
        <v>32</v>
      </c>
      <c r="AE21" s="8">
        <v>67.245124453574405</v>
      </c>
      <c r="AF21" s="7" t="s">
        <v>32</v>
      </c>
    </row>
    <row r="22" spans="1:32" x14ac:dyDescent="0.3">
      <c r="A22" s="15" t="s">
        <v>2</v>
      </c>
      <c r="B22" s="5" t="s">
        <v>48</v>
      </c>
      <c r="C22" s="8">
        <v>9.5914359405400091</v>
      </c>
      <c r="D22" s="7" t="s">
        <v>24</v>
      </c>
      <c r="E22" s="8">
        <v>62.414861639279799</v>
      </c>
      <c r="F22" s="7" t="s">
        <v>31</v>
      </c>
      <c r="G22" s="8">
        <v>36.689005557510697</v>
      </c>
      <c r="H22" s="7" t="s">
        <v>30</v>
      </c>
      <c r="I22" s="8">
        <v>12.9909838319542</v>
      </c>
      <c r="J22" s="7" t="s">
        <v>21</v>
      </c>
      <c r="K22" s="8">
        <v>44.984678043036801</v>
      </c>
      <c r="L22" s="7" t="s">
        <v>25</v>
      </c>
      <c r="M22" s="8">
        <v>36.545582636784403</v>
      </c>
      <c r="N22" s="7" t="s">
        <v>34</v>
      </c>
      <c r="O22" s="8">
        <v>18.495815166877499</v>
      </c>
      <c r="P22" s="7" t="s">
        <v>23</v>
      </c>
      <c r="Q22" s="8">
        <v>53.068637241968197</v>
      </c>
      <c r="R22" s="7" t="s">
        <v>29</v>
      </c>
      <c r="S22" s="8">
        <v>39.528218787666198</v>
      </c>
      <c r="T22" s="7" t="s">
        <v>28</v>
      </c>
      <c r="U22" s="8">
        <v>48.990331456776801</v>
      </c>
      <c r="V22" s="7" t="s">
        <v>32</v>
      </c>
      <c r="W22" s="8">
        <v>50.965956141280103</v>
      </c>
      <c r="X22" s="7" t="s">
        <v>22</v>
      </c>
      <c r="Y22" s="8">
        <v>14.757516284134599</v>
      </c>
      <c r="Z22" s="7" t="s">
        <v>26</v>
      </c>
      <c r="AA22" s="8">
        <v>58.508925381778603</v>
      </c>
      <c r="AB22" s="7" t="s">
        <v>33</v>
      </c>
      <c r="AC22" s="8">
        <v>32.754875546425602</v>
      </c>
      <c r="AD22" s="7" t="s">
        <v>37</v>
      </c>
      <c r="AE22" s="8">
        <v>32.754875546425602</v>
      </c>
      <c r="AF22" s="7" t="s">
        <v>37</v>
      </c>
    </row>
    <row r="23" spans="1:32" ht="25.5" customHeight="1" x14ac:dyDescent="0.3">
      <c r="A23" s="17" t="s">
        <v>56</v>
      </c>
      <c r="B23" s="5" t="s">
        <v>47</v>
      </c>
      <c r="C23" s="8">
        <v>59.437521351863197</v>
      </c>
      <c r="D23" s="7" t="s">
        <v>23</v>
      </c>
      <c r="E23" s="8">
        <v>62.434505134959501</v>
      </c>
      <c r="F23" s="7" t="s">
        <v>34</v>
      </c>
      <c r="G23" s="8">
        <v>52.5706416827366</v>
      </c>
      <c r="H23" s="7" t="s">
        <v>24</v>
      </c>
      <c r="I23" s="8">
        <v>72.381715165086007</v>
      </c>
      <c r="J23" s="7" t="s">
        <v>31</v>
      </c>
      <c r="K23" s="8">
        <v>61.725551706663701</v>
      </c>
      <c r="L23" s="7" t="s">
        <v>37</v>
      </c>
      <c r="M23" s="8">
        <v>66.627755387624205</v>
      </c>
      <c r="N23" s="7" t="s">
        <v>29</v>
      </c>
      <c r="O23" s="8">
        <v>68.800823856121596</v>
      </c>
      <c r="P23" s="7" t="s">
        <v>33</v>
      </c>
      <c r="Q23" s="8">
        <v>60.289047711665198</v>
      </c>
      <c r="R23" s="7" t="s">
        <v>27</v>
      </c>
      <c r="S23" s="8">
        <v>63.112422855243203</v>
      </c>
      <c r="T23" s="7" t="s">
        <v>32</v>
      </c>
      <c r="U23" s="8">
        <v>53.748093196648803</v>
      </c>
      <c r="V23" s="7" t="s">
        <v>21</v>
      </c>
      <c r="W23" s="8">
        <v>57.406288965488798</v>
      </c>
      <c r="X23" s="7" t="s">
        <v>26</v>
      </c>
      <c r="Y23" s="8">
        <v>64.787703207257593</v>
      </c>
      <c r="Z23" s="7" t="s">
        <v>22</v>
      </c>
      <c r="AA23" s="8">
        <v>62.8623330300059</v>
      </c>
      <c r="AB23" s="7" t="s">
        <v>25</v>
      </c>
      <c r="AC23" s="8">
        <v>62.613853534450598</v>
      </c>
      <c r="AD23" s="7" t="s">
        <v>28</v>
      </c>
      <c r="AE23" s="8">
        <v>62.613853534450598</v>
      </c>
      <c r="AF23" s="7" t="s">
        <v>28</v>
      </c>
    </row>
    <row r="24" spans="1:32" x14ac:dyDescent="0.3">
      <c r="A24" s="15" t="s">
        <v>2</v>
      </c>
      <c r="B24" s="5" t="s">
        <v>48</v>
      </c>
      <c r="C24" s="8">
        <v>40.562478648136803</v>
      </c>
      <c r="D24" s="7" t="s">
        <v>22</v>
      </c>
      <c r="E24" s="8">
        <v>37.565494865040499</v>
      </c>
      <c r="F24" s="7" t="s">
        <v>28</v>
      </c>
      <c r="G24" s="8">
        <v>47.4293583172634</v>
      </c>
      <c r="H24" s="7" t="s">
        <v>31</v>
      </c>
      <c r="I24" s="8">
        <v>27.618284834914</v>
      </c>
      <c r="J24" s="7" t="s">
        <v>24</v>
      </c>
      <c r="K24" s="8">
        <v>38.274448293336299</v>
      </c>
      <c r="L24" s="7" t="s">
        <v>25</v>
      </c>
      <c r="M24" s="8">
        <v>33.372244612375802</v>
      </c>
      <c r="N24" s="7" t="s">
        <v>26</v>
      </c>
      <c r="O24" s="8">
        <v>31.1991761438784</v>
      </c>
      <c r="P24" s="7" t="s">
        <v>21</v>
      </c>
      <c r="Q24" s="8">
        <v>39.710952288334802</v>
      </c>
      <c r="R24" s="7" t="s">
        <v>32</v>
      </c>
      <c r="S24" s="8">
        <v>36.887577144756797</v>
      </c>
      <c r="T24" s="7" t="s">
        <v>27</v>
      </c>
      <c r="U24" s="8">
        <v>46.251906803351197</v>
      </c>
      <c r="V24" s="7" t="s">
        <v>33</v>
      </c>
      <c r="W24" s="8">
        <v>42.593711034511202</v>
      </c>
      <c r="X24" s="7" t="s">
        <v>29</v>
      </c>
      <c r="Y24" s="8">
        <v>35.2122967927424</v>
      </c>
      <c r="Z24" s="7" t="s">
        <v>23</v>
      </c>
      <c r="AA24" s="8">
        <v>37.1376669699941</v>
      </c>
      <c r="AB24" s="7" t="s">
        <v>37</v>
      </c>
      <c r="AC24" s="8">
        <v>37.386146465549402</v>
      </c>
      <c r="AD24" s="7" t="s">
        <v>30</v>
      </c>
      <c r="AE24" s="8">
        <v>37.386146465549402</v>
      </c>
      <c r="AF24" s="7" t="s">
        <v>30</v>
      </c>
    </row>
    <row r="25" spans="1:32" ht="25.5" customHeight="1" x14ac:dyDescent="0.3">
      <c r="A25" s="17" t="s">
        <v>57</v>
      </c>
      <c r="B25" s="5" t="s">
        <v>47</v>
      </c>
      <c r="C25" s="8">
        <v>22.884850535968098</v>
      </c>
      <c r="D25" s="7" t="s">
        <v>23</v>
      </c>
      <c r="E25" s="8">
        <v>27.716544560475999</v>
      </c>
      <c r="F25" s="7" t="s">
        <v>25</v>
      </c>
      <c r="G25" s="8">
        <v>21.415955470489099</v>
      </c>
      <c r="H25" s="7" t="s">
        <v>21</v>
      </c>
      <c r="I25" s="8">
        <v>26.3067516282429</v>
      </c>
      <c r="J25" s="7" t="s">
        <v>37</v>
      </c>
      <c r="K25" s="8">
        <v>34.935439177091801</v>
      </c>
      <c r="L25" s="7" t="s">
        <v>29</v>
      </c>
      <c r="M25" s="8">
        <v>31.833959329307401</v>
      </c>
      <c r="N25" s="7" t="s">
        <v>22</v>
      </c>
      <c r="O25" s="8">
        <v>36.029916535517998</v>
      </c>
      <c r="P25" s="7" t="s">
        <v>33</v>
      </c>
      <c r="Q25" s="8">
        <v>24.678090866887299</v>
      </c>
      <c r="R25" s="7" t="s">
        <v>27</v>
      </c>
      <c r="S25" s="8">
        <v>37.4464073268961</v>
      </c>
      <c r="T25" s="7" t="s">
        <v>31</v>
      </c>
      <c r="U25" s="8">
        <v>26.753714422485299</v>
      </c>
      <c r="V25" s="7" t="s">
        <v>34</v>
      </c>
      <c r="W25" s="8">
        <v>22.207772971957901</v>
      </c>
      <c r="X25" s="7" t="s">
        <v>26</v>
      </c>
      <c r="Y25" s="8">
        <v>30.039410670686099</v>
      </c>
      <c r="Z25" s="7" t="s">
        <v>32</v>
      </c>
      <c r="AA25" s="8">
        <v>18.386157886258001</v>
      </c>
      <c r="AB25" s="7" t="s">
        <v>24</v>
      </c>
      <c r="AC25" s="8">
        <v>27.568216029545301</v>
      </c>
      <c r="AD25" s="7" t="s">
        <v>28</v>
      </c>
      <c r="AE25" s="8">
        <v>27.568216029545301</v>
      </c>
      <c r="AF25" s="7" t="s">
        <v>28</v>
      </c>
    </row>
    <row r="26" spans="1:32" x14ac:dyDescent="0.3">
      <c r="A26" s="15" t="s">
        <v>2</v>
      </c>
      <c r="B26" s="5" t="s">
        <v>48</v>
      </c>
      <c r="C26" s="8">
        <v>77.115149464031902</v>
      </c>
      <c r="D26" s="7" t="s">
        <v>22</v>
      </c>
      <c r="E26" s="8">
        <v>72.283455439524005</v>
      </c>
      <c r="F26" s="7" t="s">
        <v>37</v>
      </c>
      <c r="G26" s="8">
        <v>78.584044529510905</v>
      </c>
      <c r="H26" s="7" t="s">
        <v>33</v>
      </c>
      <c r="I26" s="8">
        <v>73.693248371757093</v>
      </c>
      <c r="J26" s="7" t="s">
        <v>25</v>
      </c>
      <c r="K26" s="8">
        <v>65.064560822908206</v>
      </c>
      <c r="L26" s="7" t="s">
        <v>26</v>
      </c>
      <c r="M26" s="8">
        <v>68.166040670692595</v>
      </c>
      <c r="N26" s="7" t="s">
        <v>23</v>
      </c>
      <c r="O26" s="8">
        <v>63.970083464482002</v>
      </c>
      <c r="P26" s="7" t="s">
        <v>21</v>
      </c>
      <c r="Q26" s="8">
        <v>75.321909133112598</v>
      </c>
      <c r="R26" s="7" t="s">
        <v>32</v>
      </c>
      <c r="S26" s="8">
        <v>62.5535926731039</v>
      </c>
      <c r="T26" s="7" t="s">
        <v>24</v>
      </c>
      <c r="U26" s="8">
        <v>73.246285577514797</v>
      </c>
      <c r="V26" s="7" t="s">
        <v>28</v>
      </c>
      <c r="W26" s="8">
        <v>77.792227028042106</v>
      </c>
      <c r="X26" s="7" t="s">
        <v>29</v>
      </c>
      <c r="Y26" s="8">
        <v>69.960589329313905</v>
      </c>
      <c r="Z26" s="7" t="s">
        <v>27</v>
      </c>
      <c r="AA26" s="8">
        <v>81.613842113741995</v>
      </c>
      <c r="AB26" s="7" t="s">
        <v>31</v>
      </c>
      <c r="AC26" s="8">
        <v>72.431783970454603</v>
      </c>
      <c r="AD26" s="7" t="s">
        <v>30</v>
      </c>
      <c r="AE26" s="8">
        <v>72.431783970454603</v>
      </c>
      <c r="AF26" s="7" t="s">
        <v>30</v>
      </c>
    </row>
    <row r="27" spans="1:32" x14ac:dyDescent="0.3">
      <c r="A27" s="17" t="s">
        <v>58</v>
      </c>
      <c r="B27" s="5" t="s">
        <v>47</v>
      </c>
      <c r="C27" s="8">
        <v>80.840372912805904</v>
      </c>
      <c r="D27" s="7" t="s">
        <v>26</v>
      </c>
      <c r="E27" s="8">
        <v>85.974694603340893</v>
      </c>
      <c r="F27" s="7" t="s">
        <v>32</v>
      </c>
      <c r="G27" s="8">
        <v>66.925912375059795</v>
      </c>
      <c r="H27" s="7" t="s">
        <v>24</v>
      </c>
      <c r="I27" s="8">
        <v>83.144900898808103</v>
      </c>
      <c r="J27" s="7" t="s">
        <v>34</v>
      </c>
      <c r="K27" s="8">
        <v>85.250786783903607</v>
      </c>
      <c r="L27" s="7" t="s">
        <v>25</v>
      </c>
      <c r="M27" s="8">
        <v>83.128131577901897</v>
      </c>
      <c r="N27" s="7" t="s">
        <v>37</v>
      </c>
      <c r="O27" s="8">
        <v>86.532839379048895</v>
      </c>
      <c r="P27" s="7" t="s">
        <v>29</v>
      </c>
      <c r="Q27" s="8">
        <v>88.441092054110399</v>
      </c>
      <c r="R27" s="7" t="s">
        <v>33</v>
      </c>
      <c r="S27" s="8">
        <v>89.493695655279396</v>
      </c>
      <c r="T27" s="7" t="s">
        <v>31</v>
      </c>
      <c r="U27" s="8">
        <v>76.413262143958605</v>
      </c>
      <c r="V27" s="7" t="s">
        <v>21</v>
      </c>
      <c r="W27" s="8">
        <v>84.903492817110802</v>
      </c>
      <c r="X27" s="7" t="s">
        <v>28</v>
      </c>
      <c r="Y27" s="8">
        <v>86.441189072807404</v>
      </c>
      <c r="Z27" s="7" t="s">
        <v>22</v>
      </c>
      <c r="AA27" s="8">
        <v>83.4615604732343</v>
      </c>
      <c r="AB27" s="7" t="s">
        <v>30</v>
      </c>
      <c r="AC27" s="8">
        <v>82.875102005673796</v>
      </c>
      <c r="AD27" s="7" t="s">
        <v>27</v>
      </c>
      <c r="AE27" s="8">
        <v>82.875102005673796</v>
      </c>
      <c r="AF27" s="7" t="s">
        <v>27</v>
      </c>
    </row>
    <row r="28" spans="1:32" x14ac:dyDescent="0.3">
      <c r="A28" s="15" t="s">
        <v>2</v>
      </c>
      <c r="B28" s="5" t="s">
        <v>48</v>
      </c>
      <c r="C28" s="8">
        <v>19.159627087194099</v>
      </c>
      <c r="D28" s="7" t="s">
        <v>29</v>
      </c>
      <c r="E28" s="8">
        <v>14.0253053966591</v>
      </c>
      <c r="F28" s="7" t="s">
        <v>27</v>
      </c>
      <c r="G28" s="8">
        <v>33.074087624940098</v>
      </c>
      <c r="H28" s="7" t="s">
        <v>31</v>
      </c>
      <c r="I28" s="8">
        <v>16.8550991011919</v>
      </c>
      <c r="J28" s="7" t="s">
        <v>28</v>
      </c>
      <c r="K28" s="8">
        <v>14.7492132160964</v>
      </c>
      <c r="L28" s="7" t="s">
        <v>37</v>
      </c>
      <c r="M28" s="8">
        <v>16.871868422098199</v>
      </c>
      <c r="N28" s="7" t="s">
        <v>25</v>
      </c>
      <c r="O28" s="8">
        <v>13.4671606209511</v>
      </c>
      <c r="P28" s="7" t="s">
        <v>26</v>
      </c>
      <c r="Q28" s="8">
        <v>11.558907945889599</v>
      </c>
      <c r="R28" s="7" t="s">
        <v>21</v>
      </c>
      <c r="S28" s="8">
        <v>10.506304344720601</v>
      </c>
      <c r="T28" s="7" t="s">
        <v>24</v>
      </c>
      <c r="U28" s="8">
        <v>23.586737856041399</v>
      </c>
      <c r="V28" s="7" t="s">
        <v>33</v>
      </c>
      <c r="W28" s="8">
        <v>15.0965071828892</v>
      </c>
      <c r="X28" s="7" t="s">
        <v>34</v>
      </c>
      <c r="Y28" s="8">
        <v>13.558810927192599</v>
      </c>
      <c r="Z28" s="7" t="s">
        <v>23</v>
      </c>
      <c r="AA28" s="8">
        <v>16.5384395267657</v>
      </c>
      <c r="AB28" s="7" t="s">
        <v>30</v>
      </c>
      <c r="AC28" s="8">
        <v>17.124897994326201</v>
      </c>
      <c r="AD28" s="7" t="s">
        <v>22</v>
      </c>
      <c r="AE28" s="8">
        <v>17.124897994326201</v>
      </c>
      <c r="AF28" s="7" t="s">
        <v>22</v>
      </c>
    </row>
    <row r="29" spans="1:32" x14ac:dyDescent="0.3">
      <c r="A29" s="17" t="s">
        <v>59</v>
      </c>
      <c r="B29" s="5" t="s">
        <v>47</v>
      </c>
      <c r="C29" s="8">
        <v>38.414158562657398</v>
      </c>
      <c r="D29" s="7" t="s">
        <v>21</v>
      </c>
      <c r="E29" s="8">
        <v>40.184481671524402</v>
      </c>
      <c r="F29" s="7" t="s">
        <v>27</v>
      </c>
      <c r="G29" s="8">
        <v>42.508531963982698</v>
      </c>
      <c r="H29" s="7" t="s">
        <v>34</v>
      </c>
      <c r="I29" s="8">
        <v>49.449013074781398</v>
      </c>
      <c r="J29" s="7" t="s">
        <v>33</v>
      </c>
      <c r="K29" s="8">
        <v>39.255275686584902</v>
      </c>
      <c r="L29" s="7" t="s">
        <v>26</v>
      </c>
      <c r="M29" s="8">
        <v>47.344383285638202</v>
      </c>
      <c r="N29" s="7" t="s">
        <v>29</v>
      </c>
      <c r="O29" s="8">
        <v>50.307481081078102</v>
      </c>
      <c r="P29" s="7" t="s">
        <v>31</v>
      </c>
      <c r="Q29" s="8">
        <v>44.035593399245002</v>
      </c>
      <c r="R29" s="7" t="s">
        <v>30</v>
      </c>
      <c r="S29" s="8">
        <v>45.966735473378399</v>
      </c>
      <c r="T29" s="7" t="s">
        <v>22</v>
      </c>
      <c r="U29" s="8">
        <v>34.517528437999403</v>
      </c>
      <c r="V29" s="7" t="s">
        <v>24</v>
      </c>
      <c r="W29" s="8">
        <v>42.019919435296501</v>
      </c>
      <c r="X29" s="7" t="s">
        <v>37</v>
      </c>
      <c r="Y29" s="8">
        <v>39.552195820260998</v>
      </c>
      <c r="Z29" s="7" t="s">
        <v>23</v>
      </c>
      <c r="AA29" s="8">
        <v>45.483359735434803</v>
      </c>
      <c r="AB29" s="7" t="s">
        <v>32</v>
      </c>
      <c r="AC29" s="8">
        <v>44.0906961352132</v>
      </c>
      <c r="AD29" s="7" t="s">
        <v>25</v>
      </c>
      <c r="AE29" s="8">
        <v>44.0906961352132</v>
      </c>
      <c r="AF29" s="7" t="s">
        <v>25</v>
      </c>
    </row>
    <row r="30" spans="1:32" x14ac:dyDescent="0.3">
      <c r="A30" s="15" t="s">
        <v>2</v>
      </c>
      <c r="B30" s="5" t="s">
        <v>48</v>
      </c>
      <c r="C30" s="8">
        <v>61.585841437342602</v>
      </c>
      <c r="D30" s="7" t="s">
        <v>33</v>
      </c>
      <c r="E30" s="8">
        <v>59.815518328475598</v>
      </c>
      <c r="F30" s="7" t="s">
        <v>32</v>
      </c>
      <c r="G30" s="8">
        <v>57.491468036017302</v>
      </c>
      <c r="H30" s="7" t="s">
        <v>28</v>
      </c>
      <c r="I30" s="8">
        <v>50.550986925218602</v>
      </c>
      <c r="J30" s="7" t="s">
        <v>21</v>
      </c>
      <c r="K30" s="8">
        <v>60.744724313415098</v>
      </c>
      <c r="L30" s="7" t="s">
        <v>29</v>
      </c>
      <c r="M30" s="8">
        <v>52.655616714361699</v>
      </c>
      <c r="N30" s="7" t="s">
        <v>26</v>
      </c>
      <c r="O30" s="8">
        <v>49.692518918921898</v>
      </c>
      <c r="P30" s="7" t="s">
        <v>24</v>
      </c>
      <c r="Q30" s="8">
        <v>55.964406600754998</v>
      </c>
      <c r="R30" s="7" t="s">
        <v>30</v>
      </c>
      <c r="S30" s="8">
        <v>54.033264526621601</v>
      </c>
      <c r="T30" s="7" t="s">
        <v>23</v>
      </c>
      <c r="U30" s="8">
        <v>65.482471562000597</v>
      </c>
      <c r="V30" s="7" t="s">
        <v>31</v>
      </c>
      <c r="W30" s="8">
        <v>57.980080564703599</v>
      </c>
      <c r="X30" s="7" t="s">
        <v>25</v>
      </c>
      <c r="Y30" s="8">
        <v>60.447804179739002</v>
      </c>
      <c r="Z30" s="7" t="s">
        <v>22</v>
      </c>
      <c r="AA30" s="8">
        <v>54.516640264565197</v>
      </c>
      <c r="AB30" s="7" t="s">
        <v>27</v>
      </c>
      <c r="AC30" s="8">
        <v>55.9093038647868</v>
      </c>
      <c r="AD30" s="7" t="s">
        <v>34</v>
      </c>
      <c r="AE30" s="8">
        <v>55.9093038647868</v>
      </c>
      <c r="AF30" s="7" t="s">
        <v>34</v>
      </c>
    </row>
    <row r="31" spans="1:32" ht="25.5" customHeight="1" x14ac:dyDescent="0.3">
      <c r="A31" s="17" t="s">
        <v>60</v>
      </c>
      <c r="B31" s="5" t="s">
        <v>47</v>
      </c>
      <c r="C31" s="8">
        <v>72.718994926563198</v>
      </c>
      <c r="D31" s="7" t="s">
        <v>26</v>
      </c>
      <c r="E31" s="8">
        <v>79.965202903348597</v>
      </c>
      <c r="F31" s="7" t="s">
        <v>22</v>
      </c>
      <c r="G31" s="8">
        <v>65.479139222252797</v>
      </c>
      <c r="H31" s="7" t="s">
        <v>24</v>
      </c>
      <c r="I31" s="8">
        <v>79.591370801199801</v>
      </c>
      <c r="J31" s="7" t="s">
        <v>32</v>
      </c>
      <c r="K31" s="8">
        <v>75.924225088937803</v>
      </c>
      <c r="L31" s="7" t="s">
        <v>27</v>
      </c>
      <c r="M31" s="8">
        <v>80.276011974523101</v>
      </c>
      <c r="N31" s="7" t="s">
        <v>29</v>
      </c>
      <c r="O31" s="8">
        <v>80.483654256967597</v>
      </c>
      <c r="P31" s="7" t="s">
        <v>33</v>
      </c>
      <c r="Q31" s="8">
        <v>78.110169837779296</v>
      </c>
      <c r="R31" s="7" t="s">
        <v>25</v>
      </c>
      <c r="S31" s="8">
        <v>81.095638426691494</v>
      </c>
      <c r="T31" s="7" t="s">
        <v>31</v>
      </c>
      <c r="U31" s="8">
        <v>69.245861498603105</v>
      </c>
      <c r="V31" s="7" t="s">
        <v>21</v>
      </c>
      <c r="W31" s="8">
        <v>77.8101002743322</v>
      </c>
      <c r="X31" s="7" t="s">
        <v>28</v>
      </c>
      <c r="Y31" s="8">
        <v>76.239778437709305</v>
      </c>
      <c r="Z31" s="7" t="s">
        <v>37</v>
      </c>
      <c r="AA31" s="8">
        <v>75.579941328737505</v>
      </c>
      <c r="AB31" s="7" t="s">
        <v>23</v>
      </c>
      <c r="AC31" s="8">
        <v>77.011478721390205</v>
      </c>
      <c r="AD31" s="7" t="s">
        <v>30</v>
      </c>
      <c r="AE31" s="8">
        <v>77.011478721390205</v>
      </c>
      <c r="AF31" s="7" t="s">
        <v>30</v>
      </c>
    </row>
    <row r="32" spans="1:32" x14ac:dyDescent="0.3">
      <c r="A32" s="15" t="s">
        <v>2</v>
      </c>
      <c r="B32" s="5" t="s">
        <v>48</v>
      </c>
      <c r="C32" s="8">
        <v>27.281005073436798</v>
      </c>
      <c r="D32" s="7" t="s">
        <v>29</v>
      </c>
      <c r="E32" s="8">
        <v>20.034797096651399</v>
      </c>
      <c r="F32" s="7" t="s">
        <v>23</v>
      </c>
      <c r="G32" s="8">
        <v>34.520860777747203</v>
      </c>
      <c r="H32" s="7" t="s">
        <v>31</v>
      </c>
      <c r="I32" s="8">
        <v>20.408629198800199</v>
      </c>
      <c r="J32" s="7" t="s">
        <v>27</v>
      </c>
      <c r="K32" s="8">
        <v>24.075774911062201</v>
      </c>
      <c r="L32" s="7" t="s">
        <v>32</v>
      </c>
      <c r="M32" s="8">
        <v>19.723988025476899</v>
      </c>
      <c r="N32" s="7" t="s">
        <v>26</v>
      </c>
      <c r="O32" s="8">
        <v>19.5163457430323</v>
      </c>
      <c r="P32" s="7" t="s">
        <v>21</v>
      </c>
      <c r="Q32" s="8">
        <v>21.889830162220701</v>
      </c>
      <c r="R32" s="7" t="s">
        <v>37</v>
      </c>
      <c r="S32" s="8">
        <v>18.904361573308499</v>
      </c>
      <c r="T32" s="7" t="s">
        <v>24</v>
      </c>
      <c r="U32" s="8">
        <v>30.754138501396898</v>
      </c>
      <c r="V32" s="7" t="s">
        <v>33</v>
      </c>
      <c r="W32" s="8">
        <v>22.1898997256678</v>
      </c>
      <c r="X32" s="7" t="s">
        <v>34</v>
      </c>
      <c r="Y32" s="8">
        <v>23.760221562290699</v>
      </c>
      <c r="Z32" s="7" t="s">
        <v>25</v>
      </c>
      <c r="AA32" s="8">
        <v>24.420058671262499</v>
      </c>
      <c r="AB32" s="7" t="s">
        <v>22</v>
      </c>
      <c r="AC32" s="8">
        <v>22.988521278609799</v>
      </c>
      <c r="AD32" s="7" t="s">
        <v>28</v>
      </c>
      <c r="AE32" s="8">
        <v>22.988521278609799</v>
      </c>
      <c r="AF32" s="7" t="s">
        <v>28</v>
      </c>
    </row>
    <row r="33" spans="1:32" x14ac:dyDescent="0.3">
      <c r="A33" s="18" t="s">
        <v>61</v>
      </c>
      <c r="B33" s="5" t="s">
        <v>47</v>
      </c>
      <c r="C33" s="8">
        <v>21.188351570725299</v>
      </c>
      <c r="D33" s="7" t="s">
        <v>21</v>
      </c>
      <c r="E33" s="8">
        <v>33.551391650574502</v>
      </c>
      <c r="F33" s="7" t="s">
        <v>33</v>
      </c>
      <c r="G33" s="8">
        <v>19.626957996789798</v>
      </c>
      <c r="H33" s="7" t="s">
        <v>24</v>
      </c>
      <c r="I33" s="8">
        <v>28.958054303784699</v>
      </c>
      <c r="J33" s="7" t="s">
        <v>28</v>
      </c>
      <c r="K33" s="8">
        <v>32.462317501481301</v>
      </c>
      <c r="L33" s="7" t="s">
        <v>22</v>
      </c>
      <c r="M33" s="8">
        <v>29.210080599248801</v>
      </c>
      <c r="N33" s="7" t="s">
        <v>25</v>
      </c>
      <c r="O33" s="8">
        <v>33.031492721257202</v>
      </c>
      <c r="P33" s="7" t="s">
        <v>29</v>
      </c>
      <c r="Q33" s="8">
        <v>22.7250645883456</v>
      </c>
      <c r="R33" s="7" t="s">
        <v>26</v>
      </c>
      <c r="S33" s="8">
        <v>34.805367627697898</v>
      </c>
      <c r="T33" s="7" t="s">
        <v>31</v>
      </c>
      <c r="U33" s="8">
        <v>27.3553580211221</v>
      </c>
      <c r="V33" s="7" t="s">
        <v>30</v>
      </c>
      <c r="W33" s="8">
        <v>24.6564029697028</v>
      </c>
      <c r="X33" s="7" t="s">
        <v>27</v>
      </c>
      <c r="Y33" s="8">
        <v>30.3934689487808</v>
      </c>
      <c r="Z33" s="7" t="s">
        <v>32</v>
      </c>
      <c r="AA33" s="8">
        <v>23.008621084644801</v>
      </c>
      <c r="AB33" s="7" t="s">
        <v>23</v>
      </c>
      <c r="AC33" s="8">
        <v>27.346145585815801</v>
      </c>
      <c r="AD33" s="7" t="s">
        <v>34</v>
      </c>
      <c r="AE33" s="8">
        <v>27.346145585815801</v>
      </c>
      <c r="AF33" s="7" t="s">
        <v>34</v>
      </c>
    </row>
    <row r="34" spans="1:32" x14ac:dyDescent="0.3">
      <c r="A34" s="15" t="s">
        <v>2</v>
      </c>
      <c r="B34" s="5" t="s">
        <v>48</v>
      </c>
      <c r="C34" s="8">
        <v>78.811648429274697</v>
      </c>
      <c r="D34" s="7" t="s">
        <v>33</v>
      </c>
      <c r="E34" s="8">
        <v>66.448608349425498</v>
      </c>
      <c r="F34" s="7" t="s">
        <v>21</v>
      </c>
      <c r="G34" s="8">
        <v>80.373042003210202</v>
      </c>
      <c r="H34" s="7" t="s">
        <v>31</v>
      </c>
      <c r="I34" s="8">
        <v>71.041945696215294</v>
      </c>
      <c r="J34" s="7" t="s">
        <v>34</v>
      </c>
      <c r="K34" s="8">
        <v>67.537682498518606</v>
      </c>
      <c r="L34" s="7" t="s">
        <v>23</v>
      </c>
      <c r="M34" s="8">
        <v>70.789919400751202</v>
      </c>
      <c r="N34" s="7" t="s">
        <v>37</v>
      </c>
      <c r="O34" s="8">
        <v>66.968507278742806</v>
      </c>
      <c r="P34" s="7" t="s">
        <v>26</v>
      </c>
      <c r="Q34" s="8">
        <v>77.274935411654397</v>
      </c>
      <c r="R34" s="7" t="s">
        <v>29</v>
      </c>
      <c r="S34" s="8">
        <v>65.194632372302095</v>
      </c>
      <c r="T34" s="7" t="s">
        <v>24</v>
      </c>
      <c r="U34" s="8">
        <v>72.6446419788779</v>
      </c>
      <c r="V34" s="7" t="s">
        <v>30</v>
      </c>
      <c r="W34" s="8">
        <v>75.343597030297303</v>
      </c>
      <c r="X34" s="7" t="s">
        <v>32</v>
      </c>
      <c r="Y34" s="8">
        <v>69.606531051219207</v>
      </c>
      <c r="Z34" s="7" t="s">
        <v>27</v>
      </c>
      <c r="AA34" s="8">
        <v>76.991378915355199</v>
      </c>
      <c r="AB34" s="7" t="s">
        <v>22</v>
      </c>
      <c r="AC34" s="8">
        <v>72.653854414184195</v>
      </c>
      <c r="AD34" s="7" t="s">
        <v>25</v>
      </c>
      <c r="AE34" s="8">
        <v>72.653854414184195</v>
      </c>
      <c r="AF34" s="7" t="s">
        <v>25</v>
      </c>
    </row>
    <row r="35" spans="1:32" x14ac:dyDescent="0.3">
      <c r="A35" s="18" t="s">
        <v>62</v>
      </c>
      <c r="B35" s="5" t="s">
        <v>47</v>
      </c>
      <c r="C35" s="8">
        <v>37.454377690636001</v>
      </c>
      <c r="D35" s="7" t="s">
        <v>33</v>
      </c>
      <c r="E35" s="8">
        <v>21.792162631184201</v>
      </c>
      <c r="F35" s="7" t="s">
        <v>21</v>
      </c>
      <c r="G35" s="8">
        <v>32.605386700174201</v>
      </c>
      <c r="H35" s="7" t="s">
        <v>32</v>
      </c>
      <c r="I35" s="8">
        <v>37.008186238285802</v>
      </c>
      <c r="J35" s="7" t="s">
        <v>29</v>
      </c>
      <c r="K35" s="8">
        <v>23.724120064458699</v>
      </c>
      <c r="L35" s="7" t="s">
        <v>23</v>
      </c>
      <c r="M35" s="8">
        <v>32.869716017179897</v>
      </c>
      <c r="N35" s="7" t="s">
        <v>22</v>
      </c>
      <c r="O35" s="8">
        <v>22.865283663411901</v>
      </c>
      <c r="P35" s="7" t="s">
        <v>26</v>
      </c>
      <c r="Q35" s="8">
        <v>40.749831208103402</v>
      </c>
      <c r="R35" s="7" t="s">
        <v>31</v>
      </c>
      <c r="S35" s="8">
        <v>21.072484867749999</v>
      </c>
      <c r="T35" s="7" t="s">
        <v>24</v>
      </c>
      <c r="U35" s="8">
        <v>32.2368373618852</v>
      </c>
      <c r="V35" s="7" t="s">
        <v>25</v>
      </c>
      <c r="W35" s="8">
        <v>24.490149526069299</v>
      </c>
      <c r="X35" s="7" t="s">
        <v>37</v>
      </c>
      <c r="Y35" s="8">
        <v>31.625620032304699</v>
      </c>
      <c r="Z35" s="7" t="s">
        <v>28</v>
      </c>
      <c r="AA35" s="8">
        <v>24.0612832370877</v>
      </c>
      <c r="AB35" s="7" t="s">
        <v>27</v>
      </c>
      <c r="AC35" s="8">
        <v>30.123868708512799</v>
      </c>
      <c r="AD35" s="7" t="s">
        <v>30</v>
      </c>
      <c r="AE35" s="8">
        <v>30.123868708512799</v>
      </c>
      <c r="AF35" s="7" t="s">
        <v>30</v>
      </c>
    </row>
    <row r="36" spans="1:32" x14ac:dyDescent="0.3">
      <c r="A36" s="15" t="s">
        <v>2</v>
      </c>
      <c r="B36" s="5" t="s">
        <v>48</v>
      </c>
      <c r="C36" s="8">
        <v>62.545622309363999</v>
      </c>
      <c r="D36" s="7" t="s">
        <v>21</v>
      </c>
      <c r="E36" s="8">
        <v>78.207837368815802</v>
      </c>
      <c r="F36" s="7" t="s">
        <v>33</v>
      </c>
      <c r="G36" s="8">
        <v>67.394613299825807</v>
      </c>
      <c r="H36" s="7" t="s">
        <v>27</v>
      </c>
      <c r="I36" s="8">
        <v>62.991813761714198</v>
      </c>
      <c r="J36" s="7" t="s">
        <v>26</v>
      </c>
      <c r="K36" s="8">
        <v>76.275879935541298</v>
      </c>
      <c r="L36" s="7" t="s">
        <v>22</v>
      </c>
      <c r="M36" s="8">
        <v>67.130283982820103</v>
      </c>
      <c r="N36" s="7" t="s">
        <v>23</v>
      </c>
      <c r="O36" s="8">
        <v>77.134716336587999</v>
      </c>
      <c r="P36" s="7" t="s">
        <v>29</v>
      </c>
      <c r="Q36" s="8">
        <v>59.250168791896598</v>
      </c>
      <c r="R36" s="7" t="s">
        <v>24</v>
      </c>
      <c r="S36" s="8">
        <v>78.927515132249994</v>
      </c>
      <c r="T36" s="7" t="s">
        <v>31</v>
      </c>
      <c r="U36" s="8">
        <v>67.763162638114807</v>
      </c>
      <c r="V36" s="7" t="s">
        <v>37</v>
      </c>
      <c r="W36" s="8">
        <v>75.509850473930697</v>
      </c>
      <c r="X36" s="7" t="s">
        <v>25</v>
      </c>
      <c r="Y36" s="8">
        <v>68.374379967695305</v>
      </c>
      <c r="Z36" s="7" t="s">
        <v>34</v>
      </c>
      <c r="AA36" s="8">
        <v>75.938716762912307</v>
      </c>
      <c r="AB36" s="7" t="s">
        <v>32</v>
      </c>
      <c r="AC36" s="8">
        <v>69.876131291487198</v>
      </c>
      <c r="AD36" s="7" t="s">
        <v>28</v>
      </c>
      <c r="AE36" s="8">
        <v>69.876131291487198</v>
      </c>
      <c r="AF36" s="7" t="s">
        <v>28</v>
      </c>
    </row>
    <row r="37" spans="1:32" ht="25.5" customHeight="1" x14ac:dyDescent="0.3">
      <c r="A37" s="17" t="s">
        <v>63</v>
      </c>
      <c r="B37" s="5" t="s">
        <v>47</v>
      </c>
      <c r="C37" s="8">
        <v>50.720443298259703</v>
      </c>
      <c r="D37" s="7" t="s">
        <v>26</v>
      </c>
      <c r="E37" s="8">
        <v>51.705856397410898</v>
      </c>
      <c r="F37" s="7" t="s">
        <v>37</v>
      </c>
      <c r="G37" s="8">
        <v>51.0762654951508</v>
      </c>
      <c r="H37" s="7" t="s">
        <v>23</v>
      </c>
      <c r="I37" s="8">
        <v>66.708583853640107</v>
      </c>
      <c r="J37" s="7" t="s">
        <v>31</v>
      </c>
      <c r="K37" s="8">
        <v>51.436166823941001</v>
      </c>
      <c r="L37" s="7" t="s">
        <v>27</v>
      </c>
      <c r="M37" s="8">
        <v>54.698613108861501</v>
      </c>
      <c r="N37" s="7" t="s">
        <v>33</v>
      </c>
      <c r="O37" s="8">
        <v>53.777279288833398</v>
      </c>
      <c r="P37" s="7" t="s">
        <v>22</v>
      </c>
      <c r="Q37" s="8">
        <v>51.983924839539696</v>
      </c>
      <c r="R37" s="7" t="s">
        <v>34</v>
      </c>
      <c r="S37" s="8">
        <v>52.7899902089653</v>
      </c>
      <c r="T37" s="7" t="s">
        <v>28</v>
      </c>
      <c r="U37" s="8">
        <v>50.107042618557799</v>
      </c>
      <c r="V37" s="7" t="s">
        <v>24</v>
      </c>
      <c r="W37" s="8">
        <v>50.555302235775898</v>
      </c>
      <c r="X37" s="7" t="s">
        <v>21</v>
      </c>
      <c r="Y37" s="8">
        <v>54.591925369987102</v>
      </c>
      <c r="Z37" s="7" t="s">
        <v>29</v>
      </c>
      <c r="AA37" s="8">
        <v>52.507803784111999</v>
      </c>
      <c r="AB37" s="7" t="s">
        <v>30</v>
      </c>
      <c r="AC37" s="8">
        <v>53.524041286839498</v>
      </c>
      <c r="AD37" s="7" t="s">
        <v>32</v>
      </c>
      <c r="AE37" s="8">
        <v>53.524041286839498</v>
      </c>
      <c r="AF37" s="7" t="s">
        <v>32</v>
      </c>
    </row>
    <row r="38" spans="1:32" x14ac:dyDescent="0.3">
      <c r="A38" s="15" t="s">
        <v>2</v>
      </c>
      <c r="B38" s="5" t="s">
        <v>48</v>
      </c>
      <c r="C38" s="8">
        <v>49.279556701740297</v>
      </c>
      <c r="D38" s="7" t="s">
        <v>29</v>
      </c>
      <c r="E38" s="8">
        <v>48.294143602589102</v>
      </c>
      <c r="F38" s="7" t="s">
        <v>25</v>
      </c>
      <c r="G38" s="8">
        <v>48.9237345048492</v>
      </c>
      <c r="H38" s="7" t="s">
        <v>22</v>
      </c>
      <c r="I38" s="8">
        <v>33.2914161463599</v>
      </c>
      <c r="J38" s="7" t="s">
        <v>24</v>
      </c>
      <c r="K38" s="8">
        <v>48.563833176058999</v>
      </c>
      <c r="L38" s="7" t="s">
        <v>32</v>
      </c>
      <c r="M38" s="8">
        <v>45.301386891138499</v>
      </c>
      <c r="N38" s="7" t="s">
        <v>21</v>
      </c>
      <c r="O38" s="8">
        <v>46.222720711166602</v>
      </c>
      <c r="P38" s="7" t="s">
        <v>23</v>
      </c>
      <c r="Q38" s="8">
        <v>48.016075160460304</v>
      </c>
      <c r="R38" s="7" t="s">
        <v>28</v>
      </c>
      <c r="S38" s="8">
        <v>47.210009791034601</v>
      </c>
      <c r="T38" s="7" t="s">
        <v>34</v>
      </c>
      <c r="U38" s="8">
        <v>49.892957381442102</v>
      </c>
      <c r="V38" s="7" t="s">
        <v>31</v>
      </c>
      <c r="W38" s="8">
        <v>49.444697764224102</v>
      </c>
      <c r="X38" s="7" t="s">
        <v>33</v>
      </c>
      <c r="Y38" s="8">
        <v>45.408074630012898</v>
      </c>
      <c r="Z38" s="7" t="s">
        <v>26</v>
      </c>
      <c r="AA38" s="8">
        <v>47.492196215888001</v>
      </c>
      <c r="AB38" s="7" t="s">
        <v>30</v>
      </c>
      <c r="AC38" s="8">
        <v>46.475958713160502</v>
      </c>
      <c r="AD38" s="7" t="s">
        <v>37</v>
      </c>
      <c r="AE38" s="8">
        <v>46.475958713160502</v>
      </c>
      <c r="AF38" s="7" t="s">
        <v>37</v>
      </c>
    </row>
    <row r="39" spans="1:32" ht="25.5" customHeight="1" x14ac:dyDescent="0.3">
      <c r="A39" s="17" t="s">
        <v>64</v>
      </c>
      <c r="B39" s="5" t="s">
        <v>47</v>
      </c>
      <c r="C39" s="8">
        <v>72.411782162362996</v>
      </c>
      <c r="D39" s="7" t="s">
        <v>21</v>
      </c>
      <c r="E39" s="8">
        <v>79.731382411833806</v>
      </c>
      <c r="F39" s="7" t="s">
        <v>29</v>
      </c>
      <c r="G39" s="8">
        <v>71.773434587728801</v>
      </c>
      <c r="H39" s="7" t="s">
        <v>24</v>
      </c>
      <c r="I39" s="8">
        <v>81.380138365109701</v>
      </c>
      <c r="J39" s="7" t="s">
        <v>33</v>
      </c>
      <c r="K39" s="8">
        <v>73.926813986403303</v>
      </c>
      <c r="L39" s="7" t="s">
        <v>27</v>
      </c>
      <c r="M39" s="8">
        <v>82.499218159306494</v>
      </c>
      <c r="N39" s="7" t="s">
        <v>31</v>
      </c>
      <c r="O39" s="8">
        <v>77.591108212877003</v>
      </c>
      <c r="P39" s="7" t="s">
        <v>30</v>
      </c>
      <c r="Q39" s="8">
        <v>79.653546378699204</v>
      </c>
      <c r="R39" s="7" t="s">
        <v>22</v>
      </c>
      <c r="S39" s="8">
        <v>75.091741408491799</v>
      </c>
      <c r="T39" s="7" t="s">
        <v>37</v>
      </c>
      <c r="U39" s="8">
        <v>73.006842815998695</v>
      </c>
      <c r="V39" s="7" t="s">
        <v>23</v>
      </c>
      <c r="W39" s="8">
        <v>78.944741078943593</v>
      </c>
      <c r="X39" s="7" t="s">
        <v>32</v>
      </c>
      <c r="Y39" s="8">
        <v>77.042916411702905</v>
      </c>
      <c r="Z39" s="7" t="s">
        <v>34</v>
      </c>
      <c r="AA39" s="8">
        <v>72.680582429703804</v>
      </c>
      <c r="AB39" s="7" t="s">
        <v>26</v>
      </c>
      <c r="AC39" s="8">
        <v>77.742628116037594</v>
      </c>
      <c r="AD39" s="7" t="s">
        <v>25</v>
      </c>
      <c r="AE39" s="8">
        <v>77.742628116037594</v>
      </c>
      <c r="AF39" s="7" t="s">
        <v>25</v>
      </c>
    </row>
    <row r="40" spans="1:32" x14ac:dyDescent="0.3">
      <c r="A40" s="15" t="s">
        <v>2</v>
      </c>
      <c r="B40" s="5" t="s">
        <v>48</v>
      </c>
      <c r="C40" s="8">
        <v>27.588217837637</v>
      </c>
      <c r="D40" s="7" t="s">
        <v>33</v>
      </c>
      <c r="E40" s="8">
        <v>20.268617588166201</v>
      </c>
      <c r="F40" s="7" t="s">
        <v>26</v>
      </c>
      <c r="G40" s="8">
        <v>28.2265654122711</v>
      </c>
      <c r="H40" s="7" t="s">
        <v>31</v>
      </c>
      <c r="I40" s="8">
        <v>18.619861634890299</v>
      </c>
      <c r="J40" s="7" t="s">
        <v>21</v>
      </c>
      <c r="K40" s="8">
        <v>26.0731860135967</v>
      </c>
      <c r="L40" s="7" t="s">
        <v>32</v>
      </c>
      <c r="M40" s="8">
        <v>17.500781840693499</v>
      </c>
      <c r="N40" s="7" t="s">
        <v>24</v>
      </c>
      <c r="O40" s="8">
        <v>22.408891787123</v>
      </c>
      <c r="P40" s="7" t="s">
        <v>30</v>
      </c>
      <c r="Q40" s="8">
        <v>20.3464536213008</v>
      </c>
      <c r="R40" s="7" t="s">
        <v>23</v>
      </c>
      <c r="S40" s="8">
        <v>24.908258591508201</v>
      </c>
      <c r="T40" s="7" t="s">
        <v>25</v>
      </c>
      <c r="U40" s="8">
        <v>26.993157184001301</v>
      </c>
      <c r="V40" s="7" t="s">
        <v>22</v>
      </c>
      <c r="W40" s="8">
        <v>21.055258921056399</v>
      </c>
      <c r="X40" s="7" t="s">
        <v>27</v>
      </c>
      <c r="Y40" s="8">
        <v>22.957083588297099</v>
      </c>
      <c r="Z40" s="7" t="s">
        <v>28</v>
      </c>
      <c r="AA40" s="8">
        <v>27.319417570296199</v>
      </c>
      <c r="AB40" s="7" t="s">
        <v>29</v>
      </c>
      <c r="AC40" s="8">
        <v>22.257371883962399</v>
      </c>
      <c r="AD40" s="7" t="s">
        <v>34</v>
      </c>
      <c r="AE40" s="8">
        <v>22.257371883962399</v>
      </c>
      <c r="AF40" s="7" t="s">
        <v>34</v>
      </c>
    </row>
    <row r="41" spans="1:32" ht="25.5" customHeight="1" x14ac:dyDescent="0.3">
      <c r="A41" s="17" t="s">
        <v>65</v>
      </c>
      <c r="B41" s="5" t="s">
        <v>47</v>
      </c>
      <c r="C41" s="8">
        <v>27.1467489591708</v>
      </c>
      <c r="D41" s="7" t="s">
        <v>32</v>
      </c>
      <c r="E41" s="8">
        <v>15.2774824354464</v>
      </c>
      <c r="F41" s="7" t="s">
        <v>24</v>
      </c>
      <c r="G41" s="8">
        <v>34.886072968415597</v>
      </c>
      <c r="H41" s="7" t="s">
        <v>33</v>
      </c>
      <c r="I41" s="8">
        <v>26.288540767753801</v>
      </c>
      <c r="J41" s="7" t="s">
        <v>30</v>
      </c>
      <c r="K41" s="8">
        <v>20.301549876627401</v>
      </c>
      <c r="L41" s="7" t="s">
        <v>21</v>
      </c>
      <c r="M41" s="8">
        <v>28.335200706832001</v>
      </c>
      <c r="N41" s="7" t="s">
        <v>22</v>
      </c>
      <c r="O41" s="8">
        <v>22.455018829397599</v>
      </c>
      <c r="P41" s="7" t="s">
        <v>23</v>
      </c>
      <c r="Q41" s="8">
        <v>31.925217820267399</v>
      </c>
      <c r="R41" s="7" t="s">
        <v>29</v>
      </c>
      <c r="S41" s="8">
        <v>23.570680578335701</v>
      </c>
      <c r="T41" s="7" t="s">
        <v>27</v>
      </c>
      <c r="U41" s="8">
        <v>36.4779276768421</v>
      </c>
      <c r="V41" s="7" t="s">
        <v>31</v>
      </c>
      <c r="W41" s="8">
        <v>21.028845281533702</v>
      </c>
      <c r="X41" s="7" t="s">
        <v>26</v>
      </c>
      <c r="Y41" s="8">
        <v>25.975646727633901</v>
      </c>
      <c r="Z41" s="7" t="s">
        <v>34</v>
      </c>
      <c r="AA41" s="8">
        <v>24.411028429782501</v>
      </c>
      <c r="AB41" s="7" t="s">
        <v>37</v>
      </c>
      <c r="AC41" s="8">
        <v>26.5504619985206</v>
      </c>
      <c r="AD41" s="7" t="s">
        <v>25</v>
      </c>
      <c r="AE41" s="8">
        <v>26.5504619985206</v>
      </c>
      <c r="AF41" s="7" t="s">
        <v>25</v>
      </c>
    </row>
    <row r="42" spans="1:32" x14ac:dyDescent="0.3">
      <c r="A42" s="15" t="s">
        <v>2</v>
      </c>
      <c r="B42" s="5" t="s">
        <v>48</v>
      </c>
      <c r="C42" s="8">
        <v>72.853251040829207</v>
      </c>
      <c r="D42" s="7" t="s">
        <v>27</v>
      </c>
      <c r="E42" s="8">
        <v>84.722517564553598</v>
      </c>
      <c r="F42" s="7" t="s">
        <v>31</v>
      </c>
      <c r="G42" s="8">
        <v>65.113927031584396</v>
      </c>
      <c r="H42" s="7" t="s">
        <v>21</v>
      </c>
      <c r="I42" s="8">
        <v>73.711459232246199</v>
      </c>
      <c r="J42" s="7" t="s">
        <v>30</v>
      </c>
      <c r="K42" s="8">
        <v>79.698450123372595</v>
      </c>
      <c r="L42" s="7" t="s">
        <v>33</v>
      </c>
      <c r="M42" s="8">
        <v>71.664799293168002</v>
      </c>
      <c r="N42" s="7" t="s">
        <v>23</v>
      </c>
      <c r="O42" s="8">
        <v>77.544981170602398</v>
      </c>
      <c r="P42" s="7" t="s">
        <v>22</v>
      </c>
      <c r="Q42" s="8">
        <v>68.074782179732594</v>
      </c>
      <c r="R42" s="7" t="s">
        <v>26</v>
      </c>
      <c r="S42" s="8">
        <v>76.429319421664303</v>
      </c>
      <c r="T42" s="7" t="s">
        <v>32</v>
      </c>
      <c r="U42" s="8">
        <v>63.5220723231579</v>
      </c>
      <c r="V42" s="7" t="s">
        <v>24</v>
      </c>
      <c r="W42" s="8">
        <v>78.971154718466295</v>
      </c>
      <c r="X42" s="7" t="s">
        <v>29</v>
      </c>
      <c r="Y42" s="8">
        <v>74.024353272366099</v>
      </c>
      <c r="Z42" s="7" t="s">
        <v>28</v>
      </c>
      <c r="AA42" s="8">
        <v>75.588971570217495</v>
      </c>
      <c r="AB42" s="7" t="s">
        <v>25</v>
      </c>
      <c r="AC42" s="8">
        <v>73.449538001479397</v>
      </c>
      <c r="AD42" s="7" t="s">
        <v>34</v>
      </c>
      <c r="AE42" s="8">
        <v>73.449538001479397</v>
      </c>
      <c r="AF42" s="7" t="s">
        <v>34</v>
      </c>
    </row>
    <row r="43" spans="1:32" ht="25.5" customHeight="1" x14ac:dyDescent="0.3">
      <c r="A43" s="17" t="s">
        <v>66</v>
      </c>
      <c r="B43" s="5" t="s">
        <v>47</v>
      </c>
      <c r="C43" s="8">
        <v>51.125434771464903</v>
      </c>
      <c r="D43" s="7" t="s">
        <v>26</v>
      </c>
      <c r="E43" s="8">
        <v>66.350805360859695</v>
      </c>
      <c r="F43" s="7" t="s">
        <v>33</v>
      </c>
      <c r="G43" s="8">
        <v>45.890287496638898</v>
      </c>
      <c r="H43" s="7" t="s">
        <v>24</v>
      </c>
      <c r="I43" s="8">
        <v>59.981744270640199</v>
      </c>
      <c r="J43" s="7" t="s">
        <v>25</v>
      </c>
      <c r="K43" s="8">
        <v>59.253586927048602</v>
      </c>
      <c r="L43" s="7" t="s">
        <v>28</v>
      </c>
      <c r="M43" s="8">
        <v>51.660747405022398</v>
      </c>
      <c r="N43" s="7" t="s">
        <v>23</v>
      </c>
      <c r="O43" s="8">
        <v>63.090668265154797</v>
      </c>
      <c r="P43" s="7" t="s">
        <v>29</v>
      </c>
      <c r="Q43" s="8">
        <v>55.570691814014197</v>
      </c>
      <c r="R43" s="7" t="s">
        <v>34</v>
      </c>
      <c r="S43" s="8">
        <v>69.992628557132093</v>
      </c>
      <c r="T43" s="7" t="s">
        <v>31</v>
      </c>
      <c r="U43" s="8">
        <v>58.683689011288799</v>
      </c>
      <c r="V43" s="7" t="s">
        <v>30</v>
      </c>
      <c r="W43" s="8">
        <v>47.228419673592597</v>
      </c>
      <c r="X43" s="7" t="s">
        <v>21</v>
      </c>
      <c r="Y43" s="8">
        <v>61.657288030459597</v>
      </c>
      <c r="Z43" s="7" t="s">
        <v>32</v>
      </c>
      <c r="AA43" s="8">
        <v>61.921800188879203</v>
      </c>
      <c r="AB43" s="7" t="s">
        <v>22</v>
      </c>
      <c r="AC43" s="8">
        <v>55.396184361087997</v>
      </c>
      <c r="AD43" s="7" t="s">
        <v>37</v>
      </c>
      <c r="AE43" s="8">
        <v>55.396184361087997</v>
      </c>
      <c r="AF43" s="7" t="s">
        <v>37</v>
      </c>
    </row>
    <row r="44" spans="1:32" x14ac:dyDescent="0.3">
      <c r="A44" s="15" t="s">
        <v>2</v>
      </c>
      <c r="B44" s="5" t="s">
        <v>48</v>
      </c>
      <c r="C44" s="8">
        <v>48.874565228535097</v>
      </c>
      <c r="D44" s="7" t="s">
        <v>29</v>
      </c>
      <c r="E44" s="8">
        <v>33.649194639140298</v>
      </c>
      <c r="F44" s="7" t="s">
        <v>21</v>
      </c>
      <c r="G44" s="8">
        <v>54.109712503361102</v>
      </c>
      <c r="H44" s="7" t="s">
        <v>31</v>
      </c>
      <c r="I44" s="8">
        <v>40.018255729359801</v>
      </c>
      <c r="J44" s="7" t="s">
        <v>37</v>
      </c>
      <c r="K44" s="8">
        <v>40.746413072951398</v>
      </c>
      <c r="L44" s="7" t="s">
        <v>34</v>
      </c>
      <c r="M44" s="8">
        <v>48.339252594977602</v>
      </c>
      <c r="N44" s="7" t="s">
        <v>22</v>
      </c>
      <c r="O44" s="8">
        <v>36.909331734845203</v>
      </c>
      <c r="P44" s="7" t="s">
        <v>26</v>
      </c>
      <c r="Q44" s="8">
        <v>44.429308185985803</v>
      </c>
      <c r="R44" s="7" t="s">
        <v>28</v>
      </c>
      <c r="S44" s="8">
        <v>30.0073714428679</v>
      </c>
      <c r="T44" s="7" t="s">
        <v>24</v>
      </c>
      <c r="U44" s="8">
        <v>41.316310988711201</v>
      </c>
      <c r="V44" s="7" t="s">
        <v>30</v>
      </c>
      <c r="W44" s="8">
        <v>52.771580326407403</v>
      </c>
      <c r="X44" s="7" t="s">
        <v>33</v>
      </c>
      <c r="Y44" s="8">
        <v>38.342711969540403</v>
      </c>
      <c r="Z44" s="7" t="s">
        <v>27</v>
      </c>
      <c r="AA44" s="8">
        <v>38.078199811120797</v>
      </c>
      <c r="AB44" s="7" t="s">
        <v>23</v>
      </c>
      <c r="AC44" s="8">
        <v>44.603815638912003</v>
      </c>
      <c r="AD44" s="7" t="s">
        <v>32</v>
      </c>
      <c r="AE44" s="8">
        <v>44.603815638912003</v>
      </c>
      <c r="AF44" s="7" t="s">
        <v>32</v>
      </c>
    </row>
    <row r="45" spans="1:32" x14ac:dyDescent="0.3">
      <c r="A45" s="17" t="s">
        <v>67</v>
      </c>
      <c r="B45" s="5" t="s">
        <v>47</v>
      </c>
      <c r="C45" s="8">
        <v>29.4466704934589</v>
      </c>
      <c r="D45" s="7" t="s">
        <v>27</v>
      </c>
      <c r="E45" s="8">
        <v>40.7252811464326</v>
      </c>
      <c r="F45" s="7" t="s">
        <v>22</v>
      </c>
      <c r="G45" s="8">
        <v>26.3329536803382</v>
      </c>
      <c r="H45" s="7" t="s">
        <v>26</v>
      </c>
      <c r="I45" s="8">
        <v>36.623684804260698</v>
      </c>
      <c r="J45" s="7" t="s">
        <v>25</v>
      </c>
      <c r="K45" s="8">
        <v>39.688508630900799</v>
      </c>
      <c r="L45" s="7" t="s">
        <v>32</v>
      </c>
      <c r="M45" s="8">
        <v>35.336592781812001</v>
      </c>
      <c r="N45" s="7" t="s">
        <v>30</v>
      </c>
      <c r="O45" s="8">
        <v>43.932566920142499</v>
      </c>
      <c r="P45" s="7" t="s">
        <v>33</v>
      </c>
      <c r="Q45" s="8">
        <v>24.984161873048599</v>
      </c>
      <c r="R45" s="7" t="s">
        <v>24</v>
      </c>
      <c r="S45" s="8">
        <v>43.116062381168902</v>
      </c>
      <c r="T45" s="7" t="s">
        <v>29</v>
      </c>
      <c r="U45" s="8">
        <v>27.987525977430799</v>
      </c>
      <c r="V45" s="7" t="s">
        <v>23</v>
      </c>
      <c r="W45" s="8">
        <v>26.113994117709701</v>
      </c>
      <c r="X45" s="7" t="s">
        <v>21</v>
      </c>
      <c r="Y45" s="8">
        <v>35.659336626996897</v>
      </c>
      <c r="Z45" s="7" t="s">
        <v>28</v>
      </c>
      <c r="AA45" s="8">
        <v>47.2435071915164</v>
      </c>
      <c r="AB45" s="7" t="s">
        <v>31</v>
      </c>
      <c r="AC45" s="8">
        <v>34.809755931592697</v>
      </c>
      <c r="AD45" s="7" t="s">
        <v>34</v>
      </c>
      <c r="AE45" s="8">
        <v>34.809755931592697</v>
      </c>
      <c r="AF45" s="7" t="s">
        <v>34</v>
      </c>
    </row>
    <row r="46" spans="1:32" x14ac:dyDescent="0.3">
      <c r="A46" s="15" t="s">
        <v>2</v>
      </c>
      <c r="B46" s="5" t="s">
        <v>48</v>
      </c>
      <c r="C46" s="8">
        <v>70.553329506541104</v>
      </c>
      <c r="D46" s="7" t="s">
        <v>32</v>
      </c>
      <c r="E46" s="8">
        <v>59.2747188535674</v>
      </c>
      <c r="F46" s="7" t="s">
        <v>23</v>
      </c>
      <c r="G46" s="8">
        <v>73.667046319661793</v>
      </c>
      <c r="H46" s="7" t="s">
        <v>29</v>
      </c>
      <c r="I46" s="8">
        <v>63.376315195739302</v>
      </c>
      <c r="J46" s="7" t="s">
        <v>37</v>
      </c>
      <c r="K46" s="8">
        <v>60.311491369099201</v>
      </c>
      <c r="L46" s="7" t="s">
        <v>27</v>
      </c>
      <c r="M46" s="8">
        <v>64.663407218187999</v>
      </c>
      <c r="N46" s="7" t="s">
        <v>30</v>
      </c>
      <c r="O46" s="8">
        <v>56.067433079857501</v>
      </c>
      <c r="P46" s="7" t="s">
        <v>21</v>
      </c>
      <c r="Q46" s="8">
        <v>75.015838126951394</v>
      </c>
      <c r="R46" s="7" t="s">
        <v>31</v>
      </c>
      <c r="S46" s="8">
        <v>56.883937618831098</v>
      </c>
      <c r="T46" s="7" t="s">
        <v>26</v>
      </c>
      <c r="U46" s="8">
        <v>72.012474022569194</v>
      </c>
      <c r="V46" s="7" t="s">
        <v>22</v>
      </c>
      <c r="W46" s="8">
        <v>73.886005882290405</v>
      </c>
      <c r="X46" s="7" t="s">
        <v>33</v>
      </c>
      <c r="Y46" s="8">
        <v>64.340663373003096</v>
      </c>
      <c r="Z46" s="7" t="s">
        <v>34</v>
      </c>
      <c r="AA46" s="8">
        <v>52.7564928084836</v>
      </c>
      <c r="AB46" s="7" t="s">
        <v>24</v>
      </c>
      <c r="AC46" s="8">
        <v>65.190244068407296</v>
      </c>
      <c r="AD46" s="7" t="s">
        <v>25</v>
      </c>
      <c r="AE46" s="8">
        <v>65.190244068407296</v>
      </c>
      <c r="AF46" s="7" t="s">
        <v>25</v>
      </c>
    </row>
    <row r="47" spans="1:32" x14ac:dyDescent="0.3">
      <c r="A47" s="17" t="s">
        <v>68</v>
      </c>
      <c r="B47" s="5" t="s">
        <v>47</v>
      </c>
      <c r="C47" s="8">
        <v>38.978978583305903</v>
      </c>
      <c r="D47" s="7" t="s">
        <v>33</v>
      </c>
      <c r="E47" s="8">
        <v>34.906877797008399</v>
      </c>
      <c r="F47" s="7" t="s">
        <v>22</v>
      </c>
      <c r="G47" s="8">
        <v>18.430359808649602</v>
      </c>
      <c r="H47" s="7" t="s">
        <v>26</v>
      </c>
      <c r="I47" s="8">
        <v>31.2815575407217</v>
      </c>
      <c r="J47" s="7" t="s">
        <v>25</v>
      </c>
      <c r="K47" s="8">
        <v>33.009554664208601</v>
      </c>
      <c r="L47" s="7" t="s">
        <v>32</v>
      </c>
      <c r="M47" s="8">
        <v>36.899572123110801</v>
      </c>
      <c r="N47" s="7" t="s">
        <v>29</v>
      </c>
      <c r="O47" s="8">
        <v>10.007942766380101</v>
      </c>
      <c r="P47" s="7" t="s">
        <v>24</v>
      </c>
      <c r="Q47" s="8">
        <v>20.373074733694601</v>
      </c>
      <c r="R47" s="7" t="s">
        <v>27</v>
      </c>
      <c r="S47" s="8">
        <v>39.859802542056997</v>
      </c>
      <c r="T47" s="7" t="s">
        <v>31</v>
      </c>
      <c r="U47" s="8">
        <v>15.3683956412456</v>
      </c>
      <c r="V47" s="7" t="s">
        <v>21</v>
      </c>
      <c r="W47" s="8">
        <v>28.8313398862086</v>
      </c>
      <c r="X47" s="7" t="s">
        <v>34</v>
      </c>
      <c r="Y47" s="8">
        <v>18.964256619834099</v>
      </c>
      <c r="Z47" s="7" t="s">
        <v>23</v>
      </c>
      <c r="AA47" s="8">
        <v>21.2824077055892</v>
      </c>
      <c r="AB47" s="7" t="s">
        <v>37</v>
      </c>
      <c r="AC47" s="8">
        <v>29.393303386201602</v>
      </c>
      <c r="AD47" s="7" t="s">
        <v>28</v>
      </c>
      <c r="AE47" s="8">
        <v>29.393303386201602</v>
      </c>
      <c r="AF47" s="7" t="s">
        <v>28</v>
      </c>
    </row>
    <row r="48" spans="1:32" x14ac:dyDescent="0.3">
      <c r="A48" s="15" t="s">
        <v>2</v>
      </c>
      <c r="B48" s="5" t="s">
        <v>48</v>
      </c>
      <c r="C48" s="8">
        <v>61.021021416694097</v>
      </c>
      <c r="D48" s="7" t="s">
        <v>21</v>
      </c>
      <c r="E48" s="8">
        <v>65.093122202991594</v>
      </c>
      <c r="F48" s="7" t="s">
        <v>23</v>
      </c>
      <c r="G48" s="8">
        <v>81.569640191350402</v>
      </c>
      <c r="H48" s="7" t="s">
        <v>29</v>
      </c>
      <c r="I48" s="8">
        <v>68.718442459278407</v>
      </c>
      <c r="J48" s="7" t="s">
        <v>37</v>
      </c>
      <c r="K48" s="8">
        <v>66.990445335791406</v>
      </c>
      <c r="L48" s="7" t="s">
        <v>27</v>
      </c>
      <c r="M48" s="8">
        <v>63.100427876889199</v>
      </c>
      <c r="N48" s="7" t="s">
        <v>26</v>
      </c>
      <c r="O48" s="8">
        <v>89.992057233619903</v>
      </c>
      <c r="P48" s="7" t="s">
        <v>31</v>
      </c>
      <c r="Q48" s="8">
        <v>79.626925266305406</v>
      </c>
      <c r="R48" s="7" t="s">
        <v>32</v>
      </c>
      <c r="S48" s="8">
        <v>60.140197457943003</v>
      </c>
      <c r="T48" s="7" t="s">
        <v>24</v>
      </c>
      <c r="U48" s="8">
        <v>84.631604358754402</v>
      </c>
      <c r="V48" s="7" t="s">
        <v>33</v>
      </c>
      <c r="W48" s="8">
        <v>71.168660113791404</v>
      </c>
      <c r="X48" s="7" t="s">
        <v>28</v>
      </c>
      <c r="Y48" s="8">
        <v>81.035743380165897</v>
      </c>
      <c r="Z48" s="7" t="s">
        <v>22</v>
      </c>
      <c r="AA48" s="8">
        <v>78.717592294410807</v>
      </c>
      <c r="AB48" s="7" t="s">
        <v>25</v>
      </c>
      <c r="AC48" s="8">
        <v>70.606696613798405</v>
      </c>
      <c r="AD48" s="7" t="s">
        <v>30</v>
      </c>
      <c r="AE48" s="8">
        <v>70.606696613798405</v>
      </c>
      <c r="AF48" s="7" t="s">
        <v>30</v>
      </c>
    </row>
    <row r="49" spans="1:32" x14ac:dyDescent="0.3">
      <c r="A49" s="18" t="s">
        <v>69</v>
      </c>
      <c r="B49" s="5" t="s">
        <v>47</v>
      </c>
      <c r="C49" s="8">
        <v>23.391112497304</v>
      </c>
      <c r="D49" s="7" t="s">
        <v>22</v>
      </c>
      <c r="E49" s="8">
        <v>13.3363667363791</v>
      </c>
      <c r="F49" s="7" t="s">
        <v>21</v>
      </c>
      <c r="G49" s="8">
        <v>26.464296650295701</v>
      </c>
      <c r="H49" s="7" t="s">
        <v>31</v>
      </c>
      <c r="I49" s="8">
        <v>23.677750041466101</v>
      </c>
      <c r="J49" s="7" t="s">
        <v>29</v>
      </c>
      <c r="K49" s="8">
        <v>12.928315338167801</v>
      </c>
      <c r="L49" s="7" t="s">
        <v>24</v>
      </c>
      <c r="M49" s="8">
        <v>16.9413766126045</v>
      </c>
      <c r="N49" s="7" t="s">
        <v>23</v>
      </c>
      <c r="O49" s="8">
        <v>19.385219269068902</v>
      </c>
      <c r="P49" s="7" t="s">
        <v>37</v>
      </c>
      <c r="Q49" s="8">
        <v>25.305080213370701</v>
      </c>
      <c r="R49" s="7" t="s">
        <v>33</v>
      </c>
      <c r="S49" s="8">
        <v>13.597056384005</v>
      </c>
      <c r="T49" s="7" t="s">
        <v>26</v>
      </c>
      <c r="U49" s="8">
        <v>22.160047985005001</v>
      </c>
      <c r="V49" s="7" t="s">
        <v>32</v>
      </c>
      <c r="W49" s="8">
        <v>20.562193548183899</v>
      </c>
      <c r="X49" s="7" t="s">
        <v>25</v>
      </c>
      <c r="Y49" s="8">
        <v>20.1084055157805</v>
      </c>
      <c r="Z49" s="7" t="s">
        <v>28</v>
      </c>
      <c r="AA49" s="8">
        <v>18.132034236988002</v>
      </c>
      <c r="AB49" s="7" t="s">
        <v>27</v>
      </c>
      <c r="AC49" s="8">
        <v>19.653919968807799</v>
      </c>
      <c r="AD49" s="7" t="s">
        <v>30</v>
      </c>
      <c r="AE49" s="8">
        <v>19.653919968807799</v>
      </c>
      <c r="AF49" s="7" t="s">
        <v>30</v>
      </c>
    </row>
    <row r="50" spans="1:32" x14ac:dyDescent="0.3">
      <c r="A50" s="15" t="s">
        <v>2</v>
      </c>
      <c r="B50" s="5" t="s">
        <v>48</v>
      </c>
      <c r="C50" s="8">
        <v>76.608887502696007</v>
      </c>
      <c r="D50" s="7" t="s">
        <v>23</v>
      </c>
      <c r="E50" s="8">
        <v>86.663633263620895</v>
      </c>
      <c r="F50" s="7" t="s">
        <v>33</v>
      </c>
      <c r="G50" s="8">
        <v>73.535703349704207</v>
      </c>
      <c r="H50" s="7" t="s">
        <v>24</v>
      </c>
      <c r="I50" s="8">
        <v>76.322249958533902</v>
      </c>
      <c r="J50" s="7" t="s">
        <v>26</v>
      </c>
      <c r="K50" s="8">
        <v>87.071684661832194</v>
      </c>
      <c r="L50" s="7" t="s">
        <v>31</v>
      </c>
      <c r="M50" s="8">
        <v>83.0586233873955</v>
      </c>
      <c r="N50" s="7" t="s">
        <v>22</v>
      </c>
      <c r="O50" s="8">
        <v>80.614780730931102</v>
      </c>
      <c r="P50" s="7" t="s">
        <v>25</v>
      </c>
      <c r="Q50" s="8">
        <v>74.694919786629299</v>
      </c>
      <c r="R50" s="7" t="s">
        <v>21</v>
      </c>
      <c r="S50" s="8">
        <v>86.402943615995</v>
      </c>
      <c r="T50" s="7" t="s">
        <v>29</v>
      </c>
      <c r="U50" s="8">
        <v>77.839952014995006</v>
      </c>
      <c r="V50" s="7" t="s">
        <v>27</v>
      </c>
      <c r="W50" s="8">
        <v>79.437806451816101</v>
      </c>
      <c r="X50" s="7" t="s">
        <v>37</v>
      </c>
      <c r="Y50" s="8">
        <v>79.891594484219397</v>
      </c>
      <c r="Z50" s="7" t="s">
        <v>34</v>
      </c>
      <c r="AA50" s="8">
        <v>81.867965763011995</v>
      </c>
      <c r="AB50" s="7" t="s">
        <v>32</v>
      </c>
      <c r="AC50" s="8">
        <v>80.346080031192201</v>
      </c>
      <c r="AD50" s="7" t="s">
        <v>28</v>
      </c>
      <c r="AE50" s="8">
        <v>80.346080031192201</v>
      </c>
      <c r="AF50" s="7" t="s">
        <v>28</v>
      </c>
    </row>
    <row r="51" spans="1:32" ht="25.5" customHeight="1" x14ac:dyDescent="0.3">
      <c r="A51" s="17" t="s">
        <v>70</v>
      </c>
      <c r="B51" s="5" t="s">
        <v>47</v>
      </c>
      <c r="C51" s="8">
        <v>65.925375911771695</v>
      </c>
      <c r="D51" s="7" t="s">
        <v>33</v>
      </c>
      <c r="E51" s="8">
        <v>58.9623870082929</v>
      </c>
      <c r="F51" s="7" t="s">
        <v>34</v>
      </c>
      <c r="G51" s="8">
        <v>44.767149584706097</v>
      </c>
      <c r="H51" s="7" t="s">
        <v>21</v>
      </c>
      <c r="I51" s="8">
        <v>69.520463395834497</v>
      </c>
      <c r="J51" s="7" t="s">
        <v>31</v>
      </c>
      <c r="K51" s="8">
        <v>53.398856632191503</v>
      </c>
      <c r="L51" s="7" t="s">
        <v>23</v>
      </c>
      <c r="M51" s="8">
        <v>62.430641516465201</v>
      </c>
      <c r="N51" s="7" t="s">
        <v>32</v>
      </c>
      <c r="O51" s="8">
        <v>60.923224952262899</v>
      </c>
      <c r="P51" s="7" t="s">
        <v>25</v>
      </c>
      <c r="Q51" s="8">
        <v>59.222916398105397</v>
      </c>
      <c r="R51" s="7" t="s">
        <v>28</v>
      </c>
      <c r="S51" s="8">
        <v>65.172122791841502</v>
      </c>
      <c r="T51" s="7" t="s">
        <v>22</v>
      </c>
      <c r="U51" s="8">
        <v>52.049877104433598</v>
      </c>
      <c r="V51" s="7" t="s">
        <v>26</v>
      </c>
      <c r="W51" s="8">
        <v>41.056485521551501</v>
      </c>
      <c r="X51" s="7" t="s">
        <v>24</v>
      </c>
      <c r="Y51" s="8">
        <v>65.766411308120695</v>
      </c>
      <c r="Z51" s="7" t="s">
        <v>29</v>
      </c>
      <c r="AA51" s="8">
        <v>59.207327667518101</v>
      </c>
      <c r="AB51" s="7" t="s">
        <v>30</v>
      </c>
      <c r="AC51" s="8">
        <v>57.611072386984901</v>
      </c>
      <c r="AD51" s="7" t="s">
        <v>37</v>
      </c>
      <c r="AE51" s="8">
        <v>57.611072386984901</v>
      </c>
      <c r="AF51" s="7" t="s">
        <v>37</v>
      </c>
    </row>
    <row r="52" spans="1:32" x14ac:dyDescent="0.3">
      <c r="A52" s="15" t="s">
        <v>2</v>
      </c>
      <c r="B52" s="5" t="s">
        <v>48</v>
      </c>
      <c r="C52" s="8">
        <v>34.074624088228298</v>
      </c>
      <c r="D52" s="7" t="s">
        <v>21</v>
      </c>
      <c r="E52" s="8">
        <v>41.0376129917071</v>
      </c>
      <c r="F52" s="7" t="s">
        <v>28</v>
      </c>
      <c r="G52" s="8">
        <v>55.232850415293903</v>
      </c>
      <c r="H52" s="7" t="s">
        <v>33</v>
      </c>
      <c r="I52" s="8">
        <v>30.479536604165499</v>
      </c>
      <c r="J52" s="7" t="s">
        <v>24</v>
      </c>
      <c r="K52" s="8">
        <v>46.601143367808497</v>
      </c>
      <c r="L52" s="7" t="s">
        <v>22</v>
      </c>
      <c r="M52" s="8">
        <v>37.569358483534799</v>
      </c>
      <c r="N52" s="7" t="s">
        <v>27</v>
      </c>
      <c r="O52" s="8">
        <v>39.076775047737101</v>
      </c>
      <c r="P52" s="7" t="s">
        <v>37</v>
      </c>
      <c r="Q52" s="8">
        <v>40.777083601894603</v>
      </c>
      <c r="R52" s="7" t="s">
        <v>34</v>
      </c>
      <c r="S52" s="8">
        <v>34.827877208158498</v>
      </c>
      <c r="T52" s="7" t="s">
        <v>23</v>
      </c>
      <c r="U52" s="8">
        <v>47.950122895566402</v>
      </c>
      <c r="V52" s="7" t="s">
        <v>29</v>
      </c>
      <c r="W52" s="8">
        <v>58.943514478448499</v>
      </c>
      <c r="X52" s="7" t="s">
        <v>31</v>
      </c>
      <c r="Y52" s="8">
        <v>34.233588691879298</v>
      </c>
      <c r="Z52" s="7" t="s">
        <v>26</v>
      </c>
      <c r="AA52" s="8">
        <v>40.792672332481899</v>
      </c>
      <c r="AB52" s="7" t="s">
        <v>30</v>
      </c>
      <c r="AC52" s="8">
        <v>42.388927613015099</v>
      </c>
      <c r="AD52" s="7" t="s">
        <v>32</v>
      </c>
      <c r="AE52" s="8">
        <v>42.388927613015099</v>
      </c>
      <c r="AF52" s="7" t="s">
        <v>32</v>
      </c>
    </row>
    <row r="53" spans="1:32" ht="25.5" customHeight="1" x14ac:dyDescent="0.3">
      <c r="A53" s="17" t="s">
        <v>71</v>
      </c>
      <c r="B53" s="5" t="s">
        <v>47</v>
      </c>
      <c r="C53" s="8">
        <v>47.867152041597798</v>
      </c>
      <c r="D53" s="7" t="s">
        <v>33</v>
      </c>
      <c r="E53" s="8">
        <v>22.593490235529199</v>
      </c>
      <c r="F53" s="7" t="s">
        <v>27</v>
      </c>
      <c r="G53" s="8">
        <v>20.288448939054401</v>
      </c>
      <c r="H53" s="7" t="s">
        <v>26</v>
      </c>
      <c r="I53" s="8">
        <v>17.611196044255799</v>
      </c>
      <c r="J53" s="7" t="s">
        <v>21</v>
      </c>
      <c r="K53" s="8">
        <v>32.2482614994248</v>
      </c>
      <c r="L53" s="7" t="s">
        <v>22</v>
      </c>
      <c r="M53" s="8">
        <v>25.321058526098501</v>
      </c>
      <c r="N53" s="7" t="s">
        <v>34</v>
      </c>
      <c r="O53" s="8">
        <v>23.6036235357703</v>
      </c>
      <c r="P53" s="7" t="s">
        <v>37</v>
      </c>
      <c r="Q53" s="8">
        <v>33.384367961298999</v>
      </c>
      <c r="R53" s="7" t="s">
        <v>29</v>
      </c>
      <c r="S53" s="8">
        <v>27.3237805127449</v>
      </c>
      <c r="T53" s="7" t="s">
        <v>32</v>
      </c>
      <c r="U53" s="8">
        <v>56.051436182725503</v>
      </c>
      <c r="V53" s="7" t="s">
        <v>31</v>
      </c>
      <c r="W53" s="8">
        <v>25.584363384053098</v>
      </c>
      <c r="X53" s="7" t="s">
        <v>30</v>
      </c>
      <c r="Y53" s="8">
        <v>20.4597239198682</v>
      </c>
      <c r="Z53" s="7" t="s">
        <v>23</v>
      </c>
      <c r="AA53" s="8">
        <v>17.179930235971099</v>
      </c>
      <c r="AB53" s="7" t="s">
        <v>24</v>
      </c>
      <c r="AC53" s="8">
        <v>26.537068307687999</v>
      </c>
      <c r="AD53" s="7" t="s">
        <v>25</v>
      </c>
      <c r="AE53" s="8">
        <v>26.537068307687999</v>
      </c>
      <c r="AF53" s="7" t="s">
        <v>25</v>
      </c>
    </row>
    <row r="54" spans="1:32" x14ac:dyDescent="0.3">
      <c r="A54" s="15" t="s">
        <v>2</v>
      </c>
      <c r="B54" s="5" t="s">
        <v>48</v>
      </c>
      <c r="C54" s="8">
        <v>52.132847958402202</v>
      </c>
      <c r="D54" s="7" t="s">
        <v>21</v>
      </c>
      <c r="E54" s="8">
        <v>77.406509764470798</v>
      </c>
      <c r="F54" s="7" t="s">
        <v>32</v>
      </c>
      <c r="G54" s="8">
        <v>79.711551060945595</v>
      </c>
      <c r="H54" s="7" t="s">
        <v>29</v>
      </c>
      <c r="I54" s="8">
        <v>82.388803955744194</v>
      </c>
      <c r="J54" s="7" t="s">
        <v>33</v>
      </c>
      <c r="K54" s="8">
        <v>67.7517385005752</v>
      </c>
      <c r="L54" s="7" t="s">
        <v>23</v>
      </c>
      <c r="M54" s="8">
        <v>74.678941473901503</v>
      </c>
      <c r="N54" s="7" t="s">
        <v>28</v>
      </c>
      <c r="O54" s="8">
        <v>76.396376464229704</v>
      </c>
      <c r="P54" s="7" t="s">
        <v>25</v>
      </c>
      <c r="Q54" s="8">
        <v>66.615632038700994</v>
      </c>
      <c r="R54" s="7" t="s">
        <v>26</v>
      </c>
      <c r="S54" s="8">
        <v>72.676219487255096</v>
      </c>
      <c r="T54" s="7" t="s">
        <v>27</v>
      </c>
      <c r="U54" s="8">
        <v>43.948563817274497</v>
      </c>
      <c r="V54" s="7" t="s">
        <v>24</v>
      </c>
      <c r="W54" s="8">
        <v>74.415636615946894</v>
      </c>
      <c r="X54" s="7" t="s">
        <v>30</v>
      </c>
      <c r="Y54" s="8">
        <v>79.540276080131804</v>
      </c>
      <c r="Z54" s="7" t="s">
        <v>22</v>
      </c>
      <c r="AA54" s="8">
        <v>82.820069764028901</v>
      </c>
      <c r="AB54" s="7" t="s">
        <v>31</v>
      </c>
      <c r="AC54" s="8">
        <v>73.462931692311997</v>
      </c>
      <c r="AD54" s="7" t="s">
        <v>34</v>
      </c>
      <c r="AE54" s="8">
        <v>73.462931692311997</v>
      </c>
      <c r="AF54" s="7" t="s">
        <v>34</v>
      </c>
    </row>
    <row r="55" spans="1:32" ht="25.5" customHeight="1" x14ac:dyDescent="0.3">
      <c r="A55" s="17" t="s">
        <v>72</v>
      </c>
      <c r="B55" s="5" t="s">
        <v>47</v>
      </c>
      <c r="C55" s="8">
        <v>43.0331662108321</v>
      </c>
      <c r="D55" s="7" t="s">
        <v>24</v>
      </c>
      <c r="E55" s="8">
        <v>52.759058950160203</v>
      </c>
      <c r="F55" s="7" t="s">
        <v>37</v>
      </c>
      <c r="G55" s="8">
        <v>44.119341948449403</v>
      </c>
      <c r="H55" s="7" t="s">
        <v>21</v>
      </c>
      <c r="I55" s="8">
        <v>55.251203446457701</v>
      </c>
      <c r="J55" s="7" t="s">
        <v>32</v>
      </c>
      <c r="K55" s="8">
        <v>61.261510826165697</v>
      </c>
      <c r="L55" s="7" t="s">
        <v>31</v>
      </c>
      <c r="M55" s="8">
        <v>59.005895988200201</v>
      </c>
      <c r="N55" s="7" t="s">
        <v>33</v>
      </c>
      <c r="O55" s="8">
        <v>56.118333583183798</v>
      </c>
      <c r="P55" s="7" t="s">
        <v>22</v>
      </c>
      <c r="Q55" s="8">
        <v>52.6532303301844</v>
      </c>
      <c r="R55" s="7" t="s">
        <v>27</v>
      </c>
      <c r="S55" s="8">
        <v>56.789248669907003</v>
      </c>
      <c r="T55" s="7" t="s">
        <v>29</v>
      </c>
      <c r="U55" s="8">
        <v>54.1202831688923</v>
      </c>
      <c r="V55" s="7" t="s">
        <v>25</v>
      </c>
      <c r="W55" s="8">
        <v>44.680000969981997</v>
      </c>
      <c r="X55" s="7" t="s">
        <v>26</v>
      </c>
      <c r="Y55" s="8">
        <v>50.816527278600098</v>
      </c>
      <c r="Z55" s="7" t="s">
        <v>23</v>
      </c>
      <c r="AA55" s="8">
        <v>52.830400598869403</v>
      </c>
      <c r="AB55" s="7" t="s">
        <v>34</v>
      </c>
      <c r="AC55" s="8">
        <v>53.0330978563698</v>
      </c>
      <c r="AD55" s="7" t="s">
        <v>28</v>
      </c>
      <c r="AE55" s="8">
        <v>53.0330978563698</v>
      </c>
      <c r="AF55" s="7" t="s">
        <v>28</v>
      </c>
    </row>
    <row r="56" spans="1:32" x14ac:dyDescent="0.3">
      <c r="A56" s="15" t="s">
        <v>2</v>
      </c>
      <c r="B56" s="5" t="s">
        <v>48</v>
      </c>
      <c r="C56" s="8">
        <v>56.966833789167801</v>
      </c>
      <c r="D56" s="7" t="s">
        <v>31</v>
      </c>
      <c r="E56" s="8">
        <v>47.240941049839797</v>
      </c>
      <c r="F56" s="7" t="s">
        <v>25</v>
      </c>
      <c r="G56" s="8">
        <v>55.880658051550597</v>
      </c>
      <c r="H56" s="7" t="s">
        <v>33</v>
      </c>
      <c r="I56" s="8">
        <v>44.748796553542299</v>
      </c>
      <c r="J56" s="7" t="s">
        <v>27</v>
      </c>
      <c r="K56" s="8">
        <v>38.738489173834303</v>
      </c>
      <c r="L56" s="7" t="s">
        <v>24</v>
      </c>
      <c r="M56" s="8">
        <v>40.994104011799799</v>
      </c>
      <c r="N56" s="7" t="s">
        <v>21</v>
      </c>
      <c r="O56" s="8">
        <v>43.881666416816202</v>
      </c>
      <c r="P56" s="7" t="s">
        <v>23</v>
      </c>
      <c r="Q56" s="8">
        <v>47.3467696698156</v>
      </c>
      <c r="R56" s="7" t="s">
        <v>32</v>
      </c>
      <c r="S56" s="8">
        <v>43.210751330092997</v>
      </c>
      <c r="T56" s="7" t="s">
        <v>26</v>
      </c>
      <c r="U56" s="8">
        <v>45.8797168311077</v>
      </c>
      <c r="V56" s="7" t="s">
        <v>37</v>
      </c>
      <c r="W56" s="8">
        <v>55.319999030018003</v>
      </c>
      <c r="X56" s="7" t="s">
        <v>29</v>
      </c>
      <c r="Y56" s="8">
        <v>49.183472721399902</v>
      </c>
      <c r="Z56" s="7" t="s">
        <v>22</v>
      </c>
      <c r="AA56" s="8">
        <v>47.169599401130597</v>
      </c>
      <c r="AB56" s="7" t="s">
        <v>28</v>
      </c>
      <c r="AC56" s="8">
        <v>46.9669021436302</v>
      </c>
      <c r="AD56" s="7" t="s">
        <v>30</v>
      </c>
      <c r="AE56" s="8">
        <v>46.9669021436302</v>
      </c>
      <c r="AF56" s="7" t="s">
        <v>30</v>
      </c>
    </row>
    <row r="57" spans="1:32" ht="25.5" customHeight="1" x14ac:dyDescent="0.3">
      <c r="A57" s="17" t="s">
        <v>73</v>
      </c>
      <c r="B57" s="5" t="s">
        <v>47</v>
      </c>
      <c r="C57" s="8">
        <v>13.2188273874704</v>
      </c>
      <c r="D57" s="7" t="s">
        <v>37</v>
      </c>
      <c r="E57" s="8">
        <v>0</v>
      </c>
      <c r="F57" s="7" t="s">
        <v>21</v>
      </c>
      <c r="G57" s="8">
        <v>5.0125430696105102</v>
      </c>
      <c r="H57" s="7" t="s">
        <v>26</v>
      </c>
      <c r="I57" s="8">
        <v>14.391861133824101</v>
      </c>
      <c r="J57" s="7" t="s">
        <v>34</v>
      </c>
      <c r="K57" s="8">
        <v>25.168681898657201</v>
      </c>
      <c r="L57" s="7" t="s">
        <v>22</v>
      </c>
      <c r="M57" s="8">
        <v>28.740537890712599</v>
      </c>
      <c r="N57" s="7" t="s">
        <v>29</v>
      </c>
      <c r="O57" s="8">
        <v>33.3333333333333</v>
      </c>
      <c r="P57" s="7" t="s">
        <v>31</v>
      </c>
      <c r="Q57" s="8">
        <v>6.5603122939435199</v>
      </c>
      <c r="R57" s="7" t="s">
        <v>23</v>
      </c>
      <c r="S57" s="8">
        <v>20.2633818882688</v>
      </c>
      <c r="T57" s="7" t="s">
        <v>32</v>
      </c>
      <c r="U57" s="8">
        <v>7.6943220353645998</v>
      </c>
      <c r="V57" s="7" t="s">
        <v>27</v>
      </c>
      <c r="W57" s="8">
        <v>0</v>
      </c>
      <c r="X57" s="7" t="s">
        <v>21</v>
      </c>
      <c r="Y57" s="8">
        <v>33.135716005909998</v>
      </c>
      <c r="Z57" s="7" t="s">
        <v>33</v>
      </c>
      <c r="AA57" s="8">
        <v>15.336944677004601</v>
      </c>
      <c r="AB57" s="7" t="s">
        <v>30</v>
      </c>
      <c r="AC57" s="8">
        <v>18.9403207653652</v>
      </c>
      <c r="AD57" s="7" t="s">
        <v>25</v>
      </c>
      <c r="AE57" s="8">
        <v>18.9403207653652</v>
      </c>
      <c r="AF57" s="7" t="s">
        <v>25</v>
      </c>
    </row>
    <row r="58" spans="1:32" x14ac:dyDescent="0.3">
      <c r="A58" s="15" t="s">
        <v>2</v>
      </c>
      <c r="B58" s="5" t="s">
        <v>48</v>
      </c>
      <c r="C58" s="8">
        <v>86.781172612529602</v>
      </c>
      <c r="D58" s="7" t="s">
        <v>25</v>
      </c>
      <c r="E58" s="8">
        <v>100</v>
      </c>
      <c r="F58" s="7" t="s">
        <v>31</v>
      </c>
      <c r="G58" s="8">
        <v>94.987456930389499</v>
      </c>
      <c r="H58" s="7" t="s">
        <v>29</v>
      </c>
      <c r="I58" s="8">
        <v>85.608138866175906</v>
      </c>
      <c r="J58" s="7" t="s">
        <v>28</v>
      </c>
      <c r="K58" s="8">
        <v>74.831318101342802</v>
      </c>
      <c r="L58" s="7" t="s">
        <v>23</v>
      </c>
      <c r="M58" s="8">
        <v>71.259462109287398</v>
      </c>
      <c r="N58" s="7" t="s">
        <v>26</v>
      </c>
      <c r="O58" s="8">
        <v>66.6666666666667</v>
      </c>
      <c r="P58" s="7" t="s">
        <v>24</v>
      </c>
      <c r="Q58" s="8">
        <v>93.439687706056503</v>
      </c>
      <c r="R58" s="7" t="s">
        <v>22</v>
      </c>
      <c r="S58" s="8">
        <v>79.736618111731204</v>
      </c>
      <c r="T58" s="7" t="s">
        <v>27</v>
      </c>
      <c r="U58" s="8">
        <v>92.305677964635393</v>
      </c>
      <c r="V58" s="7" t="s">
        <v>32</v>
      </c>
      <c r="W58" s="8">
        <v>100</v>
      </c>
      <c r="X58" s="7" t="s">
        <v>31</v>
      </c>
      <c r="Y58" s="8">
        <v>66.864283994090002</v>
      </c>
      <c r="Z58" s="7" t="s">
        <v>21</v>
      </c>
      <c r="AA58" s="8">
        <v>84.663055322995405</v>
      </c>
      <c r="AB58" s="7" t="s">
        <v>30</v>
      </c>
      <c r="AC58" s="8">
        <v>81.0596792346348</v>
      </c>
      <c r="AD58" s="7" t="s">
        <v>34</v>
      </c>
      <c r="AE58" s="8">
        <v>81.0596792346348</v>
      </c>
      <c r="AF58" s="7" t="s">
        <v>34</v>
      </c>
    </row>
    <row r="59" spans="1:32" ht="25.5" customHeight="1" x14ac:dyDescent="0.3">
      <c r="A59" s="17" t="s">
        <v>74</v>
      </c>
      <c r="B59" s="5" t="s">
        <v>47</v>
      </c>
      <c r="C59" s="8">
        <v>43.656134189219998</v>
      </c>
      <c r="D59" s="7" t="s">
        <v>37</v>
      </c>
      <c r="E59" s="8">
        <v>67.001760537037995</v>
      </c>
      <c r="F59" s="7" t="s">
        <v>31</v>
      </c>
      <c r="G59" s="8">
        <v>47.134122859463702</v>
      </c>
      <c r="H59" s="7" t="s">
        <v>28</v>
      </c>
      <c r="I59" s="8">
        <v>54.653865574634999</v>
      </c>
      <c r="J59" s="7" t="s">
        <v>22</v>
      </c>
      <c r="K59" s="8">
        <v>43.311359797366599</v>
      </c>
      <c r="L59" s="7" t="s">
        <v>27</v>
      </c>
      <c r="M59" s="8">
        <v>60.9985146802941</v>
      </c>
      <c r="N59" s="7" t="s">
        <v>33</v>
      </c>
      <c r="O59" s="8">
        <v>28.170977229075898</v>
      </c>
      <c r="P59" s="7" t="s">
        <v>24</v>
      </c>
      <c r="Q59" s="8">
        <v>44.0095790006934</v>
      </c>
      <c r="R59" s="7" t="s">
        <v>30</v>
      </c>
      <c r="S59" s="8">
        <v>33.3333333333333</v>
      </c>
      <c r="T59" s="7" t="s">
        <v>26</v>
      </c>
      <c r="U59" s="8">
        <v>31.0960462593101</v>
      </c>
      <c r="V59" s="7" t="s">
        <v>21</v>
      </c>
      <c r="W59" s="8">
        <v>38.514406630921599</v>
      </c>
      <c r="X59" s="7" t="s">
        <v>23</v>
      </c>
      <c r="Y59" s="8">
        <v>44.0028365571008</v>
      </c>
      <c r="Z59" s="7" t="s">
        <v>34</v>
      </c>
      <c r="AA59" s="8">
        <v>58.913662846498603</v>
      </c>
      <c r="AB59" s="7" t="s">
        <v>29</v>
      </c>
      <c r="AC59" s="8">
        <v>49.7510022975884</v>
      </c>
      <c r="AD59" s="7" t="s">
        <v>32</v>
      </c>
      <c r="AE59" s="8">
        <v>49.7510022975884</v>
      </c>
      <c r="AF59" s="7" t="s">
        <v>32</v>
      </c>
    </row>
    <row r="60" spans="1:32" x14ac:dyDescent="0.3">
      <c r="A60" s="15" t="s">
        <v>2</v>
      </c>
      <c r="B60" s="5" t="s">
        <v>48</v>
      </c>
      <c r="C60" s="8">
        <v>56.343865810780002</v>
      </c>
      <c r="D60" s="7" t="s">
        <v>25</v>
      </c>
      <c r="E60" s="8">
        <v>32.998239462962097</v>
      </c>
      <c r="F60" s="7" t="s">
        <v>24</v>
      </c>
      <c r="G60" s="8">
        <v>52.865877140536298</v>
      </c>
      <c r="H60" s="7" t="s">
        <v>34</v>
      </c>
      <c r="I60" s="8">
        <v>45.346134425365001</v>
      </c>
      <c r="J60" s="7" t="s">
        <v>23</v>
      </c>
      <c r="K60" s="8">
        <v>56.688640202633401</v>
      </c>
      <c r="L60" s="7" t="s">
        <v>32</v>
      </c>
      <c r="M60" s="8">
        <v>39.0014853197059</v>
      </c>
      <c r="N60" s="7" t="s">
        <v>21</v>
      </c>
      <c r="O60" s="8">
        <v>71.829022770924098</v>
      </c>
      <c r="P60" s="7" t="s">
        <v>31</v>
      </c>
      <c r="Q60" s="8">
        <v>55.9904209993066</v>
      </c>
      <c r="R60" s="7" t="s">
        <v>30</v>
      </c>
      <c r="S60" s="8">
        <v>66.6666666666666</v>
      </c>
      <c r="T60" s="7" t="s">
        <v>29</v>
      </c>
      <c r="U60" s="8">
        <v>68.9039537406899</v>
      </c>
      <c r="V60" s="7" t="s">
        <v>33</v>
      </c>
      <c r="W60" s="8">
        <v>61.485593369078401</v>
      </c>
      <c r="X60" s="7" t="s">
        <v>22</v>
      </c>
      <c r="Y60" s="8">
        <v>55.9971634428992</v>
      </c>
      <c r="Z60" s="7" t="s">
        <v>28</v>
      </c>
      <c r="AA60" s="8">
        <v>41.086337153501397</v>
      </c>
      <c r="AB60" s="7" t="s">
        <v>26</v>
      </c>
      <c r="AC60" s="8">
        <v>50.2489977024116</v>
      </c>
      <c r="AD60" s="7" t="s">
        <v>37</v>
      </c>
      <c r="AE60" s="8">
        <v>50.2489977024116</v>
      </c>
      <c r="AF60" s="7" t="s">
        <v>37</v>
      </c>
    </row>
    <row r="61" spans="1:32" ht="25.5" customHeight="1" x14ac:dyDescent="0.3">
      <c r="A61" s="17" t="s">
        <v>75</v>
      </c>
      <c r="B61" s="5" t="s">
        <v>47</v>
      </c>
      <c r="C61" s="8">
        <v>73.671636077989703</v>
      </c>
      <c r="D61" s="7" t="s">
        <v>26</v>
      </c>
      <c r="E61" s="8">
        <v>80.018252902758604</v>
      </c>
      <c r="F61" s="7" t="s">
        <v>28</v>
      </c>
      <c r="G61" s="8">
        <v>72.185134905801206</v>
      </c>
      <c r="H61" s="7" t="s">
        <v>21</v>
      </c>
      <c r="I61" s="8">
        <v>84.034560372455104</v>
      </c>
      <c r="J61" s="7" t="s">
        <v>31</v>
      </c>
      <c r="K61" s="8">
        <v>79.440444480942801</v>
      </c>
      <c r="L61" s="7" t="s">
        <v>30</v>
      </c>
      <c r="M61" s="8">
        <v>80.650674866671693</v>
      </c>
      <c r="N61" s="7" t="s">
        <v>32</v>
      </c>
      <c r="O61" s="8">
        <v>83.747014608168001</v>
      </c>
      <c r="P61" s="7" t="s">
        <v>33</v>
      </c>
      <c r="Q61" s="8">
        <v>82.484948880047199</v>
      </c>
      <c r="R61" s="7" t="s">
        <v>22</v>
      </c>
      <c r="S61" s="8">
        <v>82.819780310918802</v>
      </c>
      <c r="T61" s="7" t="s">
        <v>29</v>
      </c>
      <c r="U61" s="8">
        <v>69.034219441811999</v>
      </c>
      <c r="V61" s="7" t="s">
        <v>24</v>
      </c>
      <c r="W61" s="8">
        <v>80.229146954663804</v>
      </c>
      <c r="X61" s="7" t="s">
        <v>25</v>
      </c>
      <c r="Y61" s="8">
        <v>79.094192332300196</v>
      </c>
      <c r="Z61" s="7" t="s">
        <v>27</v>
      </c>
      <c r="AA61" s="8">
        <v>76.980270290261799</v>
      </c>
      <c r="AB61" s="7" t="s">
        <v>23</v>
      </c>
      <c r="AC61" s="8">
        <v>79.180860846184999</v>
      </c>
      <c r="AD61" s="7" t="s">
        <v>34</v>
      </c>
      <c r="AE61" s="8">
        <v>79.180860846184999</v>
      </c>
      <c r="AF61" s="7" t="s">
        <v>34</v>
      </c>
    </row>
    <row r="62" spans="1:32" x14ac:dyDescent="0.3">
      <c r="A62" s="15" t="s">
        <v>2</v>
      </c>
      <c r="B62" s="5" t="s">
        <v>48</v>
      </c>
      <c r="C62" s="8">
        <v>26.328363922010301</v>
      </c>
      <c r="D62" s="7" t="s">
        <v>29</v>
      </c>
      <c r="E62" s="8">
        <v>19.9817470972413</v>
      </c>
      <c r="F62" s="7" t="s">
        <v>34</v>
      </c>
      <c r="G62" s="8">
        <v>27.814865094198801</v>
      </c>
      <c r="H62" s="7" t="s">
        <v>33</v>
      </c>
      <c r="I62" s="8">
        <v>15.9654396275449</v>
      </c>
      <c r="J62" s="7" t="s">
        <v>24</v>
      </c>
      <c r="K62" s="8">
        <v>20.559555519057199</v>
      </c>
      <c r="L62" s="7" t="s">
        <v>30</v>
      </c>
      <c r="M62" s="8">
        <v>19.3493251333283</v>
      </c>
      <c r="N62" s="7" t="s">
        <v>27</v>
      </c>
      <c r="O62" s="8">
        <v>16.252985391831999</v>
      </c>
      <c r="P62" s="7" t="s">
        <v>21</v>
      </c>
      <c r="Q62" s="8">
        <v>17.515051119952801</v>
      </c>
      <c r="R62" s="7" t="s">
        <v>23</v>
      </c>
      <c r="S62" s="8">
        <v>17.180219689081198</v>
      </c>
      <c r="T62" s="7" t="s">
        <v>26</v>
      </c>
      <c r="U62" s="8">
        <v>30.965780558188001</v>
      </c>
      <c r="V62" s="7" t="s">
        <v>31</v>
      </c>
      <c r="W62" s="8">
        <v>19.770853045336199</v>
      </c>
      <c r="X62" s="7" t="s">
        <v>37</v>
      </c>
      <c r="Y62" s="8">
        <v>20.905807667699801</v>
      </c>
      <c r="Z62" s="7" t="s">
        <v>32</v>
      </c>
      <c r="AA62" s="8">
        <v>23.019729709738201</v>
      </c>
      <c r="AB62" s="7" t="s">
        <v>22</v>
      </c>
      <c r="AC62" s="8">
        <v>20.819139153815001</v>
      </c>
      <c r="AD62" s="7" t="s">
        <v>25</v>
      </c>
      <c r="AE62" s="8">
        <v>20.819139153815001</v>
      </c>
      <c r="AF62" s="7" t="s">
        <v>25</v>
      </c>
    </row>
    <row r="63" spans="1:32" ht="25.5" customHeight="1" x14ac:dyDescent="0.3">
      <c r="A63" s="17" t="s">
        <v>76</v>
      </c>
      <c r="B63" s="5" t="s">
        <v>47</v>
      </c>
      <c r="C63" s="8">
        <v>23.774023232211899</v>
      </c>
      <c r="D63" s="7" t="s">
        <v>31</v>
      </c>
      <c r="E63" s="8">
        <v>17.124245688776199</v>
      </c>
      <c r="F63" s="7" t="s">
        <v>32</v>
      </c>
      <c r="G63" s="8">
        <v>8.7680801083545195</v>
      </c>
      <c r="H63" s="7" t="s">
        <v>26</v>
      </c>
      <c r="I63" s="8">
        <v>17.612984260954299</v>
      </c>
      <c r="J63" s="7" t="s">
        <v>22</v>
      </c>
      <c r="K63" s="8">
        <v>16.847395905232599</v>
      </c>
      <c r="L63" s="7" t="s">
        <v>28</v>
      </c>
      <c r="M63" s="8">
        <v>16.950855427248602</v>
      </c>
      <c r="N63" s="7" t="s">
        <v>25</v>
      </c>
      <c r="O63" s="8">
        <v>23.479748628295798</v>
      </c>
      <c r="P63" s="7" t="s">
        <v>33</v>
      </c>
      <c r="Q63" s="8">
        <v>19.8253694698267</v>
      </c>
      <c r="R63" s="7" t="s">
        <v>29</v>
      </c>
      <c r="S63" s="8">
        <v>12.2727943625022</v>
      </c>
      <c r="T63" s="7" t="s">
        <v>23</v>
      </c>
      <c r="U63" s="8">
        <v>15.4117804269444</v>
      </c>
      <c r="V63" s="7" t="s">
        <v>30</v>
      </c>
      <c r="W63" s="8">
        <v>8.3789784851529898</v>
      </c>
      <c r="X63" s="7" t="s">
        <v>21</v>
      </c>
      <c r="Y63" s="8">
        <v>14.3778919409969</v>
      </c>
      <c r="Z63" s="7" t="s">
        <v>34</v>
      </c>
      <c r="AA63" s="8">
        <v>4.1001211809260596</v>
      </c>
      <c r="AB63" s="7" t="s">
        <v>24</v>
      </c>
      <c r="AC63" s="8">
        <v>14.3290544181492</v>
      </c>
      <c r="AD63" s="7" t="s">
        <v>37</v>
      </c>
      <c r="AE63" s="8">
        <v>14.3290544181492</v>
      </c>
      <c r="AF63" s="7" t="s">
        <v>37</v>
      </c>
    </row>
    <row r="64" spans="1:32" x14ac:dyDescent="0.3">
      <c r="A64" s="15" t="s">
        <v>2</v>
      </c>
      <c r="B64" s="5" t="s">
        <v>48</v>
      </c>
      <c r="C64" s="8">
        <v>76.225976767788097</v>
      </c>
      <c r="D64" s="7" t="s">
        <v>24</v>
      </c>
      <c r="E64" s="8">
        <v>82.875754311223801</v>
      </c>
      <c r="F64" s="7" t="s">
        <v>27</v>
      </c>
      <c r="G64" s="8">
        <v>91.231919891645504</v>
      </c>
      <c r="H64" s="7" t="s">
        <v>29</v>
      </c>
      <c r="I64" s="8">
        <v>82.387015739045694</v>
      </c>
      <c r="J64" s="7" t="s">
        <v>23</v>
      </c>
      <c r="K64" s="8">
        <v>83.152604094767398</v>
      </c>
      <c r="L64" s="7" t="s">
        <v>34</v>
      </c>
      <c r="M64" s="8">
        <v>83.049144572751402</v>
      </c>
      <c r="N64" s="7" t="s">
        <v>37</v>
      </c>
      <c r="O64" s="8">
        <v>76.520251371704205</v>
      </c>
      <c r="P64" s="7" t="s">
        <v>21</v>
      </c>
      <c r="Q64" s="8">
        <v>80.174630530173204</v>
      </c>
      <c r="R64" s="7" t="s">
        <v>26</v>
      </c>
      <c r="S64" s="8">
        <v>87.727205637497804</v>
      </c>
      <c r="T64" s="7" t="s">
        <v>22</v>
      </c>
      <c r="U64" s="8">
        <v>84.588219573055596</v>
      </c>
      <c r="V64" s="7" t="s">
        <v>30</v>
      </c>
      <c r="W64" s="8">
        <v>91.621021514847001</v>
      </c>
      <c r="X64" s="7" t="s">
        <v>33</v>
      </c>
      <c r="Y64" s="8">
        <v>85.622108059003097</v>
      </c>
      <c r="Z64" s="7" t="s">
        <v>28</v>
      </c>
      <c r="AA64" s="8">
        <v>95.899878819073905</v>
      </c>
      <c r="AB64" s="7" t="s">
        <v>31</v>
      </c>
      <c r="AC64" s="8">
        <v>85.670945581850802</v>
      </c>
      <c r="AD64" s="7" t="s">
        <v>32</v>
      </c>
      <c r="AE64" s="8">
        <v>85.670945581850802</v>
      </c>
      <c r="AF64" s="7" t="s">
        <v>32</v>
      </c>
    </row>
    <row r="65" spans="1:32" x14ac:dyDescent="0.3">
      <c r="A65" s="18" t="s">
        <v>77</v>
      </c>
      <c r="B65" s="5" t="s">
        <v>47</v>
      </c>
      <c r="C65" s="8">
        <v>41.080202723547302</v>
      </c>
      <c r="D65" s="7" t="s">
        <v>31</v>
      </c>
      <c r="E65" s="8">
        <v>13.0441614731917</v>
      </c>
      <c r="F65" s="7" t="s">
        <v>21</v>
      </c>
      <c r="G65" s="8">
        <v>18.692161170988498</v>
      </c>
      <c r="H65" s="7" t="s">
        <v>30</v>
      </c>
      <c r="I65" s="8">
        <v>16.625879272557199</v>
      </c>
      <c r="J65" s="7" t="s">
        <v>37</v>
      </c>
      <c r="K65" s="8">
        <v>11.9554173097812</v>
      </c>
      <c r="L65" s="7" t="s">
        <v>24</v>
      </c>
      <c r="M65" s="8">
        <v>24.0269783057648</v>
      </c>
      <c r="N65" s="7" t="s">
        <v>33</v>
      </c>
      <c r="O65" s="8">
        <v>23.295677010515401</v>
      </c>
      <c r="P65" s="7" t="s">
        <v>29</v>
      </c>
      <c r="Q65" s="8">
        <v>16.824049143017401</v>
      </c>
      <c r="R65" s="7" t="s">
        <v>34</v>
      </c>
      <c r="S65" s="8">
        <v>19.134330859299901</v>
      </c>
      <c r="T65" s="7" t="s">
        <v>28</v>
      </c>
      <c r="U65" s="8">
        <v>14.406308637704999</v>
      </c>
      <c r="V65" s="7" t="s">
        <v>26</v>
      </c>
      <c r="W65" s="8">
        <v>15.7560064813068</v>
      </c>
      <c r="X65" s="7" t="s">
        <v>27</v>
      </c>
      <c r="Y65" s="8">
        <v>19.8673150365655</v>
      </c>
      <c r="Z65" s="7" t="s">
        <v>25</v>
      </c>
      <c r="AA65" s="8">
        <v>14.7999513177463</v>
      </c>
      <c r="AB65" s="7" t="s">
        <v>23</v>
      </c>
      <c r="AC65" s="8">
        <v>19.889649659876</v>
      </c>
      <c r="AD65" s="7" t="s">
        <v>22</v>
      </c>
      <c r="AE65" s="8">
        <v>19.889649659876</v>
      </c>
      <c r="AF65" s="7" t="s">
        <v>22</v>
      </c>
    </row>
    <row r="66" spans="1:32" x14ac:dyDescent="0.3">
      <c r="A66" s="15" t="s">
        <v>2</v>
      </c>
      <c r="B66" s="5" t="s">
        <v>48</v>
      </c>
      <c r="C66" s="8">
        <v>58.919797276452698</v>
      </c>
      <c r="D66" s="7" t="s">
        <v>24</v>
      </c>
      <c r="E66" s="8">
        <v>86.955838526808407</v>
      </c>
      <c r="F66" s="7" t="s">
        <v>33</v>
      </c>
      <c r="G66" s="8">
        <v>81.307838829011502</v>
      </c>
      <c r="H66" s="7" t="s">
        <v>30</v>
      </c>
      <c r="I66" s="8">
        <v>83.374120727442801</v>
      </c>
      <c r="J66" s="7" t="s">
        <v>25</v>
      </c>
      <c r="K66" s="8">
        <v>88.044582690218803</v>
      </c>
      <c r="L66" s="7" t="s">
        <v>31</v>
      </c>
      <c r="M66" s="8">
        <v>75.9730216942352</v>
      </c>
      <c r="N66" s="7" t="s">
        <v>21</v>
      </c>
      <c r="O66" s="8">
        <v>76.704322989484595</v>
      </c>
      <c r="P66" s="7" t="s">
        <v>26</v>
      </c>
      <c r="Q66" s="8">
        <v>83.175950856982595</v>
      </c>
      <c r="R66" s="7" t="s">
        <v>28</v>
      </c>
      <c r="S66" s="8">
        <v>80.865669140700106</v>
      </c>
      <c r="T66" s="7" t="s">
        <v>34</v>
      </c>
      <c r="U66" s="8">
        <v>85.593691362295004</v>
      </c>
      <c r="V66" s="7" t="s">
        <v>29</v>
      </c>
      <c r="W66" s="8">
        <v>84.243993518693202</v>
      </c>
      <c r="X66" s="7" t="s">
        <v>32</v>
      </c>
      <c r="Y66" s="8">
        <v>80.1326849634345</v>
      </c>
      <c r="Z66" s="7" t="s">
        <v>37</v>
      </c>
      <c r="AA66" s="8">
        <v>85.200048682253694</v>
      </c>
      <c r="AB66" s="7" t="s">
        <v>22</v>
      </c>
      <c r="AC66" s="8">
        <v>80.110350340124</v>
      </c>
      <c r="AD66" s="7" t="s">
        <v>27</v>
      </c>
      <c r="AE66" s="8">
        <v>80.110350340124</v>
      </c>
      <c r="AF66" s="7" t="s">
        <v>27</v>
      </c>
    </row>
    <row r="67" spans="1:32" x14ac:dyDescent="0.3">
      <c r="A67" s="17" t="s">
        <v>78</v>
      </c>
      <c r="B67" s="5" t="s">
        <v>47</v>
      </c>
      <c r="C67" s="8">
        <v>53.829486941688401</v>
      </c>
      <c r="D67" s="7" t="s">
        <v>29</v>
      </c>
      <c r="E67" s="8">
        <v>40.1394153701074</v>
      </c>
      <c r="F67" s="7" t="s">
        <v>26</v>
      </c>
      <c r="G67" s="8">
        <v>42.4444237671796</v>
      </c>
      <c r="H67" s="7" t="s">
        <v>23</v>
      </c>
      <c r="I67" s="8">
        <v>54.911765952792202</v>
      </c>
      <c r="J67" s="7" t="s">
        <v>33</v>
      </c>
      <c r="K67" s="8">
        <v>31.519682721877601</v>
      </c>
      <c r="L67" s="7" t="s">
        <v>24</v>
      </c>
      <c r="M67" s="8">
        <v>49.434917369750998</v>
      </c>
      <c r="N67" s="7" t="s">
        <v>25</v>
      </c>
      <c r="O67" s="8">
        <v>45.868144105571801</v>
      </c>
      <c r="P67" s="7" t="s">
        <v>37</v>
      </c>
      <c r="Q67" s="8">
        <v>53.009768577720799</v>
      </c>
      <c r="R67" s="7" t="s">
        <v>22</v>
      </c>
      <c r="S67" s="8">
        <v>44.073680889380697</v>
      </c>
      <c r="T67" s="7" t="s">
        <v>27</v>
      </c>
      <c r="U67" s="8">
        <v>50.6933853681833</v>
      </c>
      <c r="V67" s="7" t="s">
        <v>32</v>
      </c>
      <c r="W67" s="8">
        <v>39.886644527917703</v>
      </c>
      <c r="X67" s="7" t="s">
        <v>21</v>
      </c>
      <c r="Y67" s="8">
        <v>48.148346655080701</v>
      </c>
      <c r="Z67" s="7" t="s">
        <v>28</v>
      </c>
      <c r="AA67" s="8">
        <v>56.274436823518698</v>
      </c>
      <c r="AB67" s="7" t="s">
        <v>31</v>
      </c>
      <c r="AC67" s="8">
        <v>47.140245867485</v>
      </c>
      <c r="AD67" s="7" t="s">
        <v>30</v>
      </c>
      <c r="AE67" s="8">
        <v>47.140245867485</v>
      </c>
      <c r="AF67" s="7" t="s">
        <v>30</v>
      </c>
    </row>
    <row r="68" spans="1:32" x14ac:dyDescent="0.3">
      <c r="A68" s="15" t="s">
        <v>2</v>
      </c>
      <c r="B68" s="5" t="s">
        <v>48</v>
      </c>
      <c r="C68" s="8">
        <v>46.170513058311599</v>
      </c>
      <c r="D68" s="7" t="s">
        <v>26</v>
      </c>
      <c r="E68" s="8">
        <v>59.8605846298926</v>
      </c>
      <c r="F68" s="7" t="s">
        <v>29</v>
      </c>
      <c r="G68" s="8">
        <v>57.5555762328204</v>
      </c>
      <c r="H68" s="7" t="s">
        <v>22</v>
      </c>
      <c r="I68" s="8">
        <v>45.088234047207798</v>
      </c>
      <c r="J68" s="7" t="s">
        <v>21</v>
      </c>
      <c r="K68" s="8">
        <v>68.480317278122399</v>
      </c>
      <c r="L68" s="7" t="s">
        <v>31</v>
      </c>
      <c r="M68" s="8">
        <v>50.565082630249002</v>
      </c>
      <c r="N68" s="7" t="s">
        <v>37</v>
      </c>
      <c r="O68" s="8">
        <v>54.131855894428199</v>
      </c>
      <c r="P68" s="7" t="s">
        <v>25</v>
      </c>
      <c r="Q68" s="8">
        <v>46.990231422279201</v>
      </c>
      <c r="R68" s="7" t="s">
        <v>23</v>
      </c>
      <c r="S68" s="8">
        <v>55.926319110619303</v>
      </c>
      <c r="T68" s="7" t="s">
        <v>32</v>
      </c>
      <c r="U68" s="8">
        <v>49.3066146318167</v>
      </c>
      <c r="V68" s="7" t="s">
        <v>27</v>
      </c>
      <c r="W68" s="8">
        <v>60.113355472082297</v>
      </c>
      <c r="X68" s="7" t="s">
        <v>33</v>
      </c>
      <c r="Y68" s="8">
        <v>51.851653344919299</v>
      </c>
      <c r="Z68" s="7" t="s">
        <v>34</v>
      </c>
      <c r="AA68" s="8">
        <v>43.725563176481302</v>
      </c>
      <c r="AB68" s="7" t="s">
        <v>24</v>
      </c>
      <c r="AC68" s="8">
        <v>52.859754132515</v>
      </c>
      <c r="AD68" s="7" t="s">
        <v>28</v>
      </c>
      <c r="AE68" s="8">
        <v>52.859754132515</v>
      </c>
      <c r="AF68" s="7" t="s">
        <v>28</v>
      </c>
    </row>
    <row r="69" spans="1:32" x14ac:dyDescent="0.3">
      <c r="A69" s="18" t="s">
        <v>79</v>
      </c>
      <c r="B69" s="5" t="s">
        <v>47</v>
      </c>
      <c r="C69" s="8">
        <v>62.400028383107198</v>
      </c>
      <c r="D69" s="7" t="s">
        <v>27</v>
      </c>
      <c r="E69" s="8">
        <v>54.413848645134699</v>
      </c>
      <c r="F69" s="7" t="s">
        <v>21</v>
      </c>
      <c r="G69" s="8">
        <v>62.817481800236102</v>
      </c>
      <c r="H69" s="7" t="s">
        <v>37</v>
      </c>
      <c r="I69" s="8">
        <v>77.931426820569797</v>
      </c>
      <c r="J69" s="7" t="s">
        <v>31</v>
      </c>
      <c r="K69" s="8">
        <v>52.493440782961102</v>
      </c>
      <c r="L69" s="7" t="s">
        <v>24</v>
      </c>
      <c r="M69" s="8">
        <v>68.624614436229507</v>
      </c>
      <c r="N69" s="7" t="s">
        <v>25</v>
      </c>
      <c r="O69" s="8">
        <v>71.006869978595503</v>
      </c>
      <c r="P69" s="7" t="s">
        <v>22</v>
      </c>
      <c r="Q69" s="8">
        <v>77.402143293363906</v>
      </c>
      <c r="R69" s="7" t="s">
        <v>33</v>
      </c>
      <c r="S69" s="8">
        <v>58.247413462407899</v>
      </c>
      <c r="T69" s="7" t="s">
        <v>26</v>
      </c>
      <c r="U69" s="8">
        <v>60.2318251277256</v>
      </c>
      <c r="V69" s="7" t="s">
        <v>23</v>
      </c>
      <c r="W69" s="8">
        <v>67.508009028202693</v>
      </c>
      <c r="X69" s="7" t="s">
        <v>28</v>
      </c>
      <c r="Y69" s="8">
        <v>69.106031362298594</v>
      </c>
      <c r="Z69" s="7" t="s">
        <v>32</v>
      </c>
      <c r="AA69" s="8">
        <v>77.209127721433504</v>
      </c>
      <c r="AB69" s="7" t="s">
        <v>29</v>
      </c>
      <c r="AC69" s="8">
        <v>67.393169876704206</v>
      </c>
      <c r="AD69" s="7" t="s">
        <v>30</v>
      </c>
      <c r="AE69" s="8">
        <v>67.393169876704206</v>
      </c>
      <c r="AF69" s="7" t="s">
        <v>30</v>
      </c>
    </row>
    <row r="70" spans="1:32" x14ac:dyDescent="0.3">
      <c r="A70" s="15" t="s">
        <v>2</v>
      </c>
      <c r="B70" s="5" t="s">
        <v>48</v>
      </c>
      <c r="C70" s="8">
        <v>37.599971616892802</v>
      </c>
      <c r="D70" s="7" t="s">
        <v>32</v>
      </c>
      <c r="E70" s="8">
        <v>45.586151354865301</v>
      </c>
      <c r="F70" s="7" t="s">
        <v>33</v>
      </c>
      <c r="G70" s="8">
        <v>37.182518199763898</v>
      </c>
      <c r="H70" s="7" t="s">
        <v>25</v>
      </c>
      <c r="I70" s="8">
        <v>22.068573179430199</v>
      </c>
      <c r="J70" s="7" t="s">
        <v>24</v>
      </c>
      <c r="K70" s="8">
        <v>47.506559217038898</v>
      </c>
      <c r="L70" s="7" t="s">
        <v>31</v>
      </c>
      <c r="M70" s="8">
        <v>31.3753855637705</v>
      </c>
      <c r="N70" s="7" t="s">
        <v>37</v>
      </c>
      <c r="O70" s="8">
        <v>28.9931300214045</v>
      </c>
      <c r="P70" s="7" t="s">
        <v>23</v>
      </c>
      <c r="Q70" s="8">
        <v>22.597856706636101</v>
      </c>
      <c r="R70" s="7" t="s">
        <v>21</v>
      </c>
      <c r="S70" s="8">
        <v>41.752586537592101</v>
      </c>
      <c r="T70" s="7" t="s">
        <v>29</v>
      </c>
      <c r="U70" s="8">
        <v>39.7681748722744</v>
      </c>
      <c r="V70" s="7" t="s">
        <v>22</v>
      </c>
      <c r="W70" s="8">
        <v>32.4919909717973</v>
      </c>
      <c r="X70" s="7" t="s">
        <v>34</v>
      </c>
      <c r="Y70" s="8">
        <v>30.893968637701398</v>
      </c>
      <c r="Z70" s="7" t="s">
        <v>27</v>
      </c>
      <c r="AA70" s="8">
        <v>22.7908722785665</v>
      </c>
      <c r="AB70" s="7" t="s">
        <v>26</v>
      </c>
      <c r="AC70" s="8">
        <v>32.606830123295801</v>
      </c>
      <c r="AD70" s="7" t="s">
        <v>28</v>
      </c>
      <c r="AE70" s="8">
        <v>32.606830123295801</v>
      </c>
      <c r="AF70" s="7" t="s">
        <v>28</v>
      </c>
    </row>
  </sheetData>
  <mergeCells count="50">
    <mergeCell ref="S5:T5"/>
    <mergeCell ref="U5:V5"/>
    <mergeCell ref="W5:X5"/>
    <mergeCell ref="Y5:Z5"/>
    <mergeCell ref="AA5:AB5"/>
    <mergeCell ref="AC5:AD5"/>
    <mergeCell ref="AE5:AF5"/>
    <mergeCell ref="A7:A8"/>
    <mergeCell ref="A9:A10"/>
    <mergeCell ref="A11:A12"/>
    <mergeCell ref="B4:B6"/>
    <mergeCell ref="C4:AD4"/>
    <mergeCell ref="AE4:AF4"/>
    <mergeCell ref="C5:D5"/>
    <mergeCell ref="E5:F5"/>
    <mergeCell ref="G5:H5"/>
    <mergeCell ref="I5:J5"/>
    <mergeCell ref="K5:L5"/>
    <mergeCell ref="M5:N5"/>
    <mergeCell ref="O5:P5"/>
    <mergeCell ref="Q5:R5"/>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63:A64"/>
    <mergeCell ref="A65:A66"/>
    <mergeCell ref="A67:A68"/>
    <mergeCell ref="A69:A70"/>
    <mergeCell ref="A53:A54"/>
    <mergeCell ref="A55:A56"/>
    <mergeCell ref="A57:A58"/>
    <mergeCell ref="A59:A60"/>
    <mergeCell ref="A61:A62"/>
  </mergeCells>
  <pageMargins left="0" right="0" top="0" bottom="0" header="0" footer="0"/>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24"/>
  <sheetViews>
    <sheetView workbookViewId="0"/>
  </sheetViews>
  <sheetFormatPr defaultRowHeight="14.4" x14ac:dyDescent="0.3"/>
  <cols>
    <col min="1" max="1" width="85.109375" bestFit="1" customWidth="1"/>
    <col min="2" max="2" width="7.6640625" bestFit="1" customWidth="1"/>
    <col min="3" max="8" width="20.6640625" bestFit="1" customWidth="1"/>
  </cols>
  <sheetData>
    <row r="1" spans="1:8" x14ac:dyDescent="0.3">
      <c r="A1" s="2" t="str">
        <f xml:space="preserve"> HYPERLINK("#'Table of Contents'!A1", "Table of Contents")</f>
        <v>Table of Contents</v>
      </c>
    </row>
    <row r="2" spans="1:8" x14ac:dyDescent="0.3">
      <c r="A2" s="1" t="s">
        <v>171</v>
      </c>
    </row>
    <row r="3" spans="1:8" ht="23.25" customHeight="1" x14ac:dyDescent="0.3">
      <c r="A3" s="12" t="s">
        <v>166</v>
      </c>
    </row>
    <row r="4" spans="1:8" x14ac:dyDescent="0.3">
      <c r="A4" s="13" t="s">
        <v>2</v>
      </c>
      <c r="B4" s="14" t="s">
        <v>2</v>
      </c>
      <c r="C4" s="16" t="s">
        <v>167</v>
      </c>
      <c r="D4" s="16" t="s">
        <v>2</v>
      </c>
      <c r="E4" s="16" t="s">
        <v>2</v>
      </c>
      <c r="F4" s="16" t="s">
        <v>2</v>
      </c>
      <c r="G4" s="16" t="s">
        <v>2</v>
      </c>
      <c r="H4" s="16" t="s">
        <v>2</v>
      </c>
    </row>
    <row r="5" spans="1:8" x14ac:dyDescent="0.3">
      <c r="A5" t="s">
        <v>2</v>
      </c>
      <c r="B5" s="15" t="s">
        <v>2</v>
      </c>
      <c r="C5" s="3" t="s">
        <v>159</v>
      </c>
      <c r="D5" s="3" t="s">
        <v>160</v>
      </c>
      <c r="E5" s="3" t="s">
        <v>161</v>
      </c>
      <c r="F5" s="3" t="s">
        <v>162</v>
      </c>
      <c r="G5" s="3" t="s">
        <v>163</v>
      </c>
      <c r="H5" s="3" t="s">
        <v>164</v>
      </c>
    </row>
    <row r="6" spans="1:8" x14ac:dyDescent="0.3">
      <c r="A6" t="s">
        <v>2</v>
      </c>
      <c r="B6" s="15" t="s">
        <v>2</v>
      </c>
      <c r="C6" s="3" t="s">
        <v>45</v>
      </c>
      <c r="D6" s="3" t="s">
        <v>45</v>
      </c>
      <c r="E6" s="3" t="s">
        <v>45</v>
      </c>
      <c r="F6" s="3" t="s">
        <v>45</v>
      </c>
      <c r="G6" s="3" t="s">
        <v>45</v>
      </c>
      <c r="H6" s="3" t="s">
        <v>45</v>
      </c>
    </row>
    <row r="7" spans="1:8" ht="25.5" customHeight="1" x14ac:dyDescent="0.3">
      <c r="A7" s="17" t="s">
        <v>49</v>
      </c>
      <c r="B7" s="5" t="s">
        <v>47</v>
      </c>
      <c r="C7" s="11">
        <v>0.57162733332659699</v>
      </c>
      <c r="D7" s="11">
        <v>0.59962302975034398</v>
      </c>
      <c r="E7" s="11">
        <v>0.58364896076952599</v>
      </c>
      <c r="F7" s="11">
        <v>0.62843526028654795</v>
      </c>
      <c r="G7" s="11">
        <v>0.58745546707485996</v>
      </c>
      <c r="H7" s="11">
        <v>0.64141338819051597</v>
      </c>
    </row>
    <row r="8" spans="1:8" x14ac:dyDescent="0.3">
      <c r="A8" s="15" t="s">
        <v>2</v>
      </c>
      <c r="B8" s="5" t="s">
        <v>48</v>
      </c>
      <c r="C8" s="11">
        <v>0.42837266667340301</v>
      </c>
      <c r="D8" s="11">
        <v>0.40037697024965602</v>
      </c>
      <c r="E8" s="11">
        <v>0.41635103923047401</v>
      </c>
      <c r="F8" s="11">
        <v>0.371564739713451</v>
      </c>
      <c r="G8" s="11">
        <v>0.41254453292513898</v>
      </c>
      <c r="H8" s="11">
        <v>0.35858661180948398</v>
      </c>
    </row>
    <row r="9" spans="1:8" x14ac:dyDescent="0.3">
      <c r="A9" s="17" t="s">
        <v>50</v>
      </c>
      <c r="B9" s="5" t="s">
        <v>47</v>
      </c>
      <c r="C9" s="11">
        <v>0.229616755061889</v>
      </c>
      <c r="D9" s="11">
        <v>0.205531987011079</v>
      </c>
      <c r="E9" s="11">
        <v>0.20091235366068799</v>
      </c>
      <c r="F9" s="11">
        <v>0.32569395924730898</v>
      </c>
      <c r="G9" s="11">
        <v>0.18589153866754801</v>
      </c>
      <c r="H9" s="11">
        <v>0.34885889832584899</v>
      </c>
    </row>
    <row r="10" spans="1:8" x14ac:dyDescent="0.3">
      <c r="A10" s="15" t="s">
        <v>2</v>
      </c>
      <c r="B10" s="5" t="s">
        <v>48</v>
      </c>
      <c r="C10" s="11">
        <v>0.77038324493811094</v>
      </c>
      <c r="D10" s="11">
        <v>0.794468012988921</v>
      </c>
      <c r="E10" s="11">
        <v>0.79908764633931195</v>
      </c>
      <c r="F10" s="11">
        <v>0.67430604075269096</v>
      </c>
      <c r="G10" s="11">
        <v>0.81410846133245096</v>
      </c>
      <c r="H10" s="11">
        <v>0.65114110167415096</v>
      </c>
    </row>
    <row r="11" spans="1:8" ht="25.5" customHeight="1" x14ac:dyDescent="0.3">
      <c r="A11" s="17" t="s">
        <v>52</v>
      </c>
      <c r="B11" s="5" t="s">
        <v>47</v>
      </c>
      <c r="C11" s="11">
        <v>0.51011793171097597</v>
      </c>
      <c r="D11" s="11">
        <v>0.62411573291787203</v>
      </c>
      <c r="E11" s="11">
        <v>0.55248731125995698</v>
      </c>
      <c r="F11" s="11">
        <v>0.64643367355676096</v>
      </c>
      <c r="G11" s="11">
        <v>0.40914549961953001</v>
      </c>
      <c r="H11" s="11">
        <v>0.51627163616487703</v>
      </c>
    </row>
    <row r="12" spans="1:8" x14ac:dyDescent="0.3">
      <c r="A12" s="15" t="s">
        <v>2</v>
      </c>
      <c r="B12" s="5" t="s">
        <v>48</v>
      </c>
      <c r="C12" s="11">
        <v>0.48988206828902398</v>
      </c>
      <c r="D12" s="11">
        <v>0.37588426708212802</v>
      </c>
      <c r="E12" s="11">
        <v>0.44751268874004302</v>
      </c>
      <c r="F12" s="11">
        <v>0.35356632644323999</v>
      </c>
      <c r="G12" s="11">
        <v>0.59085450038047005</v>
      </c>
      <c r="H12" s="11">
        <v>0.48372836383512302</v>
      </c>
    </row>
    <row r="13" spans="1:8" ht="25.5" customHeight="1" x14ac:dyDescent="0.3">
      <c r="A13" s="17" t="s">
        <v>57</v>
      </c>
      <c r="B13" s="5" t="s">
        <v>47</v>
      </c>
      <c r="C13" s="11">
        <v>0.28695187175727899</v>
      </c>
      <c r="D13" s="11">
        <v>0.28232323256161002</v>
      </c>
      <c r="E13" s="11">
        <v>0.253992699355505</v>
      </c>
      <c r="F13" s="11">
        <v>0.21133588943932399</v>
      </c>
      <c r="G13" s="11">
        <v>0.267413908609133</v>
      </c>
      <c r="H13" s="11">
        <v>0.22207772971957901</v>
      </c>
    </row>
    <row r="14" spans="1:8" x14ac:dyDescent="0.3">
      <c r="A14" s="15" t="s">
        <v>2</v>
      </c>
      <c r="B14" s="5" t="s">
        <v>48</v>
      </c>
      <c r="C14" s="11">
        <v>0.71304812824272101</v>
      </c>
      <c r="D14" s="11">
        <v>0.71767676743839004</v>
      </c>
      <c r="E14" s="11">
        <v>0.74600730064449505</v>
      </c>
      <c r="F14" s="11">
        <v>0.78866411056067598</v>
      </c>
      <c r="G14" s="11">
        <v>0.73258609139086694</v>
      </c>
      <c r="H14" s="11">
        <v>0.77792227028042105</v>
      </c>
    </row>
    <row r="15" spans="1:8" x14ac:dyDescent="0.3">
      <c r="A15" s="18" t="s">
        <v>61</v>
      </c>
      <c r="B15" s="5" t="s">
        <v>47</v>
      </c>
      <c r="C15" s="11">
        <v>0.14803921618394</v>
      </c>
      <c r="D15" s="11">
        <v>0.18149831669229</v>
      </c>
      <c r="E15" s="11">
        <v>0.11561797663397499</v>
      </c>
      <c r="F15" s="11">
        <v>0.13431901800826601</v>
      </c>
      <c r="G15" s="11">
        <v>0.30786001768585902</v>
      </c>
      <c r="H15" s="11">
        <v>0.24656402969702801</v>
      </c>
    </row>
    <row r="16" spans="1:8" x14ac:dyDescent="0.3">
      <c r="A16" s="15" t="s">
        <v>2</v>
      </c>
      <c r="B16" s="5" t="s">
        <v>48</v>
      </c>
      <c r="C16" s="11">
        <v>0.851960783816061</v>
      </c>
      <c r="D16" s="11">
        <v>0.81850168330771</v>
      </c>
      <c r="E16" s="11">
        <v>0.88438202336602501</v>
      </c>
      <c r="F16" s="11">
        <v>0.86568098199173404</v>
      </c>
      <c r="G16" s="11">
        <v>0.69213998231414098</v>
      </c>
      <c r="H16" s="11">
        <v>0.75343597030297305</v>
      </c>
    </row>
    <row r="17" spans="1:8" ht="25.5" customHeight="1" x14ac:dyDescent="0.3">
      <c r="A17" s="17" t="s">
        <v>65</v>
      </c>
      <c r="B17" s="5" t="s">
        <v>47</v>
      </c>
      <c r="C17" s="11">
        <v>0.163349784885682</v>
      </c>
      <c r="D17" s="11">
        <v>0.16214365581950799</v>
      </c>
      <c r="E17" s="11">
        <v>0.22792427217130501</v>
      </c>
      <c r="F17" s="11">
        <v>0.166772496375826</v>
      </c>
      <c r="G17" s="11">
        <v>0.240248389159221</v>
      </c>
      <c r="H17" s="11">
        <v>0.21028845281533701</v>
      </c>
    </row>
    <row r="18" spans="1:8" x14ac:dyDescent="0.3">
      <c r="A18" s="15" t="s">
        <v>2</v>
      </c>
      <c r="B18" s="5" t="s">
        <v>48</v>
      </c>
      <c r="C18" s="11">
        <v>0.83665021511431803</v>
      </c>
      <c r="D18" s="11">
        <v>0.83785634418049204</v>
      </c>
      <c r="E18" s="11">
        <v>0.77207572782869505</v>
      </c>
      <c r="F18" s="11">
        <v>0.83322750362417397</v>
      </c>
      <c r="G18" s="11">
        <v>0.75975161084077902</v>
      </c>
      <c r="H18" s="11">
        <v>0.78971154718466297</v>
      </c>
    </row>
    <row r="19" spans="1:8" x14ac:dyDescent="0.3">
      <c r="A19" s="18" t="s">
        <v>62</v>
      </c>
      <c r="B19" s="5" t="s">
        <v>47</v>
      </c>
      <c r="C19" s="11">
        <v>0.299213522562985</v>
      </c>
      <c r="D19" s="11">
        <v>0.199636519332103</v>
      </c>
      <c r="E19" s="11">
        <v>0.25192898738710501</v>
      </c>
      <c r="F19" s="11">
        <v>0.18177748594305099</v>
      </c>
      <c r="G19" s="11">
        <v>0.320820928420814</v>
      </c>
      <c r="H19" s="11">
        <v>0.24490149526069299</v>
      </c>
    </row>
    <row r="20" spans="1:8" x14ac:dyDescent="0.3">
      <c r="A20" s="15" t="s">
        <v>2</v>
      </c>
      <c r="B20" s="5" t="s">
        <v>48</v>
      </c>
      <c r="C20" s="11">
        <v>0.70078647743701505</v>
      </c>
      <c r="D20" s="11">
        <v>0.80036348066789698</v>
      </c>
      <c r="E20" s="11">
        <v>0.74807101261289499</v>
      </c>
      <c r="F20" s="11">
        <v>0.81822251405695001</v>
      </c>
      <c r="G20" s="11">
        <v>0.679179071579186</v>
      </c>
      <c r="H20" s="11">
        <v>0.75509850473930695</v>
      </c>
    </row>
    <row r="21" spans="1:8" ht="25.5" customHeight="1" x14ac:dyDescent="0.3">
      <c r="A21" s="17" t="s">
        <v>70</v>
      </c>
      <c r="B21" s="5" t="s">
        <v>47</v>
      </c>
      <c r="C21" s="11">
        <v>0.73590249582754597</v>
      </c>
      <c r="D21" s="11">
        <v>0.45431218755206798</v>
      </c>
      <c r="E21" s="11">
        <v>0.61700564803462998</v>
      </c>
      <c r="F21" s="11">
        <v>0.48895199855404498</v>
      </c>
      <c r="G21" s="11">
        <v>0.38968400568756401</v>
      </c>
      <c r="H21" s="11">
        <v>0.410564855215515</v>
      </c>
    </row>
    <row r="22" spans="1:8" x14ac:dyDescent="0.3">
      <c r="A22" s="15" t="s">
        <v>2</v>
      </c>
      <c r="B22" s="5" t="s">
        <v>48</v>
      </c>
      <c r="C22" s="11">
        <v>0.26409750417245398</v>
      </c>
      <c r="D22" s="11">
        <v>0.54568781244793196</v>
      </c>
      <c r="E22" s="11">
        <v>0.38299435196537002</v>
      </c>
      <c r="F22" s="11">
        <v>0.51104800144595497</v>
      </c>
      <c r="G22" s="11">
        <v>0.61031599431243599</v>
      </c>
      <c r="H22" s="11">
        <v>0.589435144784485</v>
      </c>
    </row>
    <row r="23" spans="1:8" ht="25.5" customHeight="1" x14ac:dyDescent="0.3">
      <c r="A23" s="17" t="s">
        <v>71</v>
      </c>
      <c r="B23" s="5" t="s">
        <v>47</v>
      </c>
      <c r="C23" s="11">
        <v>0.20575425845163001</v>
      </c>
      <c r="D23" s="11">
        <v>0.263905068672591</v>
      </c>
      <c r="E23" s="11">
        <v>0.153509369880823</v>
      </c>
      <c r="F23" s="11">
        <v>0.21632823581781799</v>
      </c>
      <c r="G23" s="11">
        <v>0.24354276489153601</v>
      </c>
      <c r="H23" s="11">
        <v>0.25584363384053099</v>
      </c>
    </row>
    <row r="24" spans="1:8" x14ac:dyDescent="0.3">
      <c r="A24" s="15" t="s">
        <v>2</v>
      </c>
      <c r="B24" s="5" t="s">
        <v>48</v>
      </c>
      <c r="C24" s="11">
        <v>0.79424574154837002</v>
      </c>
      <c r="D24" s="11">
        <v>0.736094931327409</v>
      </c>
      <c r="E24" s="11">
        <v>0.84649063011917702</v>
      </c>
      <c r="F24" s="11">
        <v>0.78367176418218198</v>
      </c>
      <c r="G24" s="11">
        <v>0.75645723510846397</v>
      </c>
      <c r="H24" s="11">
        <v>0.74415636615946901</v>
      </c>
    </row>
  </sheetData>
  <mergeCells count="11">
    <mergeCell ref="B4:B6"/>
    <mergeCell ref="C4:H4"/>
    <mergeCell ref="A7:A8"/>
    <mergeCell ref="A9:A10"/>
    <mergeCell ref="A11:A12"/>
    <mergeCell ref="A23:A24"/>
    <mergeCell ref="A13:A14"/>
    <mergeCell ref="A15:A16"/>
    <mergeCell ref="A17:A18"/>
    <mergeCell ref="A19:A20"/>
    <mergeCell ref="A21:A22"/>
  </mergeCells>
  <pageMargins left="0" right="0" top="0" bottom="0" header="0" footer="0"/>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26"/>
  <sheetViews>
    <sheetView workbookViewId="0"/>
  </sheetViews>
  <sheetFormatPr defaultRowHeight="14.4" x14ac:dyDescent="0.3"/>
  <cols>
    <col min="1" max="1" width="85.109375" bestFit="1" customWidth="1"/>
    <col min="2" max="2" width="7.6640625" bestFit="1" customWidth="1"/>
    <col min="3" max="8" width="20.6640625" bestFit="1" customWidth="1"/>
  </cols>
  <sheetData>
    <row r="1" spans="1:8" x14ac:dyDescent="0.3">
      <c r="A1" s="2" t="str">
        <f xml:space="preserve"> HYPERLINK("#'Table of Contents'!A1", "Table of Contents")</f>
        <v>Table of Contents</v>
      </c>
    </row>
    <row r="2" spans="1:8" x14ac:dyDescent="0.3">
      <c r="A2" s="1" t="s">
        <v>172</v>
      </c>
    </row>
    <row r="3" spans="1:8" ht="23.25" customHeight="1" x14ac:dyDescent="0.3">
      <c r="A3" s="12" t="s">
        <v>166</v>
      </c>
    </row>
    <row r="4" spans="1:8" x14ac:dyDescent="0.3">
      <c r="A4" s="13" t="s">
        <v>2</v>
      </c>
      <c r="B4" s="14" t="s">
        <v>2</v>
      </c>
      <c r="C4" s="16" t="s">
        <v>167</v>
      </c>
      <c r="D4" s="16" t="s">
        <v>2</v>
      </c>
      <c r="E4" s="16" t="s">
        <v>2</v>
      </c>
      <c r="F4" s="16" t="s">
        <v>2</v>
      </c>
      <c r="G4" s="16" t="s">
        <v>2</v>
      </c>
      <c r="H4" s="16" t="s">
        <v>2</v>
      </c>
    </row>
    <row r="5" spans="1:8" x14ac:dyDescent="0.3">
      <c r="A5" t="s">
        <v>2</v>
      </c>
      <c r="B5" s="15" t="s">
        <v>2</v>
      </c>
      <c r="C5" s="3" t="s">
        <v>159</v>
      </c>
      <c r="D5" s="3" t="s">
        <v>160</v>
      </c>
      <c r="E5" s="3" t="s">
        <v>161</v>
      </c>
      <c r="F5" s="3" t="s">
        <v>162</v>
      </c>
      <c r="G5" s="3" t="s">
        <v>163</v>
      </c>
      <c r="H5" s="3" t="s">
        <v>164</v>
      </c>
    </row>
    <row r="6" spans="1:8" x14ac:dyDescent="0.3">
      <c r="A6" t="s">
        <v>2</v>
      </c>
      <c r="B6" s="15" t="s">
        <v>2</v>
      </c>
      <c r="C6" s="3" t="s">
        <v>45</v>
      </c>
      <c r="D6" s="3" t="s">
        <v>45</v>
      </c>
      <c r="E6" s="3" t="s">
        <v>45</v>
      </c>
      <c r="F6" s="3" t="s">
        <v>45</v>
      </c>
      <c r="G6" s="3" t="s">
        <v>45</v>
      </c>
      <c r="H6" s="3" t="s">
        <v>45</v>
      </c>
    </row>
    <row r="7" spans="1:8" ht="25.5" customHeight="1" x14ac:dyDescent="0.3">
      <c r="A7" s="17" t="s">
        <v>52</v>
      </c>
      <c r="B7" s="5" t="s">
        <v>47</v>
      </c>
      <c r="C7" s="11">
        <v>0.51011793171097597</v>
      </c>
      <c r="D7" s="11">
        <v>0.62411573291787203</v>
      </c>
      <c r="E7" s="11">
        <v>0.55248731125995698</v>
      </c>
      <c r="F7" s="11">
        <v>0.64643367355676096</v>
      </c>
      <c r="G7" s="11">
        <v>0.40914549961953001</v>
      </c>
      <c r="H7" s="11">
        <v>0.51627163616487703</v>
      </c>
    </row>
    <row r="8" spans="1:8" x14ac:dyDescent="0.3">
      <c r="A8" s="15" t="s">
        <v>2</v>
      </c>
      <c r="B8" s="5" t="s">
        <v>48</v>
      </c>
      <c r="C8" s="11">
        <v>0.48988206828902398</v>
      </c>
      <c r="D8" s="11">
        <v>0.37588426708212802</v>
      </c>
      <c r="E8" s="11">
        <v>0.44751268874004302</v>
      </c>
      <c r="F8" s="11">
        <v>0.35356632644323999</v>
      </c>
      <c r="G8" s="11">
        <v>0.59085450038047005</v>
      </c>
      <c r="H8" s="11">
        <v>0.48372836383512302</v>
      </c>
    </row>
    <row r="9" spans="1:8" ht="25.5" customHeight="1" x14ac:dyDescent="0.3">
      <c r="A9" s="17" t="s">
        <v>65</v>
      </c>
      <c r="B9" s="5" t="s">
        <v>47</v>
      </c>
      <c r="C9" s="11">
        <v>0.163349784885682</v>
      </c>
      <c r="D9" s="11">
        <v>0.16214365581950799</v>
      </c>
      <c r="E9" s="11">
        <v>0.22792427217130501</v>
      </c>
      <c r="F9" s="11">
        <v>0.166772496375826</v>
      </c>
      <c r="G9" s="11">
        <v>0.240248389159221</v>
      </c>
      <c r="H9" s="11">
        <v>0.21028845281533701</v>
      </c>
    </row>
    <row r="10" spans="1:8" x14ac:dyDescent="0.3">
      <c r="A10" s="15" t="s">
        <v>2</v>
      </c>
      <c r="B10" s="5" t="s">
        <v>48</v>
      </c>
      <c r="C10" s="11">
        <v>0.83665021511431803</v>
      </c>
      <c r="D10" s="11">
        <v>0.83785634418049204</v>
      </c>
      <c r="E10" s="11">
        <v>0.77207572782869505</v>
      </c>
      <c r="F10" s="11">
        <v>0.83322750362417397</v>
      </c>
      <c r="G10" s="11">
        <v>0.75975161084077902</v>
      </c>
      <c r="H10" s="11">
        <v>0.78971154718466297</v>
      </c>
    </row>
    <row r="11" spans="1:8" x14ac:dyDescent="0.3">
      <c r="A11" s="18" t="s">
        <v>61</v>
      </c>
      <c r="B11" s="5" t="s">
        <v>47</v>
      </c>
      <c r="C11" s="11">
        <v>0.14803921618394</v>
      </c>
      <c r="D11" s="11">
        <v>0.18149831669229</v>
      </c>
      <c r="E11" s="11">
        <v>0.11561797663397499</v>
      </c>
      <c r="F11" s="11">
        <v>0.13431901800826601</v>
      </c>
      <c r="G11" s="11">
        <v>0.30786001768585902</v>
      </c>
      <c r="H11" s="11">
        <v>0.24656402969702801</v>
      </c>
    </row>
    <row r="12" spans="1:8" x14ac:dyDescent="0.3">
      <c r="A12" s="15" t="s">
        <v>2</v>
      </c>
      <c r="B12" s="5" t="s">
        <v>48</v>
      </c>
      <c r="C12" s="11">
        <v>0.851960783816061</v>
      </c>
      <c r="D12" s="11">
        <v>0.81850168330771</v>
      </c>
      <c r="E12" s="11">
        <v>0.88438202336602501</v>
      </c>
      <c r="F12" s="11">
        <v>0.86568098199173404</v>
      </c>
      <c r="G12" s="11">
        <v>0.69213998231414098</v>
      </c>
      <c r="H12" s="11">
        <v>0.75343597030297305</v>
      </c>
    </row>
    <row r="13" spans="1:8" ht="25.5" customHeight="1" x14ac:dyDescent="0.3">
      <c r="A13" s="17" t="s">
        <v>55</v>
      </c>
      <c r="B13" s="5" t="s">
        <v>47</v>
      </c>
      <c r="C13" s="11">
        <v>0.32767304753222198</v>
      </c>
      <c r="D13" s="11">
        <v>0.38189207801790198</v>
      </c>
      <c r="E13" s="11">
        <v>0.46246822312881802</v>
      </c>
      <c r="F13" s="11">
        <v>0.38578318574213299</v>
      </c>
      <c r="G13" s="11">
        <v>0.26249094611002299</v>
      </c>
      <c r="H13" s="11">
        <v>0.490340438587199</v>
      </c>
    </row>
    <row r="14" spans="1:8" x14ac:dyDescent="0.3">
      <c r="A14" s="15" t="s">
        <v>2</v>
      </c>
      <c r="B14" s="5" t="s">
        <v>48</v>
      </c>
      <c r="C14" s="11">
        <v>0.67232695246777796</v>
      </c>
      <c r="D14" s="11">
        <v>0.61810792198209796</v>
      </c>
      <c r="E14" s="11">
        <v>0.53753177687118203</v>
      </c>
      <c r="F14" s="11">
        <v>0.61421681425786701</v>
      </c>
      <c r="G14" s="11">
        <v>0.73750905388997601</v>
      </c>
      <c r="H14" s="11">
        <v>0.509659561412801</v>
      </c>
    </row>
    <row r="15" spans="1:8" ht="25.5" customHeight="1" x14ac:dyDescent="0.3">
      <c r="A15" s="17" t="s">
        <v>72</v>
      </c>
      <c r="B15" s="5" t="s">
        <v>47</v>
      </c>
      <c r="C15" s="11">
        <v>0.39894681854666902</v>
      </c>
      <c r="D15" s="11">
        <v>0.44886582430286198</v>
      </c>
      <c r="E15" s="11">
        <v>0.42149564518474802</v>
      </c>
      <c r="F15" s="11">
        <v>0.46650758087068001</v>
      </c>
      <c r="G15" s="11">
        <v>0.50415223934340903</v>
      </c>
      <c r="H15" s="11">
        <v>0.44680000969981998</v>
      </c>
    </row>
    <row r="16" spans="1:8" x14ac:dyDescent="0.3">
      <c r="A16" s="15" t="s">
        <v>2</v>
      </c>
      <c r="B16" s="5" t="s">
        <v>48</v>
      </c>
      <c r="C16" s="11">
        <v>0.60105318145333098</v>
      </c>
      <c r="D16" s="11">
        <v>0.55113417569713796</v>
      </c>
      <c r="E16" s="11">
        <v>0.57850435481525198</v>
      </c>
      <c r="F16" s="11">
        <v>0.53349241912931999</v>
      </c>
      <c r="G16" s="11">
        <v>0.49584776065659097</v>
      </c>
      <c r="H16" s="11">
        <v>0.55319999030017997</v>
      </c>
    </row>
    <row r="17" spans="1:8" x14ac:dyDescent="0.3">
      <c r="A17" s="17" t="s">
        <v>50</v>
      </c>
      <c r="B17" s="5" t="s">
        <v>47</v>
      </c>
      <c r="C17" s="11">
        <v>0.229616755061889</v>
      </c>
      <c r="D17" s="11">
        <v>0.205531987011079</v>
      </c>
      <c r="E17" s="11">
        <v>0.20091235366068799</v>
      </c>
      <c r="F17" s="11">
        <v>0.32569395924730898</v>
      </c>
      <c r="G17" s="11">
        <v>0.18589153866754801</v>
      </c>
      <c r="H17" s="11">
        <v>0.34885889832584899</v>
      </c>
    </row>
    <row r="18" spans="1:8" x14ac:dyDescent="0.3">
      <c r="A18" s="15" t="s">
        <v>2</v>
      </c>
      <c r="B18" s="5" t="s">
        <v>48</v>
      </c>
      <c r="C18" s="11">
        <v>0.77038324493811094</v>
      </c>
      <c r="D18" s="11">
        <v>0.794468012988921</v>
      </c>
      <c r="E18" s="11">
        <v>0.79908764633931195</v>
      </c>
      <c r="F18" s="11">
        <v>0.67430604075269096</v>
      </c>
      <c r="G18" s="11">
        <v>0.81410846133245096</v>
      </c>
      <c r="H18" s="11">
        <v>0.65114110167415096</v>
      </c>
    </row>
    <row r="19" spans="1:8" x14ac:dyDescent="0.3">
      <c r="A19" s="17" t="s">
        <v>69</v>
      </c>
      <c r="B19" s="5" t="s">
        <v>47</v>
      </c>
      <c r="C19" s="11">
        <v>0.19099396678078501</v>
      </c>
      <c r="D19" s="11">
        <v>0.21561693678355401</v>
      </c>
      <c r="E19" s="11">
        <v>0.217643215955233</v>
      </c>
      <c r="F19" s="11">
        <v>0.14151316502081901</v>
      </c>
      <c r="G19" s="11">
        <v>0.117755971972692</v>
      </c>
      <c r="H19" s="11">
        <v>0.20562193548183899</v>
      </c>
    </row>
    <row r="20" spans="1:8" x14ac:dyDescent="0.3">
      <c r="A20" s="15" t="s">
        <v>2</v>
      </c>
      <c r="B20" s="5" t="s">
        <v>48</v>
      </c>
      <c r="C20" s="11">
        <v>0.80900603321921505</v>
      </c>
      <c r="D20" s="11">
        <v>0.78438306321644602</v>
      </c>
      <c r="E20" s="11">
        <v>0.78235678404476705</v>
      </c>
      <c r="F20" s="11">
        <v>0.85848683497918099</v>
      </c>
      <c r="G20" s="11">
        <v>0.88224402802730795</v>
      </c>
      <c r="H20" s="11">
        <v>0.79437806451816095</v>
      </c>
    </row>
    <row r="21" spans="1:8" ht="25.5" customHeight="1" x14ac:dyDescent="0.3">
      <c r="A21" s="17" t="s">
        <v>73</v>
      </c>
      <c r="B21" s="5" t="s">
        <v>47</v>
      </c>
      <c r="C21" s="11">
        <v>0.108280256117455</v>
      </c>
      <c r="D21" s="11">
        <v>0.27107214379643402</v>
      </c>
      <c r="E21" s="11">
        <v>0.138522205562606</v>
      </c>
      <c r="F21" s="11">
        <v>0.2</v>
      </c>
      <c r="G21" s="11">
        <v>0.16823160719941199</v>
      </c>
      <c r="H21" s="11">
        <v>0</v>
      </c>
    </row>
    <row r="22" spans="1:8" x14ac:dyDescent="0.3">
      <c r="A22" s="15" t="s">
        <v>2</v>
      </c>
      <c r="B22" s="5" t="s">
        <v>48</v>
      </c>
      <c r="C22" s="11">
        <v>0.89171974388254505</v>
      </c>
      <c r="D22" s="11">
        <v>0.72892785620356604</v>
      </c>
      <c r="E22" s="11">
        <v>0.86147779443739403</v>
      </c>
      <c r="F22" s="11">
        <v>0.8</v>
      </c>
      <c r="G22" s="11">
        <v>0.83176839280058801</v>
      </c>
      <c r="H22" s="11">
        <v>1</v>
      </c>
    </row>
    <row r="23" spans="1:8" ht="25.5" customHeight="1" x14ac:dyDescent="0.3">
      <c r="A23" s="17" t="s">
        <v>57</v>
      </c>
      <c r="B23" s="5" t="s">
        <v>47</v>
      </c>
      <c r="C23" s="11">
        <v>0.28695187175727899</v>
      </c>
      <c r="D23" s="11">
        <v>0.28232323256161002</v>
      </c>
      <c r="E23" s="11">
        <v>0.253992699355505</v>
      </c>
      <c r="F23" s="11">
        <v>0.21133588943932399</v>
      </c>
      <c r="G23" s="11">
        <v>0.267413908609133</v>
      </c>
      <c r="H23" s="11">
        <v>0.22207772971957901</v>
      </c>
    </row>
    <row r="24" spans="1:8" x14ac:dyDescent="0.3">
      <c r="A24" s="15" t="s">
        <v>2</v>
      </c>
      <c r="B24" s="5" t="s">
        <v>48</v>
      </c>
      <c r="C24" s="11">
        <v>0.71304812824272101</v>
      </c>
      <c r="D24" s="11">
        <v>0.71767676743839004</v>
      </c>
      <c r="E24" s="11">
        <v>0.74600730064449505</v>
      </c>
      <c r="F24" s="11">
        <v>0.78866411056067598</v>
      </c>
      <c r="G24" s="11">
        <v>0.73258609139086694</v>
      </c>
      <c r="H24" s="11">
        <v>0.77792227028042105</v>
      </c>
    </row>
    <row r="25" spans="1:8" ht="25.5" customHeight="1" x14ac:dyDescent="0.3">
      <c r="A25" s="17" t="s">
        <v>74</v>
      </c>
      <c r="B25" s="5" t="s">
        <v>47</v>
      </c>
      <c r="C25" s="11">
        <v>0.59011106781145195</v>
      </c>
      <c r="D25" s="11">
        <v>0.211026809898785</v>
      </c>
      <c r="E25" s="11">
        <v>0.320613151461765</v>
      </c>
      <c r="F25" s="11">
        <v>0.41277579130694197</v>
      </c>
      <c r="G25" s="11">
        <v>0.28090709667742902</v>
      </c>
      <c r="H25" s="11">
        <v>0.38514406630921599</v>
      </c>
    </row>
    <row r="26" spans="1:8" x14ac:dyDescent="0.3">
      <c r="A26" s="15" t="s">
        <v>2</v>
      </c>
      <c r="B26" s="5" t="s">
        <v>48</v>
      </c>
      <c r="C26" s="11">
        <v>0.40988893218854799</v>
      </c>
      <c r="D26" s="11">
        <v>0.78897319010121503</v>
      </c>
      <c r="E26" s="11">
        <v>0.67938684853823506</v>
      </c>
      <c r="F26" s="11">
        <v>0.58722420869305803</v>
      </c>
      <c r="G26" s="11">
        <v>0.71909290332257103</v>
      </c>
      <c r="H26" s="11">
        <v>0.61485593369078395</v>
      </c>
    </row>
  </sheetData>
  <mergeCells count="12">
    <mergeCell ref="B4:B6"/>
    <mergeCell ref="C4:H4"/>
    <mergeCell ref="A7:A8"/>
    <mergeCell ref="A9:A10"/>
    <mergeCell ref="A11:A12"/>
    <mergeCell ref="A23:A24"/>
    <mergeCell ref="A25:A26"/>
    <mergeCell ref="A13:A14"/>
    <mergeCell ref="A15:A16"/>
    <mergeCell ref="A17:A18"/>
    <mergeCell ref="A19:A20"/>
    <mergeCell ref="A21:A22"/>
  </mergeCells>
  <pageMargins left="0" right="0" top="0" bottom="0" header="0" footer="0"/>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26"/>
  <sheetViews>
    <sheetView workbookViewId="0"/>
  </sheetViews>
  <sheetFormatPr defaultRowHeight="14.4" x14ac:dyDescent="0.3"/>
  <cols>
    <col min="1" max="1" width="85.109375" bestFit="1" customWidth="1"/>
    <col min="2" max="2" width="7.6640625" bestFit="1" customWidth="1"/>
    <col min="3" max="8" width="20.6640625" bestFit="1" customWidth="1"/>
  </cols>
  <sheetData>
    <row r="1" spans="1:8" x14ac:dyDescent="0.3">
      <c r="A1" s="2" t="str">
        <f xml:space="preserve"> HYPERLINK("#'Table of Contents'!A1", "Table of Contents")</f>
        <v>Table of Contents</v>
      </c>
    </row>
    <row r="2" spans="1:8" x14ac:dyDescent="0.3">
      <c r="A2" s="1" t="s">
        <v>173</v>
      </c>
    </row>
    <row r="3" spans="1:8" ht="23.25" customHeight="1" x14ac:dyDescent="0.3">
      <c r="A3" s="12" t="s">
        <v>166</v>
      </c>
    </row>
    <row r="4" spans="1:8" x14ac:dyDescent="0.3">
      <c r="A4" s="13" t="s">
        <v>2</v>
      </c>
      <c r="B4" s="14" t="s">
        <v>2</v>
      </c>
      <c r="C4" s="16" t="s">
        <v>167</v>
      </c>
      <c r="D4" s="16" t="s">
        <v>2</v>
      </c>
      <c r="E4" s="16" t="s">
        <v>2</v>
      </c>
      <c r="F4" s="16" t="s">
        <v>2</v>
      </c>
      <c r="G4" s="16" t="s">
        <v>2</v>
      </c>
      <c r="H4" s="16" t="s">
        <v>2</v>
      </c>
    </row>
    <row r="5" spans="1:8" x14ac:dyDescent="0.3">
      <c r="A5" t="s">
        <v>2</v>
      </c>
      <c r="B5" s="15" t="s">
        <v>2</v>
      </c>
      <c r="C5" s="3" t="s">
        <v>159</v>
      </c>
      <c r="D5" s="3" t="s">
        <v>160</v>
      </c>
      <c r="E5" s="3" t="s">
        <v>161</v>
      </c>
      <c r="F5" s="3" t="s">
        <v>162</v>
      </c>
      <c r="G5" s="3" t="s">
        <v>163</v>
      </c>
      <c r="H5" s="3" t="s">
        <v>164</v>
      </c>
    </row>
    <row r="6" spans="1:8" x14ac:dyDescent="0.3">
      <c r="A6" t="s">
        <v>2</v>
      </c>
      <c r="B6" s="15" t="s">
        <v>2</v>
      </c>
      <c r="C6" s="3" t="s">
        <v>45</v>
      </c>
      <c r="D6" s="3" t="s">
        <v>45</v>
      </c>
      <c r="E6" s="3" t="s">
        <v>45</v>
      </c>
      <c r="F6" s="3" t="s">
        <v>45</v>
      </c>
      <c r="G6" s="3" t="s">
        <v>45</v>
      </c>
      <c r="H6" s="3" t="s">
        <v>45</v>
      </c>
    </row>
    <row r="7" spans="1:8" ht="25.5" customHeight="1" x14ac:dyDescent="0.3">
      <c r="A7" s="17" t="s">
        <v>49</v>
      </c>
      <c r="B7" s="5" t="s">
        <v>47</v>
      </c>
      <c r="C7" s="11">
        <v>0.57162733332659699</v>
      </c>
      <c r="D7" s="11">
        <v>0.59962302975034398</v>
      </c>
      <c r="E7" s="11">
        <v>0.58364896076952599</v>
      </c>
      <c r="F7" s="11">
        <v>0.62843526028654795</v>
      </c>
      <c r="G7" s="11">
        <v>0.58745546707485996</v>
      </c>
      <c r="H7" s="11">
        <v>0.64141338819051597</v>
      </c>
    </row>
    <row r="8" spans="1:8" x14ac:dyDescent="0.3">
      <c r="A8" s="15" t="s">
        <v>2</v>
      </c>
      <c r="B8" s="5" t="s">
        <v>48</v>
      </c>
      <c r="C8" s="11">
        <v>0.42837266667340301</v>
      </c>
      <c r="D8" s="11">
        <v>0.40037697024965602</v>
      </c>
      <c r="E8" s="11">
        <v>0.41635103923047401</v>
      </c>
      <c r="F8" s="11">
        <v>0.371564739713451</v>
      </c>
      <c r="G8" s="11">
        <v>0.41254453292513898</v>
      </c>
      <c r="H8" s="11">
        <v>0.35858661180948398</v>
      </c>
    </row>
    <row r="9" spans="1:8" ht="25.5" customHeight="1" x14ac:dyDescent="0.3">
      <c r="A9" s="17" t="s">
        <v>52</v>
      </c>
      <c r="B9" s="5" t="s">
        <v>47</v>
      </c>
      <c r="C9" s="11">
        <v>0.51011793171097597</v>
      </c>
      <c r="D9" s="11">
        <v>0.62411573291787203</v>
      </c>
      <c r="E9" s="11">
        <v>0.55248731125995698</v>
      </c>
      <c r="F9" s="11">
        <v>0.64643367355676096</v>
      </c>
      <c r="G9" s="11">
        <v>0.40914549961953001</v>
      </c>
      <c r="H9" s="11">
        <v>0.51627163616487703</v>
      </c>
    </row>
    <row r="10" spans="1:8" x14ac:dyDescent="0.3">
      <c r="A10" s="15" t="s">
        <v>2</v>
      </c>
      <c r="B10" s="5" t="s">
        <v>48</v>
      </c>
      <c r="C10" s="11">
        <v>0.48988206828902398</v>
      </c>
      <c r="D10" s="11">
        <v>0.37588426708212802</v>
      </c>
      <c r="E10" s="11">
        <v>0.44751268874004302</v>
      </c>
      <c r="F10" s="11">
        <v>0.35356632644323999</v>
      </c>
      <c r="G10" s="11">
        <v>0.59085450038047005</v>
      </c>
      <c r="H10" s="11">
        <v>0.48372836383512302</v>
      </c>
    </row>
    <row r="11" spans="1:8" ht="35.1" customHeight="1" x14ac:dyDescent="0.3">
      <c r="A11" s="17" t="s">
        <v>75</v>
      </c>
      <c r="B11" s="5" t="s">
        <v>47</v>
      </c>
      <c r="C11" s="11">
        <v>0.74598930516297701</v>
      </c>
      <c r="D11" s="11">
        <v>0.78551851777300397</v>
      </c>
      <c r="E11" s="11">
        <v>0.75863905690830502</v>
      </c>
      <c r="F11" s="11">
        <v>0.77783223211857599</v>
      </c>
      <c r="G11" s="11">
        <v>0.75508720906650295</v>
      </c>
      <c r="H11" s="11">
        <v>0.80229146954663799</v>
      </c>
    </row>
    <row r="12" spans="1:8" x14ac:dyDescent="0.3">
      <c r="A12" s="15" t="s">
        <v>2</v>
      </c>
      <c r="B12" s="5" t="s">
        <v>48</v>
      </c>
      <c r="C12" s="11">
        <v>0.25401069483702299</v>
      </c>
      <c r="D12" s="11">
        <v>0.21448148222699601</v>
      </c>
      <c r="E12" s="11">
        <v>0.24136094309169501</v>
      </c>
      <c r="F12" s="11">
        <v>0.22216776788142401</v>
      </c>
      <c r="G12" s="11">
        <v>0.24491279093349699</v>
      </c>
      <c r="H12" s="11">
        <v>0.19770853045336201</v>
      </c>
    </row>
    <row r="13" spans="1:8" ht="25.5" customHeight="1" x14ac:dyDescent="0.3">
      <c r="A13" s="17" t="s">
        <v>70</v>
      </c>
      <c r="B13" s="5" t="s">
        <v>47</v>
      </c>
      <c r="C13" s="11">
        <v>0.73590249582754597</v>
      </c>
      <c r="D13" s="11">
        <v>0.45431218755206798</v>
      </c>
      <c r="E13" s="11">
        <v>0.61700564803462998</v>
      </c>
      <c r="F13" s="11">
        <v>0.48895199855404498</v>
      </c>
      <c r="G13" s="11">
        <v>0.38968400568756401</v>
      </c>
      <c r="H13" s="11">
        <v>0.410564855215515</v>
      </c>
    </row>
    <row r="14" spans="1:8" x14ac:dyDescent="0.3">
      <c r="A14" s="15" t="s">
        <v>2</v>
      </c>
      <c r="B14" s="5" t="s">
        <v>48</v>
      </c>
      <c r="C14" s="11">
        <v>0.26409750417245398</v>
      </c>
      <c r="D14" s="11">
        <v>0.54568781244793196</v>
      </c>
      <c r="E14" s="11">
        <v>0.38299435196537002</v>
      </c>
      <c r="F14" s="11">
        <v>0.51104800144595497</v>
      </c>
      <c r="G14" s="11">
        <v>0.61031599431243599</v>
      </c>
      <c r="H14" s="11">
        <v>0.589435144784485</v>
      </c>
    </row>
    <row r="15" spans="1:8" x14ac:dyDescent="0.3">
      <c r="A15" s="17" t="s">
        <v>62</v>
      </c>
      <c r="B15" s="5" t="s">
        <v>47</v>
      </c>
      <c r="C15" s="11">
        <v>0.299213522562985</v>
      </c>
      <c r="D15" s="11">
        <v>0.199636519332103</v>
      </c>
      <c r="E15" s="11">
        <v>0.25192898738710501</v>
      </c>
      <c r="F15" s="11">
        <v>0.18177748594305099</v>
      </c>
      <c r="G15" s="11">
        <v>0.320820928420814</v>
      </c>
      <c r="H15" s="11">
        <v>0.24490149526069299</v>
      </c>
    </row>
    <row r="16" spans="1:8" x14ac:dyDescent="0.3">
      <c r="A16" s="15" t="s">
        <v>2</v>
      </c>
      <c r="B16" s="5" t="s">
        <v>48</v>
      </c>
      <c r="C16" s="11">
        <v>0.70078647743701505</v>
      </c>
      <c r="D16" s="11">
        <v>0.80036348066789698</v>
      </c>
      <c r="E16" s="11">
        <v>0.74807101261289499</v>
      </c>
      <c r="F16" s="11">
        <v>0.81822251405695001</v>
      </c>
      <c r="G16" s="11">
        <v>0.679179071579186</v>
      </c>
      <c r="H16" s="11">
        <v>0.75509850473930695</v>
      </c>
    </row>
    <row r="17" spans="1:8" ht="25.5" customHeight="1" x14ac:dyDescent="0.3">
      <c r="A17" s="17" t="s">
        <v>58</v>
      </c>
      <c r="B17" s="5" t="s">
        <v>47</v>
      </c>
      <c r="C17" s="11">
        <v>0.90520499145146005</v>
      </c>
      <c r="D17" s="11">
        <v>0.84289562242821603</v>
      </c>
      <c r="E17" s="11">
        <v>0.77869893696342596</v>
      </c>
      <c r="F17" s="11">
        <v>0.78580804648469404</v>
      </c>
      <c r="G17" s="11">
        <v>0.84316185720794401</v>
      </c>
      <c r="H17" s="11">
        <v>0.84903492817110804</v>
      </c>
    </row>
    <row r="18" spans="1:8" x14ac:dyDescent="0.3">
      <c r="A18" s="15" t="s">
        <v>2</v>
      </c>
      <c r="B18" s="5" t="s">
        <v>48</v>
      </c>
      <c r="C18" s="11">
        <v>9.4795008548540199E-2</v>
      </c>
      <c r="D18" s="11">
        <v>0.157104377571784</v>
      </c>
      <c r="E18" s="11">
        <v>0.22130106303657399</v>
      </c>
      <c r="F18" s="11">
        <v>0.21419195351530701</v>
      </c>
      <c r="G18" s="11">
        <v>0.15683814279205599</v>
      </c>
      <c r="H18" s="11">
        <v>0.15096507182889199</v>
      </c>
    </row>
    <row r="19" spans="1:8" ht="25.5" customHeight="1" x14ac:dyDescent="0.3">
      <c r="A19" s="17" t="s">
        <v>76</v>
      </c>
      <c r="B19" s="5" t="s">
        <v>47</v>
      </c>
      <c r="C19" s="11">
        <v>0.19618625881811999</v>
      </c>
      <c r="D19" s="11">
        <v>0.11969111929027899</v>
      </c>
      <c r="E19" s="11">
        <v>9.7351857359733396E-2</v>
      </c>
      <c r="F19" s="11">
        <v>0.116887286045071</v>
      </c>
      <c r="G19" s="11">
        <v>9.4111096797572194E-2</v>
      </c>
      <c r="H19" s="11">
        <v>8.3789784851529894E-2</v>
      </c>
    </row>
    <row r="20" spans="1:8" x14ac:dyDescent="0.3">
      <c r="A20" s="15" t="s">
        <v>2</v>
      </c>
      <c r="B20" s="5" t="s">
        <v>48</v>
      </c>
      <c r="C20" s="11">
        <v>0.80381374118187998</v>
      </c>
      <c r="D20" s="11">
        <v>0.88030888070972202</v>
      </c>
      <c r="E20" s="11">
        <v>0.90264814264026605</v>
      </c>
      <c r="F20" s="11">
        <v>0.88311271395492896</v>
      </c>
      <c r="G20" s="11">
        <v>0.90588890320242799</v>
      </c>
      <c r="H20" s="11">
        <v>0.91621021514847001</v>
      </c>
    </row>
    <row r="21" spans="1:8" x14ac:dyDescent="0.3">
      <c r="A21" s="17" t="s">
        <v>50</v>
      </c>
      <c r="B21" s="5" t="s">
        <v>47</v>
      </c>
      <c r="C21" s="11">
        <v>0.229616755061889</v>
      </c>
      <c r="D21" s="11">
        <v>0.205531987011079</v>
      </c>
      <c r="E21" s="11">
        <v>0.20091235366068799</v>
      </c>
      <c r="F21" s="11">
        <v>0.32569395924730898</v>
      </c>
      <c r="G21" s="11">
        <v>0.18589153866754801</v>
      </c>
      <c r="H21" s="11">
        <v>0.34885889832584899</v>
      </c>
    </row>
    <row r="22" spans="1:8" x14ac:dyDescent="0.3">
      <c r="A22" s="15" t="s">
        <v>2</v>
      </c>
      <c r="B22" s="5" t="s">
        <v>48</v>
      </c>
      <c r="C22" s="11">
        <v>0.77038324493811094</v>
      </c>
      <c r="D22" s="11">
        <v>0.794468012988921</v>
      </c>
      <c r="E22" s="11">
        <v>0.79908764633931195</v>
      </c>
      <c r="F22" s="11">
        <v>0.67430604075269096</v>
      </c>
      <c r="G22" s="11">
        <v>0.81410846133245096</v>
      </c>
      <c r="H22" s="11">
        <v>0.65114110167415096</v>
      </c>
    </row>
    <row r="23" spans="1:8" x14ac:dyDescent="0.3">
      <c r="A23" s="18" t="s">
        <v>77</v>
      </c>
      <c r="B23" s="5" t="s">
        <v>47</v>
      </c>
      <c r="C23" s="11">
        <v>0.34308770135385303</v>
      </c>
      <c r="D23" s="11">
        <v>0.21261571613761701</v>
      </c>
      <c r="E23" s="11">
        <v>0.14464563540099801</v>
      </c>
      <c r="F23" s="11">
        <v>0.167205808975118</v>
      </c>
      <c r="G23" s="11">
        <v>7.6497440599465602E-2</v>
      </c>
      <c r="H23" s="11">
        <v>0.157560064813068</v>
      </c>
    </row>
    <row r="24" spans="1:8" x14ac:dyDescent="0.3">
      <c r="A24" s="15" t="s">
        <v>2</v>
      </c>
      <c r="B24" s="5" t="s">
        <v>48</v>
      </c>
      <c r="C24" s="11">
        <v>0.65691229864614797</v>
      </c>
      <c r="D24" s="11">
        <v>0.78738428386238302</v>
      </c>
      <c r="E24" s="11">
        <v>0.85535436459900205</v>
      </c>
      <c r="F24" s="11">
        <v>0.83279419102488195</v>
      </c>
      <c r="G24" s="11">
        <v>0.92350255940053405</v>
      </c>
      <c r="H24" s="11">
        <v>0.84243993518693205</v>
      </c>
    </row>
    <row r="25" spans="1:8" x14ac:dyDescent="0.3">
      <c r="A25" s="17" t="s">
        <v>78</v>
      </c>
      <c r="B25" s="5" t="s">
        <v>47</v>
      </c>
      <c r="C25" s="11">
        <v>0.40851306937744403</v>
      </c>
      <c r="D25" s="11">
        <v>0.39628316968337302</v>
      </c>
      <c r="E25" s="11">
        <v>0.42373858433154998</v>
      </c>
      <c r="F25" s="11">
        <v>0.47906197839340497</v>
      </c>
      <c r="G25" s="11">
        <v>0.407057908931862</v>
      </c>
      <c r="H25" s="11">
        <v>0.39886644527917697</v>
      </c>
    </row>
    <row r="26" spans="1:8" x14ac:dyDescent="0.3">
      <c r="A26" s="15" t="s">
        <v>2</v>
      </c>
      <c r="B26" s="5" t="s">
        <v>48</v>
      </c>
      <c r="C26" s="11">
        <v>0.59148693062255597</v>
      </c>
      <c r="D26" s="11">
        <v>0.60371683031662604</v>
      </c>
      <c r="E26" s="11">
        <v>0.57626141566845002</v>
      </c>
      <c r="F26" s="11">
        <v>0.52093802160659497</v>
      </c>
      <c r="G26" s="11">
        <v>0.592942091068138</v>
      </c>
      <c r="H26" s="11">
        <v>0.60113355472082297</v>
      </c>
    </row>
  </sheetData>
  <mergeCells count="12">
    <mergeCell ref="B4:B6"/>
    <mergeCell ref="C4:H4"/>
    <mergeCell ref="A7:A8"/>
    <mergeCell ref="A9:A10"/>
    <mergeCell ref="A11:A12"/>
    <mergeCell ref="A23:A24"/>
    <mergeCell ref="A25:A26"/>
    <mergeCell ref="A13:A14"/>
    <mergeCell ref="A15:A16"/>
    <mergeCell ref="A17:A18"/>
    <mergeCell ref="A19:A20"/>
    <mergeCell ref="A21:A22"/>
  </mergeCells>
  <pageMargins left="0" right="0" top="0" bottom="0" header="0" footer="0"/>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24"/>
  <sheetViews>
    <sheetView workbookViewId="0"/>
  </sheetViews>
  <sheetFormatPr defaultRowHeight="14.4" x14ac:dyDescent="0.3"/>
  <cols>
    <col min="1" max="1" width="85.109375" bestFit="1" customWidth="1"/>
    <col min="2" max="2" width="7.6640625" bestFit="1" customWidth="1"/>
    <col min="3" max="8" width="20.6640625" bestFit="1" customWidth="1"/>
  </cols>
  <sheetData>
    <row r="1" spans="1:8" x14ac:dyDescent="0.3">
      <c r="A1" s="2" t="str">
        <f xml:space="preserve"> HYPERLINK("#'Table of Contents'!A1", "Table of Contents")</f>
        <v>Table of Contents</v>
      </c>
    </row>
    <row r="2" spans="1:8" x14ac:dyDescent="0.3">
      <c r="A2" s="1" t="s">
        <v>174</v>
      </c>
    </row>
    <row r="3" spans="1:8" ht="23.25" customHeight="1" x14ac:dyDescent="0.3">
      <c r="A3" s="12" t="s">
        <v>166</v>
      </c>
    </row>
    <row r="4" spans="1:8" x14ac:dyDescent="0.3">
      <c r="A4" s="13" t="s">
        <v>2</v>
      </c>
      <c r="B4" s="14" t="s">
        <v>2</v>
      </c>
      <c r="C4" s="16" t="s">
        <v>167</v>
      </c>
      <c r="D4" s="16" t="s">
        <v>2</v>
      </c>
      <c r="E4" s="16" t="s">
        <v>2</v>
      </c>
      <c r="F4" s="16" t="s">
        <v>2</v>
      </c>
      <c r="G4" s="16" t="s">
        <v>2</v>
      </c>
      <c r="H4" s="16" t="s">
        <v>2</v>
      </c>
    </row>
    <row r="5" spans="1:8" x14ac:dyDescent="0.3">
      <c r="A5" t="s">
        <v>2</v>
      </c>
      <c r="B5" s="15" t="s">
        <v>2</v>
      </c>
      <c r="C5" s="3" t="s">
        <v>159</v>
      </c>
      <c r="D5" s="3" t="s">
        <v>160</v>
      </c>
      <c r="E5" s="3" t="s">
        <v>161</v>
      </c>
      <c r="F5" s="3" t="s">
        <v>162</v>
      </c>
      <c r="G5" s="3" t="s">
        <v>163</v>
      </c>
      <c r="H5" s="3" t="s">
        <v>164</v>
      </c>
    </row>
    <row r="6" spans="1:8" x14ac:dyDescent="0.3">
      <c r="A6" t="s">
        <v>2</v>
      </c>
      <c r="B6" s="15" t="s">
        <v>2</v>
      </c>
      <c r="C6" s="3" t="s">
        <v>45</v>
      </c>
      <c r="D6" s="3" t="s">
        <v>45</v>
      </c>
      <c r="E6" s="3" t="s">
        <v>45</v>
      </c>
      <c r="F6" s="3" t="s">
        <v>45</v>
      </c>
      <c r="G6" s="3" t="s">
        <v>45</v>
      </c>
      <c r="H6" s="3" t="s">
        <v>45</v>
      </c>
    </row>
    <row r="7" spans="1:8" ht="25.5" customHeight="1" x14ac:dyDescent="0.3">
      <c r="A7" s="17" t="s">
        <v>46</v>
      </c>
      <c r="B7" s="5" t="s">
        <v>47</v>
      </c>
      <c r="C7" s="11">
        <v>0.64680035699663296</v>
      </c>
      <c r="D7" s="11">
        <v>0.72766329958851395</v>
      </c>
      <c r="E7" s="11">
        <v>0.727591152584255</v>
      </c>
      <c r="F7" s="11">
        <v>0.70313673932090304</v>
      </c>
      <c r="G7" s="11">
        <v>0.71030252397585603</v>
      </c>
      <c r="H7" s="11">
        <v>0.75164448336027201</v>
      </c>
    </row>
    <row r="8" spans="1:8" x14ac:dyDescent="0.3">
      <c r="A8" s="15" t="s">
        <v>2</v>
      </c>
      <c r="B8" s="5" t="s">
        <v>48</v>
      </c>
      <c r="C8" s="11">
        <v>0.35319964300336698</v>
      </c>
      <c r="D8" s="11">
        <v>0.272336700411486</v>
      </c>
      <c r="E8" s="11">
        <v>0.272408847415745</v>
      </c>
      <c r="F8" s="11">
        <v>0.29686326067909702</v>
      </c>
      <c r="G8" s="11">
        <v>0.28969747602414397</v>
      </c>
      <c r="H8" s="11">
        <v>0.24835551663972799</v>
      </c>
    </row>
    <row r="9" spans="1:8" ht="25.5" customHeight="1" x14ac:dyDescent="0.3">
      <c r="A9" s="17" t="s">
        <v>49</v>
      </c>
      <c r="B9" s="5" t="s">
        <v>47</v>
      </c>
      <c r="C9" s="11">
        <v>0.57162733332659699</v>
      </c>
      <c r="D9" s="11">
        <v>0.59962302975034398</v>
      </c>
      <c r="E9" s="11">
        <v>0.58364896076952599</v>
      </c>
      <c r="F9" s="11">
        <v>0.62843526028654795</v>
      </c>
      <c r="G9" s="11">
        <v>0.58745546707485996</v>
      </c>
      <c r="H9" s="11">
        <v>0.64141338819051597</v>
      </c>
    </row>
    <row r="10" spans="1:8" x14ac:dyDescent="0.3">
      <c r="A10" s="15" t="s">
        <v>2</v>
      </c>
      <c r="B10" s="5" t="s">
        <v>48</v>
      </c>
      <c r="C10" s="11">
        <v>0.42837266667340301</v>
      </c>
      <c r="D10" s="11">
        <v>0.40037697024965602</v>
      </c>
      <c r="E10" s="11">
        <v>0.41635103923047401</v>
      </c>
      <c r="F10" s="11">
        <v>0.371564739713451</v>
      </c>
      <c r="G10" s="11">
        <v>0.41254453292513898</v>
      </c>
      <c r="H10" s="11">
        <v>0.35858661180948398</v>
      </c>
    </row>
    <row r="11" spans="1:8" x14ac:dyDescent="0.3">
      <c r="A11" s="18" t="s">
        <v>50</v>
      </c>
      <c r="B11" s="5" t="s">
        <v>47</v>
      </c>
      <c r="C11" s="11">
        <v>0.229616755061889</v>
      </c>
      <c r="D11" s="11">
        <v>0.205531987011079</v>
      </c>
      <c r="E11" s="11">
        <v>0.20091235366068799</v>
      </c>
      <c r="F11" s="11">
        <v>0.32569395924730898</v>
      </c>
      <c r="G11" s="11">
        <v>0.18589153866754801</v>
      </c>
      <c r="H11" s="11">
        <v>0.34885889832584899</v>
      </c>
    </row>
    <row r="12" spans="1:8" x14ac:dyDescent="0.3">
      <c r="A12" s="15" t="s">
        <v>2</v>
      </c>
      <c r="B12" s="5" t="s">
        <v>48</v>
      </c>
      <c r="C12" s="11">
        <v>0.77038324493811094</v>
      </c>
      <c r="D12" s="11">
        <v>0.794468012988921</v>
      </c>
      <c r="E12" s="11">
        <v>0.79908764633931195</v>
      </c>
      <c r="F12" s="11">
        <v>0.67430604075269096</v>
      </c>
      <c r="G12" s="11">
        <v>0.81410846133245096</v>
      </c>
      <c r="H12" s="11">
        <v>0.65114110167415096</v>
      </c>
    </row>
    <row r="13" spans="1:8" ht="35.1" customHeight="1" x14ac:dyDescent="0.3">
      <c r="A13" s="17" t="s">
        <v>54</v>
      </c>
      <c r="B13" s="5" t="s">
        <v>47</v>
      </c>
      <c r="C13" s="11">
        <v>0.48600713083995201</v>
      </c>
      <c r="D13" s="11">
        <v>0.47740404035496298</v>
      </c>
      <c r="E13" s="11">
        <v>0.45491530625853899</v>
      </c>
      <c r="F13" s="11">
        <v>0.52403539401218902</v>
      </c>
      <c r="G13" s="11">
        <v>0.56470818482145202</v>
      </c>
      <c r="H13" s="11">
        <v>0.56128046206004001</v>
      </c>
    </row>
    <row r="14" spans="1:8" x14ac:dyDescent="0.3">
      <c r="A14" s="15" t="s">
        <v>2</v>
      </c>
      <c r="B14" s="5" t="s">
        <v>48</v>
      </c>
      <c r="C14" s="11">
        <v>0.51399286916004805</v>
      </c>
      <c r="D14" s="11">
        <v>0.52259595964503702</v>
      </c>
      <c r="E14" s="11">
        <v>0.54508469374146096</v>
      </c>
      <c r="F14" s="11">
        <v>0.47596460598781098</v>
      </c>
      <c r="G14" s="11">
        <v>0.43529181517854798</v>
      </c>
      <c r="H14" s="11">
        <v>0.43871953793995999</v>
      </c>
    </row>
    <row r="15" spans="1:8" ht="25.5" customHeight="1" x14ac:dyDescent="0.3">
      <c r="A15" s="17" t="s">
        <v>52</v>
      </c>
      <c r="B15" s="5" t="s">
        <v>47</v>
      </c>
      <c r="C15" s="11">
        <v>0.51011793171097597</v>
      </c>
      <c r="D15" s="11">
        <v>0.62411573291787203</v>
      </c>
      <c r="E15" s="11">
        <v>0.55248731125995698</v>
      </c>
      <c r="F15" s="11">
        <v>0.64643367355676096</v>
      </c>
      <c r="G15" s="11">
        <v>0.40914549961953001</v>
      </c>
      <c r="H15" s="11">
        <v>0.51627163616487703</v>
      </c>
    </row>
    <row r="16" spans="1:8" x14ac:dyDescent="0.3">
      <c r="A16" s="15" t="s">
        <v>2</v>
      </c>
      <c r="B16" s="5" t="s">
        <v>48</v>
      </c>
      <c r="C16" s="11">
        <v>0.48988206828902398</v>
      </c>
      <c r="D16" s="11">
        <v>0.37588426708212802</v>
      </c>
      <c r="E16" s="11">
        <v>0.44751268874004302</v>
      </c>
      <c r="F16" s="11">
        <v>0.35356632644323999</v>
      </c>
      <c r="G16" s="11">
        <v>0.59085450038047005</v>
      </c>
      <c r="H16" s="11">
        <v>0.48372836383512302</v>
      </c>
    </row>
    <row r="17" spans="1:8" ht="25.5" customHeight="1" x14ac:dyDescent="0.3">
      <c r="A17" s="17" t="s">
        <v>55</v>
      </c>
      <c r="B17" s="5" t="s">
        <v>47</v>
      </c>
      <c r="C17" s="11">
        <v>0.32767304753222198</v>
      </c>
      <c r="D17" s="11">
        <v>0.38189207801790198</v>
      </c>
      <c r="E17" s="11">
        <v>0.46246822312881802</v>
      </c>
      <c r="F17" s="11">
        <v>0.38578318574213299</v>
      </c>
      <c r="G17" s="11">
        <v>0.26249094611002299</v>
      </c>
      <c r="H17" s="11">
        <v>0.490340438587199</v>
      </c>
    </row>
    <row r="18" spans="1:8" x14ac:dyDescent="0.3">
      <c r="A18" s="15" t="s">
        <v>2</v>
      </c>
      <c r="B18" s="5" t="s">
        <v>48</v>
      </c>
      <c r="C18" s="11">
        <v>0.67232695246777796</v>
      </c>
      <c r="D18" s="11">
        <v>0.61810792198209796</v>
      </c>
      <c r="E18" s="11">
        <v>0.53753177687118203</v>
      </c>
      <c r="F18" s="11">
        <v>0.61421681425786701</v>
      </c>
      <c r="G18" s="11">
        <v>0.73750905388997601</v>
      </c>
      <c r="H18" s="11">
        <v>0.509659561412801</v>
      </c>
    </row>
    <row r="19" spans="1:8" x14ac:dyDescent="0.3">
      <c r="A19" s="18" t="s">
        <v>59</v>
      </c>
      <c r="B19" s="5" t="s">
        <v>47</v>
      </c>
      <c r="C19" s="11">
        <v>0.42017825391930602</v>
      </c>
      <c r="D19" s="11">
        <v>0.42766666689803301</v>
      </c>
      <c r="E19" s="11">
        <v>0.42242904574326101</v>
      </c>
      <c r="F19" s="11">
        <v>0.39163390770267498</v>
      </c>
      <c r="G19" s="11">
        <v>0.43168604657972598</v>
      </c>
      <c r="H19" s="11">
        <v>0.42019919435296499</v>
      </c>
    </row>
    <row r="20" spans="1:8" x14ac:dyDescent="0.3">
      <c r="A20" s="15" t="s">
        <v>2</v>
      </c>
      <c r="B20" s="5" t="s">
        <v>48</v>
      </c>
      <c r="C20" s="11">
        <v>0.57982174608069403</v>
      </c>
      <c r="D20" s="11">
        <v>0.57233333310196699</v>
      </c>
      <c r="E20" s="11">
        <v>0.57757095425673899</v>
      </c>
      <c r="F20" s="11">
        <v>0.60836609229732497</v>
      </c>
      <c r="G20" s="11">
        <v>0.56831395342027402</v>
      </c>
      <c r="H20" s="11">
        <v>0.57980080564703596</v>
      </c>
    </row>
    <row r="21" spans="1:8" x14ac:dyDescent="0.3">
      <c r="A21" s="18" t="s">
        <v>61</v>
      </c>
      <c r="B21" s="5" t="s">
        <v>47</v>
      </c>
      <c r="C21" s="11">
        <v>0.14803921618394</v>
      </c>
      <c r="D21" s="11">
        <v>0.18149831669229</v>
      </c>
      <c r="E21" s="11">
        <v>0.11561797663397499</v>
      </c>
      <c r="F21" s="11">
        <v>0.13431901800826601</v>
      </c>
      <c r="G21" s="11">
        <v>0.30786001768585902</v>
      </c>
      <c r="H21" s="11">
        <v>0.24656402969702801</v>
      </c>
    </row>
    <row r="22" spans="1:8" x14ac:dyDescent="0.3">
      <c r="A22" s="15" t="s">
        <v>2</v>
      </c>
      <c r="B22" s="5" t="s">
        <v>48</v>
      </c>
      <c r="C22" s="11">
        <v>0.851960783816061</v>
      </c>
      <c r="D22" s="11">
        <v>0.81850168330771</v>
      </c>
      <c r="E22" s="11">
        <v>0.88438202336602501</v>
      </c>
      <c r="F22" s="11">
        <v>0.86568098199173404</v>
      </c>
      <c r="G22" s="11">
        <v>0.69213998231414098</v>
      </c>
      <c r="H22" s="11">
        <v>0.75343597030297305</v>
      </c>
    </row>
    <row r="23" spans="1:8" ht="25.5" customHeight="1" x14ac:dyDescent="0.3">
      <c r="A23" s="17" t="s">
        <v>66</v>
      </c>
      <c r="B23" s="5" t="s">
        <v>47</v>
      </c>
      <c r="C23" s="11">
        <v>0.42749554411868401</v>
      </c>
      <c r="D23" s="11">
        <v>0.44177441108523702</v>
      </c>
      <c r="E23" s="11">
        <v>0.49233820033634601</v>
      </c>
      <c r="F23" s="11">
        <v>0.432422369204577</v>
      </c>
      <c r="G23" s="11">
        <v>0.54366055433501403</v>
      </c>
      <c r="H23" s="11">
        <v>0.47228419673592598</v>
      </c>
    </row>
    <row r="24" spans="1:8" x14ac:dyDescent="0.3">
      <c r="A24" s="15" t="s">
        <v>2</v>
      </c>
      <c r="B24" s="5" t="s">
        <v>48</v>
      </c>
      <c r="C24" s="11">
        <v>0.57250445588131604</v>
      </c>
      <c r="D24" s="11">
        <v>0.55822558891476304</v>
      </c>
      <c r="E24" s="11">
        <v>0.50766179966365399</v>
      </c>
      <c r="F24" s="11">
        <v>0.567577630795424</v>
      </c>
      <c r="G24" s="11">
        <v>0.45633944566498602</v>
      </c>
      <c r="H24" s="11">
        <v>0.52771580326407397</v>
      </c>
    </row>
  </sheetData>
  <mergeCells count="11">
    <mergeCell ref="B4:B6"/>
    <mergeCell ref="C4:H4"/>
    <mergeCell ref="A7:A8"/>
    <mergeCell ref="A9:A10"/>
    <mergeCell ref="A11:A12"/>
    <mergeCell ref="A23:A24"/>
    <mergeCell ref="A13:A14"/>
    <mergeCell ref="A15:A16"/>
    <mergeCell ref="A17:A18"/>
    <mergeCell ref="A19:A20"/>
    <mergeCell ref="A21:A22"/>
  </mergeCells>
  <pageMargins left="0" right="0" top="0" bottom="0" header="0" footer="0"/>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24"/>
  <sheetViews>
    <sheetView workbookViewId="0"/>
  </sheetViews>
  <sheetFormatPr defaultRowHeight="14.4" x14ac:dyDescent="0.3"/>
  <cols>
    <col min="1" max="1" width="85.109375" bestFit="1" customWidth="1"/>
    <col min="2" max="2" width="7.6640625" bestFit="1" customWidth="1"/>
    <col min="3" max="8" width="20.6640625" bestFit="1" customWidth="1"/>
  </cols>
  <sheetData>
    <row r="1" spans="1:8" x14ac:dyDescent="0.3">
      <c r="A1" s="2" t="str">
        <f xml:space="preserve"> HYPERLINK("#'Table of Contents'!A1", "Table of Contents")</f>
        <v>Table of Contents</v>
      </c>
    </row>
    <row r="2" spans="1:8" x14ac:dyDescent="0.3">
      <c r="A2" s="1" t="s">
        <v>175</v>
      </c>
    </row>
    <row r="3" spans="1:8" ht="23.25" customHeight="1" x14ac:dyDescent="0.3">
      <c r="A3" s="12" t="s">
        <v>166</v>
      </c>
    </row>
    <row r="4" spans="1:8" x14ac:dyDescent="0.3">
      <c r="A4" s="13" t="s">
        <v>2</v>
      </c>
      <c r="B4" s="14" t="s">
        <v>2</v>
      </c>
      <c r="C4" s="16" t="s">
        <v>167</v>
      </c>
      <c r="D4" s="16" t="s">
        <v>2</v>
      </c>
      <c r="E4" s="16" t="s">
        <v>2</v>
      </c>
      <c r="F4" s="16" t="s">
        <v>2</v>
      </c>
      <c r="G4" s="16" t="s">
        <v>2</v>
      </c>
      <c r="H4" s="16" t="s">
        <v>2</v>
      </c>
    </row>
    <row r="5" spans="1:8" x14ac:dyDescent="0.3">
      <c r="A5" t="s">
        <v>2</v>
      </c>
      <c r="B5" s="15" t="s">
        <v>2</v>
      </c>
      <c r="C5" s="3" t="s">
        <v>159</v>
      </c>
      <c r="D5" s="3" t="s">
        <v>160</v>
      </c>
      <c r="E5" s="3" t="s">
        <v>161</v>
      </c>
      <c r="F5" s="3" t="s">
        <v>162</v>
      </c>
      <c r="G5" s="3" t="s">
        <v>163</v>
      </c>
      <c r="H5" s="3" t="s">
        <v>164</v>
      </c>
    </row>
    <row r="6" spans="1:8" x14ac:dyDescent="0.3">
      <c r="A6" t="s">
        <v>2</v>
      </c>
      <c r="B6" s="15" t="s">
        <v>2</v>
      </c>
      <c r="C6" s="3" t="s">
        <v>45</v>
      </c>
      <c r="D6" s="3" t="s">
        <v>45</v>
      </c>
      <c r="E6" s="3" t="s">
        <v>45</v>
      </c>
      <c r="F6" s="3" t="s">
        <v>45</v>
      </c>
      <c r="G6" s="3" t="s">
        <v>45</v>
      </c>
      <c r="H6" s="3" t="s">
        <v>45</v>
      </c>
    </row>
    <row r="7" spans="1:8" ht="25.5" customHeight="1" x14ac:dyDescent="0.3">
      <c r="A7" s="17" t="s">
        <v>46</v>
      </c>
      <c r="B7" s="5" t="s">
        <v>47</v>
      </c>
      <c r="C7" s="11">
        <v>0.64680035699663296</v>
      </c>
      <c r="D7" s="11">
        <v>0.72766329958851395</v>
      </c>
      <c r="E7" s="11">
        <v>0.727591152584255</v>
      </c>
      <c r="F7" s="11">
        <v>0.70313673932090304</v>
      </c>
      <c r="G7" s="11">
        <v>0.71030252397585603</v>
      </c>
      <c r="H7" s="11">
        <v>0.75164448336027201</v>
      </c>
    </row>
    <row r="8" spans="1:8" x14ac:dyDescent="0.3">
      <c r="A8" s="15" t="s">
        <v>2</v>
      </c>
      <c r="B8" s="5" t="s">
        <v>48</v>
      </c>
      <c r="C8" s="11">
        <v>0.35319964300336698</v>
      </c>
      <c r="D8" s="11">
        <v>0.272336700411486</v>
      </c>
      <c r="E8" s="11">
        <v>0.272408847415745</v>
      </c>
      <c r="F8" s="11">
        <v>0.29686326067909702</v>
      </c>
      <c r="G8" s="11">
        <v>0.28969747602414397</v>
      </c>
      <c r="H8" s="11">
        <v>0.24835551663972799</v>
      </c>
    </row>
    <row r="9" spans="1:8" x14ac:dyDescent="0.3">
      <c r="A9" s="18" t="s">
        <v>50</v>
      </c>
      <c r="B9" s="5" t="s">
        <v>47</v>
      </c>
      <c r="C9" s="11">
        <v>0.229616755061889</v>
      </c>
      <c r="D9" s="11">
        <v>0.205531987011079</v>
      </c>
      <c r="E9" s="11">
        <v>0.20091235366068799</v>
      </c>
      <c r="F9" s="11">
        <v>0.32569395924730898</v>
      </c>
      <c r="G9" s="11">
        <v>0.18589153866754801</v>
      </c>
      <c r="H9" s="11">
        <v>0.34885889832584899</v>
      </c>
    </row>
    <row r="10" spans="1:8" x14ac:dyDescent="0.3">
      <c r="A10" s="15" t="s">
        <v>2</v>
      </c>
      <c r="B10" s="5" t="s">
        <v>48</v>
      </c>
      <c r="C10" s="11">
        <v>0.77038324493811094</v>
      </c>
      <c r="D10" s="11">
        <v>0.794468012988921</v>
      </c>
      <c r="E10" s="11">
        <v>0.79908764633931195</v>
      </c>
      <c r="F10" s="11">
        <v>0.67430604075269096</v>
      </c>
      <c r="G10" s="11">
        <v>0.81410846133245096</v>
      </c>
      <c r="H10" s="11">
        <v>0.65114110167415096</v>
      </c>
    </row>
    <row r="11" spans="1:8" ht="25.5" customHeight="1" x14ac:dyDescent="0.3">
      <c r="A11" s="17" t="s">
        <v>63</v>
      </c>
      <c r="B11" s="5" t="s">
        <v>47</v>
      </c>
      <c r="C11" s="11">
        <v>0.45598039295380699</v>
      </c>
      <c r="D11" s="11">
        <v>0.49062289534478798</v>
      </c>
      <c r="E11" s="11">
        <v>0.41789311785016597</v>
      </c>
      <c r="F11" s="11">
        <v>0.48848324645173002</v>
      </c>
      <c r="G11" s="11">
        <v>0.52417822068121001</v>
      </c>
      <c r="H11" s="11">
        <v>0.50555302235775901</v>
      </c>
    </row>
    <row r="12" spans="1:8" x14ac:dyDescent="0.3">
      <c r="A12" s="15" t="s">
        <v>2</v>
      </c>
      <c r="B12" s="5" t="s">
        <v>48</v>
      </c>
      <c r="C12" s="11">
        <v>0.54401960704619301</v>
      </c>
      <c r="D12" s="11">
        <v>0.50937710465521202</v>
      </c>
      <c r="E12" s="11">
        <v>0.58210688214983397</v>
      </c>
      <c r="F12" s="11">
        <v>0.51151675354826998</v>
      </c>
      <c r="G12" s="11">
        <v>0.47582177931878999</v>
      </c>
      <c r="H12" s="11">
        <v>0.49444697764224099</v>
      </c>
    </row>
    <row r="13" spans="1:8" ht="25.5" customHeight="1" x14ac:dyDescent="0.3">
      <c r="A13" s="17" t="s">
        <v>56</v>
      </c>
      <c r="B13" s="5" t="s">
        <v>47</v>
      </c>
      <c r="C13" s="11">
        <v>0.56477718452352399</v>
      </c>
      <c r="D13" s="11">
        <v>0.54121548768030703</v>
      </c>
      <c r="E13" s="11">
        <v>0.56205725533706097</v>
      </c>
      <c r="F13" s="11">
        <v>0.52211786231343704</v>
      </c>
      <c r="G13" s="11">
        <v>0.58472160170102505</v>
      </c>
      <c r="H13" s="11">
        <v>0.57406288965488805</v>
      </c>
    </row>
    <row r="14" spans="1:8" x14ac:dyDescent="0.3">
      <c r="A14" s="15" t="s">
        <v>2</v>
      </c>
      <c r="B14" s="5" t="s">
        <v>48</v>
      </c>
      <c r="C14" s="11">
        <v>0.43522281547647701</v>
      </c>
      <c r="D14" s="11">
        <v>0.45878451231969303</v>
      </c>
      <c r="E14" s="11">
        <v>0.43794274466293898</v>
      </c>
      <c r="F14" s="11">
        <v>0.47788213768656301</v>
      </c>
      <c r="G14" s="11">
        <v>0.415278398298975</v>
      </c>
      <c r="H14" s="11">
        <v>0.425937110345112</v>
      </c>
    </row>
    <row r="15" spans="1:8" x14ac:dyDescent="0.3">
      <c r="A15" s="18" t="s">
        <v>59</v>
      </c>
      <c r="B15" s="5" t="s">
        <v>47</v>
      </c>
      <c r="C15" s="11">
        <v>0.42017825391930602</v>
      </c>
      <c r="D15" s="11">
        <v>0.42766666689803301</v>
      </c>
      <c r="E15" s="11">
        <v>0.42242904574326101</v>
      </c>
      <c r="F15" s="11">
        <v>0.39163390770267498</v>
      </c>
      <c r="G15" s="11">
        <v>0.43168604657972598</v>
      </c>
      <c r="H15" s="11">
        <v>0.42019919435296499</v>
      </c>
    </row>
    <row r="16" spans="1:8" x14ac:dyDescent="0.3">
      <c r="A16" s="15" t="s">
        <v>2</v>
      </c>
      <c r="B16" s="5" t="s">
        <v>48</v>
      </c>
      <c r="C16" s="11">
        <v>0.57982174608069403</v>
      </c>
      <c r="D16" s="11">
        <v>0.57233333310196699</v>
      </c>
      <c r="E16" s="11">
        <v>0.57757095425673899</v>
      </c>
      <c r="F16" s="11">
        <v>0.60836609229732497</v>
      </c>
      <c r="G16" s="11">
        <v>0.56831395342027402</v>
      </c>
      <c r="H16" s="11">
        <v>0.57980080564703596</v>
      </c>
    </row>
    <row r="17" spans="1:8" ht="25.5" customHeight="1" x14ac:dyDescent="0.3">
      <c r="A17" s="17" t="s">
        <v>53</v>
      </c>
      <c r="B17" s="5" t="s">
        <v>47</v>
      </c>
      <c r="C17" s="11">
        <v>0.64783422560473203</v>
      </c>
      <c r="D17" s="11">
        <v>0.70060606018539395</v>
      </c>
      <c r="E17" s="11">
        <v>0.67353477947396201</v>
      </c>
      <c r="F17" s="11">
        <v>0.66794502113250198</v>
      </c>
      <c r="G17" s="11">
        <v>0.70821221034082704</v>
      </c>
      <c r="H17" s="11">
        <v>0.71902695860119603</v>
      </c>
    </row>
    <row r="18" spans="1:8" x14ac:dyDescent="0.3">
      <c r="A18" s="15" t="s">
        <v>2</v>
      </c>
      <c r="B18" s="5" t="s">
        <v>48</v>
      </c>
      <c r="C18" s="11">
        <v>0.35216577439526803</v>
      </c>
      <c r="D18" s="11">
        <v>0.29939393981460599</v>
      </c>
      <c r="E18" s="11">
        <v>0.32646522052603799</v>
      </c>
      <c r="F18" s="11">
        <v>0.33205497886749902</v>
      </c>
      <c r="G18" s="11">
        <v>0.29178778965917301</v>
      </c>
      <c r="H18" s="11">
        <v>0.28097304139880402</v>
      </c>
    </row>
    <row r="19" spans="1:8" ht="25.5" customHeight="1" x14ac:dyDescent="0.3">
      <c r="A19" s="17" t="s">
        <v>54</v>
      </c>
      <c r="B19" s="5" t="s">
        <v>47</v>
      </c>
      <c r="C19" s="11">
        <v>0.48600713083995201</v>
      </c>
      <c r="D19" s="11">
        <v>0.47740404035496298</v>
      </c>
      <c r="E19" s="11">
        <v>0.45491530625853899</v>
      </c>
      <c r="F19" s="11">
        <v>0.52403539401218902</v>
      </c>
      <c r="G19" s="11">
        <v>0.56470818482145202</v>
      </c>
      <c r="H19" s="11">
        <v>0.56128046206004001</v>
      </c>
    </row>
    <row r="20" spans="1:8" x14ac:dyDescent="0.3">
      <c r="A20" s="15" t="s">
        <v>2</v>
      </c>
      <c r="B20" s="5" t="s">
        <v>48</v>
      </c>
      <c r="C20" s="11">
        <v>0.51399286916004805</v>
      </c>
      <c r="D20" s="11">
        <v>0.52259595964503702</v>
      </c>
      <c r="E20" s="11">
        <v>0.54508469374146096</v>
      </c>
      <c r="F20" s="11">
        <v>0.47596460598781098</v>
      </c>
      <c r="G20" s="11">
        <v>0.43529181517854798</v>
      </c>
      <c r="H20" s="11">
        <v>0.43871953793995999</v>
      </c>
    </row>
    <row r="21" spans="1:8" ht="25.5" customHeight="1" x14ac:dyDescent="0.3">
      <c r="A21" s="17" t="s">
        <v>72</v>
      </c>
      <c r="B21" s="5" t="s">
        <v>47</v>
      </c>
      <c r="C21" s="11">
        <v>0.39894681854666902</v>
      </c>
      <c r="D21" s="11">
        <v>0.44886582430286198</v>
      </c>
      <c r="E21" s="11">
        <v>0.42149564518474802</v>
      </c>
      <c r="F21" s="11">
        <v>0.46650758087068001</v>
      </c>
      <c r="G21" s="11">
        <v>0.50415223934340903</v>
      </c>
      <c r="H21" s="11">
        <v>0.44680000969981998</v>
      </c>
    </row>
    <row r="22" spans="1:8" x14ac:dyDescent="0.3">
      <c r="A22" s="15" t="s">
        <v>2</v>
      </c>
      <c r="B22" s="5" t="s">
        <v>48</v>
      </c>
      <c r="C22" s="11">
        <v>0.60105318145333098</v>
      </c>
      <c r="D22" s="11">
        <v>0.55113417569713796</v>
      </c>
      <c r="E22" s="11">
        <v>0.57850435481525198</v>
      </c>
      <c r="F22" s="11">
        <v>0.53349241912931999</v>
      </c>
      <c r="G22" s="11">
        <v>0.49584776065659097</v>
      </c>
      <c r="H22" s="11">
        <v>0.55319999030017997</v>
      </c>
    </row>
    <row r="23" spans="1:8" ht="25.5" customHeight="1" x14ac:dyDescent="0.3">
      <c r="A23" s="17" t="s">
        <v>55</v>
      </c>
      <c r="B23" s="5" t="s">
        <v>47</v>
      </c>
      <c r="C23" s="11">
        <v>0.32767304753222198</v>
      </c>
      <c r="D23" s="11">
        <v>0.38189207801790198</v>
      </c>
      <c r="E23" s="11">
        <v>0.46246822312881802</v>
      </c>
      <c r="F23" s="11">
        <v>0.38578318574213299</v>
      </c>
      <c r="G23" s="11">
        <v>0.26249094611002299</v>
      </c>
      <c r="H23" s="11">
        <v>0.490340438587199</v>
      </c>
    </row>
    <row r="24" spans="1:8" x14ac:dyDescent="0.3">
      <c r="A24" s="15" t="s">
        <v>2</v>
      </c>
      <c r="B24" s="5" t="s">
        <v>48</v>
      </c>
      <c r="C24" s="11">
        <v>0.67232695246777796</v>
      </c>
      <c r="D24" s="11">
        <v>0.61810792198209796</v>
      </c>
      <c r="E24" s="11">
        <v>0.53753177687118203</v>
      </c>
      <c r="F24" s="11">
        <v>0.61421681425786701</v>
      </c>
      <c r="G24" s="11">
        <v>0.73750905388997601</v>
      </c>
      <c r="H24" s="11">
        <v>0.509659561412801</v>
      </c>
    </row>
  </sheetData>
  <mergeCells count="11">
    <mergeCell ref="B4:B6"/>
    <mergeCell ref="C4:H4"/>
    <mergeCell ref="A7:A8"/>
    <mergeCell ref="A9:A10"/>
    <mergeCell ref="A11:A12"/>
    <mergeCell ref="A23:A24"/>
    <mergeCell ref="A13:A14"/>
    <mergeCell ref="A15:A16"/>
    <mergeCell ref="A17:A18"/>
    <mergeCell ref="A19:A20"/>
    <mergeCell ref="A21:A22"/>
  </mergeCells>
  <pageMargins left="0" right="0" top="0" bottom="0"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1"/>
  <sheetViews>
    <sheetView topLeftCell="B1" workbookViewId="0"/>
  </sheetViews>
  <sheetFormatPr defaultRowHeight="14.4" x14ac:dyDescent="0.3"/>
  <cols>
    <col min="1" max="1" width="79" customWidth="1"/>
    <col min="2" max="2" width="7.6640625" bestFit="1" customWidth="1"/>
    <col min="3" max="20" width="22.6640625" bestFit="1" customWidth="1"/>
  </cols>
  <sheetData>
    <row r="1" spans="1:20" x14ac:dyDescent="0.3">
      <c r="A1" s="2" t="str">
        <f xml:space="preserve"> HYPERLINK("#'Table of Contents'!A1", "Table of Contents")</f>
        <v>Table of Contents</v>
      </c>
    </row>
    <row r="2" spans="1:20" x14ac:dyDescent="0.3">
      <c r="A2" s="1" t="s">
        <v>80</v>
      </c>
    </row>
    <row r="3" spans="1:20" ht="23.25" customHeight="1" x14ac:dyDescent="0.3">
      <c r="A3" s="12" t="s">
        <v>81</v>
      </c>
    </row>
    <row r="4" spans="1:20" x14ac:dyDescent="0.3">
      <c r="A4" s="13" t="s">
        <v>2</v>
      </c>
      <c r="B4" s="14" t="s">
        <v>2</v>
      </c>
      <c r="C4" s="16" t="s">
        <v>19</v>
      </c>
      <c r="D4" s="16" t="s">
        <v>2</v>
      </c>
      <c r="E4" s="16" t="s">
        <v>35</v>
      </c>
      <c r="F4" s="16" t="s">
        <v>2</v>
      </c>
      <c r="G4" s="16" t="s">
        <v>36</v>
      </c>
      <c r="H4" s="16" t="s">
        <v>2</v>
      </c>
      <c r="I4" s="16" t="s">
        <v>38</v>
      </c>
      <c r="J4" s="16" t="s">
        <v>2</v>
      </c>
      <c r="K4" s="16" t="s">
        <v>39</v>
      </c>
      <c r="L4" s="16" t="s">
        <v>2</v>
      </c>
      <c r="M4" s="16" t="s">
        <v>40</v>
      </c>
      <c r="N4" s="16" t="s">
        <v>2</v>
      </c>
      <c r="O4" s="16" t="s">
        <v>41</v>
      </c>
      <c r="P4" s="16" t="s">
        <v>2</v>
      </c>
      <c r="Q4" s="16" t="s">
        <v>42</v>
      </c>
      <c r="R4" s="16" t="s">
        <v>2</v>
      </c>
      <c r="S4" s="16" t="s">
        <v>43</v>
      </c>
      <c r="T4" s="16" t="s">
        <v>2</v>
      </c>
    </row>
    <row r="5" spans="1:20" x14ac:dyDescent="0.3">
      <c r="A5" t="s">
        <v>2</v>
      </c>
      <c r="B5" s="15" t="s">
        <v>2</v>
      </c>
      <c r="C5" s="3" t="s">
        <v>20</v>
      </c>
      <c r="D5" s="9" t="s">
        <v>82</v>
      </c>
      <c r="E5" s="3" t="s">
        <v>20</v>
      </c>
      <c r="F5" s="9" t="s">
        <v>82</v>
      </c>
      <c r="G5" s="3" t="s">
        <v>20</v>
      </c>
      <c r="H5" s="9" t="s">
        <v>82</v>
      </c>
      <c r="I5" s="3" t="s">
        <v>20</v>
      </c>
      <c r="J5" s="9" t="s">
        <v>82</v>
      </c>
      <c r="K5" s="3" t="s">
        <v>20</v>
      </c>
      <c r="L5" s="9" t="s">
        <v>82</v>
      </c>
      <c r="M5" s="3" t="s">
        <v>20</v>
      </c>
      <c r="N5" s="9" t="s">
        <v>82</v>
      </c>
      <c r="O5" s="3" t="s">
        <v>20</v>
      </c>
      <c r="P5" s="9" t="s">
        <v>82</v>
      </c>
      <c r="Q5" s="3" t="s">
        <v>20</v>
      </c>
      <c r="R5" s="9" t="s">
        <v>82</v>
      </c>
      <c r="S5" s="3" t="s">
        <v>20</v>
      </c>
      <c r="T5" s="9" t="s">
        <v>82</v>
      </c>
    </row>
    <row r="6" spans="1:20" ht="25.5" customHeight="1" x14ac:dyDescent="0.3">
      <c r="A6" s="17" t="s">
        <v>46</v>
      </c>
      <c r="B6" s="5" t="s">
        <v>47</v>
      </c>
      <c r="C6" s="6">
        <v>526.09762155358897</v>
      </c>
      <c r="D6" s="10">
        <v>221</v>
      </c>
      <c r="E6" s="6">
        <v>374.30790112764498</v>
      </c>
      <c r="F6" s="10">
        <v>221</v>
      </c>
      <c r="G6" s="6">
        <v>558.92189515527798</v>
      </c>
      <c r="H6" s="10">
        <v>221</v>
      </c>
      <c r="I6" s="6">
        <v>606.06598510562696</v>
      </c>
      <c r="J6" s="10">
        <v>221</v>
      </c>
      <c r="K6" s="6">
        <v>572.36369661184301</v>
      </c>
      <c r="L6" s="10">
        <v>221</v>
      </c>
      <c r="M6" s="6">
        <v>522.113480770352</v>
      </c>
      <c r="N6" s="10">
        <v>221</v>
      </c>
      <c r="O6" s="6">
        <v>540.98727447706199</v>
      </c>
      <c r="P6" s="10">
        <v>203</v>
      </c>
      <c r="Q6" s="6">
        <v>538.746382077269</v>
      </c>
      <c r="R6" s="10">
        <v>191</v>
      </c>
      <c r="S6" s="6">
        <v>533.16439037665396</v>
      </c>
      <c r="T6" s="10">
        <v>188</v>
      </c>
    </row>
    <row r="7" spans="1:20" x14ac:dyDescent="0.3">
      <c r="A7" s="15" t="s">
        <v>2</v>
      </c>
      <c r="B7" s="5" t="s">
        <v>48</v>
      </c>
      <c r="C7" s="6">
        <v>731.66307806999998</v>
      </c>
      <c r="D7" s="10">
        <v>72</v>
      </c>
      <c r="E7" s="6">
        <v>587.32653466866805</v>
      </c>
      <c r="F7" s="10">
        <v>72</v>
      </c>
      <c r="G7" s="6">
        <v>746.15767176286499</v>
      </c>
      <c r="H7" s="10">
        <v>72</v>
      </c>
      <c r="I7" s="6">
        <v>791.18129756191195</v>
      </c>
      <c r="J7" s="10">
        <v>72</v>
      </c>
      <c r="K7" s="6">
        <v>777.58766411154602</v>
      </c>
      <c r="L7" s="10">
        <v>72</v>
      </c>
      <c r="M7" s="6">
        <v>742.59139465105898</v>
      </c>
      <c r="N7" s="10">
        <v>72</v>
      </c>
      <c r="O7" s="6">
        <v>772.38504186888997</v>
      </c>
      <c r="P7" s="10">
        <v>71</v>
      </c>
      <c r="Q7" s="6">
        <v>756.27937804876399</v>
      </c>
      <c r="R7" s="10">
        <v>70</v>
      </c>
      <c r="S7" s="6">
        <v>725.84080886738104</v>
      </c>
      <c r="T7" s="10">
        <v>62</v>
      </c>
    </row>
    <row r="8" spans="1:20" ht="25.5" customHeight="1" x14ac:dyDescent="0.3">
      <c r="A8" s="17" t="s">
        <v>49</v>
      </c>
      <c r="B8" s="5" t="s">
        <v>47</v>
      </c>
      <c r="C8" s="6">
        <v>530.56757831918605</v>
      </c>
      <c r="D8" s="10">
        <v>148</v>
      </c>
      <c r="E8" s="6">
        <v>378.82425003208698</v>
      </c>
      <c r="F8" s="10">
        <v>148</v>
      </c>
      <c r="G8" s="6">
        <v>572.29638713146801</v>
      </c>
      <c r="H8" s="10">
        <v>148</v>
      </c>
      <c r="I8" s="6">
        <v>610.49112101230901</v>
      </c>
      <c r="J8" s="10">
        <v>148</v>
      </c>
      <c r="K8" s="6">
        <v>580.129822612211</v>
      </c>
      <c r="L8" s="10">
        <v>148</v>
      </c>
      <c r="M8" s="6">
        <v>523.37048404081202</v>
      </c>
      <c r="N8" s="10">
        <v>148</v>
      </c>
      <c r="O8" s="6">
        <v>539.86891763188805</v>
      </c>
      <c r="P8" s="10">
        <v>137</v>
      </c>
      <c r="Q8" s="6">
        <v>539.45875856322698</v>
      </c>
      <c r="R8" s="10">
        <v>134</v>
      </c>
      <c r="S8" s="6">
        <v>531.30157467451795</v>
      </c>
      <c r="T8" s="10">
        <v>133</v>
      </c>
    </row>
    <row r="9" spans="1:20" x14ac:dyDescent="0.3">
      <c r="A9" s="15" t="s">
        <v>2</v>
      </c>
      <c r="B9" s="5" t="s">
        <v>48</v>
      </c>
      <c r="C9" s="6">
        <v>658.90752013148995</v>
      </c>
      <c r="D9" s="10">
        <v>82</v>
      </c>
      <c r="E9" s="6">
        <v>495.50244165297801</v>
      </c>
      <c r="F9" s="10">
        <v>82</v>
      </c>
      <c r="G9" s="6">
        <v>649.04593904625096</v>
      </c>
      <c r="H9" s="10">
        <v>82</v>
      </c>
      <c r="I9" s="6">
        <v>735.20275108349995</v>
      </c>
      <c r="J9" s="10">
        <v>82</v>
      </c>
      <c r="K9" s="6">
        <v>710.701688591795</v>
      </c>
      <c r="L9" s="10">
        <v>82</v>
      </c>
      <c r="M9" s="6">
        <v>684.46119056544705</v>
      </c>
      <c r="N9" s="10">
        <v>82</v>
      </c>
      <c r="O9" s="6">
        <v>701.35329483576902</v>
      </c>
      <c r="P9" s="10">
        <v>80</v>
      </c>
      <c r="Q9" s="6">
        <v>692.80942816888</v>
      </c>
      <c r="R9" s="10">
        <v>75</v>
      </c>
      <c r="S9" s="6">
        <v>692.50089634719097</v>
      </c>
      <c r="T9" s="10">
        <v>70</v>
      </c>
    </row>
    <row r="10" spans="1:20" x14ac:dyDescent="0.3">
      <c r="A10" s="17" t="s">
        <v>50</v>
      </c>
      <c r="B10" s="5" t="s">
        <v>47</v>
      </c>
      <c r="C10" s="6">
        <v>565.37265881359997</v>
      </c>
      <c r="D10" s="10">
        <v>102</v>
      </c>
      <c r="E10" s="6">
        <v>375.12127733801901</v>
      </c>
      <c r="F10" s="10">
        <v>102</v>
      </c>
      <c r="G10" s="6">
        <v>599.31305564115905</v>
      </c>
      <c r="H10" s="10">
        <v>102</v>
      </c>
      <c r="I10" s="6">
        <v>663.52112167657504</v>
      </c>
      <c r="J10" s="10">
        <v>102</v>
      </c>
      <c r="K10" s="6">
        <v>611.667433940602</v>
      </c>
      <c r="L10" s="10">
        <v>102</v>
      </c>
      <c r="M10" s="6">
        <v>577.76282710550697</v>
      </c>
      <c r="N10" s="10">
        <v>102</v>
      </c>
      <c r="O10" s="6">
        <v>610.79107789816896</v>
      </c>
      <c r="P10" s="10">
        <v>99</v>
      </c>
      <c r="Q10" s="6">
        <v>587.72109950756499</v>
      </c>
      <c r="R10" s="10">
        <v>93</v>
      </c>
      <c r="S10" s="6">
        <v>559.35802522421704</v>
      </c>
      <c r="T10" s="10">
        <v>88</v>
      </c>
    </row>
    <row r="11" spans="1:20" x14ac:dyDescent="0.3">
      <c r="A11" s="15" t="s">
        <v>2</v>
      </c>
      <c r="B11" s="5" t="s">
        <v>48</v>
      </c>
      <c r="C11" s="6">
        <v>583.46133094030301</v>
      </c>
      <c r="D11" s="10">
        <v>191</v>
      </c>
      <c r="E11" s="6">
        <v>455.12079885902898</v>
      </c>
      <c r="F11" s="10">
        <v>191</v>
      </c>
      <c r="G11" s="6">
        <v>608.69639441554705</v>
      </c>
      <c r="H11" s="10">
        <v>191</v>
      </c>
      <c r="I11" s="6">
        <v>645.889417152894</v>
      </c>
      <c r="J11" s="10">
        <v>191</v>
      </c>
      <c r="K11" s="6">
        <v>629.58178018060096</v>
      </c>
      <c r="L11" s="10">
        <v>191</v>
      </c>
      <c r="M11" s="6">
        <v>576.39224840395104</v>
      </c>
      <c r="N11" s="10">
        <v>191</v>
      </c>
      <c r="O11" s="6">
        <v>596.24595979124194</v>
      </c>
      <c r="P11" s="10">
        <v>175</v>
      </c>
      <c r="Q11" s="6">
        <v>603.19261132404301</v>
      </c>
      <c r="R11" s="10">
        <v>168</v>
      </c>
      <c r="S11" s="6">
        <v>593.50091363003105</v>
      </c>
      <c r="T11" s="10">
        <v>162</v>
      </c>
    </row>
    <row r="12" spans="1:20" ht="25.5" customHeight="1" x14ac:dyDescent="0.3">
      <c r="A12" s="17" t="s">
        <v>51</v>
      </c>
      <c r="B12" s="5" t="s">
        <v>47</v>
      </c>
      <c r="C12" s="6">
        <v>518.69362794993799</v>
      </c>
      <c r="D12" s="10">
        <v>115</v>
      </c>
      <c r="E12" s="6">
        <v>344.40387019593902</v>
      </c>
      <c r="F12" s="10">
        <v>115</v>
      </c>
      <c r="G12" s="6">
        <v>551.573033663351</v>
      </c>
      <c r="H12" s="10">
        <v>115</v>
      </c>
      <c r="I12" s="6">
        <v>621.26404496094301</v>
      </c>
      <c r="J12" s="10">
        <v>115</v>
      </c>
      <c r="K12" s="6">
        <v>564.48813999330298</v>
      </c>
      <c r="L12" s="10">
        <v>115</v>
      </c>
      <c r="M12" s="6">
        <v>519.87203526225596</v>
      </c>
      <c r="N12" s="10">
        <v>115</v>
      </c>
      <c r="O12" s="6">
        <v>542.53237210437499</v>
      </c>
      <c r="P12" s="10">
        <v>110</v>
      </c>
      <c r="Q12" s="6">
        <v>534.26945218217304</v>
      </c>
      <c r="R12" s="10">
        <v>105</v>
      </c>
      <c r="S12" s="6">
        <v>520.350895524311</v>
      </c>
      <c r="T12" s="10">
        <v>100</v>
      </c>
    </row>
    <row r="13" spans="1:20" x14ac:dyDescent="0.3">
      <c r="A13" s="15" t="s">
        <v>2</v>
      </c>
      <c r="B13" s="5" t="s">
        <v>48</v>
      </c>
      <c r="C13" s="6">
        <v>614.112490950601</v>
      </c>
      <c r="D13" s="10">
        <v>166</v>
      </c>
      <c r="E13" s="6">
        <v>472.16763544859703</v>
      </c>
      <c r="F13" s="10">
        <v>166</v>
      </c>
      <c r="G13" s="6">
        <v>643.33300467171898</v>
      </c>
      <c r="H13" s="10">
        <v>166</v>
      </c>
      <c r="I13" s="6">
        <v>672.84457736996296</v>
      </c>
      <c r="J13" s="10">
        <v>166</v>
      </c>
      <c r="K13" s="6">
        <v>660.19081413369304</v>
      </c>
      <c r="L13" s="10">
        <v>166</v>
      </c>
      <c r="M13" s="6">
        <v>612.54860695136199</v>
      </c>
      <c r="N13" s="10">
        <v>166</v>
      </c>
      <c r="O13" s="6">
        <v>640.75378524812595</v>
      </c>
      <c r="P13" s="10">
        <v>152</v>
      </c>
      <c r="Q13" s="6">
        <v>643.91310787160796</v>
      </c>
      <c r="R13" s="10">
        <v>146</v>
      </c>
      <c r="S13" s="6">
        <v>622.30097530332796</v>
      </c>
      <c r="T13" s="10">
        <v>142</v>
      </c>
    </row>
    <row r="14" spans="1:20" ht="25.5" customHeight="1" x14ac:dyDescent="0.3">
      <c r="A14" s="17" t="s">
        <v>52</v>
      </c>
      <c r="B14" s="5" t="s">
        <v>47</v>
      </c>
      <c r="C14" s="6">
        <v>491.81307909455302</v>
      </c>
      <c r="D14" s="10">
        <v>92</v>
      </c>
      <c r="E14" s="6">
        <v>365.55305153981402</v>
      </c>
      <c r="F14" s="10">
        <v>92</v>
      </c>
      <c r="G14" s="6">
        <v>509.759968677301</v>
      </c>
      <c r="H14" s="10">
        <v>92</v>
      </c>
      <c r="I14" s="6">
        <v>582.14950511486302</v>
      </c>
      <c r="J14" s="10">
        <v>92</v>
      </c>
      <c r="K14" s="6">
        <v>542.27099044230704</v>
      </c>
      <c r="L14" s="10">
        <v>92</v>
      </c>
      <c r="M14" s="6">
        <v>477.78191423956599</v>
      </c>
      <c r="N14" s="10">
        <v>92</v>
      </c>
      <c r="O14" s="6">
        <v>509.85210830165499</v>
      </c>
      <c r="P14" s="10">
        <v>90</v>
      </c>
      <c r="Q14" s="6">
        <v>496.64160170899697</v>
      </c>
      <c r="R14" s="10">
        <v>89</v>
      </c>
      <c r="S14" s="6">
        <v>492.01601382305898</v>
      </c>
      <c r="T14" s="10">
        <v>85</v>
      </c>
    </row>
    <row r="15" spans="1:20" x14ac:dyDescent="0.3">
      <c r="A15" s="15" t="s">
        <v>2</v>
      </c>
      <c r="B15" s="5" t="s">
        <v>48</v>
      </c>
      <c r="C15" s="6">
        <v>677.19471177957098</v>
      </c>
      <c r="D15" s="10">
        <v>86</v>
      </c>
      <c r="E15" s="6">
        <v>500.36806149184503</v>
      </c>
      <c r="F15" s="10">
        <v>86</v>
      </c>
      <c r="G15" s="6">
        <v>702.27111112049602</v>
      </c>
      <c r="H15" s="10">
        <v>86</v>
      </c>
      <c r="I15" s="6">
        <v>743.20967019430202</v>
      </c>
      <c r="J15" s="10">
        <v>86</v>
      </c>
      <c r="K15" s="6">
        <v>729.42824887842096</v>
      </c>
      <c r="L15" s="10">
        <v>86</v>
      </c>
      <c r="M15" s="6">
        <v>686.38169700661297</v>
      </c>
      <c r="N15" s="10">
        <v>86</v>
      </c>
      <c r="O15" s="6">
        <v>720.28775054701998</v>
      </c>
      <c r="P15" s="10">
        <v>83</v>
      </c>
      <c r="Q15" s="6">
        <v>720.08703257288505</v>
      </c>
      <c r="R15" s="10">
        <v>80</v>
      </c>
      <c r="S15" s="6">
        <v>689.46048191572095</v>
      </c>
      <c r="T15" s="10">
        <v>79</v>
      </c>
    </row>
    <row r="16" spans="1:20" ht="25.5" customHeight="1" x14ac:dyDescent="0.3">
      <c r="A16" s="17" t="s">
        <v>53</v>
      </c>
      <c r="B16" s="5" t="s">
        <v>47</v>
      </c>
      <c r="C16" s="6">
        <v>539.64244686982101</v>
      </c>
      <c r="D16" s="10">
        <v>212</v>
      </c>
      <c r="E16" s="6">
        <v>383.13633057244601</v>
      </c>
      <c r="F16" s="10">
        <v>212</v>
      </c>
      <c r="G16" s="6">
        <v>570.02700064524595</v>
      </c>
      <c r="H16" s="10">
        <v>212</v>
      </c>
      <c r="I16" s="6">
        <v>618.28997603468702</v>
      </c>
      <c r="J16" s="10">
        <v>212</v>
      </c>
      <c r="K16" s="6">
        <v>584.43063516156303</v>
      </c>
      <c r="L16" s="10">
        <v>212</v>
      </c>
      <c r="M16" s="6">
        <v>538.97569992907302</v>
      </c>
      <c r="N16" s="10">
        <v>212</v>
      </c>
      <c r="O16" s="6">
        <v>570.43767627299405</v>
      </c>
      <c r="P16" s="10">
        <v>197</v>
      </c>
      <c r="Q16" s="6">
        <v>565.78845611807901</v>
      </c>
      <c r="R16" s="10">
        <v>183</v>
      </c>
      <c r="S16" s="6">
        <v>547.998903798112</v>
      </c>
      <c r="T16" s="10">
        <v>173</v>
      </c>
    </row>
    <row r="17" spans="1:20" x14ac:dyDescent="0.3">
      <c r="A17" s="15" t="s">
        <v>2</v>
      </c>
      <c r="B17" s="5" t="s">
        <v>48</v>
      </c>
      <c r="C17" s="6">
        <v>670.34503360989697</v>
      </c>
      <c r="D17" s="10">
        <v>81</v>
      </c>
      <c r="E17" s="6">
        <v>540.43738523177694</v>
      </c>
      <c r="F17" s="10">
        <v>81</v>
      </c>
      <c r="G17" s="6">
        <v>693.19792029343</v>
      </c>
      <c r="H17" s="10">
        <v>81</v>
      </c>
      <c r="I17" s="6">
        <v>719.55954230253303</v>
      </c>
      <c r="J17" s="10">
        <v>81</v>
      </c>
      <c r="K17" s="6">
        <v>720.62120223274405</v>
      </c>
      <c r="L17" s="10">
        <v>81</v>
      </c>
      <c r="M17" s="6">
        <v>671.982276029216</v>
      </c>
      <c r="N17" s="10">
        <v>81</v>
      </c>
      <c r="O17" s="6">
        <v>678.31298221759596</v>
      </c>
      <c r="P17" s="10">
        <v>79</v>
      </c>
      <c r="Q17" s="6">
        <v>683.97645181649796</v>
      </c>
      <c r="R17" s="10">
        <v>77</v>
      </c>
      <c r="S17" s="6">
        <v>684.25499160156903</v>
      </c>
      <c r="T17" s="10">
        <v>74</v>
      </c>
    </row>
    <row r="18" spans="1:20" ht="25.5" customHeight="1" x14ac:dyDescent="0.3">
      <c r="A18" s="17" t="s">
        <v>54</v>
      </c>
      <c r="B18" s="5" t="s">
        <v>47</v>
      </c>
      <c r="C18" s="6">
        <v>503.82662847394897</v>
      </c>
      <c r="D18" s="10">
        <v>165</v>
      </c>
      <c r="E18" s="6">
        <v>367.75447472645499</v>
      </c>
      <c r="F18" s="10">
        <v>165</v>
      </c>
      <c r="G18" s="6">
        <v>537.65894403260904</v>
      </c>
      <c r="H18" s="10">
        <v>165</v>
      </c>
      <c r="I18" s="6">
        <v>579.033710703662</v>
      </c>
      <c r="J18" s="10">
        <v>165</v>
      </c>
      <c r="K18" s="6">
        <v>547.10881776973702</v>
      </c>
      <c r="L18" s="10">
        <v>165</v>
      </c>
      <c r="M18" s="6">
        <v>499.28626344058102</v>
      </c>
      <c r="N18" s="10">
        <v>165</v>
      </c>
      <c r="O18" s="6">
        <v>524.21052630369502</v>
      </c>
      <c r="P18" s="10">
        <v>151</v>
      </c>
      <c r="Q18" s="6">
        <v>510.89400252653797</v>
      </c>
      <c r="R18" s="10">
        <v>140</v>
      </c>
      <c r="S18" s="6">
        <v>497.05027889199499</v>
      </c>
      <c r="T18" s="10">
        <v>130</v>
      </c>
    </row>
    <row r="19" spans="1:20" x14ac:dyDescent="0.3">
      <c r="A19" s="15" t="s">
        <v>2</v>
      </c>
      <c r="B19" s="5" t="s">
        <v>48</v>
      </c>
      <c r="C19" s="6">
        <v>669.17080724368805</v>
      </c>
      <c r="D19" s="10">
        <v>128</v>
      </c>
      <c r="E19" s="6">
        <v>503.55697823158999</v>
      </c>
      <c r="F19" s="10">
        <v>128</v>
      </c>
      <c r="G19" s="6">
        <v>690.32085836759495</v>
      </c>
      <c r="H19" s="10">
        <v>128</v>
      </c>
      <c r="I19" s="6">
        <v>733.36985831262905</v>
      </c>
      <c r="J19" s="10">
        <v>128</v>
      </c>
      <c r="K19" s="6">
        <v>719.40042708937403</v>
      </c>
      <c r="L19" s="10">
        <v>128</v>
      </c>
      <c r="M19" s="6">
        <v>674.93537873468097</v>
      </c>
      <c r="N19" s="10">
        <v>128</v>
      </c>
      <c r="O19" s="6">
        <v>694.91203577209899</v>
      </c>
      <c r="P19" s="10">
        <v>125</v>
      </c>
      <c r="Q19" s="6">
        <v>706.29150951916802</v>
      </c>
      <c r="R19" s="10">
        <v>120</v>
      </c>
      <c r="S19" s="6">
        <v>691.54274757957603</v>
      </c>
      <c r="T19" s="10">
        <v>117</v>
      </c>
    </row>
    <row r="20" spans="1:20" ht="25.5" customHeight="1" x14ac:dyDescent="0.3">
      <c r="A20" s="17" t="s">
        <v>55</v>
      </c>
      <c r="B20" s="5" t="s">
        <v>47</v>
      </c>
      <c r="C20" s="6">
        <v>596.81823418052704</v>
      </c>
      <c r="D20" s="10">
        <v>16</v>
      </c>
      <c r="E20" s="6">
        <v>418.60464983228502</v>
      </c>
      <c r="F20" s="10">
        <v>16</v>
      </c>
      <c r="G20" s="6">
        <v>652.517497917627</v>
      </c>
      <c r="H20" s="10">
        <v>16</v>
      </c>
      <c r="I20" s="6">
        <v>661.70693163235501</v>
      </c>
      <c r="J20" s="10">
        <v>16</v>
      </c>
      <c r="K20" s="6">
        <v>662.36170718530695</v>
      </c>
      <c r="L20" s="10">
        <v>16</v>
      </c>
      <c r="M20" s="6">
        <v>571.55114090003497</v>
      </c>
      <c r="N20" s="10">
        <v>16</v>
      </c>
      <c r="O20" s="6">
        <v>644.63761638826998</v>
      </c>
      <c r="P20" s="10">
        <v>16</v>
      </c>
      <c r="Q20" s="6">
        <v>646.82772652942106</v>
      </c>
      <c r="R20" s="10">
        <v>16</v>
      </c>
      <c r="S20" s="6">
        <v>516.54208476075496</v>
      </c>
      <c r="T20" s="10">
        <v>11</v>
      </c>
    </row>
    <row r="21" spans="1:20" x14ac:dyDescent="0.3">
      <c r="A21" s="15" t="s">
        <v>2</v>
      </c>
      <c r="B21" s="5" t="s">
        <v>48</v>
      </c>
      <c r="C21" s="6">
        <v>695.76556635818804</v>
      </c>
      <c r="D21" s="10">
        <v>16</v>
      </c>
      <c r="E21" s="6">
        <v>583.16498136762903</v>
      </c>
      <c r="F21" s="10">
        <v>16</v>
      </c>
      <c r="G21" s="6">
        <v>664.21201222224499</v>
      </c>
      <c r="H21" s="10">
        <v>16</v>
      </c>
      <c r="I21" s="6">
        <v>742.10926367527497</v>
      </c>
      <c r="J21" s="10">
        <v>16</v>
      </c>
      <c r="K21" s="6">
        <v>755.79450290605905</v>
      </c>
      <c r="L21" s="10">
        <v>16</v>
      </c>
      <c r="M21" s="6">
        <v>680.00434341887001</v>
      </c>
      <c r="N21" s="10">
        <v>16</v>
      </c>
      <c r="O21" s="6">
        <v>730.53111641032899</v>
      </c>
      <c r="P21" s="10">
        <v>16</v>
      </c>
      <c r="Q21" s="6">
        <v>709.49965351823198</v>
      </c>
      <c r="R21" s="10">
        <v>15</v>
      </c>
      <c r="S21" s="6">
        <v>757.90159487189896</v>
      </c>
      <c r="T21" s="10">
        <v>16</v>
      </c>
    </row>
    <row r="22" spans="1:20" ht="25.5" customHeight="1" x14ac:dyDescent="0.3">
      <c r="A22" s="17" t="s">
        <v>56</v>
      </c>
      <c r="B22" s="5" t="s">
        <v>47</v>
      </c>
      <c r="C22" s="6">
        <v>515.48443893092804</v>
      </c>
      <c r="D22" s="10">
        <v>169</v>
      </c>
      <c r="E22" s="6">
        <v>365.72618749696898</v>
      </c>
      <c r="F22" s="10">
        <v>169</v>
      </c>
      <c r="G22" s="6">
        <v>551.32483076637197</v>
      </c>
      <c r="H22" s="10">
        <v>169</v>
      </c>
      <c r="I22" s="6">
        <v>589.218844345099</v>
      </c>
      <c r="J22" s="10">
        <v>169</v>
      </c>
      <c r="K22" s="6">
        <v>557.04715325408495</v>
      </c>
      <c r="L22" s="10">
        <v>169</v>
      </c>
      <c r="M22" s="6">
        <v>511.30937062668801</v>
      </c>
      <c r="N22" s="10">
        <v>169</v>
      </c>
      <c r="O22" s="6">
        <v>547.28931466803101</v>
      </c>
      <c r="P22" s="10">
        <v>156</v>
      </c>
      <c r="Q22" s="6">
        <v>530.11175471830995</v>
      </c>
      <c r="R22" s="10">
        <v>146</v>
      </c>
      <c r="S22" s="6">
        <v>522.44210959858594</v>
      </c>
      <c r="T22" s="10">
        <v>134</v>
      </c>
    </row>
    <row r="23" spans="1:20" x14ac:dyDescent="0.3">
      <c r="A23" s="15" t="s">
        <v>2</v>
      </c>
      <c r="B23" s="5" t="s">
        <v>48</v>
      </c>
      <c r="C23" s="6">
        <v>658.42082501997902</v>
      </c>
      <c r="D23" s="10">
        <v>124</v>
      </c>
      <c r="E23" s="6">
        <v>510.36608226554603</v>
      </c>
      <c r="F23" s="10">
        <v>124</v>
      </c>
      <c r="G23" s="6">
        <v>676.48386596083503</v>
      </c>
      <c r="H23" s="10">
        <v>124</v>
      </c>
      <c r="I23" s="6">
        <v>724.27434509353895</v>
      </c>
      <c r="J23" s="10">
        <v>124</v>
      </c>
      <c r="K23" s="6">
        <v>711.17638537030905</v>
      </c>
      <c r="L23" s="10">
        <v>124</v>
      </c>
      <c r="M23" s="6">
        <v>664.00231504420401</v>
      </c>
      <c r="N23" s="10">
        <v>124</v>
      </c>
      <c r="O23" s="6">
        <v>671.95934804255796</v>
      </c>
      <c r="P23" s="10">
        <v>120</v>
      </c>
      <c r="Q23" s="6">
        <v>691.60283765853103</v>
      </c>
      <c r="R23" s="10">
        <v>114</v>
      </c>
      <c r="S23" s="6">
        <v>668.21015061295702</v>
      </c>
      <c r="T23" s="10">
        <v>113</v>
      </c>
    </row>
    <row r="24" spans="1:20" ht="25.5" customHeight="1" x14ac:dyDescent="0.3">
      <c r="A24" s="17" t="s">
        <v>57</v>
      </c>
      <c r="B24" s="5" t="s">
        <v>47</v>
      </c>
      <c r="C24" s="6">
        <v>547.82138263208901</v>
      </c>
      <c r="D24" s="10">
        <v>65</v>
      </c>
      <c r="E24" s="6">
        <v>417.212000464337</v>
      </c>
      <c r="F24" s="10">
        <v>65</v>
      </c>
      <c r="G24" s="6">
        <v>601.66514079231001</v>
      </c>
      <c r="H24" s="10">
        <v>65</v>
      </c>
      <c r="I24" s="6">
        <v>606.18322165709196</v>
      </c>
      <c r="J24" s="10">
        <v>65</v>
      </c>
      <c r="K24" s="6">
        <v>581.92212774602103</v>
      </c>
      <c r="L24" s="10">
        <v>65</v>
      </c>
      <c r="M24" s="6">
        <v>548.68037677192694</v>
      </c>
      <c r="N24" s="10">
        <v>65</v>
      </c>
      <c r="O24" s="6">
        <v>570.78768103444702</v>
      </c>
      <c r="P24" s="10">
        <v>63</v>
      </c>
      <c r="Q24" s="6">
        <v>572.02904359127103</v>
      </c>
      <c r="R24" s="10">
        <v>59</v>
      </c>
      <c r="S24" s="6">
        <v>525.235626299817</v>
      </c>
      <c r="T24" s="10">
        <v>48</v>
      </c>
    </row>
    <row r="25" spans="1:20" x14ac:dyDescent="0.3">
      <c r="A25" s="15" t="s">
        <v>2</v>
      </c>
      <c r="B25" s="5" t="s">
        <v>48</v>
      </c>
      <c r="C25" s="6">
        <v>584.515238359465</v>
      </c>
      <c r="D25" s="10">
        <v>228</v>
      </c>
      <c r="E25" s="6">
        <v>430.22317939270499</v>
      </c>
      <c r="F25" s="10">
        <v>228</v>
      </c>
      <c r="G25" s="6">
        <v>605.482447317425</v>
      </c>
      <c r="H25" s="10">
        <v>228</v>
      </c>
      <c r="I25" s="6">
        <v>658.32309984619201</v>
      </c>
      <c r="J25" s="10">
        <v>228</v>
      </c>
      <c r="K25" s="6">
        <v>634.33660000513396</v>
      </c>
      <c r="L25" s="10">
        <v>228</v>
      </c>
      <c r="M25" s="6">
        <v>584.245093745605</v>
      </c>
      <c r="N25" s="10">
        <v>228</v>
      </c>
      <c r="O25" s="6">
        <v>611.07626006486896</v>
      </c>
      <c r="P25" s="10">
        <v>213</v>
      </c>
      <c r="Q25" s="6">
        <v>609.97904961339395</v>
      </c>
      <c r="R25" s="10">
        <v>201</v>
      </c>
      <c r="S25" s="6">
        <v>605.00077090980005</v>
      </c>
      <c r="T25" s="10">
        <v>199</v>
      </c>
    </row>
    <row r="26" spans="1:20" ht="25.5" customHeight="1" x14ac:dyDescent="0.3">
      <c r="A26" s="17" t="s">
        <v>58</v>
      </c>
      <c r="B26" s="5" t="s">
        <v>47</v>
      </c>
      <c r="C26" s="6">
        <v>571.00982515201804</v>
      </c>
      <c r="D26" s="10">
        <v>249</v>
      </c>
      <c r="E26" s="6">
        <v>418.28855754017701</v>
      </c>
      <c r="F26" s="10">
        <v>249</v>
      </c>
      <c r="G26" s="6">
        <v>604.18730865032603</v>
      </c>
      <c r="H26" s="10">
        <v>249</v>
      </c>
      <c r="I26" s="6">
        <v>646.58708171294802</v>
      </c>
      <c r="J26" s="10">
        <v>249</v>
      </c>
      <c r="K26" s="6">
        <v>613.26757035832804</v>
      </c>
      <c r="L26" s="10">
        <v>249</v>
      </c>
      <c r="M26" s="6">
        <v>571.53124844811805</v>
      </c>
      <c r="N26" s="10">
        <v>249</v>
      </c>
      <c r="O26" s="6">
        <v>598.79890696586699</v>
      </c>
      <c r="P26" s="10">
        <v>231</v>
      </c>
      <c r="Q26" s="6">
        <v>593.18432718965505</v>
      </c>
      <c r="R26" s="10">
        <v>221</v>
      </c>
      <c r="S26" s="6">
        <v>571.81149520599899</v>
      </c>
      <c r="T26" s="10">
        <v>208</v>
      </c>
    </row>
    <row r="27" spans="1:20" x14ac:dyDescent="0.3">
      <c r="A27" s="15" t="s">
        <v>2</v>
      </c>
      <c r="B27" s="5" t="s">
        <v>48</v>
      </c>
      <c r="C27" s="6">
        <v>611.68884768079499</v>
      </c>
      <c r="D27" s="10">
        <v>44</v>
      </c>
      <c r="E27" s="6">
        <v>477.39955762999898</v>
      </c>
      <c r="F27" s="10">
        <v>44</v>
      </c>
      <c r="G27" s="6">
        <v>612.37214586333698</v>
      </c>
      <c r="H27" s="10">
        <v>44</v>
      </c>
      <c r="I27" s="6">
        <v>682.71008943664697</v>
      </c>
      <c r="J27" s="10">
        <v>44</v>
      </c>
      <c r="K27" s="6">
        <v>679.93617526693004</v>
      </c>
      <c r="L27" s="10">
        <v>44</v>
      </c>
      <c r="M27" s="6">
        <v>606.89796253002305</v>
      </c>
      <c r="N27" s="10">
        <v>44</v>
      </c>
      <c r="O27" s="6">
        <v>615.94953642758105</v>
      </c>
      <c r="P27" s="10">
        <v>43</v>
      </c>
      <c r="Q27" s="6">
        <v>622.30914469778702</v>
      </c>
      <c r="R27" s="10">
        <v>40</v>
      </c>
      <c r="S27" s="6">
        <v>629.01388955548896</v>
      </c>
      <c r="T27" s="10">
        <v>42</v>
      </c>
    </row>
    <row r="28" spans="1:20" x14ac:dyDescent="0.3">
      <c r="A28" s="17" t="s">
        <v>59</v>
      </c>
      <c r="B28" s="5" t="s">
        <v>47</v>
      </c>
      <c r="C28" s="6">
        <v>496.27235020628501</v>
      </c>
      <c r="D28" s="10">
        <v>124</v>
      </c>
      <c r="E28" s="6">
        <v>357.12756152468899</v>
      </c>
      <c r="F28" s="10">
        <v>124</v>
      </c>
      <c r="G28" s="6">
        <v>532.59214757292796</v>
      </c>
      <c r="H28" s="10">
        <v>124</v>
      </c>
      <c r="I28" s="6">
        <v>563.55182718212495</v>
      </c>
      <c r="J28" s="10">
        <v>124</v>
      </c>
      <c r="K28" s="6">
        <v>527.13298876461999</v>
      </c>
      <c r="L28" s="10">
        <v>124</v>
      </c>
      <c r="M28" s="6">
        <v>501.57673215423603</v>
      </c>
      <c r="N28" s="10">
        <v>124</v>
      </c>
      <c r="O28" s="6">
        <v>521.91228533688798</v>
      </c>
      <c r="P28" s="10">
        <v>111</v>
      </c>
      <c r="Q28" s="6">
        <v>507.76258906273301</v>
      </c>
      <c r="R28" s="10">
        <v>105</v>
      </c>
      <c r="S28" s="6">
        <v>506.48007743398699</v>
      </c>
      <c r="T28" s="10">
        <v>100</v>
      </c>
    </row>
    <row r="29" spans="1:20" x14ac:dyDescent="0.3">
      <c r="A29" s="15" t="s">
        <v>2</v>
      </c>
      <c r="B29" s="5" t="s">
        <v>48</v>
      </c>
      <c r="C29" s="6">
        <v>634.41289640508603</v>
      </c>
      <c r="D29" s="10">
        <v>169</v>
      </c>
      <c r="E29" s="6">
        <v>478.21419008202798</v>
      </c>
      <c r="F29" s="10">
        <v>169</v>
      </c>
      <c r="G29" s="6">
        <v>656.84613321090796</v>
      </c>
      <c r="H29" s="10">
        <v>169</v>
      </c>
      <c r="I29" s="6">
        <v>707.03587563069004</v>
      </c>
      <c r="J29" s="10">
        <v>169</v>
      </c>
      <c r="K29" s="6">
        <v>691.95429171213004</v>
      </c>
      <c r="L29" s="10">
        <v>169</v>
      </c>
      <c r="M29" s="6">
        <v>630.53521109994006</v>
      </c>
      <c r="N29" s="10">
        <v>169</v>
      </c>
      <c r="O29" s="6">
        <v>654.75362034805198</v>
      </c>
      <c r="P29" s="10">
        <v>165</v>
      </c>
      <c r="Q29" s="6">
        <v>663.920503435667</v>
      </c>
      <c r="R29" s="10">
        <v>155</v>
      </c>
      <c r="S29" s="6">
        <v>645.15245872945502</v>
      </c>
      <c r="T29" s="10">
        <v>147</v>
      </c>
    </row>
    <row r="30" spans="1:20" ht="25.5" customHeight="1" x14ac:dyDescent="0.3">
      <c r="A30" s="17" t="s">
        <v>60</v>
      </c>
      <c r="B30" s="5" t="s">
        <v>47</v>
      </c>
      <c r="C30" s="6">
        <v>548.73377897228602</v>
      </c>
      <c r="D30" s="10">
        <v>229</v>
      </c>
      <c r="E30" s="6">
        <v>390.77386114295598</v>
      </c>
      <c r="F30" s="10">
        <v>229</v>
      </c>
      <c r="G30" s="6">
        <v>579.19683170433098</v>
      </c>
      <c r="H30" s="10">
        <v>229</v>
      </c>
      <c r="I30" s="6">
        <v>626.48237645963002</v>
      </c>
      <c r="J30" s="10">
        <v>229</v>
      </c>
      <c r="K30" s="6">
        <v>590.51089133181199</v>
      </c>
      <c r="L30" s="10">
        <v>229</v>
      </c>
      <c r="M30" s="6">
        <v>557.38138603466803</v>
      </c>
      <c r="N30" s="10">
        <v>229</v>
      </c>
      <c r="O30" s="6">
        <v>576.50535819990898</v>
      </c>
      <c r="P30" s="10">
        <v>212</v>
      </c>
      <c r="Q30" s="6">
        <v>571.37292170277601</v>
      </c>
      <c r="R30" s="10">
        <v>196</v>
      </c>
      <c r="S30" s="6">
        <v>554.23189580035705</v>
      </c>
      <c r="T30" s="10">
        <v>188</v>
      </c>
    </row>
    <row r="31" spans="1:20" x14ac:dyDescent="0.3">
      <c r="A31" s="15" t="s">
        <v>2</v>
      </c>
      <c r="B31" s="5" t="s">
        <v>48</v>
      </c>
      <c r="C31" s="6">
        <v>673.26147650226403</v>
      </c>
      <c r="D31" s="10">
        <v>64</v>
      </c>
      <c r="E31" s="6">
        <v>555.53271821012697</v>
      </c>
      <c r="F31" s="10">
        <v>64</v>
      </c>
      <c r="G31" s="6">
        <v>693.83401871661999</v>
      </c>
      <c r="H31" s="10">
        <v>64</v>
      </c>
      <c r="I31" s="6">
        <v>717.79246736118705</v>
      </c>
      <c r="J31" s="10">
        <v>64</v>
      </c>
      <c r="K31" s="6">
        <v>735.55716043386701</v>
      </c>
      <c r="L31" s="10">
        <v>64</v>
      </c>
      <c r="M31" s="6">
        <v>642.85079482773995</v>
      </c>
      <c r="N31" s="10">
        <v>64</v>
      </c>
      <c r="O31" s="6">
        <v>684.25175001786999</v>
      </c>
      <c r="P31" s="10">
        <v>64</v>
      </c>
      <c r="Q31" s="6">
        <v>691.73425196380902</v>
      </c>
      <c r="R31" s="10">
        <v>64</v>
      </c>
      <c r="S31" s="6">
        <v>699.82802739484396</v>
      </c>
      <c r="T31" s="10">
        <v>59</v>
      </c>
    </row>
    <row r="32" spans="1:20" x14ac:dyDescent="0.3">
      <c r="A32" s="18" t="s">
        <v>61</v>
      </c>
      <c r="B32" s="5" t="s">
        <v>47</v>
      </c>
      <c r="C32" s="6">
        <v>530.94084090503895</v>
      </c>
      <c r="D32" s="10">
        <v>73</v>
      </c>
      <c r="E32" s="6">
        <v>392.00619898968199</v>
      </c>
      <c r="F32" s="10">
        <v>73</v>
      </c>
      <c r="G32" s="6">
        <v>573.05904181257404</v>
      </c>
      <c r="H32" s="10">
        <v>73</v>
      </c>
      <c r="I32" s="6">
        <v>605.22921640615903</v>
      </c>
      <c r="J32" s="10">
        <v>73</v>
      </c>
      <c r="K32" s="6">
        <v>579.30810453401102</v>
      </c>
      <c r="L32" s="10">
        <v>73</v>
      </c>
      <c r="M32" s="6">
        <v>528.63070612114495</v>
      </c>
      <c r="N32" s="10">
        <v>73</v>
      </c>
      <c r="O32" s="6">
        <v>533.92090093994705</v>
      </c>
      <c r="P32" s="10">
        <v>66</v>
      </c>
      <c r="Q32" s="6">
        <v>529.944179275544</v>
      </c>
      <c r="R32" s="10">
        <v>64</v>
      </c>
      <c r="S32" s="6">
        <v>558.48188591736198</v>
      </c>
      <c r="T32" s="10">
        <v>51</v>
      </c>
    </row>
    <row r="33" spans="1:20" x14ac:dyDescent="0.3">
      <c r="A33" s="15" t="s">
        <v>2</v>
      </c>
      <c r="B33" s="5" t="s">
        <v>48</v>
      </c>
      <c r="C33" s="6">
        <v>591.23197521545103</v>
      </c>
      <c r="D33" s="10">
        <v>220</v>
      </c>
      <c r="E33" s="6">
        <v>438.89470540308002</v>
      </c>
      <c r="F33" s="10">
        <v>220</v>
      </c>
      <c r="G33" s="6">
        <v>614.96793385208298</v>
      </c>
      <c r="H33" s="10">
        <v>220</v>
      </c>
      <c r="I33" s="6">
        <v>660.32982123558895</v>
      </c>
      <c r="J33" s="10">
        <v>220</v>
      </c>
      <c r="K33" s="6">
        <v>636.89549109045902</v>
      </c>
      <c r="L33" s="10">
        <v>220</v>
      </c>
      <c r="M33" s="6">
        <v>591.96224045396798</v>
      </c>
      <c r="N33" s="10">
        <v>220</v>
      </c>
      <c r="O33" s="6">
        <v>622.93066756078497</v>
      </c>
      <c r="P33" s="10">
        <v>210</v>
      </c>
      <c r="Q33" s="6">
        <v>624.36666236259396</v>
      </c>
      <c r="R33" s="10">
        <v>196</v>
      </c>
      <c r="S33" s="6">
        <v>597.52432388640602</v>
      </c>
      <c r="T33" s="10">
        <v>196</v>
      </c>
    </row>
    <row r="34" spans="1:20" x14ac:dyDescent="0.3">
      <c r="A34" s="17" t="s">
        <v>62</v>
      </c>
      <c r="B34" s="5" t="s">
        <v>47</v>
      </c>
      <c r="C34" s="6">
        <v>494.957661234451</v>
      </c>
      <c r="D34" s="10">
        <v>18</v>
      </c>
      <c r="E34" s="6">
        <v>375.32086893636199</v>
      </c>
      <c r="F34" s="10">
        <v>18</v>
      </c>
      <c r="G34" s="6">
        <v>528.30722604939206</v>
      </c>
      <c r="H34" s="10">
        <v>18</v>
      </c>
      <c r="I34" s="6">
        <v>572.77412841405896</v>
      </c>
      <c r="J34" s="10">
        <v>18</v>
      </c>
      <c r="K34" s="6">
        <v>563.17332016858199</v>
      </c>
      <c r="L34" s="10">
        <v>18</v>
      </c>
      <c r="M34" s="6">
        <v>464.25467366569501</v>
      </c>
      <c r="N34" s="10">
        <v>18</v>
      </c>
      <c r="O34" s="6">
        <v>526.91732522527798</v>
      </c>
      <c r="P34" s="10">
        <v>17</v>
      </c>
      <c r="Q34" s="6">
        <v>466.215259377922</v>
      </c>
      <c r="R34" s="10">
        <v>18</v>
      </c>
      <c r="S34" s="6">
        <v>483.52884781091802</v>
      </c>
      <c r="T34" s="10">
        <v>15</v>
      </c>
    </row>
    <row r="35" spans="1:20" x14ac:dyDescent="0.3">
      <c r="A35" s="15" t="s">
        <v>2</v>
      </c>
      <c r="B35" s="5" t="s">
        <v>48</v>
      </c>
      <c r="C35" s="6">
        <v>628.54514699354399</v>
      </c>
      <c r="D35" s="10">
        <v>55</v>
      </c>
      <c r="E35" s="6">
        <v>466.51807659635801</v>
      </c>
      <c r="F35" s="10">
        <v>55</v>
      </c>
      <c r="G35" s="6">
        <v>656.22603154062404</v>
      </c>
      <c r="H35" s="10">
        <v>55</v>
      </c>
      <c r="I35" s="6">
        <v>696.56822575683998</v>
      </c>
      <c r="J35" s="10">
        <v>55</v>
      </c>
      <c r="K35" s="6">
        <v>675.79402774747302</v>
      </c>
      <c r="L35" s="10">
        <v>55</v>
      </c>
      <c r="M35" s="6">
        <v>628.14906955467495</v>
      </c>
      <c r="N35" s="10">
        <v>55</v>
      </c>
      <c r="O35" s="6">
        <v>686.53184270071995</v>
      </c>
      <c r="P35" s="10">
        <v>55</v>
      </c>
      <c r="Q35" s="6">
        <v>650.92539871588201</v>
      </c>
      <c r="R35" s="10">
        <v>54</v>
      </c>
      <c r="S35" s="6">
        <v>630.10924344018997</v>
      </c>
      <c r="T35" s="10">
        <v>50</v>
      </c>
    </row>
    <row r="36" spans="1:20" ht="25.5" customHeight="1" x14ac:dyDescent="0.3">
      <c r="A36" s="17" t="s">
        <v>63</v>
      </c>
      <c r="B36" s="5" t="s">
        <v>47</v>
      </c>
      <c r="C36" s="6">
        <v>498.08577346445497</v>
      </c>
      <c r="D36" s="10">
        <v>149</v>
      </c>
      <c r="E36" s="6">
        <v>354.65450827046601</v>
      </c>
      <c r="F36" s="10">
        <v>149</v>
      </c>
      <c r="G36" s="6">
        <v>523.36763099777204</v>
      </c>
      <c r="H36" s="10">
        <v>149</v>
      </c>
      <c r="I36" s="6">
        <v>573.06041882840304</v>
      </c>
      <c r="J36" s="10">
        <v>149</v>
      </c>
      <c r="K36" s="6">
        <v>543.097479499776</v>
      </c>
      <c r="L36" s="10">
        <v>149</v>
      </c>
      <c r="M36" s="6">
        <v>500.35353810329701</v>
      </c>
      <c r="N36" s="10">
        <v>149</v>
      </c>
      <c r="O36" s="6">
        <v>527.75779484384304</v>
      </c>
      <c r="P36" s="10">
        <v>137</v>
      </c>
      <c r="Q36" s="6">
        <v>510.041943927933</v>
      </c>
      <c r="R36" s="10">
        <v>133</v>
      </c>
      <c r="S36" s="6">
        <v>498.206768814356</v>
      </c>
      <c r="T36" s="10">
        <v>118</v>
      </c>
    </row>
    <row r="37" spans="1:20" x14ac:dyDescent="0.3">
      <c r="A37" s="15" t="s">
        <v>2</v>
      </c>
      <c r="B37" s="5" t="s">
        <v>48</v>
      </c>
      <c r="C37" s="6">
        <v>656.40522986743599</v>
      </c>
      <c r="D37" s="10">
        <v>144</v>
      </c>
      <c r="E37" s="6">
        <v>501.64535123490401</v>
      </c>
      <c r="F37" s="10">
        <v>144</v>
      </c>
      <c r="G37" s="6">
        <v>687.72717049871505</v>
      </c>
      <c r="H37" s="10">
        <v>144</v>
      </c>
      <c r="I37" s="6">
        <v>722.082616502777</v>
      </c>
      <c r="J37" s="10">
        <v>144</v>
      </c>
      <c r="K37" s="6">
        <v>704.08346404592703</v>
      </c>
      <c r="L37" s="10">
        <v>144</v>
      </c>
      <c r="M37" s="6">
        <v>654.04731615215405</v>
      </c>
      <c r="N37" s="10">
        <v>144</v>
      </c>
      <c r="O37" s="6">
        <v>674.08134741991296</v>
      </c>
      <c r="P37" s="10">
        <v>139</v>
      </c>
      <c r="Q37" s="6">
        <v>696.01004141876695</v>
      </c>
      <c r="R37" s="10">
        <v>127</v>
      </c>
      <c r="S37" s="6">
        <v>672.20215514640802</v>
      </c>
      <c r="T37" s="10">
        <v>129</v>
      </c>
    </row>
    <row r="38" spans="1:20" ht="25.5" customHeight="1" x14ac:dyDescent="0.3">
      <c r="A38" s="17" t="s">
        <v>64</v>
      </c>
      <c r="B38" s="5" t="s">
        <v>47</v>
      </c>
      <c r="C38" s="6">
        <v>553.15953097684098</v>
      </c>
      <c r="D38" s="10">
        <v>233</v>
      </c>
      <c r="E38" s="6">
        <v>395.24869032630801</v>
      </c>
      <c r="F38" s="10">
        <v>233</v>
      </c>
      <c r="G38" s="6">
        <v>584.821728487472</v>
      </c>
      <c r="H38" s="10">
        <v>233</v>
      </c>
      <c r="I38" s="6">
        <v>622.84781947512704</v>
      </c>
      <c r="J38" s="10">
        <v>233</v>
      </c>
      <c r="K38" s="6">
        <v>599.65024902710695</v>
      </c>
      <c r="L38" s="10">
        <v>233</v>
      </c>
      <c r="M38" s="6">
        <v>558.14381991669404</v>
      </c>
      <c r="N38" s="10">
        <v>233</v>
      </c>
      <c r="O38" s="6">
        <v>577.19567546601399</v>
      </c>
      <c r="P38" s="10">
        <v>216</v>
      </c>
      <c r="Q38" s="6">
        <v>583.27190354725496</v>
      </c>
      <c r="R38" s="10">
        <v>202</v>
      </c>
      <c r="S38" s="6">
        <v>564.52855550879997</v>
      </c>
      <c r="T38" s="10">
        <v>190</v>
      </c>
    </row>
    <row r="39" spans="1:20" x14ac:dyDescent="0.3">
      <c r="A39" s="15" t="s">
        <v>2</v>
      </c>
      <c r="B39" s="5" t="s">
        <v>48</v>
      </c>
      <c r="C39" s="6">
        <v>663.37816706695503</v>
      </c>
      <c r="D39" s="10">
        <v>60</v>
      </c>
      <c r="E39" s="6">
        <v>547.63340385231095</v>
      </c>
      <c r="F39" s="10">
        <v>60</v>
      </c>
      <c r="G39" s="6">
        <v>678.92164023634905</v>
      </c>
      <c r="H39" s="10">
        <v>60</v>
      </c>
      <c r="I39" s="6">
        <v>736.34048505843498</v>
      </c>
      <c r="J39" s="10">
        <v>60</v>
      </c>
      <c r="K39" s="6">
        <v>709.106342921188</v>
      </c>
      <c r="L39" s="10">
        <v>60</v>
      </c>
      <c r="M39" s="6">
        <v>644.59795611861796</v>
      </c>
      <c r="N39" s="10">
        <v>60</v>
      </c>
      <c r="O39" s="6">
        <v>687.66208980515501</v>
      </c>
      <c r="P39" s="10">
        <v>60</v>
      </c>
      <c r="Q39" s="6">
        <v>662.31380449117796</v>
      </c>
      <c r="R39" s="10">
        <v>58</v>
      </c>
      <c r="S39" s="6">
        <v>669.85554431115497</v>
      </c>
      <c r="T39" s="10">
        <v>57</v>
      </c>
    </row>
    <row r="40" spans="1:20" ht="25.5" customHeight="1" x14ac:dyDescent="0.3">
      <c r="A40" s="17" t="s">
        <v>65</v>
      </c>
      <c r="B40" s="5" t="s">
        <v>47</v>
      </c>
      <c r="C40" s="6">
        <v>487.537102933364</v>
      </c>
      <c r="D40" s="10">
        <v>28</v>
      </c>
      <c r="E40" s="6">
        <v>343.03469729947</v>
      </c>
      <c r="F40" s="10">
        <v>28</v>
      </c>
      <c r="G40" s="6">
        <v>534.50284861374098</v>
      </c>
      <c r="H40" s="10">
        <v>28</v>
      </c>
      <c r="I40" s="6">
        <v>555.20455778198595</v>
      </c>
      <c r="J40" s="10">
        <v>28</v>
      </c>
      <c r="K40" s="6">
        <v>539.77213937350996</v>
      </c>
      <c r="L40" s="10">
        <v>28</v>
      </c>
      <c r="M40" s="6">
        <v>519.07043020526498</v>
      </c>
      <c r="N40" s="10">
        <v>28</v>
      </c>
      <c r="O40" s="6">
        <v>495.54999383681098</v>
      </c>
      <c r="P40" s="10">
        <v>26</v>
      </c>
      <c r="Q40" s="6">
        <v>493.43613854646702</v>
      </c>
      <c r="R40" s="10">
        <v>27</v>
      </c>
      <c r="S40" s="6">
        <v>465.82315249770198</v>
      </c>
      <c r="T40" s="10">
        <v>25</v>
      </c>
    </row>
    <row r="41" spans="1:20" x14ac:dyDescent="0.3">
      <c r="A41" s="15" t="s">
        <v>2</v>
      </c>
      <c r="B41" s="5" t="s">
        <v>48</v>
      </c>
      <c r="C41" s="6">
        <v>603.69361162313896</v>
      </c>
      <c r="D41" s="10">
        <v>104</v>
      </c>
      <c r="E41" s="6">
        <v>442.769723142082</v>
      </c>
      <c r="F41" s="10">
        <v>104</v>
      </c>
      <c r="G41" s="6">
        <v>605.34707705000403</v>
      </c>
      <c r="H41" s="10">
        <v>104</v>
      </c>
      <c r="I41" s="6">
        <v>683.49507857981496</v>
      </c>
      <c r="J41" s="10">
        <v>104</v>
      </c>
      <c r="K41" s="6">
        <v>653.32597829424003</v>
      </c>
      <c r="L41" s="10">
        <v>104</v>
      </c>
      <c r="M41" s="6">
        <v>609.79090853331797</v>
      </c>
      <c r="N41" s="10">
        <v>104</v>
      </c>
      <c r="O41" s="6">
        <v>636.329108559274</v>
      </c>
      <c r="P41" s="10">
        <v>101</v>
      </c>
      <c r="Q41" s="6">
        <v>633.40607663077799</v>
      </c>
      <c r="R41" s="10">
        <v>96</v>
      </c>
      <c r="S41" s="6">
        <v>635.01474993186798</v>
      </c>
      <c r="T41" s="10">
        <v>99</v>
      </c>
    </row>
  </sheetData>
  <mergeCells count="28">
    <mergeCell ref="B4:B5"/>
    <mergeCell ref="C4:D4"/>
    <mergeCell ref="E4:F4"/>
    <mergeCell ref="G4:H4"/>
    <mergeCell ref="I4:J4"/>
    <mergeCell ref="K4:L4"/>
    <mergeCell ref="M4:N4"/>
    <mergeCell ref="O4:P4"/>
    <mergeCell ref="Q4:R4"/>
    <mergeCell ref="S4:T4"/>
    <mergeCell ref="A6:A7"/>
    <mergeCell ref="A8:A9"/>
    <mergeCell ref="A10:A11"/>
    <mergeCell ref="A12:A13"/>
    <mergeCell ref="A14:A15"/>
    <mergeCell ref="A16:A17"/>
    <mergeCell ref="A18:A19"/>
    <mergeCell ref="A20:A21"/>
    <mergeCell ref="A22:A23"/>
    <mergeCell ref="A24:A25"/>
    <mergeCell ref="A36:A37"/>
    <mergeCell ref="A38:A39"/>
    <mergeCell ref="A40:A41"/>
    <mergeCell ref="A26:A27"/>
    <mergeCell ref="A28:A29"/>
    <mergeCell ref="A30:A31"/>
    <mergeCell ref="A32:A33"/>
    <mergeCell ref="A34:A35"/>
  </mergeCells>
  <pageMargins left="0" right="0" top="0" bottom="0"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0"/>
  <sheetViews>
    <sheetView workbookViewId="0"/>
  </sheetViews>
  <sheetFormatPr defaultRowHeight="14.4" x14ac:dyDescent="0.3"/>
  <cols>
    <col min="1" max="1" width="98" bestFit="1" customWidth="1"/>
    <col min="2" max="2" width="7.664062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6"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1093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83</v>
      </c>
    </row>
    <row r="3" spans="1:30" ht="23.25" customHeight="1" x14ac:dyDescent="0.3">
      <c r="A3" s="12" t="s">
        <v>84</v>
      </c>
    </row>
    <row r="4" spans="1:30" x14ac:dyDescent="0.3">
      <c r="A4" s="13" t="s">
        <v>2</v>
      </c>
      <c r="B4" s="14" t="s">
        <v>2</v>
      </c>
      <c r="C4" s="16" t="s">
        <v>3</v>
      </c>
      <c r="D4" s="16" t="s">
        <v>2</v>
      </c>
      <c r="E4" s="16" t="s">
        <v>2</v>
      </c>
      <c r="F4" s="16" t="s">
        <v>2</v>
      </c>
      <c r="G4" s="16" t="s">
        <v>2</v>
      </c>
      <c r="H4" s="16" t="s">
        <v>2</v>
      </c>
      <c r="I4" s="16" t="s">
        <v>2</v>
      </c>
      <c r="J4" s="16" t="s">
        <v>2</v>
      </c>
      <c r="K4" s="16" t="s">
        <v>2</v>
      </c>
      <c r="L4" s="16" t="s">
        <v>2</v>
      </c>
      <c r="M4" s="16" t="s">
        <v>2</v>
      </c>
      <c r="N4" s="16" t="s">
        <v>2</v>
      </c>
      <c r="O4" s="16" t="s">
        <v>2</v>
      </c>
      <c r="P4" s="16" t="s">
        <v>2</v>
      </c>
      <c r="Q4" s="16" t="s">
        <v>2</v>
      </c>
      <c r="R4" s="16" t="s">
        <v>2</v>
      </c>
      <c r="S4" s="16" t="s">
        <v>2</v>
      </c>
      <c r="T4" s="16" t="s">
        <v>2</v>
      </c>
      <c r="U4" s="16" t="s">
        <v>2</v>
      </c>
      <c r="V4" s="16" t="s">
        <v>2</v>
      </c>
      <c r="W4" s="16" t="s">
        <v>2</v>
      </c>
      <c r="X4" s="16" t="s">
        <v>2</v>
      </c>
      <c r="Y4" s="16" t="s">
        <v>2</v>
      </c>
      <c r="Z4" s="16" t="s">
        <v>2</v>
      </c>
      <c r="AA4" s="16" t="s">
        <v>2</v>
      </c>
      <c r="AB4" s="16" t="s">
        <v>2</v>
      </c>
      <c r="AC4" s="16" t="s">
        <v>2</v>
      </c>
      <c r="AD4" s="16" t="s">
        <v>2</v>
      </c>
    </row>
    <row r="5" spans="1:30" x14ac:dyDescent="0.3">
      <c r="A5" t="s">
        <v>2</v>
      </c>
      <c r="B5" s="15" t="s">
        <v>2</v>
      </c>
      <c r="C5" s="16" t="s">
        <v>5</v>
      </c>
      <c r="D5" s="16" t="s">
        <v>2</v>
      </c>
      <c r="E5" s="16" t="s">
        <v>7</v>
      </c>
      <c r="F5" s="16" t="s">
        <v>2</v>
      </c>
      <c r="G5" s="16" t="s">
        <v>8</v>
      </c>
      <c r="H5" s="16" t="s">
        <v>2</v>
      </c>
      <c r="I5" s="16" t="s">
        <v>9</v>
      </c>
      <c r="J5" s="16" t="s">
        <v>2</v>
      </c>
      <c r="K5" s="16" t="s">
        <v>10</v>
      </c>
      <c r="L5" s="16" t="s">
        <v>2</v>
      </c>
      <c r="M5" s="16" t="s">
        <v>11</v>
      </c>
      <c r="N5" s="16" t="s">
        <v>2</v>
      </c>
      <c r="O5" s="16" t="s">
        <v>12</v>
      </c>
      <c r="P5" s="16" t="s">
        <v>2</v>
      </c>
      <c r="Q5" s="16" t="s">
        <v>13</v>
      </c>
      <c r="R5" s="16" t="s">
        <v>2</v>
      </c>
      <c r="S5" s="16" t="s">
        <v>14</v>
      </c>
      <c r="T5" s="16" t="s">
        <v>2</v>
      </c>
      <c r="U5" s="16" t="s">
        <v>15</v>
      </c>
      <c r="V5" s="16" t="s">
        <v>2</v>
      </c>
      <c r="W5" s="16" t="s">
        <v>16</v>
      </c>
      <c r="X5" s="16" t="s">
        <v>2</v>
      </c>
      <c r="Y5" s="16" t="s">
        <v>17</v>
      </c>
      <c r="Z5" s="16" t="s">
        <v>2</v>
      </c>
      <c r="AA5" s="16" t="s">
        <v>18</v>
      </c>
      <c r="AB5" s="16" t="s">
        <v>2</v>
      </c>
      <c r="AC5" s="16" t="s">
        <v>4</v>
      </c>
      <c r="AD5" s="16" t="s">
        <v>2</v>
      </c>
    </row>
    <row r="6" spans="1:30" x14ac:dyDescent="0.3">
      <c r="A6" t="s">
        <v>2</v>
      </c>
      <c r="B6" s="15" t="s">
        <v>2</v>
      </c>
      <c r="C6" s="3" t="s">
        <v>45</v>
      </c>
      <c r="D6" s="3" t="s">
        <v>6</v>
      </c>
      <c r="E6" s="3" t="s">
        <v>45</v>
      </c>
      <c r="F6" s="3" t="s">
        <v>6</v>
      </c>
      <c r="G6" s="3" t="s">
        <v>45</v>
      </c>
      <c r="H6" s="3" t="s">
        <v>6</v>
      </c>
      <c r="I6" s="3" t="s">
        <v>45</v>
      </c>
      <c r="J6" s="3" t="s">
        <v>6</v>
      </c>
      <c r="K6" s="3" t="s">
        <v>45</v>
      </c>
      <c r="L6" s="3" t="s">
        <v>6</v>
      </c>
      <c r="M6" s="3" t="s">
        <v>45</v>
      </c>
      <c r="N6" s="3" t="s">
        <v>6</v>
      </c>
      <c r="O6" s="3" t="s">
        <v>45</v>
      </c>
      <c r="P6" s="3" t="s">
        <v>6</v>
      </c>
      <c r="Q6" s="3" t="s">
        <v>45</v>
      </c>
      <c r="R6" s="3" t="s">
        <v>6</v>
      </c>
      <c r="S6" s="3" t="s">
        <v>45</v>
      </c>
      <c r="T6" s="3" t="s">
        <v>6</v>
      </c>
      <c r="U6" s="3" t="s">
        <v>45</v>
      </c>
      <c r="V6" s="3" t="s">
        <v>6</v>
      </c>
      <c r="W6" s="3" t="s">
        <v>45</v>
      </c>
      <c r="X6" s="3" t="s">
        <v>6</v>
      </c>
      <c r="Y6" s="3" t="s">
        <v>45</v>
      </c>
      <c r="Z6" s="3" t="s">
        <v>6</v>
      </c>
      <c r="AA6" s="3" t="s">
        <v>45</v>
      </c>
      <c r="AB6" s="3" t="s">
        <v>6</v>
      </c>
      <c r="AC6" s="3" t="s">
        <v>45</v>
      </c>
      <c r="AD6" s="3" t="s">
        <v>6</v>
      </c>
    </row>
    <row r="7" spans="1:30" ht="25.5" customHeight="1" x14ac:dyDescent="0.3">
      <c r="A7" s="17" t="s">
        <v>46</v>
      </c>
      <c r="B7" s="5" t="s">
        <v>47</v>
      </c>
      <c r="C7" s="8">
        <v>79.606360725792996</v>
      </c>
      <c r="D7" s="7" t="s">
        <v>25</v>
      </c>
      <c r="E7" s="8">
        <v>73.670642004913404</v>
      </c>
      <c r="F7" s="7" t="s">
        <v>26</v>
      </c>
      <c r="G7" s="8">
        <v>73.672034698147201</v>
      </c>
      <c r="H7" s="7" t="s">
        <v>23</v>
      </c>
      <c r="I7" s="8">
        <v>83.783154077751803</v>
      </c>
      <c r="J7" s="7" t="s">
        <v>33</v>
      </c>
      <c r="K7" s="8">
        <v>75.421190064315098</v>
      </c>
      <c r="L7" s="7" t="s">
        <v>34</v>
      </c>
      <c r="M7" s="8">
        <v>80.7693979261946</v>
      </c>
      <c r="N7" s="7" t="s">
        <v>22</v>
      </c>
      <c r="O7" s="8">
        <v>84.168427597731394</v>
      </c>
      <c r="P7" s="7" t="s">
        <v>31</v>
      </c>
      <c r="Q7" s="8">
        <v>81.189672079494002</v>
      </c>
      <c r="R7" s="7" t="s">
        <v>29</v>
      </c>
      <c r="S7" s="8">
        <v>80.091556920727996</v>
      </c>
      <c r="T7" s="7" t="s">
        <v>32</v>
      </c>
      <c r="U7" s="8">
        <v>70.554849480468505</v>
      </c>
      <c r="V7" s="7" t="s">
        <v>21</v>
      </c>
      <c r="W7" s="8">
        <v>75.164448336027206</v>
      </c>
      <c r="X7" s="7" t="s">
        <v>37</v>
      </c>
      <c r="Y7" s="8">
        <v>74.529319442289605</v>
      </c>
      <c r="Z7" s="7" t="s">
        <v>27</v>
      </c>
      <c r="AA7" s="8">
        <v>76.033149852295594</v>
      </c>
      <c r="AB7" s="7" t="s">
        <v>30</v>
      </c>
      <c r="AC7" s="8">
        <v>78.044763625031607</v>
      </c>
      <c r="AD7" s="7" t="s">
        <v>28</v>
      </c>
    </row>
    <row r="8" spans="1:30" x14ac:dyDescent="0.3">
      <c r="A8" s="15" t="s">
        <v>2</v>
      </c>
      <c r="B8" s="5" t="s">
        <v>48</v>
      </c>
      <c r="C8" s="8">
        <v>20.393639274207001</v>
      </c>
      <c r="D8" s="7" t="s">
        <v>34</v>
      </c>
      <c r="E8" s="8">
        <v>26.3293579950866</v>
      </c>
      <c r="F8" s="7" t="s">
        <v>33</v>
      </c>
      <c r="G8" s="8">
        <v>26.327965301852799</v>
      </c>
      <c r="H8" s="7" t="s">
        <v>29</v>
      </c>
      <c r="I8" s="8">
        <v>16.216845922248201</v>
      </c>
      <c r="J8" s="7" t="s">
        <v>26</v>
      </c>
      <c r="K8" s="8">
        <v>24.578809935684902</v>
      </c>
      <c r="L8" s="7" t="s">
        <v>25</v>
      </c>
      <c r="M8" s="8">
        <v>19.2306020738054</v>
      </c>
      <c r="N8" s="7" t="s">
        <v>27</v>
      </c>
      <c r="O8" s="8">
        <v>15.8315724022686</v>
      </c>
      <c r="P8" s="7" t="s">
        <v>21</v>
      </c>
      <c r="Q8" s="8">
        <v>18.810327920506001</v>
      </c>
      <c r="R8" s="7" t="s">
        <v>23</v>
      </c>
      <c r="S8" s="8">
        <v>19.908443079272001</v>
      </c>
      <c r="T8" s="7" t="s">
        <v>37</v>
      </c>
      <c r="U8" s="8">
        <v>29.445150519531499</v>
      </c>
      <c r="V8" s="7" t="s">
        <v>31</v>
      </c>
      <c r="W8" s="8">
        <v>24.835551663972801</v>
      </c>
      <c r="X8" s="7" t="s">
        <v>32</v>
      </c>
      <c r="Y8" s="8">
        <v>25.470680557710399</v>
      </c>
      <c r="Z8" s="7" t="s">
        <v>22</v>
      </c>
      <c r="AA8" s="8">
        <v>23.966850147704399</v>
      </c>
      <c r="AB8" s="7" t="s">
        <v>28</v>
      </c>
      <c r="AC8" s="8">
        <v>21.955236374968301</v>
      </c>
      <c r="AD8" s="7" t="s">
        <v>30</v>
      </c>
    </row>
    <row r="9" spans="1:30" ht="35.1" customHeight="1" x14ac:dyDescent="0.3">
      <c r="A9" s="17" t="s">
        <v>54</v>
      </c>
      <c r="B9" s="5" t="s">
        <v>47</v>
      </c>
      <c r="C9" s="8">
        <v>56.079212088728902</v>
      </c>
      <c r="D9" s="7" t="s">
        <v>30</v>
      </c>
      <c r="E9" s="8">
        <v>53.542947759476398</v>
      </c>
      <c r="F9" s="7" t="s">
        <v>27</v>
      </c>
      <c r="G9" s="8">
        <v>48.821880465046704</v>
      </c>
      <c r="H9" s="7" t="s">
        <v>21</v>
      </c>
      <c r="I9" s="8">
        <v>64.801287533371394</v>
      </c>
      <c r="J9" s="7" t="s">
        <v>31</v>
      </c>
      <c r="K9" s="8">
        <v>58.016736865244503</v>
      </c>
      <c r="L9" s="7" t="s">
        <v>25</v>
      </c>
      <c r="M9" s="8">
        <v>63.9521669996046</v>
      </c>
      <c r="N9" s="7" t="s">
        <v>33</v>
      </c>
      <c r="O9" s="8">
        <v>63.621991657524298</v>
      </c>
      <c r="P9" s="7" t="s">
        <v>29</v>
      </c>
      <c r="Q9" s="8">
        <v>60.721628534844399</v>
      </c>
      <c r="R9" s="7" t="s">
        <v>22</v>
      </c>
      <c r="S9" s="8">
        <v>55.791938718065197</v>
      </c>
      <c r="T9" s="7" t="s">
        <v>37</v>
      </c>
      <c r="U9" s="8">
        <v>52.453513398981997</v>
      </c>
      <c r="V9" s="7" t="s">
        <v>23</v>
      </c>
      <c r="W9" s="8">
        <v>56.128046206004001</v>
      </c>
      <c r="X9" s="7" t="s">
        <v>28</v>
      </c>
      <c r="Y9" s="8">
        <v>51.9322795630545</v>
      </c>
      <c r="Z9" s="7" t="s">
        <v>26</v>
      </c>
      <c r="AA9" s="8">
        <v>55.969377060976797</v>
      </c>
      <c r="AB9" s="7" t="s">
        <v>34</v>
      </c>
      <c r="AC9" s="8">
        <v>58.334194678277001</v>
      </c>
      <c r="AD9" s="7" t="s">
        <v>32</v>
      </c>
    </row>
    <row r="10" spans="1:30" x14ac:dyDescent="0.3">
      <c r="A10" s="15" t="s">
        <v>2</v>
      </c>
      <c r="B10" s="5" t="s">
        <v>48</v>
      </c>
      <c r="C10" s="8">
        <v>43.920787911271098</v>
      </c>
      <c r="D10" s="7" t="s">
        <v>28</v>
      </c>
      <c r="E10" s="8">
        <v>46.457052240523602</v>
      </c>
      <c r="F10" s="7" t="s">
        <v>22</v>
      </c>
      <c r="G10" s="8">
        <v>51.178119534953296</v>
      </c>
      <c r="H10" s="7" t="s">
        <v>31</v>
      </c>
      <c r="I10" s="8">
        <v>35.198712466628599</v>
      </c>
      <c r="J10" s="7" t="s">
        <v>21</v>
      </c>
      <c r="K10" s="8">
        <v>41.983263134755497</v>
      </c>
      <c r="L10" s="7" t="s">
        <v>34</v>
      </c>
      <c r="M10" s="8">
        <v>36.0478330003954</v>
      </c>
      <c r="N10" s="7" t="s">
        <v>26</v>
      </c>
      <c r="O10" s="8">
        <v>36.378008342475702</v>
      </c>
      <c r="P10" s="7" t="s">
        <v>23</v>
      </c>
      <c r="Q10" s="8">
        <v>39.278371465155601</v>
      </c>
      <c r="R10" s="7" t="s">
        <v>27</v>
      </c>
      <c r="S10" s="8">
        <v>44.208061281934803</v>
      </c>
      <c r="T10" s="7" t="s">
        <v>32</v>
      </c>
      <c r="U10" s="8">
        <v>47.546486601018003</v>
      </c>
      <c r="V10" s="7" t="s">
        <v>29</v>
      </c>
      <c r="W10" s="8">
        <v>43.871953793995999</v>
      </c>
      <c r="X10" s="7" t="s">
        <v>30</v>
      </c>
      <c r="Y10" s="8">
        <v>48.0677204369455</v>
      </c>
      <c r="Z10" s="7" t="s">
        <v>33</v>
      </c>
      <c r="AA10" s="8">
        <v>44.030622939023203</v>
      </c>
      <c r="AB10" s="7" t="s">
        <v>25</v>
      </c>
      <c r="AC10" s="8">
        <v>41.665805321722999</v>
      </c>
      <c r="AD10" s="7" t="s">
        <v>37</v>
      </c>
    </row>
    <row r="11" spans="1:30" ht="25.5" customHeight="1" x14ac:dyDescent="0.3">
      <c r="A11" s="17" t="s">
        <v>65</v>
      </c>
      <c r="B11" s="5" t="s">
        <v>47</v>
      </c>
      <c r="C11" s="8">
        <v>27.1467489591708</v>
      </c>
      <c r="D11" s="7" t="s">
        <v>32</v>
      </c>
      <c r="E11" s="8">
        <v>15.2774824354464</v>
      </c>
      <c r="F11" s="7" t="s">
        <v>21</v>
      </c>
      <c r="G11" s="8">
        <v>34.886072968415597</v>
      </c>
      <c r="H11" s="7" t="s">
        <v>33</v>
      </c>
      <c r="I11" s="8">
        <v>26.288540767753801</v>
      </c>
      <c r="J11" s="7" t="s">
        <v>28</v>
      </c>
      <c r="K11" s="8">
        <v>20.301549876627401</v>
      </c>
      <c r="L11" s="7" t="s">
        <v>26</v>
      </c>
      <c r="M11" s="8">
        <v>28.335200706832001</v>
      </c>
      <c r="N11" s="7" t="s">
        <v>22</v>
      </c>
      <c r="O11" s="8">
        <v>22.455018829397599</v>
      </c>
      <c r="P11" s="7" t="s">
        <v>27</v>
      </c>
      <c r="Q11" s="8">
        <v>31.925217820267399</v>
      </c>
      <c r="R11" s="7" t="s">
        <v>29</v>
      </c>
      <c r="S11" s="8">
        <v>23.570680578335701</v>
      </c>
      <c r="T11" s="7" t="s">
        <v>37</v>
      </c>
      <c r="U11" s="8">
        <v>36.4779276768421</v>
      </c>
      <c r="V11" s="7" t="s">
        <v>31</v>
      </c>
      <c r="W11" s="8">
        <v>21.028845281533702</v>
      </c>
      <c r="X11" s="7" t="s">
        <v>23</v>
      </c>
      <c r="Y11" s="8">
        <v>25.975646727633901</v>
      </c>
      <c r="Z11" s="7" t="s">
        <v>30</v>
      </c>
      <c r="AA11" s="8">
        <v>24.411028429782501</v>
      </c>
      <c r="AB11" s="7" t="s">
        <v>34</v>
      </c>
      <c r="AC11" s="8">
        <v>26.5504619985206</v>
      </c>
      <c r="AD11" s="7" t="s">
        <v>25</v>
      </c>
    </row>
    <row r="12" spans="1:30" x14ac:dyDescent="0.3">
      <c r="A12" s="15" t="s">
        <v>2</v>
      </c>
      <c r="B12" s="5" t="s">
        <v>48</v>
      </c>
      <c r="C12" s="8">
        <v>72.853251040829207</v>
      </c>
      <c r="D12" s="7" t="s">
        <v>37</v>
      </c>
      <c r="E12" s="8">
        <v>84.722517564553598</v>
      </c>
      <c r="F12" s="7" t="s">
        <v>31</v>
      </c>
      <c r="G12" s="8">
        <v>65.113927031584396</v>
      </c>
      <c r="H12" s="7" t="s">
        <v>26</v>
      </c>
      <c r="I12" s="8">
        <v>73.711459232246199</v>
      </c>
      <c r="J12" s="7" t="s">
        <v>30</v>
      </c>
      <c r="K12" s="8">
        <v>79.698450123372595</v>
      </c>
      <c r="L12" s="7" t="s">
        <v>33</v>
      </c>
      <c r="M12" s="8">
        <v>71.664799293168002</v>
      </c>
      <c r="N12" s="7" t="s">
        <v>27</v>
      </c>
      <c r="O12" s="8">
        <v>77.544981170602398</v>
      </c>
      <c r="P12" s="7" t="s">
        <v>22</v>
      </c>
      <c r="Q12" s="8">
        <v>68.074782179732594</v>
      </c>
      <c r="R12" s="7" t="s">
        <v>23</v>
      </c>
      <c r="S12" s="8">
        <v>76.429319421664303</v>
      </c>
      <c r="T12" s="7" t="s">
        <v>32</v>
      </c>
      <c r="U12" s="8">
        <v>63.5220723231579</v>
      </c>
      <c r="V12" s="7" t="s">
        <v>21</v>
      </c>
      <c r="W12" s="8">
        <v>78.971154718466295</v>
      </c>
      <c r="X12" s="7" t="s">
        <v>29</v>
      </c>
      <c r="Y12" s="8">
        <v>74.024353272366099</v>
      </c>
      <c r="Z12" s="7" t="s">
        <v>28</v>
      </c>
      <c r="AA12" s="8">
        <v>75.588971570217495</v>
      </c>
      <c r="AB12" s="7" t="s">
        <v>25</v>
      </c>
      <c r="AC12" s="8">
        <v>73.449538001479397</v>
      </c>
      <c r="AD12" s="7" t="s">
        <v>34</v>
      </c>
    </row>
    <row r="13" spans="1:30" ht="25.5" customHeight="1" x14ac:dyDescent="0.3">
      <c r="A13" s="17" t="s">
        <v>66</v>
      </c>
      <c r="B13" s="5" t="s">
        <v>47</v>
      </c>
      <c r="C13" s="8">
        <v>51.125434771464903</v>
      </c>
      <c r="D13" s="7" t="s">
        <v>23</v>
      </c>
      <c r="E13" s="8">
        <v>66.350805360859695</v>
      </c>
      <c r="F13" s="7" t="s">
        <v>33</v>
      </c>
      <c r="G13" s="8">
        <v>45.890287496638898</v>
      </c>
      <c r="H13" s="7" t="s">
        <v>21</v>
      </c>
      <c r="I13" s="8">
        <v>59.981744270640199</v>
      </c>
      <c r="J13" s="7" t="s">
        <v>25</v>
      </c>
      <c r="K13" s="8">
        <v>59.253586927048602</v>
      </c>
      <c r="L13" s="7" t="s">
        <v>28</v>
      </c>
      <c r="M13" s="8">
        <v>51.660747405022398</v>
      </c>
      <c r="N13" s="7" t="s">
        <v>27</v>
      </c>
      <c r="O13" s="8">
        <v>63.090668265154797</v>
      </c>
      <c r="P13" s="7" t="s">
        <v>29</v>
      </c>
      <c r="Q13" s="8">
        <v>55.570691814014197</v>
      </c>
      <c r="R13" s="7" t="s">
        <v>34</v>
      </c>
      <c r="S13" s="8">
        <v>69.992628557132093</v>
      </c>
      <c r="T13" s="7" t="s">
        <v>31</v>
      </c>
      <c r="U13" s="8">
        <v>58.683689011288799</v>
      </c>
      <c r="V13" s="7" t="s">
        <v>30</v>
      </c>
      <c r="W13" s="8">
        <v>47.228419673592597</v>
      </c>
      <c r="X13" s="7" t="s">
        <v>26</v>
      </c>
      <c r="Y13" s="8">
        <v>61.657288030459597</v>
      </c>
      <c r="Z13" s="7" t="s">
        <v>32</v>
      </c>
      <c r="AA13" s="8">
        <v>61.921800188879203</v>
      </c>
      <c r="AB13" s="7" t="s">
        <v>22</v>
      </c>
      <c r="AC13" s="8">
        <v>55.396184361087997</v>
      </c>
      <c r="AD13" s="7" t="s">
        <v>37</v>
      </c>
    </row>
    <row r="14" spans="1:30" x14ac:dyDescent="0.3">
      <c r="A14" s="15" t="s">
        <v>2</v>
      </c>
      <c r="B14" s="5" t="s">
        <v>48</v>
      </c>
      <c r="C14" s="8">
        <v>48.874565228535097</v>
      </c>
      <c r="D14" s="7" t="s">
        <v>29</v>
      </c>
      <c r="E14" s="8">
        <v>33.649194639140298</v>
      </c>
      <c r="F14" s="7" t="s">
        <v>26</v>
      </c>
      <c r="G14" s="8">
        <v>54.109712503361102</v>
      </c>
      <c r="H14" s="7" t="s">
        <v>31</v>
      </c>
      <c r="I14" s="8">
        <v>40.018255729359801</v>
      </c>
      <c r="J14" s="7" t="s">
        <v>34</v>
      </c>
      <c r="K14" s="8">
        <v>40.746413072951398</v>
      </c>
      <c r="L14" s="7" t="s">
        <v>30</v>
      </c>
      <c r="M14" s="8">
        <v>48.339252594977602</v>
      </c>
      <c r="N14" s="7" t="s">
        <v>22</v>
      </c>
      <c r="O14" s="8">
        <v>36.909331734845203</v>
      </c>
      <c r="P14" s="7" t="s">
        <v>23</v>
      </c>
      <c r="Q14" s="8">
        <v>44.429308185985803</v>
      </c>
      <c r="R14" s="7" t="s">
        <v>25</v>
      </c>
      <c r="S14" s="8">
        <v>30.0073714428679</v>
      </c>
      <c r="T14" s="7" t="s">
        <v>21</v>
      </c>
      <c r="U14" s="8">
        <v>41.316310988711201</v>
      </c>
      <c r="V14" s="7" t="s">
        <v>28</v>
      </c>
      <c r="W14" s="8">
        <v>52.771580326407403</v>
      </c>
      <c r="X14" s="7" t="s">
        <v>33</v>
      </c>
      <c r="Y14" s="8">
        <v>38.342711969540403</v>
      </c>
      <c r="Z14" s="7" t="s">
        <v>37</v>
      </c>
      <c r="AA14" s="8">
        <v>38.078199811120797</v>
      </c>
      <c r="AB14" s="7" t="s">
        <v>27</v>
      </c>
      <c r="AC14" s="8">
        <v>44.603815638912003</v>
      </c>
      <c r="AD14" s="7" t="s">
        <v>32</v>
      </c>
    </row>
    <row r="15" spans="1:30" ht="25.5" customHeight="1" x14ac:dyDescent="0.3">
      <c r="A15" s="17" t="s">
        <v>67</v>
      </c>
      <c r="B15" s="5" t="s">
        <v>47</v>
      </c>
      <c r="C15" s="8">
        <v>29.4466704934589</v>
      </c>
      <c r="D15" s="7" t="s">
        <v>37</v>
      </c>
      <c r="E15" s="8">
        <v>40.7252811464326</v>
      </c>
      <c r="F15" s="7" t="s">
        <v>22</v>
      </c>
      <c r="G15" s="8">
        <v>26.3329536803382</v>
      </c>
      <c r="H15" s="7" t="s">
        <v>23</v>
      </c>
      <c r="I15" s="8">
        <v>36.623684804260698</v>
      </c>
      <c r="J15" s="7" t="s">
        <v>25</v>
      </c>
      <c r="K15" s="8">
        <v>39.688508630900799</v>
      </c>
      <c r="L15" s="7" t="s">
        <v>32</v>
      </c>
      <c r="M15" s="8">
        <v>35.336592781812001</v>
      </c>
      <c r="N15" s="7" t="s">
        <v>30</v>
      </c>
      <c r="O15" s="8">
        <v>43.932566920142499</v>
      </c>
      <c r="P15" s="7" t="s">
        <v>33</v>
      </c>
      <c r="Q15" s="8">
        <v>24.984161873048599</v>
      </c>
      <c r="R15" s="7" t="s">
        <v>21</v>
      </c>
      <c r="S15" s="8">
        <v>43.116062381168902</v>
      </c>
      <c r="T15" s="7" t="s">
        <v>29</v>
      </c>
      <c r="U15" s="8">
        <v>27.987525977430799</v>
      </c>
      <c r="V15" s="7" t="s">
        <v>27</v>
      </c>
      <c r="W15" s="8">
        <v>26.113994117709701</v>
      </c>
      <c r="X15" s="7" t="s">
        <v>26</v>
      </c>
      <c r="Y15" s="8">
        <v>35.659336626996897</v>
      </c>
      <c r="Z15" s="7" t="s">
        <v>28</v>
      </c>
      <c r="AA15" s="8">
        <v>47.2435071915164</v>
      </c>
      <c r="AB15" s="7" t="s">
        <v>31</v>
      </c>
      <c r="AC15" s="8">
        <v>34.809755931592697</v>
      </c>
      <c r="AD15" s="7" t="s">
        <v>34</v>
      </c>
    </row>
    <row r="16" spans="1:30" x14ac:dyDescent="0.3">
      <c r="A16" s="15" t="s">
        <v>2</v>
      </c>
      <c r="B16" s="5" t="s">
        <v>48</v>
      </c>
      <c r="C16" s="8">
        <v>70.553329506541104</v>
      </c>
      <c r="D16" s="7" t="s">
        <v>32</v>
      </c>
      <c r="E16" s="8">
        <v>59.2747188535674</v>
      </c>
      <c r="F16" s="7" t="s">
        <v>27</v>
      </c>
      <c r="G16" s="8">
        <v>73.667046319661793</v>
      </c>
      <c r="H16" s="7" t="s">
        <v>29</v>
      </c>
      <c r="I16" s="8">
        <v>63.376315195739302</v>
      </c>
      <c r="J16" s="7" t="s">
        <v>34</v>
      </c>
      <c r="K16" s="8">
        <v>60.311491369099201</v>
      </c>
      <c r="L16" s="7" t="s">
        <v>37</v>
      </c>
      <c r="M16" s="8">
        <v>64.663407218187999</v>
      </c>
      <c r="N16" s="7" t="s">
        <v>28</v>
      </c>
      <c r="O16" s="8">
        <v>56.067433079857501</v>
      </c>
      <c r="P16" s="7" t="s">
        <v>26</v>
      </c>
      <c r="Q16" s="8">
        <v>75.015838126951394</v>
      </c>
      <c r="R16" s="7" t="s">
        <v>31</v>
      </c>
      <c r="S16" s="8">
        <v>56.883937618831098</v>
      </c>
      <c r="T16" s="7" t="s">
        <v>23</v>
      </c>
      <c r="U16" s="8">
        <v>72.012474022569194</v>
      </c>
      <c r="V16" s="7" t="s">
        <v>22</v>
      </c>
      <c r="W16" s="8">
        <v>73.886005882290405</v>
      </c>
      <c r="X16" s="7" t="s">
        <v>33</v>
      </c>
      <c r="Y16" s="8">
        <v>64.340663373003096</v>
      </c>
      <c r="Z16" s="7" t="s">
        <v>30</v>
      </c>
      <c r="AA16" s="8">
        <v>52.7564928084836</v>
      </c>
      <c r="AB16" s="7" t="s">
        <v>21</v>
      </c>
      <c r="AC16" s="8">
        <v>65.190244068407296</v>
      </c>
      <c r="AD16" s="7" t="s">
        <v>25</v>
      </c>
    </row>
    <row r="17" spans="1:30" ht="25.5" customHeight="1" x14ac:dyDescent="0.3">
      <c r="A17" s="17" t="s">
        <v>68</v>
      </c>
      <c r="B17" s="5" t="s">
        <v>47</v>
      </c>
      <c r="C17" s="8">
        <v>38.978978583305903</v>
      </c>
      <c r="D17" s="7" t="s">
        <v>33</v>
      </c>
      <c r="E17" s="8">
        <v>34.906877797008399</v>
      </c>
      <c r="F17" s="7" t="s">
        <v>22</v>
      </c>
      <c r="G17" s="8">
        <v>18.430359808649602</v>
      </c>
      <c r="H17" s="7" t="s">
        <v>23</v>
      </c>
      <c r="I17" s="8">
        <v>31.2815575407217</v>
      </c>
      <c r="J17" s="7" t="s">
        <v>25</v>
      </c>
      <c r="K17" s="8">
        <v>33.009554664208601</v>
      </c>
      <c r="L17" s="7" t="s">
        <v>32</v>
      </c>
      <c r="M17" s="8">
        <v>36.899572123110801</v>
      </c>
      <c r="N17" s="7" t="s">
        <v>29</v>
      </c>
      <c r="O17" s="8">
        <v>10.007942766380101</v>
      </c>
      <c r="P17" s="7" t="s">
        <v>21</v>
      </c>
      <c r="Q17" s="8">
        <v>20.373074733694601</v>
      </c>
      <c r="R17" s="7" t="s">
        <v>37</v>
      </c>
      <c r="S17" s="8">
        <v>39.859802542056997</v>
      </c>
      <c r="T17" s="7" t="s">
        <v>31</v>
      </c>
      <c r="U17" s="8">
        <v>15.3683956412456</v>
      </c>
      <c r="V17" s="7" t="s">
        <v>26</v>
      </c>
      <c r="W17" s="8">
        <v>28.8313398862086</v>
      </c>
      <c r="X17" s="7" t="s">
        <v>30</v>
      </c>
      <c r="Y17" s="8">
        <v>18.964256619834099</v>
      </c>
      <c r="Z17" s="7" t="s">
        <v>27</v>
      </c>
      <c r="AA17" s="8">
        <v>21.2824077055892</v>
      </c>
      <c r="AB17" s="7" t="s">
        <v>34</v>
      </c>
      <c r="AC17" s="8">
        <v>29.393303386201602</v>
      </c>
      <c r="AD17" s="7" t="s">
        <v>28</v>
      </c>
    </row>
    <row r="18" spans="1:30" x14ac:dyDescent="0.3">
      <c r="A18" s="15" t="s">
        <v>2</v>
      </c>
      <c r="B18" s="5" t="s">
        <v>48</v>
      </c>
      <c r="C18" s="8">
        <v>61.021021416694097</v>
      </c>
      <c r="D18" s="7" t="s">
        <v>26</v>
      </c>
      <c r="E18" s="8">
        <v>65.093122202991594</v>
      </c>
      <c r="F18" s="7" t="s">
        <v>27</v>
      </c>
      <c r="G18" s="8">
        <v>81.569640191350402</v>
      </c>
      <c r="H18" s="7" t="s">
        <v>29</v>
      </c>
      <c r="I18" s="8">
        <v>68.718442459278407</v>
      </c>
      <c r="J18" s="7" t="s">
        <v>34</v>
      </c>
      <c r="K18" s="8">
        <v>66.990445335791406</v>
      </c>
      <c r="L18" s="7" t="s">
        <v>37</v>
      </c>
      <c r="M18" s="8">
        <v>63.100427876889199</v>
      </c>
      <c r="N18" s="7" t="s">
        <v>23</v>
      </c>
      <c r="O18" s="8">
        <v>89.992057233619903</v>
      </c>
      <c r="P18" s="7" t="s">
        <v>31</v>
      </c>
      <c r="Q18" s="8">
        <v>79.626925266305406</v>
      </c>
      <c r="R18" s="7" t="s">
        <v>32</v>
      </c>
      <c r="S18" s="8">
        <v>60.140197457943003</v>
      </c>
      <c r="T18" s="7" t="s">
        <v>21</v>
      </c>
      <c r="U18" s="8">
        <v>84.631604358754402</v>
      </c>
      <c r="V18" s="7" t="s">
        <v>33</v>
      </c>
      <c r="W18" s="8">
        <v>71.168660113791404</v>
      </c>
      <c r="X18" s="7" t="s">
        <v>28</v>
      </c>
      <c r="Y18" s="8">
        <v>81.035743380165897</v>
      </c>
      <c r="Z18" s="7" t="s">
        <v>22</v>
      </c>
      <c r="AA18" s="8">
        <v>78.717592294410807</v>
      </c>
      <c r="AB18" s="7" t="s">
        <v>25</v>
      </c>
      <c r="AC18" s="8">
        <v>70.606696613798405</v>
      </c>
      <c r="AD18" s="7" t="s">
        <v>30</v>
      </c>
    </row>
    <row r="19" spans="1:30" ht="25.5" customHeight="1" x14ac:dyDescent="0.3">
      <c r="A19" s="17" t="s">
        <v>58</v>
      </c>
      <c r="B19" s="5" t="s">
        <v>47</v>
      </c>
      <c r="C19" s="8">
        <v>80.840372912805904</v>
      </c>
      <c r="D19" s="7" t="s">
        <v>23</v>
      </c>
      <c r="E19" s="8">
        <v>85.974694603340893</v>
      </c>
      <c r="F19" s="7" t="s">
        <v>32</v>
      </c>
      <c r="G19" s="8">
        <v>66.925912375059795</v>
      </c>
      <c r="H19" s="7" t="s">
        <v>21</v>
      </c>
      <c r="I19" s="8">
        <v>83.144900898808103</v>
      </c>
      <c r="J19" s="7" t="s">
        <v>34</v>
      </c>
      <c r="K19" s="8">
        <v>85.250786783903607</v>
      </c>
      <c r="L19" s="7" t="s">
        <v>25</v>
      </c>
      <c r="M19" s="8">
        <v>83.128131577901897</v>
      </c>
      <c r="N19" s="7" t="s">
        <v>37</v>
      </c>
      <c r="O19" s="8">
        <v>86.532839379048895</v>
      </c>
      <c r="P19" s="7" t="s">
        <v>29</v>
      </c>
      <c r="Q19" s="8">
        <v>88.441092054110399</v>
      </c>
      <c r="R19" s="7" t="s">
        <v>33</v>
      </c>
      <c r="S19" s="8">
        <v>89.493695655279396</v>
      </c>
      <c r="T19" s="7" t="s">
        <v>31</v>
      </c>
      <c r="U19" s="8">
        <v>76.413262143958605</v>
      </c>
      <c r="V19" s="7" t="s">
        <v>26</v>
      </c>
      <c r="W19" s="8">
        <v>84.903492817110802</v>
      </c>
      <c r="X19" s="7" t="s">
        <v>28</v>
      </c>
      <c r="Y19" s="8">
        <v>86.441189072807404</v>
      </c>
      <c r="Z19" s="7" t="s">
        <v>22</v>
      </c>
      <c r="AA19" s="8">
        <v>83.4615604732343</v>
      </c>
      <c r="AB19" s="7" t="s">
        <v>30</v>
      </c>
      <c r="AC19" s="8">
        <v>82.875102005673796</v>
      </c>
      <c r="AD19" s="7" t="s">
        <v>27</v>
      </c>
    </row>
    <row r="20" spans="1:30" x14ac:dyDescent="0.3">
      <c r="A20" s="15" t="s">
        <v>2</v>
      </c>
      <c r="B20" s="5" t="s">
        <v>48</v>
      </c>
      <c r="C20" s="8">
        <v>19.159627087194099</v>
      </c>
      <c r="D20" s="7" t="s">
        <v>29</v>
      </c>
      <c r="E20" s="8">
        <v>14.0253053966591</v>
      </c>
      <c r="F20" s="7" t="s">
        <v>37</v>
      </c>
      <c r="G20" s="8">
        <v>33.074087624940098</v>
      </c>
      <c r="H20" s="7" t="s">
        <v>31</v>
      </c>
      <c r="I20" s="8">
        <v>16.8550991011919</v>
      </c>
      <c r="J20" s="7" t="s">
        <v>25</v>
      </c>
      <c r="K20" s="8">
        <v>14.7492132160964</v>
      </c>
      <c r="L20" s="7" t="s">
        <v>34</v>
      </c>
      <c r="M20" s="8">
        <v>16.871868422098199</v>
      </c>
      <c r="N20" s="7" t="s">
        <v>32</v>
      </c>
      <c r="O20" s="8">
        <v>13.4671606209511</v>
      </c>
      <c r="P20" s="7" t="s">
        <v>23</v>
      </c>
      <c r="Q20" s="8">
        <v>11.558907945889599</v>
      </c>
      <c r="R20" s="7" t="s">
        <v>26</v>
      </c>
      <c r="S20" s="8">
        <v>10.506304344720601</v>
      </c>
      <c r="T20" s="7" t="s">
        <v>21</v>
      </c>
      <c r="U20" s="8">
        <v>23.586737856041399</v>
      </c>
      <c r="V20" s="7" t="s">
        <v>33</v>
      </c>
      <c r="W20" s="8">
        <v>15.0965071828892</v>
      </c>
      <c r="X20" s="7" t="s">
        <v>30</v>
      </c>
      <c r="Y20" s="8">
        <v>13.558810927192599</v>
      </c>
      <c r="Z20" s="7" t="s">
        <v>27</v>
      </c>
      <c r="AA20" s="8">
        <v>16.5384395267657</v>
      </c>
      <c r="AB20" s="7" t="s">
        <v>28</v>
      </c>
      <c r="AC20" s="8">
        <v>17.124897994326201</v>
      </c>
      <c r="AD20" s="7" t="s">
        <v>22</v>
      </c>
    </row>
  </sheetData>
  <mergeCells count="23">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 ref="A17:A18"/>
    <mergeCell ref="A19:A20"/>
    <mergeCell ref="A7:A8"/>
    <mergeCell ref="A9:A10"/>
    <mergeCell ref="A11:A12"/>
    <mergeCell ref="A13:A14"/>
    <mergeCell ref="A15:A16"/>
  </mergeCells>
  <pageMargins left="0" right="0" top="0" bottom="0"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2"/>
  <sheetViews>
    <sheetView workbookViewId="0"/>
  </sheetViews>
  <sheetFormatPr defaultRowHeight="14.4" x14ac:dyDescent="0.3"/>
  <cols>
    <col min="1" max="1" width="98" bestFit="1" customWidth="1"/>
    <col min="2" max="2" width="7.664062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6"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1093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85</v>
      </c>
    </row>
    <row r="3" spans="1:30" ht="23.25" customHeight="1" x14ac:dyDescent="0.3">
      <c r="A3" s="12" t="s">
        <v>84</v>
      </c>
    </row>
    <row r="4" spans="1:30" x14ac:dyDescent="0.3">
      <c r="A4" s="13" t="s">
        <v>2</v>
      </c>
      <c r="B4" s="14" t="s">
        <v>2</v>
      </c>
      <c r="C4" s="16" t="s">
        <v>3</v>
      </c>
      <c r="D4" s="16" t="s">
        <v>2</v>
      </c>
      <c r="E4" s="16" t="s">
        <v>2</v>
      </c>
      <c r="F4" s="16" t="s">
        <v>2</v>
      </c>
      <c r="G4" s="16" t="s">
        <v>2</v>
      </c>
      <c r="H4" s="16" t="s">
        <v>2</v>
      </c>
      <c r="I4" s="16" t="s">
        <v>2</v>
      </c>
      <c r="J4" s="16" t="s">
        <v>2</v>
      </c>
      <c r="K4" s="16" t="s">
        <v>2</v>
      </c>
      <c r="L4" s="16" t="s">
        <v>2</v>
      </c>
      <c r="M4" s="16" t="s">
        <v>2</v>
      </c>
      <c r="N4" s="16" t="s">
        <v>2</v>
      </c>
      <c r="O4" s="16" t="s">
        <v>2</v>
      </c>
      <c r="P4" s="16" t="s">
        <v>2</v>
      </c>
      <c r="Q4" s="16" t="s">
        <v>2</v>
      </c>
      <c r="R4" s="16" t="s">
        <v>2</v>
      </c>
      <c r="S4" s="16" t="s">
        <v>2</v>
      </c>
      <c r="T4" s="16" t="s">
        <v>2</v>
      </c>
      <c r="U4" s="16" t="s">
        <v>2</v>
      </c>
      <c r="V4" s="16" t="s">
        <v>2</v>
      </c>
      <c r="W4" s="16" t="s">
        <v>2</v>
      </c>
      <c r="X4" s="16" t="s">
        <v>2</v>
      </c>
      <c r="Y4" s="16" t="s">
        <v>2</v>
      </c>
      <c r="Z4" s="16" t="s">
        <v>2</v>
      </c>
      <c r="AA4" s="16" t="s">
        <v>2</v>
      </c>
      <c r="AB4" s="16" t="s">
        <v>2</v>
      </c>
      <c r="AC4" s="16" t="s">
        <v>2</v>
      </c>
      <c r="AD4" s="16" t="s">
        <v>2</v>
      </c>
    </row>
    <row r="5" spans="1:30" x14ac:dyDescent="0.3">
      <c r="A5" t="s">
        <v>2</v>
      </c>
      <c r="B5" s="15" t="s">
        <v>2</v>
      </c>
      <c r="C5" s="16" t="s">
        <v>5</v>
      </c>
      <c r="D5" s="16" t="s">
        <v>2</v>
      </c>
      <c r="E5" s="16" t="s">
        <v>7</v>
      </c>
      <c r="F5" s="16" t="s">
        <v>2</v>
      </c>
      <c r="G5" s="16" t="s">
        <v>8</v>
      </c>
      <c r="H5" s="16" t="s">
        <v>2</v>
      </c>
      <c r="I5" s="16" t="s">
        <v>9</v>
      </c>
      <c r="J5" s="16" t="s">
        <v>2</v>
      </c>
      <c r="K5" s="16" t="s">
        <v>10</v>
      </c>
      <c r="L5" s="16" t="s">
        <v>2</v>
      </c>
      <c r="M5" s="16" t="s">
        <v>11</v>
      </c>
      <c r="N5" s="16" t="s">
        <v>2</v>
      </c>
      <c r="O5" s="16" t="s">
        <v>12</v>
      </c>
      <c r="P5" s="16" t="s">
        <v>2</v>
      </c>
      <c r="Q5" s="16" t="s">
        <v>13</v>
      </c>
      <c r="R5" s="16" t="s">
        <v>2</v>
      </c>
      <c r="S5" s="16" t="s">
        <v>14</v>
      </c>
      <c r="T5" s="16" t="s">
        <v>2</v>
      </c>
      <c r="U5" s="16" t="s">
        <v>15</v>
      </c>
      <c r="V5" s="16" t="s">
        <v>2</v>
      </c>
      <c r="W5" s="16" t="s">
        <v>16</v>
      </c>
      <c r="X5" s="16" t="s">
        <v>2</v>
      </c>
      <c r="Y5" s="16" t="s">
        <v>17</v>
      </c>
      <c r="Z5" s="16" t="s">
        <v>2</v>
      </c>
      <c r="AA5" s="16" t="s">
        <v>18</v>
      </c>
      <c r="AB5" s="16" t="s">
        <v>2</v>
      </c>
      <c r="AC5" s="16" t="s">
        <v>4</v>
      </c>
      <c r="AD5" s="16" t="s">
        <v>2</v>
      </c>
    </row>
    <row r="6" spans="1:30" x14ac:dyDescent="0.3">
      <c r="A6" t="s">
        <v>2</v>
      </c>
      <c r="B6" s="15" t="s">
        <v>2</v>
      </c>
      <c r="C6" s="3" t="s">
        <v>45</v>
      </c>
      <c r="D6" s="3" t="s">
        <v>6</v>
      </c>
      <c r="E6" s="3" t="s">
        <v>45</v>
      </c>
      <c r="F6" s="3" t="s">
        <v>6</v>
      </c>
      <c r="G6" s="3" t="s">
        <v>45</v>
      </c>
      <c r="H6" s="3" t="s">
        <v>6</v>
      </c>
      <c r="I6" s="3" t="s">
        <v>45</v>
      </c>
      <c r="J6" s="3" t="s">
        <v>6</v>
      </c>
      <c r="K6" s="3" t="s">
        <v>45</v>
      </c>
      <c r="L6" s="3" t="s">
        <v>6</v>
      </c>
      <c r="M6" s="3" t="s">
        <v>45</v>
      </c>
      <c r="N6" s="3" t="s">
        <v>6</v>
      </c>
      <c r="O6" s="3" t="s">
        <v>45</v>
      </c>
      <c r="P6" s="3" t="s">
        <v>6</v>
      </c>
      <c r="Q6" s="3" t="s">
        <v>45</v>
      </c>
      <c r="R6" s="3" t="s">
        <v>6</v>
      </c>
      <c r="S6" s="3" t="s">
        <v>45</v>
      </c>
      <c r="T6" s="3" t="s">
        <v>6</v>
      </c>
      <c r="U6" s="3" t="s">
        <v>45</v>
      </c>
      <c r="V6" s="3" t="s">
        <v>6</v>
      </c>
      <c r="W6" s="3" t="s">
        <v>45</v>
      </c>
      <c r="X6" s="3" t="s">
        <v>6</v>
      </c>
      <c r="Y6" s="3" t="s">
        <v>45</v>
      </c>
      <c r="Z6" s="3" t="s">
        <v>6</v>
      </c>
      <c r="AA6" s="3" t="s">
        <v>45</v>
      </c>
      <c r="AB6" s="3" t="s">
        <v>6</v>
      </c>
      <c r="AC6" s="3" t="s">
        <v>45</v>
      </c>
      <c r="AD6" s="3" t="s">
        <v>6</v>
      </c>
    </row>
    <row r="7" spans="1:30" ht="25.5" customHeight="1" x14ac:dyDescent="0.3">
      <c r="A7" s="17" t="s">
        <v>46</v>
      </c>
      <c r="B7" s="5" t="s">
        <v>47</v>
      </c>
      <c r="C7" s="8">
        <v>79.606360725792996</v>
      </c>
      <c r="D7" s="7" t="s">
        <v>25</v>
      </c>
      <c r="E7" s="8">
        <v>73.670642004913404</v>
      </c>
      <c r="F7" s="7" t="s">
        <v>26</v>
      </c>
      <c r="G7" s="8">
        <v>73.672034698147201</v>
      </c>
      <c r="H7" s="7" t="s">
        <v>23</v>
      </c>
      <c r="I7" s="8">
        <v>83.783154077751803</v>
      </c>
      <c r="J7" s="7" t="s">
        <v>33</v>
      </c>
      <c r="K7" s="8">
        <v>75.421190064315098</v>
      </c>
      <c r="L7" s="7" t="s">
        <v>34</v>
      </c>
      <c r="M7" s="8">
        <v>80.7693979261946</v>
      </c>
      <c r="N7" s="7" t="s">
        <v>22</v>
      </c>
      <c r="O7" s="8">
        <v>84.168427597731394</v>
      </c>
      <c r="P7" s="7" t="s">
        <v>31</v>
      </c>
      <c r="Q7" s="8">
        <v>81.189672079494002</v>
      </c>
      <c r="R7" s="7" t="s">
        <v>29</v>
      </c>
      <c r="S7" s="8">
        <v>80.091556920727996</v>
      </c>
      <c r="T7" s="7" t="s">
        <v>32</v>
      </c>
      <c r="U7" s="8">
        <v>70.554849480468505</v>
      </c>
      <c r="V7" s="7" t="s">
        <v>21</v>
      </c>
      <c r="W7" s="8">
        <v>75.164448336027206</v>
      </c>
      <c r="X7" s="7" t="s">
        <v>37</v>
      </c>
      <c r="Y7" s="8">
        <v>74.529319442289605</v>
      </c>
      <c r="Z7" s="7" t="s">
        <v>27</v>
      </c>
      <c r="AA7" s="8">
        <v>76.033149852295594</v>
      </c>
      <c r="AB7" s="7" t="s">
        <v>30</v>
      </c>
      <c r="AC7" s="8">
        <v>78.044763625031607</v>
      </c>
      <c r="AD7" s="7" t="s">
        <v>28</v>
      </c>
    </row>
    <row r="8" spans="1:30" x14ac:dyDescent="0.3">
      <c r="A8" s="15" t="s">
        <v>2</v>
      </c>
      <c r="B8" s="5" t="s">
        <v>48</v>
      </c>
      <c r="C8" s="8">
        <v>20.393639274207001</v>
      </c>
      <c r="D8" s="7" t="s">
        <v>34</v>
      </c>
      <c r="E8" s="8">
        <v>26.3293579950866</v>
      </c>
      <c r="F8" s="7" t="s">
        <v>33</v>
      </c>
      <c r="G8" s="8">
        <v>26.327965301852799</v>
      </c>
      <c r="H8" s="7" t="s">
        <v>29</v>
      </c>
      <c r="I8" s="8">
        <v>16.216845922248201</v>
      </c>
      <c r="J8" s="7" t="s">
        <v>26</v>
      </c>
      <c r="K8" s="8">
        <v>24.578809935684902</v>
      </c>
      <c r="L8" s="7" t="s">
        <v>25</v>
      </c>
      <c r="M8" s="8">
        <v>19.2306020738054</v>
      </c>
      <c r="N8" s="7" t="s">
        <v>27</v>
      </c>
      <c r="O8" s="8">
        <v>15.8315724022686</v>
      </c>
      <c r="P8" s="7" t="s">
        <v>21</v>
      </c>
      <c r="Q8" s="8">
        <v>18.810327920506001</v>
      </c>
      <c r="R8" s="7" t="s">
        <v>23</v>
      </c>
      <c r="S8" s="8">
        <v>19.908443079272001</v>
      </c>
      <c r="T8" s="7" t="s">
        <v>37</v>
      </c>
      <c r="U8" s="8">
        <v>29.445150519531499</v>
      </c>
      <c r="V8" s="7" t="s">
        <v>31</v>
      </c>
      <c r="W8" s="8">
        <v>24.835551663972801</v>
      </c>
      <c r="X8" s="7" t="s">
        <v>32</v>
      </c>
      <c r="Y8" s="8">
        <v>25.470680557710399</v>
      </c>
      <c r="Z8" s="7" t="s">
        <v>22</v>
      </c>
      <c r="AA8" s="8">
        <v>23.966850147704399</v>
      </c>
      <c r="AB8" s="7" t="s">
        <v>28</v>
      </c>
      <c r="AC8" s="8">
        <v>21.955236374968301</v>
      </c>
      <c r="AD8" s="7" t="s">
        <v>30</v>
      </c>
    </row>
    <row r="9" spans="1:30" ht="25.5" customHeight="1" x14ac:dyDescent="0.3">
      <c r="A9" s="17" t="s">
        <v>52</v>
      </c>
      <c r="B9" s="5" t="s">
        <v>47</v>
      </c>
      <c r="C9" s="8">
        <v>62.3341560352019</v>
      </c>
      <c r="D9" s="7" t="s">
        <v>29</v>
      </c>
      <c r="E9" s="8">
        <v>55.228968391867298</v>
      </c>
      <c r="F9" s="7" t="s">
        <v>34</v>
      </c>
      <c r="G9" s="8">
        <v>62.218596895961703</v>
      </c>
      <c r="H9" s="7" t="s">
        <v>22</v>
      </c>
      <c r="I9" s="8">
        <v>66.146765538442096</v>
      </c>
      <c r="J9" s="7" t="s">
        <v>33</v>
      </c>
      <c r="K9" s="8">
        <v>48.1349341238869</v>
      </c>
      <c r="L9" s="7" t="s">
        <v>21</v>
      </c>
      <c r="M9" s="8">
        <v>59.1748677969535</v>
      </c>
      <c r="N9" s="7" t="s">
        <v>25</v>
      </c>
      <c r="O9" s="8">
        <v>55.463288553278502</v>
      </c>
      <c r="P9" s="7" t="s">
        <v>30</v>
      </c>
      <c r="Q9" s="8">
        <v>60.720062908267501</v>
      </c>
      <c r="R9" s="7" t="s">
        <v>32</v>
      </c>
      <c r="S9" s="8">
        <v>53.788644844991801</v>
      </c>
      <c r="T9" s="7" t="s">
        <v>27</v>
      </c>
      <c r="U9" s="8">
        <v>66.681071272076807</v>
      </c>
      <c r="V9" s="7" t="s">
        <v>31</v>
      </c>
      <c r="W9" s="8">
        <v>51.627163616487699</v>
      </c>
      <c r="X9" s="7" t="s">
        <v>26</v>
      </c>
      <c r="Y9" s="8">
        <v>52.285939324789702</v>
      </c>
      <c r="Z9" s="7" t="s">
        <v>23</v>
      </c>
      <c r="AA9" s="8">
        <v>53.893507930065901</v>
      </c>
      <c r="AB9" s="7" t="s">
        <v>37</v>
      </c>
      <c r="AC9" s="8">
        <v>57.597457815190999</v>
      </c>
      <c r="AD9" s="7" t="s">
        <v>28</v>
      </c>
    </row>
    <row r="10" spans="1:30" x14ac:dyDescent="0.3">
      <c r="A10" s="15" t="s">
        <v>2</v>
      </c>
      <c r="B10" s="5" t="s">
        <v>48</v>
      </c>
      <c r="C10" s="8">
        <v>37.6658439647981</v>
      </c>
      <c r="D10" s="7" t="s">
        <v>23</v>
      </c>
      <c r="E10" s="8">
        <v>44.771031608132702</v>
      </c>
      <c r="F10" s="7" t="s">
        <v>25</v>
      </c>
      <c r="G10" s="8">
        <v>37.781403104038297</v>
      </c>
      <c r="H10" s="7" t="s">
        <v>27</v>
      </c>
      <c r="I10" s="8">
        <v>33.853234461557904</v>
      </c>
      <c r="J10" s="7" t="s">
        <v>26</v>
      </c>
      <c r="K10" s="8">
        <v>51.8650658761131</v>
      </c>
      <c r="L10" s="7" t="s">
        <v>31</v>
      </c>
      <c r="M10" s="8">
        <v>40.8251322030465</v>
      </c>
      <c r="N10" s="7" t="s">
        <v>34</v>
      </c>
      <c r="O10" s="8">
        <v>44.536711446721498</v>
      </c>
      <c r="P10" s="7" t="s">
        <v>28</v>
      </c>
      <c r="Q10" s="8">
        <v>39.279937091732499</v>
      </c>
      <c r="R10" s="7" t="s">
        <v>37</v>
      </c>
      <c r="S10" s="8">
        <v>46.211355155008199</v>
      </c>
      <c r="T10" s="7" t="s">
        <v>22</v>
      </c>
      <c r="U10" s="8">
        <v>33.3189287279232</v>
      </c>
      <c r="V10" s="7" t="s">
        <v>21</v>
      </c>
      <c r="W10" s="8">
        <v>48.372836383512301</v>
      </c>
      <c r="X10" s="7" t="s">
        <v>33</v>
      </c>
      <c r="Y10" s="8">
        <v>47.714060675210298</v>
      </c>
      <c r="Z10" s="7" t="s">
        <v>29</v>
      </c>
      <c r="AA10" s="8">
        <v>46.106492069934099</v>
      </c>
      <c r="AB10" s="7" t="s">
        <v>32</v>
      </c>
      <c r="AC10" s="8">
        <v>42.402542184809001</v>
      </c>
      <c r="AD10" s="7" t="s">
        <v>30</v>
      </c>
    </row>
    <row r="11" spans="1:30" ht="35.1" customHeight="1" x14ac:dyDescent="0.3">
      <c r="A11" s="17" t="s">
        <v>54</v>
      </c>
      <c r="B11" s="5" t="s">
        <v>47</v>
      </c>
      <c r="C11" s="8">
        <v>56.079212088728902</v>
      </c>
      <c r="D11" s="7" t="s">
        <v>30</v>
      </c>
      <c r="E11" s="8">
        <v>53.542947759476398</v>
      </c>
      <c r="F11" s="7" t="s">
        <v>27</v>
      </c>
      <c r="G11" s="8">
        <v>48.821880465046704</v>
      </c>
      <c r="H11" s="7" t="s">
        <v>21</v>
      </c>
      <c r="I11" s="8">
        <v>64.801287533371394</v>
      </c>
      <c r="J11" s="7" t="s">
        <v>31</v>
      </c>
      <c r="K11" s="8">
        <v>58.016736865244503</v>
      </c>
      <c r="L11" s="7" t="s">
        <v>25</v>
      </c>
      <c r="M11" s="8">
        <v>63.9521669996046</v>
      </c>
      <c r="N11" s="7" t="s">
        <v>33</v>
      </c>
      <c r="O11" s="8">
        <v>63.621991657524298</v>
      </c>
      <c r="P11" s="7" t="s">
        <v>29</v>
      </c>
      <c r="Q11" s="8">
        <v>60.721628534844399</v>
      </c>
      <c r="R11" s="7" t="s">
        <v>22</v>
      </c>
      <c r="S11" s="8">
        <v>55.791938718065197</v>
      </c>
      <c r="T11" s="7" t="s">
        <v>37</v>
      </c>
      <c r="U11" s="8">
        <v>52.453513398981997</v>
      </c>
      <c r="V11" s="7" t="s">
        <v>23</v>
      </c>
      <c r="W11" s="8">
        <v>56.128046206004001</v>
      </c>
      <c r="X11" s="7" t="s">
        <v>28</v>
      </c>
      <c r="Y11" s="8">
        <v>51.9322795630545</v>
      </c>
      <c r="Z11" s="7" t="s">
        <v>26</v>
      </c>
      <c r="AA11" s="8">
        <v>55.969377060976797</v>
      </c>
      <c r="AB11" s="7" t="s">
        <v>34</v>
      </c>
      <c r="AC11" s="8">
        <v>58.334194678277001</v>
      </c>
      <c r="AD11" s="7" t="s">
        <v>32</v>
      </c>
    </row>
    <row r="12" spans="1:30" x14ac:dyDescent="0.3">
      <c r="A12" s="15" t="s">
        <v>2</v>
      </c>
      <c r="B12" s="5" t="s">
        <v>48</v>
      </c>
      <c r="C12" s="8">
        <v>43.920787911271098</v>
      </c>
      <c r="D12" s="7" t="s">
        <v>28</v>
      </c>
      <c r="E12" s="8">
        <v>46.457052240523602</v>
      </c>
      <c r="F12" s="7" t="s">
        <v>22</v>
      </c>
      <c r="G12" s="8">
        <v>51.178119534953296</v>
      </c>
      <c r="H12" s="7" t="s">
        <v>31</v>
      </c>
      <c r="I12" s="8">
        <v>35.198712466628599</v>
      </c>
      <c r="J12" s="7" t="s">
        <v>21</v>
      </c>
      <c r="K12" s="8">
        <v>41.983263134755497</v>
      </c>
      <c r="L12" s="7" t="s">
        <v>34</v>
      </c>
      <c r="M12" s="8">
        <v>36.0478330003954</v>
      </c>
      <c r="N12" s="7" t="s">
        <v>26</v>
      </c>
      <c r="O12" s="8">
        <v>36.378008342475702</v>
      </c>
      <c r="P12" s="7" t="s">
        <v>23</v>
      </c>
      <c r="Q12" s="8">
        <v>39.278371465155601</v>
      </c>
      <c r="R12" s="7" t="s">
        <v>27</v>
      </c>
      <c r="S12" s="8">
        <v>44.208061281934803</v>
      </c>
      <c r="T12" s="7" t="s">
        <v>32</v>
      </c>
      <c r="U12" s="8">
        <v>47.546486601018003</v>
      </c>
      <c r="V12" s="7" t="s">
        <v>29</v>
      </c>
      <c r="W12" s="8">
        <v>43.871953793995999</v>
      </c>
      <c r="X12" s="7" t="s">
        <v>30</v>
      </c>
      <c r="Y12" s="8">
        <v>48.0677204369455</v>
      </c>
      <c r="Z12" s="7" t="s">
        <v>33</v>
      </c>
      <c r="AA12" s="8">
        <v>44.030622939023203</v>
      </c>
      <c r="AB12" s="7" t="s">
        <v>25</v>
      </c>
      <c r="AC12" s="8">
        <v>41.665805321722999</v>
      </c>
      <c r="AD12" s="7" t="s">
        <v>37</v>
      </c>
    </row>
    <row r="13" spans="1:30" x14ac:dyDescent="0.3">
      <c r="A13" s="17" t="s">
        <v>59</v>
      </c>
      <c r="B13" s="5" t="s">
        <v>47</v>
      </c>
      <c r="C13" s="8">
        <v>38.414158562657398</v>
      </c>
      <c r="D13" s="7" t="s">
        <v>26</v>
      </c>
      <c r="E13" s="8">
        <v>40.184481671524402</v>
      </c>
      <c r="F13" s="7" t="s">
        <v>37</v>
      </c>
      <c r="G13" s="8">
        <v>42.508531963982698</v>
      </c>
      <c r="H13" s="7" t="s">
        <v>30</v>
      </c>
      <c r="I13" s="8">
        <v>49.449013074781398</v>
      </c>
      <c r="J13" s="7" t="s">
        <v>33</v>
      </c>
      <c r="K13" s="8">
        <v>39.255275686584902</v>
      </c>
      <c r="L13" s="7" t="s">
        <v>23</v>
      </c>
      <c r="M13" s="8">
        <v>47.344383285638202</v>
      </c>
      <c r="N13" s="7" t="s">
        <v>29</v>
      </c>
      <c r="O13" s="8">
        <v>50.307481081078102</v>
      </c>
      <c r="P13" s="7" t="s">
        <v>31</v>
      </c>
      <c r="Q13" s="8">
        <v>44.035593399245002</v>
      </c>
      <c r="R13" s="7" t="s">
        <v>28</v>
      </c>
      <c r="S13" s="8">
        <v>45.966735473378399</v>
      </c>
      <c r="T13" s="7" t="s">
        <v>22</v>
      </c>
      <c r="U13" s="8">
        <v>34.517528437999403</v>
      </c>
      <c r="V13" s="7" t="s">
        <v>21</v>
      </c>
      <c r="W13" s="8">
        <v>42.019919435296501</v>
      </c>
      <c r="X13" s="7" t="s">
        <v>34</v>
      </c>
      <c r="Y13" s="8">
        <v>39.552195820260998</v>
      </c>
      <c r="Z13" s="7" t="s">
        <v>27</v>
      </c>
      <c r="AA13" s="8">
        <v>45.483359735434803</v>
      </c>
      <c r="AB13" s="7" t="s">
        <v>32</v>
      </c>
      <c r="AC13" s="8">
        <v>44.0906961352132</v>
      </c>
      <c r="AD13" s="7" t="s">
        <v>25</v>
      </c>
    </row>
    <row r="14" spans="1:30" x14ac:dyDescent="0.3">
      <c r="A14" s="15" t="s">
        <v>2</v>
      </c>
      <c r="B14" s="5" t="s">
        <v>48</v>
      </c>
      <c r="C14" s="8">
        <v>61.585841437342602</v>
      </c>
      <c r="D14" s="7" t="s">
        <v>33</v>
      </c>
      <c r="E14" s="8">
        <v>59.815518328475598</v>
      </c>
      <c r="F14" s="7" t="s">
        <v>32</v>
      </c>
      <c r="G14" s="8">
        <v>57.491468036017302</v>
      </c>
      <c r="H14" s="7" t="s">
        <v>28</v>
      </c>
      <c r="I14" s="8">
        <v>50.550986925218602</v>
      </c>
      <c r="J14" s="7" t="s">
        <v>26</v>
      </c>
      <c r="K14" s="8">
        <v>60.744724313415098</v>
      </c>
      <c r="L14" s="7" t="s">
        <v>29</v>
      </c>
      <c r="M14" s="8">
        <v>52.655616714361699</v>
      </c>
      <c r="N14" s="7" t="s">
        <v>23</v>
      </c>
      <c r="O14" s="8">
        <v>49.692518918921898</v>
      </c>
      <c r="P14" s="7" t="s">
        <v>21</v>
      </c>
      <c r="Q14" s="8">
        <v>55.964406600754998</v>
      </c>
      <c r="R14" s="7" t="s">
        <v>30</v>
      </c>
      <c r="S14" s="8">
        <v>54.033264526621601</v>
      </c>
      <c r="T14" s="7" t="s">
        <v>27</v>
      </c>
      <c r="U14" s="8">
        <v>65.482471562000597</v>
      </c>
      <c r="V14" s="7" t="s">
        <v>31</v>
      </c>
      <c r="W14" s="8">
        <v>57.980080564703599</v>
      </c>
      <c r="X14" s="7" t="s">
        <v>25</v>
      </c>
      <c r="Y14" s="8">
        <v>60.447804179739002</v>
      </c>
      <c r="Z14" s="7" t="s">
        <v>22</v>
      </c>
      <c r="AA14" s="8">
        <v>54.516640264565197</v>
      </c>
      <c r="AB14" s="7" t="s">
        <v>37</v>
      </c>
      <c r="AC14" s="8">
        <v>55.9093038647868</v>
      </c>
      <c r="AD14" s="7" t="s">
        <v>34</v>
      </c>
    </row>
    <row r="15" spans="1:30" x14ac:dyDescent="0.3">
      <c r="A15" s="17" t="s">
        <v>62</v>
      </c>
      <c r="B15" s="5" t="s">
        <v>47</v>
      </c>
      <c r="C15" s="8">
        <v>37.454377690636001</v>
      </c>
      <c r="D15" s="7" t="s">
        <v>33</v>
      </c>
      <c r="E15" s="8">
        <v>21.792162631184201</v>
      </c>
      <c r="F15" s="7" t="s">
        <v>26</v>
      </c>
      <c r="G15" s="8">
        <v>32.605386700174201</v>
      </c>
      <c r="H15" s="7" t="s">
        <v>32</v>
      </c>
      <c r="I15" s="8">
        <v>37.008186238285802</v>
      </c>
      <c r="J15" s="7" t="s">
        <v>29</v>
      </c>
      <c r="K15" s="8">
        <v>23.724120064458699</v>
      </c>
      <c r="L15" s="7" t="s">
        <v>27</v>
      </c>
      <c r="M15" s="8">
        <v>32.869716017179897</v>
      </c>
      <c r="N15" s="7" t="s">
        <v>22</v>
      </c>
      <c r="O15" s="8">
        <v>22.865283663411901</v>
      </c>
      <c r="P15" s="7" t="s">
        <v>23</v>
      </c>
      <c r="Q15" s="8">
        <v>40.749831208103402</v>
      </c>
      <c r="R15" s="7" t="s">
        <v>31</v>
      </c>
      <c r="S15" s="8">
        <v>21.072484867749999</v>
      </c>
      <c r="T15" s="7" t="s">
        <v>21</v>
      </c>
      <c r="U15" s="8">
        <v>32.2368373618852</v>
      </c>
      <c r="V15" s="7" t="s">
        <v>25</v>
      </c>
      <c r="W15" s="8">
        <v>24.490149526069299</v>
      </c>
      <c r="X15" s="7" t="s">
        <v>34</v>
      </c>
      <c r="Y15" s="8">
        <v>31.625620032304699</v>
      </c>
      <c r="Z15" s="7" t="s">
        <v>28</v>
      </c>
      <c r="AA15" s="8">
        <v>24.0612832370877</v>
      </c>
      <c r="AB15" s="7" t="s">
        <v>37</v>
      </c>
      <c r="AC15" s="8">
        <v>30.123868708512799</v>
      </c>
      <c r="AD15" s="7" t="s">
        <v>30</v>
      </c>
    </row>
    <row r="16" spans="1:30" x14ac:dyDescent="0.3">
      <c r="A16" s="15" t="s">
        <v>2</v>
      </c>
      <c r="B16" s="5" t="s">
        <v>48</v>
      </c>
      <c r="C16" s="8">
        <v>62.545622309363999</v>
      </c>
      <c r="D16" s="7" t="s">
        <v>26</v>
      </c>
      <c r="E16" s="8">
        <v>78.207837368815802</v>
      </c>
      <c r="F16" s="7" t="s">
        <v>33</v>
      </c>
      <c r="G16" s="8">
        <v>67.394613299825807</v>
      </c>
      <c r="H16" s="7" t="s">
        <v>37</v>
      </c>
      <c r="I16" s="8">
        <v>62.991813761714198</v>
      </c>
      <c r="J16" s="7" t="s">
        <v>23</v>
      </c>
      <c r="K16" s="8">
        <v>76.275879935541298</v>
      </c>
      <c r="L16" s="7" t="s">
        <v>22</v>
      </c>
      <c r="M16" s="8">
        <v>67.130283982820103</v>
      </c>
      <c r="N16" s="7" t="s">
        <v>27</v>
      </c>
      <c r="O16" s="8">
        <v>77.134716336587999</v>
      </c>
      <c r="P16" s="7" t="s">
        <v>29</v>
      </c>
      <c r="Q16" s="8">
        <v>59.250168791896598</v>
      </c>
      <c r="R16" s="7" t="s">
        <v>21</v>
      </c>
      <c r="S16" s="8">
        <v>78.927515132249994</v>
      </c>
      <c r="T16" s="7" t="s">
        <v>31</v>
      </c>
      <c r="U16" s="8">
        <v>67.763162638114807</v>
      </c>
      <c r="V16" s="7" t="s">
        <v>34</v>
      </c>
      <c r="W16" s="8">
        <v>75.509850473930697</v>
      </c>
      <c r="X16" s="7" t="s">
        <v>25</v>
      </c>
      <c r="Y16" s="8">
        <v>68.374379967695305</v>
      </c>
      <c r="Z16" s="7" t="s">
        <v>30</v>
      </c>
      <c r="AA16" s="8">
        <v>75.938716762912307</v>
      </c>
      <c r="AB16" s="7" t="s">
        <v>32</v>
      </c>
      <c r="AC16" s="8">
        <v>69.876131291487198</v>
      </c>
      <c r="AD16" s="7" t="s">
        <v>28</v>
      </c>
    </row>
    <row r="17" spans="1:30" ht="25.5" customHeight="1" x14ac:dyDescent="0.3">
      <c r="A17" s="17" t="s">
        <v>68</v>
      </c>
      <c r="B17" s="5" t="s">
        <v>47</v>
      </c>
      <c r="C17" s="8">
        <v>38.978978583305903</v>
      </c>
      <c r="D17" s="7" t="s">
        <v>33</v>
      </c>
      <c r="E17" s="8">
        <v>34.906877797008399</v>
      </c>
      <c r="F17" s="7" t="s">
        <v>22</v>
      </c>
      <c r="G17" s="8">
        <v>18.430359808649602</v>
      </c>
      <c r="H17" s="7" t="s">
        <v>23</v>
      </c>
      <c r="I17" s="8">
        <v>31.2815575407217</v>
      </c>
      <c r="J17" s="7" t="s">
        <v>25</v>
      </c>
      <c r="K17" s="8">
        <v>33.009554664208601</v>
      </c>
      <c r="L17" s="7" t="s">
        <v>32</v>
      </c>
      <c r="M17" s="8">
        <v>36.899572123110801</v>
      </c>
      <c r="N17" s="7" t="s">
        <v>29</v>
      </c>
      <c r="O17" s="8">
        <v>10.007942766380101</v>
      </c>
      <c r="P17" s="7" t="s">
        <v>21</v>
      </c>
      <c r="Q17" s="8">
        <v>20.373074733694601</v>
      </c>
      <c r="R17" s="7" t="s">
        <v>37</v>
      </c>
      <c r="S17" s="8">
        <v>39.859802542056997</v>
      </c>
      <c r="T17" s="7" t="s">
        <v>31</v>
      </c>
      <c r="U17" s="8">
        <v>15.3683956412456</v>
      </c>
      <c r="V17" s="7" t="s">
        <v>26</v>
      </c>
      <c r="W17" s="8">
        <v>28.8313398862086</v>
      </c>
      <c r="X17" s="7" t="s">
        <v>30</v>
      </c>
      <c r="Y17" s="8">
        <v>18.964256619834099</v>
      </c>
      <c r="Z17" s="7" t="s">
        <v>27</v>
      </c>
      <c r="AA17" s="8">
        <v>21.2824077055892</v>
      </c>
      <c r="AB17" s="7" t="s">
        <v>34</v>
      </c>
      <c r="AC17" s="8">
        <v>29.393303386201602</v>
      </c>
      <c r="AD17" s="7" t="s">
        <v>28</v>
      </c>
    </row>
    <row r="18" spans="1:30" x14ac:dyDescent="0.3">
      <c r="A18" s="15" t="s">
        <v>2</v>
      </c>
      <c r="B18" s="5" t="s">
        <v>48</v>
      </c>
      <c r="C18" s="8">
        <v>61.021021416694097</v>
      </c>
      <c r="D18" s="7" t="s">
        <v>26</v>
      </c>
      <c r="E18" s="8">
        <v>65.093122202991594</v>
      </c>
      <c r="F18" s="7" t="s">
        <v>27</v>
      </c>
      <c r="G18" s="8">
        <v>81.569640191350402</v>
      </c>
      <c r="H18" s="7" t="s">
        <v>29</v>
      </c>
      <c r="I18" s="8">
        <v>68.718442459278407</v>
      </c>
      <c r="J18" s="7" t="s">
        <v>34</v>
      </c>
      <c r="K18" s="8">
        <v>66.990445335791406</v>
      </c>
      <c r="L18" s="7" t="s">
        <v>37</v>
      </c>
      <c r="M18" s="8">
        <v>63.100427876889199</v>
      </c>
      <c r="N18" s="7" t="s">
        <v>23</v>
      </c>
      <c r="O18" s="8">
        <v>89.992057233619903</v>
      </c>
      <c r="P18" s="7" t="s">
        <v>31</v>
      </c>
      <c r="Q18" s="8">
        <v>79.626925266305406</v>
      </c>
      <c r="R18" s="7" t="s">
        <v>32</v>
      </c>
      <c r="S18" s="8">
        <v>60.140197457943003</v>
      </c>
      <c r="T18" s="7" t="s">
        <v>21</v>
      </c>
      <c r="U18" s="8">
        <v>84.631604358754402</v>
      </c>
      <c r="V18" s="7" t="s">
        <v>33</v>
      </c>
      <c r="W18" s="8">
        <v>71.168660113791404</v>
      </c>
      <c r="X18" s="7" t="s">
        <v>28</v>
      </c>
      <c r="Y18" s="8">
        <v>81.035743380165897</v>
      </c>
      <c r="Z18" s="7" t="s">
        <v>22</v>
      </c>
      <c r="AA18" s="8">
        <v>78.717592294410807</v>
      </c>
      <c r="AB18" s="7" t="s">
        <v>25</v>
      </c>
      <c r="AC18" s="8">
        <v>70.606696613798405</v>
      </c>
      <c r="AD18" s="7" t="s">
        <v>30</v>
      </c>
    </row>
    <row r="19" spans="1:30" ht="25.5" customHeight="1" x14ac:dyDescent="0.3">
      <c r="A19" s="17" t="s">
        <v>65</v>
      </c>
      <c r="B19" s="5" t="s">
        <v>47</v>
      </c>
      <c r="C19" s="8">
        <v>27.1467489591708</v>
      </c>
      <c r="D19" s="7" t="s">
        <v>32</v>
      </c>
      <c r="E19" s="8">
        <v>15.2774824354464</v>
      </c>
      <c r="F19" s="7" t="s">
        <v>21</v>
      </c>
      <c r="G19" s="8">
        <v>34.886072968415597</v>
      </c>
      <c r="H19" s="7" t="s">
        <v>33</v>
      </c>
      <c r="I19" s="8">
        <v>26.288540767753801</v>
      </c>
      <c r="J19" s="7" t="s">
        <v>28</v>
      </c>
      <c r="K19" s="8">
        <v>20.301549876627401</v>
      </c>
      <c r="L19" s="7" t="s">
        <v>26</v>
      </c>
      <c r="M19" s="8">
        <v>28.335200706832001</v>
      </c>
      <c r="N19" s="7" t="s">
        <v>22</v>
      </c>
      <c r="O19" s="8">
        <v>22.455018829397599</v>
      </c>
      <c r="P19" s="7" t="s">
        <v>27</v>
      </c>
      <c r="Q19" s="8">
        <v>31.925217820267399</v>
      </c>
      <c r="R19" s="7" t="s">
        <v>29</v>
      </c>
      <c r="S19" s="8">
        <v>23.570680578335701</v>
      </c>
      <c r="T19" s="7" t="s">
        <v>37</v>
      </c>
      <c r="U19" s="8">
        <v>36.4779276768421</v>
      </c>
      <c r="V19" s="7" t="s">
        <v>31</v>
      </c>
      <c r="W19" s="8">
        <v>21.028845281533702</v>
      </c>
      <c r="X19" s="7" t="s">
        <v>23</v>
      </c>
      <c r="Y19" s="8">
        <v>25.975646727633901</v>
      </c>
      <c r="Z19" s="7" t="s">
        <v>30</v>
      </c>
      <c r="AA19" s="8">
        <v>24.411028429782501</v>
      </c>
      <c r="AB19" s="7" t="s">
        <v>34</v>
      </c>
      <c r="AC19" s="8">
        <v>26.5504619985206</v>
      </c>
      <c r="AD19" s="7" t="s">
        <v>25</v>
      </c>
    </row>
    <row r="20" spans="1:30" x14ac:dyDescent="0.3">
      <c r="A20" s="15" t="s">
        <v>2</v>
      </c>
      <c r="B20" s="5" t="s">
        <v>48</v>
      </c>
      <c r="C20" s="8">
        <v>72.853251040829207</v>
      </c>
      <c r="D20" s="7" t="s">
        <v>37</v>
      </c>
      <c r="E20" s="8">
        <v>84.722517564553598</v>
      </c>
      <c r="F20" s="7" t="s">
        <v>31</v>
      </c>
      <c r="G20" s="8">
        <v>65.113927031584396</v>
      </c>
      <c r="H20" s="7" t="s">
        <v>26</v>
      </c>
      <c r="I20" s="8">
        <v>73.711459232246199</v>
      </c>
      <c r="J20" s="7" t="s">
        <v>30</v>
      </c>
      <c r="K20" s="8">
        <v>79.698450123372595</v>
      </c>
      <c r="L20" s="7" t="s">
        <v>33</v>
      </c>
      <c r="M20" s="8">
        <v>71.664799293168002</v>
      </c>
      <c r="N20" s="7" t="s">
        <v>27</v>
      </c>
      <c r="O20" s="8">
        <v>77.544981170602398</v>
      </c>
      <c r="P20" s="7" t="s">
        <v>22</v>
      </c>
      <c r="Q20" s="8">
        <v>68.074782179732594</v>
      </c>
      <c r="R20" s="7" t="s">
        <v>23</v>
      </c>
      <c r="S20" s="8">
        <v>76.429319421664303</v>
      </c>
      <c r="T20" s="7" t="s">
        <v>32</v>
      </c>
      <c r="U20" s="8">
        <v>63.5220723231579</v>
      </c>
      <c r="V20" s="7" t="s">
        <v>21</v>
      </c>
      <c r="W20" s="8">
        <v>78.971154718466295</v>
      </c>
      <c r="X20" s="7" t="s">
        <v>29</v>
      </c>
      <c r="Y20" s="8">
        <v>74.024353272366099</v>
      </c>
      <c r="Z20" s="7" t="s">
        <v>28</v>
      </c>
      <c r="AA20" s="8">
        <v>75.588971570217495</v>
      </c>
      <c r="AB20" s="7" t="s">
        <v>25</v>
      </c>
      <c r="AC20" s="8">
        <v>73.449538001479397</v>
      </c>
      <c r="AD20" s="7" t="s">
        <v>34</v>
      </c>
    </row>
    <row r="21" spans="1:30" x14ac:dyDescent="0.3">
      <c r="A21" s="17" t="s">
        <v>69</v>
      </c>
      <c r="B21" s="5" t="s">
        <v>47</v>
      </c>
      <c r="C21" s="8">
        <v>23.391112497304</v>
      </c>
      <c r="D21" s="7" t="s">
        <v>22</v>
      </c>
      <c r="E21" s="8">
        <v>13.3363667363791</v>
      </c>
      <c r="F21" s="7" t="s">
        <v>26</v>
      </c>
      <c r="G21" s="8">
        <v>26.464296650295701</v>
      </c>
      <c r="H21" s="7" t="s">
        <v>31</v>
      </c>
      <c r="I21" s="8">
        <v>23.677750041466101</v>
      </c>
      <c r="J21" s="7" t="s">
        <v>29</v>
      </c>
      <c r="K21" s="8">
        <v>12.928315338167801</v>
      </c>
      <c r="L21" s="7" t="s">
        <v>21</v>
      </c>
      <c r="M21" s="8">
        <v>16.9413766126045</v>
      </c>
      <c r="N21" s="7" t="s">
        <v>27</v>
      </c>
      <c r="O21" s="8">
        <v>19.385219269068902</v>
      </c>
      <c r="P21" s="7" t="s">
        <v>34</v>
      </c>
      <c r="Q21" s="8">
        <v>25.305080213370701</v>
      </c>
      <c r="R21" s="7" t="s">
        <v>33</v>
      </c>
      <c r="S21" s="8">
        <v>13.597056384005</v>
      </c>
      <c r="T21" s="7" t="s">
        <v>23</v>
      </c>
      <c r="U21" s="8">
        <v>22.160047985005001</v>
      </c>
      <c r="V21" s="7" t="s">
        <v>32</v>
      </c>
      <c r="W21" s="8">
        <v>20.562193548183899</v>
      </c>
      <c r="X21" s="7" t="s">
        <v>25</v>
      </c>
      <c r="Y21" s="8">
        <v>20.1084055157805</v>
      </c>
      <c r="Z21" s="7" t="s">
        <v>28</v>
      </c>
      <c r="AA21" s="8">
        <v>18.132034236988002</v>
      </c>
      <c r="AB21" s="7" t="s">
        <v>37</v>
      </c>
      <c r="AC21" s="8">
        <v>19.653919968807799</v>
      </c>
      <c r="AD21" s="7" t="s">
        <v>30</v>
      </c>
    </row>
    <row r="22" spans="1:30" x14ac:dyDescent="0.3">
      <c r="A22" s="15" t="s">
        <v>2</v>
      </c>
      <c r="B22" s="5" t="s">
        <v>48</v>
      </c>
      <c r="C22" s="8">
        <v>76.608887502696007</v>
      </c>
      <c r="D22" s="7" t="s">
        <v>27</v>
      </c>
      <c r="E22" s="8">
        <v>86.663633263620895</v>
      </c>
      <c r="F22" s="7" t="s">
        <v>33</v>
      </c>
      <c r="G22" s="8">
        <v>73.535703349704207</v>
      </c>
      <c r="H22" s="7" t="s">
        <v>21</v>
      </c>
      <c r="I22" s="8">
        <v>76.322249958533902</v>
      </c>
      <c r="J22" s="7" t="s">
        <v>23</v>
      </c>
      <c r="K22" s="8">
        <v>87.071684661832194</v>
      </c>
      <c r="L22" s="7" t="s">
        <v>31</v>
      </c>
      <c r="M22" s="8">
        <v>83.0586233873955</v>
      </c>
      <c r="N22" s="7" t="s">
        <v>22</v>
      </c>
      <c r="O22" s="8">
        <v>80.614780730931102</v>
      </c>
      <c r="P22" s="7" t="s">
        <v>25</v>
      </c>
      <c r="Q22" s="8">
        <v>74.694919786629299</v>
      </c>
      <c r="R22" s="7" t="s">
        <v>26</v>
      </c>
      <c r="S22" s="8">
        <v>86.402943615995</v>
      </c>
      <c r="T22" s="7" t="s">
        <v>29</v>
      </c>
      <c r="U22" s="8">
        <v>77.839952014995006</v>
      </c>
      <c r="V22" s="7" t="s">
        <v>37</v>
      </c>
      <c r="W22" s="8">
        <v>79.437806451816101</v>
      </c>
      <c r="X22" s="7" t="s">
        <v>34</v>
      </c>
      <c r="Y22" s="8">
        <v>79.891594484219397</v>
      </c>
      <c r="Z22" s="7" t="s">
        <v>30</v>
      </c>
      <c r="AA22" s="8">
        <v>81.867965763011995</v>
      </c>
      <c r="AB22" s="7" t="s">
        <v>32</v>
      </c>
      <c r="AC22" s="8">
        <v>80.346080031192201</v>
      </c>
      <c r="AD22" s="7" t="s">
        <v>28</v>
      </c>
    </row>
  </sheetData>
  <mergeCells count="24">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 ref="A17:A18"/>
    <mergeCell ref="A19:A20"/>
    <mergeCell ref="A21:A22"/>
    <mergeCell ref="A7:A8"/>
    <mergeCell ref="A9:A10"/>
    <mergeCell ref="A11:A12"/>
    <mergeCell ref="A13:A14"/>
    <mergeCell ref="A15:A16"/>
  </mergeCells>
  <pageMargins left="0" right="0" top="0" bottom="0"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4"/>
  <sheetViews>
    <sheetView topLeftCell="A11" workbookViewId="0"/>
  </sheetViews>
  <sheetFormatPr defaultRowHeight="14.4" x14ac:dyDescent="0.3"/>
  <cols>
    <col min="1" max="1" width="98" bestFit="1" customWidth="1"/>
    <col min="2" max="2" width="7.664062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6"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1093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86</v>
      </c>
    </row>
    <row r="3" spans="1:30" ht="23.25" customHeight="1" x14ac:dyDescent="0.3">
      <c r="A3" s="12" t="s">
        <v>84</v>
      </c>
    </row>
    <row r="4" spans="1:30" x14ac:dyDescent="0.3">
      <c r="A4" s="13" t="s">
        <v>2</v>
      </c>
      <c r="B4" s="14" t="s">
        <v>2</v>
      </c>
      <c r="C4" s="16" t="s">
        <v>3</v>
      </c>
      <c r="D4" s="16" t="s">
        <v>2</v>
      </c>
      <c r="E4" s="16" t="s">
        <v>2</v>
      </c>
      <c r="F4" s="16" t="s">
        <v>2</v>
      </c>
      <c r="G4" s="16" t="s">
        <v>2</v>
      </c>
      <c r="H4" s="16" t="s">
        <v>2</v>
      </c>
      <c r="I4" s="16" t="s">
        <v>2</v>
      </c>
      <c r="J4" s="16" t="s">
        <v>2</v>
      </c>
      <c r="K4" s="16" t="s">
        <v>2</v>
      </c>
      <c r="L4" s="16" t="s">
        <v>2</v>
      </c>
      <c r="M4" s="16" t="s">
        <v>2</v>
      </c>
      <c r="N4" s="16" t="s">
        <v>2</v>
      </c>
      <c r="O4" s="16" t="s">
        <v>2</v>
      </c>
      <c r="P4" s="16" t="s">
        <v>2</v>
      </c>
      <c r="Q4" s="16" t="s">
        <v>2</v>
      </c>
      <c r="R4" s="16" t="s">
        <v>2</v>
      </c>
      <c r="S4" s="16" t="s">
        <v>2</v>
      </c>
      <c r="T4" s="16" t="s">
        <v>2</v>
      </c>
      <c r="U4" s="16" t="s">
        <v>2</v>
      </c>
      <c r="V4" s="16" t="s">
        <v>2</v>
      </c>
      <c r="W4" s="16" t="s">
        <v>2</v>
      </c>
      <c r="X4" s="16" t="s">
        <v>2</v>
      </c>
      <c r="Y4" s="16" t="s">
        <v>2</v>
      </c>
      <c r="Z4" s="16" t="s">
        <v>2</v>
      </c>
      <c r="AA4" s="16" t="s">
        <v>2</v>
      </c>
      <c r="AB4" s="16" t="s">
        <v>2</v>
      </c>
      <c r="AC4" s="16" t="s">
        <v>2</v>
      </c>
      <c r="AD4" s="16" t="s">
        <v>2</v>
      </c>
    </row>
    <row r="5" spans="1:30" x14ac:dyDescent="0.3">
      <c r="A5" t="s">
        <v>2</v>
      </c>
      <c r="B5" s="15" t="s">
        <v>2</v>
      </c>
      <c r="C5" s="16" t="s">
        <v>5</v>
      </c>
      <c r="D5" s="16" t="s">
        <v>2</v>
      </c>
      <c r="E5" s="16" t="s">
        <v>7</v>
      </c>
      <c r="F5" s="16" t="s">
        <v>2</v>
      </c>
      <c r="G5" s="16" t="s">
        <v>8</v>
      </c>
      <c r="H5" s="16" t="s">
        <v>2</v>
      </c>
      <c r="I5" s="16" t="s">
        <v>9</v>
      </c>
      <c r="J5" s="16" t="s">
        <v>2</v>
      </c>
      <c r="K5" s="16" t="s">
        <v>10</v>
      </c>
      <c r="L5" s="16" t="s">
        <v>2</v>
      </c>
      <c r="M5" s="16" t="s">
        <v>11</v>
      </c>
      <c r="N5" s="16" t="s">
        <v>2</v>
      </c>
      <c r="O5" s="16" t="s">
        <v>12</v>
      </c>
      <c r="P5" s="16" t="s">
        <v>2</v>
      </c>
      <c r="Q5" s="16" t="s">
        <v>13</v>
      </c>
      <c r="R5" s="16" t="s">
        <v>2</v>
      </c>
      <c r="S5" s="16" t="s">
        <v>14</v>
      </c>
      <c r="T5" s="16" t="s">
        <v>2</v>
      </c>
      <c r="U5" s="16" t="s">
        <v>15</v>
      </c>
      <c r="V5" s="16" t="s">
        <v>2</v>
      </c>
      <c r="W5" s="16" t="s">
        <v>16</v>
      </c>
      <c r="X5" s="16" t="s">
        <v>2</v>
      </c>
      <c r="Y5" s="16" t="s">
        <v>17</v>
      </c>
      <c r="Z5" s="16" t="s">
        <v>2</v>
      </c>
      <c r="AA5" s="16" t="s">
        <v>18</v>
      </c>
      <c r="AB5" s="16" t="s">
        <v>2</v>
      </c>
      <c r="AC5" s="16" t="s">
        <v>4</v>
      </c>
      <c r="AD5" s="16" t="s">
        <v>2</v>
      </c>
    </row>
    <row r="6" spans="1:30" x14ac:dyDescent="0.3">
      <c r="A6" t="s">
        <v>2</v>
      </c>
      <c r="B6" s="15" t="s">
        <v>2</v>
      </c>
      <c r="C6" s="3" t="s">
        <v>45</v>
      </c>
      <c r="D6" s="3" t="s">
        <v>6</v>
      </c>
      <c r="E6" s="3" t="s">
        <v>45</v>
      </c>
      <c r="F6" s="3" t="s">
        <v>6</v>
      </c>
      <c r="G6" s="3" t="s">
        <v>45</v>
      </c>
      <c r="H6" s="3" t="s">
        <v>6</v>
      </c>
      <c r="I6" s="3" t="s">
        <v>45</v>
      </c>
      <c r="J6" s="3" t="s">
        <v>6</v>
      </c>
      <c r="K6" s="3" t="s">
        <v>45</v>
      </c>
      <c r="L6" s="3" t="s">
        <v>6</v>
      </c>
      <c r="M6" s="3" t="s">
        <v>45</v>
      </c>
      <c r="N6" s="3" t="s">
        <v>6</v>
      </c>
      <c r="O6" s="3" t="s">
        <v>45</v>
      </c>
      <c r="P6" s="3" t="s">
        <v>6</v>
      </c>
      <c r="Q6" s="3" t="s">
        <v>45</v>
      </c>
      <c r="R6" s="3" t="s">
        <v>6</v>
      </c>
      <c r="S6" s="3" t="s">
        <v>45</v>
      </c>
      <c r="T6" s="3" t="s">
        <v>6</v>
      </c>
      <c r="U6" s="3" t="s">
        <v>45</v>
      </c>
      <c r="V6" s="3" t="s">
        <v>6</v>
      </c>
      <c r="W6" s="3" t="s">
        <v>45</v>
      </c>
      <c r="X6" s="3" t="s">
        <v>6</v>
      </c>
      <c r="Y6" s="3" t="s">
        <v>45</v>
      </c>
      <c r="Z6" s="3" t="s">
        <v>6</v>
      </c>
      <c r="AA6" s="3" t="s">
        <v>45</v>
      </c>
      <c r="AB6" s="3" t="s">
        <v>6</v>
      </c>
      <c r="AC6" s="3" t="s">
        <v>45</v>
      </c>
      <c r="AD6" s="3" t="s">
        <v>6</v>
      </c>
    </row>
    <row r="7" spans="1:30" ht="25.5" customHeight="1" x14ac:dyDescent="0.3">
      <c r="A7" s="17" t="s">
        <v>49</v>
      </c>
      <c r="B7" s="5" t="s">
        <v>47</v>
      </c>
      <c r="C7" s="8">
        <v>70.978282644676497</v>
      </c>
      <c r="D7" s="7" t="s">
        <v>25</v>
      </c>
      <c r="E7" s="8">
        <v>73.2580710707783</v>
      </c>
      <c r="F7" s="7" t="s">
        <v>32</v>
      </c>
      <c r="G7" s="8">
        <v>59.8532596033834</v>
      </c>
      <c r="H7" s="7" t="s">
        <v>21</v>
      </c>
      <c r="I7" s="8">
        <v>78.380169301230694</v>
      </c>
      <c r="J7" s="7" t="s">
        <v>31</v>
      </c>
      <c r="K7" s="8">
        <v>74.730259269258099</v>
      </c>
      <c r="L7" s="7" t="s">
        <v>29</v>
      </c>
      <c r="M7" s="8">
        <v>75.580718136849597</v>
      </c>
      <c r="N7" s="7" t="s">
        <v>33</v>
      </c>
      <c r="O7" s="8">
        <v>67.943523171877402</v>
      </c>
      <c r="P7" s="7" t="s">
        <v>27</v>
      </c>
      <c r="Q7" s="8">
        <v>67.987297573695002</v>
      </c>
      <c r="R7" s="7" t="s">
        <v>37</v>
      </c>
      <c r="S7" s="8">
        <v>69.168990286476301</v>
      </c>
      <c r="T7" s="7" t="s">
        <v>34</v>
      </c>
      <c r="U7" s="8">
        <v>63.753324958864503</v>
      </c>
      <c r="V7" s="7" t="s">
        <v>26</v>
      </c>
      <c r="W7" s="8">
        <v>64.141338819051597</v>
      </c>
      <c r="X7" s="7" t="s">
        <v>23</v>
      </c>
      <c r="Y7" s="8">
        <v>73.287902368839795</v>
      </c>
      <c r="Z7" s="7" t="s">
        <v>22</v>
      </c>
      <c r="AA7" s="8">
        <v>69.581762196571503</v>
      </c>
      <c r="AB7" s="7" t="s">
        <v>30</v>
      </c>
      <c r="AC7" s="8">
        <v>70.600672994826596</v>
      </c>
      <c r="AD7" s="7" t="s">
        <v>28</v>
      </c>
    </row>
    <row r="8" spans="1:30" x14ac:dyDescent="0.3">
      <c r="A8" s="15" t="s">
        <v>2</v>
      </c>
      <c r="B8" s="5" t="s">
        <v>48</v>
      </c>
      <c r="C8" s="8">
        <v>29.021717355323499</v>
      </c>
      <c r="D8" s="7" t="s">
        <v>34</v>
      </c>
      <c r="E8" s="8">
        <v>26.7419289292217</v>
      </c>
      <c r="F8" s="7" t="s">
        <v>37</v>
      </c>
      <c r="G8" s="8">
        <v>40.1467403966166</v>
      </c>
      <c r="H8" s="7" t="s">
        <v>31</v>
      </c>
      <c r="I8" s="8">
        <v>21.619830698769299</v>
      </c>
      <c r="J8" s="7" t="s">
        <v>21</v>
      </c>
      <c r="K8" s="8">
        <v>25.269740730741901</v>
      </c>
      <c r="L8" s="7" t="s">
        <v>23</v>
      </c>
      <c r="M8" s="8">
        <v>24.419281863150498</v>
      </c>
      <c r="N8" s="7" t="s">
        <v>26</v>
      </c>
      <c r="O8" s="8">
        <v>32.056476828122598</v>
      </c>
      <c r="P8" s="7" t="s">
        <v>22</v>
      </c>
      <c r="Q8" s="8">
        <v>32.012702426304998</v>
      </c>
      <c r="R8" s="7" t="s">
        <v>32</v>
      </c>
      <c r="S8" s="8">
        <v>30.831009713523699</v>
      </c>
      <c r="T8" s="7" t="s">
        <v>25</v>
      </c>
      <c r="U8" s="8">
        <v>36.246675041135497</v>
      </c>
      <c r="V8" s="7" t="s">
        <v>33</v>
      </c>
      <c r="W8" s="8">
        <v>35.858661180948403</v>
      </c>
      <c r="X8" s="7" t="s">
        <v>29</v>
      </c>
      <c r="Y8" s="8">
        <v>26.712097631160201</v>
      </c>
      <c r="Z8" s="7" t="s">
        <v>27</v>
      </c>
      <c r="AA8" s="8">
        <v>30.4182378034285</v>
      </c>
      <c r="AB8" s="7" t="s">
        <v>28</v>
      </c>
      <c r="AC8" s="8">
        <v>29.399327005173301</v>
      </c>
      <c r="AD8" s="7" t="s">
        <v>30</v>
      </c>
    </row>
    <row r="9" spans="1:30" x14ac:dyDescent="0.3">
      <c r="A9" s="17" t="s">
        <v>50</v>
      </c>
      <c r="B9" s="5" t="s">
        <v>47</v>
      </c>
      <c r="C9" s="8">
        <v>66.3491161809647</v>
      </c>
      <c r="D9" s="7" t="s">
        <v>31</v>
      </c>
      <c r="E9" s="8">
        <v>28.113658940926999</v>
      </c>
      <c r="F9" s="7" t="s">
        <v>26</v>
      </c>
      <c r="G9" s="8">
        <v>51.8921742013844</v>
      </c>
      <c r="H9" s="7" t="s">
        <v>29</v>
      </c>
      <c r="I9" s="8">
        <v>56.674805619330897</v>
      </c>
      <c r="J9" s="7" t="s">
        <v>33</v>
      </c>
      <c r="K9" s="8">
        <v>39.051766220893697</v>
      </c>
      <c r="L9" s="7" t="s">
        <v>30</v>
      </c>
      <c r="M9" s="8">
        <v>42.840290347298797</v>
      </c>
      <c r="N9" s="7" t="s">
        <v>25</v>
      </c>
      <c r="O9" s="8">
        <v>51.338273462579302</v>
      </c>
      <c r="P9" s="7" t="s">
        <v>22</v>
      </c>
      <c r="Q9" s="8">
        <v>34.198981013893402</v>
      </c>
      <c r="R9" s="7" t="s">
        <v>37</v>
      </c>
      <c r="S9" s="8">
        <v>33.077374154585897</v>
      </c>
      <c r="T9" s="7" t="s">
        <v>27</v>
      </c>
      <c r="U9" s="8">
        <v>30.708845707421901</v>
      </c>
      <c r="V9" s="7" t="s">
        <v>23</v>
      </c>
      <c r="W9" s="8">
        <v>34.885889832584901</v>
      </c>
      <c r="X9" s="7" t="s">
        <v>34</v>
      </c>
      <c r="Y9" s="8">
        <v>46.032557179207799</v>
      </c>
      <c r="Z9" s="7" t="s">
        <v>32</v>
      </c>
      <c r="AA9" s="8">
        <v>24.586397468537498</v>
      </c>
      <c r="AB9" s="7" t="s">
        <v>21</v>
      </c>
      <c r="AC9" s="8">
        <v>41.392974771412199</v>
      </c>
      <c r="AD9" s="7" t="s">
        <v>28</v>
      </c>
    </row>
    <row r="10" spans="1:30" x14ac:dyDescent="0.3">
      <c r="A10" s="15" t="s">
        <v>2</v>
      </c>
      <c r="B10" s="5" t="s">
        <v>48</v>
      </c>
      <c r="C10" s="8">
        <v>33.6508838190353</v>
      </c>
      <c r="D10" s="7" t="s">
        <v>21</v>
      </c>
      <c r="E10" s="8">
        <v>71.886341059073004</v>
      </c>
      <c r="F10" s="7" t="s">
        <v>33</v>
      </c>
      <c r="G10" s="8">
        <v>48.1078257986156</v>
      </c>
      <c r="H10" s="7" t="s">
        <v>23</v>
      </c>
      <c r="I10" s="8">
        <v>43.325194380669103</v>
      </c>
      <c r="J10" s="7" t="s">
        <v>26</v>
      </c>
      <c r="K10" s="8">
        <v>60.948233779106303</v>
      </c>
      <c r="L10" s="7" t="s">
        <v>28</v>
      </c>
      <c r="M10" s="8">
        <v>57.159709652701203</v>
      </c>
      <c r="N10" s="7" t="s">
        <v>34</v>
      </c>
      <c r="O10" s="8">
        <v>48.661726537420698</v>
      </c>
      <c r="P10" s="7" t="s">
        <v>27</v>
      </c>
      <c r="Q10" s="8">
        <v>65.801018986106598</v>
      </c>
      <c r="R10" s="7" t="s">
        <v>32</v>
      </c>
      <c r="S10" s="8">
        <v>66.922625845414103</v>
      </c>
      <c r="T10" s="7" t="s">
        <v>22</v>
      </c>
      <c r="U10" s="8">
        <v>69.291154292578099</v>
      </c>
      <c r="V10" s="7" t="s">
        <v>29</v>
      </c>
      <c r="W10" s="8">
        <v>65.114110167415106</v>
      </c>
      <c r="X10" s="7" t="s">
        <v>25</v>
      </c>
      <c r="Y10" s="8">
        <v>53.967442820792201</v>
      </c>
      <c r="Z10" s="7" t="s">
        <v>37</v>
      </c>
      <c r="AA10" s="8">
        <v>75.413602531462502</v>
      </c>
      <c r="AB10" s="7" t="s">
        <v>31</v>
      </c>
      <c r="AC10" s="8">
        <v>58.607025228587801</v>
      </c>
      <c r="AD10" s="7" t="s">
        <v>30</v>
      </c>
    </row>
    <row r="11" spans="1:30" ht="25.5" customHeight="1" x14ac:dyDescent="0.3">
      <c r="A11" s="17" t="s">
        <v>52</v>
      </c>
      <c r="B11" s="5" t="s">
        <v>47</v>
      </c>
      <c r="C11" s="8">
        <v>62.3341560352019</v>
      </c>
      <c r="D11" s="7" t="s">
        <v>29</v>
      </c>
      <c r="E11" s="8">
        <v>55.228968391867298</v>
      </c>
      <c r="F11" s="7" t="s">
        <v>34</v>
      </c>
      <c r="G11" s="8">
        <v>62.218596895961703</v>
      </c>
      <c r="H11" s="7" t="s">
        <v>22</v>
      </c>
      <c r="I11" s="8">
        <v>66.146765538442096</v>
      </c>
      <c r="J11" s="7" t="s">
        <v>33</v>
      </c>
      <c r="K11" s="8">
        <v>48.1349341238869</v>
      </c>
      <c r="L11" s="7" t="s">
        <v>21</v>
      </c>
      <c r="M11" s="8">
        <v>59.1748677969535</v>
      </c>
      <c r="N11" s="7" t="s">
        <v>25</v>
      </c>
      <c r="O11" s="8">
        <v>55.463288553278502</v>
      </c>
      <c r="P11" s="7" t="s">
        <v>30</v>
      </c>
      <c r="Q11" s="8">
        <v>60.720062908267501</v>
      </c>
      <c r="R11" s="7" t="s">
        <v>32</v>
      </c>
      <c r="S11" s="8">
        <v>53.788644844991801</v>
      </c>
      <c r="T11" s="7" t="s">
        <v>27</v>
      </c>
      <c r="U11" s="8">
        <v>66.681071272076807</v>
      </c>
      <c r="V11" s="7" t="s">
        <v>31</v>
      </c>
      <c r="W11" s="8">
        <v>51.627163616487699</v>
      </c>
      <c r="X11" s="7" t="s">
        <v>26</v>
      </c>
      <c r="Y11" s="8">
        <v>52.285939324789702</v>
      </c>
      <c r="Z11" s="7" t="s">
        <v>23</v>
      </c>
      <c r="AA11" s="8">
        <v>53.893507930065901</v>
      </c>
      <c r="AB11" s="7" t="s">
        <v>37</v>
      </c>
      <c r="AC11" s="8">
        <v>57.597457815190999</v>
      </c>
      <c r="AD11" s="7" t="s">
        <v>28</v>
      </c>
    </row>
    <row r="12" spans="1:30" x14ac:dyDescent="0.3">
      <c r="A12" s="15" t="s">
        <v>2</v>
      </c>
      <c r="B12" s="5" t="s">
        <v>48</v>
      </c>
      <c r="C12" s="8">
        <v>37.6658439647981</v>
      </c>
      <c r="D12" s="7" t="s">
        <v>23</v>
      </c>
      <c r="E12" s="8">
        <v>44.771031608132702</v>
      </c>
      <c r="F12" s="7" t="s">
        <v>25</v>
      </c>
      <c r="G12" s="8">
        <v>37.781403104038297</v>
      </c>
      <c r="H12" s="7" t="s">
        <v>27</v>
      </c>
      <c r="I12" s="8">
        <v>33.853234461557904</v>
      </c>
      <c r="J12" s="7" t="s">
        <v>26</v>
      </c>
      <c r="K12" s="8">
        <v>51.8650658761131</v>
      </c>
      <c r="L12" s="7" t="s">
        <v>31</v>
      </c>
      <c r="M12" s="8">
        <v>40.8251322030465</v>
      </c>
      <c r="N12" s="7" t="s">
        <v>34</v>
      </c>
      <c r="O12" s="8">
        <v>44.536711446721498</v>
      </c>
      <c r="P12" s="7" t="s">
        <v>28</v>
      </c>
      <c r="Q12" s="8">
        <v>39.279937091732499</v>
      </c>
      <c r="R12" s="7" t="s">
        <v>37</v>
      </c>
      <c r="S12" s="8">
        <v>46.211355155008199</v>
      </c>
      <c r="T12" s="7" t="s">
        <v>22</v>
      </c>
      <c r="U12" s="8">
        <v>33.3189287279232</v>
      </c>
      <c r="V12" s="7" t="s">
        <v>21</v>
      </c>
      <c r="W12" s="8">
        <v>48.372836383512301</v>
      </c>
      <c r="X12" s="7" t="s">
        <v>33</v>
      </c>
      <c r="Y12" s="8">
        <v>47.714060675210298</v>
      </c>
      <c r="Z12" s="7" t="s">
        <v>29</v>
      </c>
      <c r="AA12" s="8">
        <v>46.106492069934099</v>
      </c>
      <c r="AB12" s="7" t="s">
        <v>32</v>
      </c>
      <c r="AC12" s="8">
        <v>42.402542184809001</v>
      </c>
      <c r="AD12" s="7" t="s">
        <v>30</v>
      </c>
    </row>
    <row r="13" spans="1:30" ht="25.5" customHeight="1" x14ac:dyDescent="0.3">
      <c r="A13" s="17" t="s">
        <v>57</v>
      </c>
      <c r="B13" s="5" t="s">
        <v>47</v>
      </c>
      <c r="C13" s="8">
        <v>22.884850535968098</v>
      </c>
      <c r="D13" s="7" t="s">
        <v>27</v>
      </c>
      <c r="E13" s="8">
        <v>27.716544560475999</v>
      </c>
      <c r="F13" s="7" t="s">
        <v>25</v>
      </c>
      <c r="G13" s="8">
        <v>21.415955470489099</v>
      </c>
      <c r="H13" s="7" t="s">
        <v>26</v>
      </c>
      <c r="I13" s="8">
        <v>26.3067516282429</v>
      </c>
      <c r="J13" s="7" t="s">
        <v>34</v>
      </c>
      <c r="K13" s="8">
        <v>34.935439177091801</v>
      </c>
      <c r="L13" s="7" t="s">
        <v>29</v>
      </c>
      <c r="M13" s="8">
        <v>31.833959329307401</v>
      </c>
      <c r="N13" s="7" t="s">
        <v>22</v>
      </c>
      <c r="O13" s="8">
        <v>36.029916535517998</v>
      </c>
      <c r="P13" s="7" t="s">
        <v>33</v>
      </c>
      <c r="Q13" s="8">
        <v>24.678090866887299</v>
      </c>
      <c r="R13" s="7" t="s">
        <v>37</v>
      </c>
      <c r="S13" s="8">
        <v>37.4464073268961</v>
      </c>
      <c r="T13" s="7" t="s">
        <v>31</v>
      </c>
      <c r="U13" s="8">
        <v>26.753714422485299</v>
      </c>
      <c r="V13" s="7" t="s">
        <v>30</v>
      </c>
      <c r="W13" s="8">
        <v>22.207772971957901</v>
      </c>
      <c r="X13" s="7" t="s">
        <v>23</v>
      </c>
      <c r="Y13" s="8">
        <v>30.039410670686099</v>
      </c>
      <c r="Z13" s="7" t="s">
        <v>32</v>
      </c>
      <c r="AA13" s="8">
        <v>18.386157886258001</v>
      </c>
      <c r="AB13" s="7" t="s">
        <v>21</v>
      </c>
      <c r="AC13" s="8">
        <v>27.568216029545301</v>
      </c>
      <c r="AD13" s="7" t="s">
        <v>28</v>
      </c>
    </row>
    <row r="14" spans="1:30" x14ac:dyDescent="0.3">
      <c r="A14" s="15" t="s">
        <v>2</v>
      </c>
      <c r="B14" s="5" t="s">
        <v>48</v>
      </c>
      <c r="C14" s="8">
        <v>77.115149464031902</v>
      </c>
      <c r="D14" s="7" t="s">
        <v>22</v>
      </c>
      <c r="E14" s="8">
        <v>72.283455439524005</v>
      </c>
      <c r="F14" s="7" t="s">
        <v>34</v>
      </c>
      <c r="G14" s="8">
        <v>78.584044529510905</v>
      </c>
      <c r="H14" s="7" t="s">
        <v>33</v>
      </c>
      <c r="I14" s="8">
        <v>73.693248371757093</v>
      </c>
      <c r="J14" s="7" t="s">
        <v>25</v>
      </c>
      <c r="K14" s="8">
        <v>65.064560822908206</v>
      </c>
      <c r="L14" s="7" t="s">
        <v>23</v>
      </c>
      <c r="M14" s="8">
        <v>68.166040670692595</v>
      </c>
      <c r="N14" s="7" t="s">
        <v>27</v>
      </c>
      <c r="O14" s="8">
        <v>63.970083464482002</v>
      </c>
      <c r="P14" s="7" t="s">
        <v>26</v>
      </c>
      <c r="Q14" s="8">
        <v>75.321909133112598</v>
      </c>
      <c r="R14" s="7" t="s">
        <v>32</v>
      </c>
      <c r="S14" s="8">
        <v>62.5535926731039</v>
      </c>
      <c r="T14" s="7" t="s">
        <v>21</v>
      </c>
      <c r="U14" s="8">
        <v>73.246285577514797</v>
      </c>
      <c r="V14" s="7" t="s">
        <v>28</v>
      </c>
      <c r="W14" s="8">
        <v>77.792227028042106</v>
      </c>
      <c r="X14" s="7" t="s">
        <v>29</v>
      </c>
      <c r="Y14" s="8">
        <v>69.960589329313905</v>
      </c>
      <c r="Z14" s="7" t="s">
        <v>37</v>
      </c>
      <c r="AA14" s="8">
        <v>81.613842113741995</v>
      </c>
      <c r="AB14" s="7" t="s">
        <v>31</v>
      </c>
      <c r="AC14" s="8">
        <v>72.431783970454603</v>
      </c>
      <c r="AD14" s="7" t="s">
        <v>30</v>
      </c>
    </row>
    <row r="15" spans="1:30" x14ac:dyDescent="0.3">
      <c r="A15" s="18" t="s">
        <v>61</v>
      </c>
      <c r="B15" s="5" t="s">
        <v>47</v>
      </c>
      <c r="C15" s="8">
        <v>21.188351570725299</v>
      </c>
      <c r="D15" s="7" t="s">
        <v>26</v>
      </c>
      <c r="E15" s="8">
        <v>33.551391650574502</v>
      </c>
      <c r="F15" s="7" t="s">
        <v>33</v>
      </c>
      <c r="G15" s="8">
        <v>19.626957996789798</v>
      </c>
      <c r="H15" s="7" t="s">
        <v>21</v>
      </c>
      <c r="I15" s="8">
        <v>28.958054303784699</v>
      </c>
      <c r="J15" s="7" t="s">
        <v>28</v>
      </c>
      <c r="K15" s="8">
        <v>32.462317501481301</v>
      </c>
      <c r="L15" s="7" t="s">
        <v>22</v>
      </c>
      <c r="M15" s="8">
        <v>29.210080599248801</v>
      </c>
      <c r="N15" s="7" t="s">
        <v>25</v>
      </c>
      <c r="O15" s="8">
        <v>33.031492721257202</v>
      </c>
      <c r="P15" s="7" t="s">
        <v>29</v>
      </c>
      <c r="Q15" s="8">
        <v>22.7250645883456</v>
      </c>
      <c r="R15" s="7" t="s">
        <v>23</v>
      </c>
      <c r="S15" s="8">
        <v>34.805367627697898</v>
      </c>
      <c r="T15" s="7" t="s">
        <v>31</v>
      </c>
      <c r="U15" s="8">
        <v>27.3553580211221</v>
      </c>
      <c r="V15" s="7" t="s">
        <v>30</v>
      </c>
      <c r="W15" s="8">
        <v>24.6564029697028</v>
      </c>
      <c r="X15" s="7" t="s">
        <v>37</v>
      </c>
      <c r="Y15" s="8">
        <v>30.3934689487808</v>
      </c>
      <c r="Z15" s="7" t="s">
        <v>32</v>
      </c>
      <c r="AA15" s="8">
        <v>23.008621084644801</v>
      </c>
      <c r="AB15" s="7" t="s">
        <v>27</v>
      </c>
      <c r="AC15" s="8">
        <v>27.346145585815801</v>
      </c>
      <c r="AD15" s="7" t="s">
        <v>34</v>
      </c>
    </row>
    <row r="16" spans="1:30" x14ac:dyDescent="0.3">
      <c r="A16" s="15" t="s">
        <v>2</v>
      </c>
      <c r="B16" s="5" t="s">
        <v>48</v>
      </c>
      <c r="C16" s="8">
        <v>78.811648429274697</v>
      </c>
      <c r="D16" s="7" t="s">
        <v>33</v>
      </c>
      <c r="E16" s="8">
        <v>66.448608349425498</v>
      </c>
      <c r="F16" s="7" t="s">
        <v>26</v>
      </c>
      <c r="G16" s="8">
        <v>80.373042003210202</v>
      </c>
      <c r="H16" s="7" t="s">
        <v>31</v>
      </c>
      <c r="I16" s="8">
        <v>71.041945696215294</v>
      </c>
      <c r="J16" s="7" t="s">
        <v>30</v>
      </c>
      <c r="K16" s="8">
        <v>67.537682498518606</v>
      </c>
      <c r="L16" s="7" t="s">
        <v>27</v>
      </c>
      <c r="M16" s="8">
        <v>70.789919400751202</v>
      </c>
      <c r="N16" s="7" t="s">
        <v>34</v>
      </c>
      <c r="O16" s="8">
        <v>66.968507278742806</v>
      </c>
      <c r="P16" s="7" t="s">
        <v>23</v>
      </c>
      <c r="Q16" s="8">
        <v>77.274935411654397</v>
      </c>
      <c r="R16" s="7" t="s">
        <v>29</v>
      </c>
      <c r="S16" s="8">
        <v>65.194632372302095</v>
      </c>
      <c r="T16" s="7" t="s">
        <v>21</v>
      </c>
      <c r="U16" s="8">
        <v>72.6446419788779</v>
      </c>
      <c r="V16" s="7" t="s">
        <v>28</v>
      </c>
      <c r="W16" s="8">
        <v>75.343597030297303</v>
      </c>
      <c r="X16" s="7" t="s">
        <v>32</v>
      </c>
      <c r="Y16" s="8">
        <v>69.606531051219207</v>
      </c>
      <c r="Z16" s="7" t="s">
        <v>37</v>
      </c>
      <c r="AA16" s="8">
        <v>76.991378915355199</v>
      </c>
      <c r="AB16" s="7" t="s">
        <v>22</v>
      </c>
      <c r="AC16" s="8">
        <v>72.653854414184195</v>
      </c>
      <c r="AD16" s="7" t="s">
        <v>25</v>
      </c>
    </row>
    <row r="17" spans="1:30" ht="25.5" customHeight="1" x14ac:dyDescent="0.3">
      <c r="A17" s="17" t="s">
        <v>65</v>
      </c>
      <c r="B17" s="5" t="s">
        <v>47</v>
      </c>
      <c r="C17" s="8">
        <v>27.1467489591708</v>
      </c>
      <c r="D17" s="7" t="s">
        <v>32</v>
      </c>
      <c r="E17" s="8">
        <v>15.2774824354464</v>
      </c>
      <c r="F17" s="7" t="s">
        <v>21</v>
      </c>
      <c r="G17" s="8">
        <v>34.886072968415597</v>
      </c>
      <c r="H17" s="7" t="s">
        <v>33</v>
      </c>
      <c r="I17" s="8">
        <v>26.288540767753801</v>
      </c>
      <c r="J17" s="7" t="s">
        <v>28</v>
      </c>
      <c r="K17" s="8">
        <v>20.301549876627401</v>
      </c>
      <c r="L17" s="7" t="s">
        <v>26</v>
      </c>
      <c r="M17" s="8">
        <v>28.335200706832001</v>
      </c>
      <c r="N17" s="7" t="s">
        <v>22</v>
      </c>
      <c r="O17" s="8">
        <v>22.455018829397599</v>
      </c>
      <c r="P17" s="7" t="s">
        <v>27</v>
      </c>
      <c r="Q17" s="8">
        <v>31.925217820267399</v>
      </c>
      <c r="R17" s="7" t="s">
        <v>29</v>
      </c>
      <c r="S17" s="8">
        <v>23.570680578335701</v>
      </c>
      <c r="T17" s="7" t="s">
        <v>37</v>
      </c>
      <c r="U17" s="8">
        <v>36.4779276768421</v>
      </c>
      <c r="V17" s="7" t="s">
        <v>31</v>
      </c>
      <c r="W17" s="8">
        <v>21.028845281533702</v>
      </c>
      <c r="X17" s="7" t="s">
        <v>23</v>
      </c>
      <c r="Y17" s="8">
        <v>25.975646727633901</v>
      </c>
      <c r="Z17" s="7" t="s">
        <v>30</v>
      </c>
      <c r="AA17" s="8">
        <v>24.411028429782501</v>
      </c>
      <c r="AB17" s="7" t="s">
        <v>34</v>
      </c>
      <c r="AC17" s="8">
        <v>26.5504619985206</v>
      </c>
      <c r="AD17" s="7" t="s">
        <v>25</v>
      </c>
    </row>
    <row r="18" spans="1:30" x14ac:dyDescent="0.3">
      <c r="A18" s="15" t="s">
        <v>2</v>
      </c>
      <c r="B18" s="5" t="s">
        <v>48</v>
      </c>
      <c r="C18" s="8">
        <v>72.853251040829207</v>
      </c>
      <c r="D18" s="7" t="s">
        <v>37</v>
      </c>
      <c r="E18" s="8">
        <v>84.722517564553598</v>
      </c>
      <c r="F18" s="7" t="s">
        <v>31</v>
      </c>
      <c r="G18" s="8">
        <v>65.113927031584396</v>
      </c>
      <c r="H18" s="7" t="s">
        <v>26</v>
      </c>
      <c r="I18" s="8">
        <v>73.711459232246199</v>
      </c>
      <c r="J18" s="7" t="s">
        <v>30</v>
      </c>
      <c r="K18" s="8">
        <v>79.698450123372595</v>
      </c>
      <c r="L18" s="7" t="s">
        <v>33</v>
      </c>
      <c r="M18" s="8">
        <v>71.664799293168002</v>
      </c>
      <c r="N18" s="7" t="s">
        <v>27</v>
      </c>
      <c r="O18" s="8">
        <v>77.544981170602398</v>
      </c>
      <c r="P18" s="7" t="s">
        <v>22</v>
      </c>
      <c r="Q18" s="8">
        <v>68.074782179732594</v>
      </c>
      <c r="R18" s="7" t="s">
        <v>23</v>
      </c>
      <c r="S18" s="8">
        <v>76.429319421664303</v>
      </c>
      <c r="T18" s="7" t="s">
        <v>32</v>
      </c>
      <c r="U18" s="8">
        <v>63.5220723231579</v>
      </c>
      <c r="V18" s="7" t="s">
        <v>21</v>
      </c>
      <c r="W18" s="8">
        <v>78.971154718466295</v>
      </c>
      <c r="X18" s="7" t="s">
        <v>29</v>
      </c>
      <c r="Y18" s="8">
        <v>74.024353272366099</v>
      </c>
      <c r="Z18" s="7" t="s">
        <v>28</v>
      </c>
      <c r="AA18" s="8">
        <v>75.588971570217495</v>
      </c>
      <c r="AB18" s="7" t="s">
        <v>25</v>
      </c>
      <c r="AC18" s="8">
        <v>73.449538001479397</v>
      </c>
      <c r="AD18" s="7" t="s">
        <v>34</v>
      </c>
    </row>
    <row r="19" spans="1:30" x14ac:dyDescent="0.3">
      <c r="A19" s="18" t="s">
        <v>62</v>
      </c>
      <c r="B19" s="5" t="s">
        <v>47</v>
      </c>
      <c r="C19" s="8">
        <v>37.454377690636001</v>
      </c>
      <c r="D19" s="7" t="s">
        <v>33</v>
      </c>
      <c r="E19" s="8">
        <v>21.792162631184201</v>
      </c>
      <c r="F19" s="7" t="s">
        <v>26</v>
      </c>
      <c r="G19" s="8">
        <v>32.605386700174201</v>
      </c>
      <c r="H19" s="7" t="s">
        <v>32</v>
      </c>
      <c r="I19" s="8">
        <v>37.008186238285802</v>
      </c>
      <c r="J19" s="7" t="s">
        <v>29</v>
      </c>
      <c r="K19" s="8">
        <v>23.724120064458699</v>
      </c>
      <c r="L19" s="7" t="s">
        <v>27</v>
      </c>
      <c r="M19" s="8">
        <v>32.869716017179897</v>
      </c>
      <c r="N19" s="7" t="s">
        <v>22</v>
      </c>
      <c r="O19" s="8">
        <v>22.865283663411901</v>
      </c>
      <c r="P19" s="7" t="s">
        <v>23</v>
      </c>
      <c r="Q19" s="8">
        <v>40.749831208103402</v>
      </c>
      <c r="R19" s="7" t="s">
        <v>31</v>
      </c>
      <c r="S19" s="8">
        <v>21.072484867749999</v>
      </c>
      <c r="T19" s="7" t="s">
        <v>21</v>
      </c>
      <c r="U19" s="8">
        <v>32.2368373618852</v>
      </c>
      <c r="V19" s="7" t="s">
        <v>25</v>
      </c>
      <c r="W19" s="8">
        <v>24.490149526069299</v>
      </c>
      <c r="X19" s="7" t="s">
        <v>34</v>
      </c>
      <c r="Y19" s="8">
        <v>31.625620032304699</v>
      </c>
      <c r="Z19" s="7" t="s">
        <v>28</v>
      </c>
      <c r="AA19" s="8">
        <v>24.0612832370877</v>
      </c>
      <c r="AB19" s="7" t="s">
        <v>37</v>
      </c>
      <c r="AC19" s="8">
        <v>30.123868708512799</v>
      </c>
      <c r="AD19" s="7" t="s">
        <v>30</v>
      </c>
    </row>
    <row r="20" spans="1:30" x14ac:dyDescent="0.3">
      <c r="A20" s="15" t="s">
        <v>2</v>
      </c>
      <c r="B20" s="5" t="s">
        <v>48</v>
      </c>
      <c r="C20" s="8">
        <v>62.545622309363999</v>
      </c>
      <c r="D20" s="7" t="s">
        <v>26</v>
      </c>
      <c r="E20" s="8">
        <v>78.207837368815802</v>
      </c>
      <c r="F20" s="7" t="s">
        <v>33</v>
      </c>
      <c r="G20" s="8">
        <v>67.394613299825807</v>
      </c>
      <c r="H20" s="7" t="s">
        <v>37</v>
      </c>
      <c r="I20" s="8">
        <v>62.991813761714198</v>
      </c>
      <c r="J20" s="7" t="s">
        <v>23</v>
      </c>
      <c r="K20" s="8">
        <v>76.275879935541298</v>
      </c>
      <c r="L20" s="7" t="s">
        <v>22</v>
      </c>
      <c r="M20" s="8">
        <v>67.130283982820103</v>
      </c>
      <c r="N20" s="7" t="s">
        <v>27</v>
      </c>
      <c r="O20" s="8">
        <v>77.134716336587999</v>
      </c>
      <c r="P20" s="7" t="s">
        <v>29</v>
      </c>
      <c r="Q20" s="8">
        <v>59.250168791896598</v>
      </c>
      <c r="R20" s="7" t="s">
        <v>21</v>
      </c>
      <c r="S20" s="8">
        <v>78.927515132249994</v>
      </c>
      <c r="T20" s="7" t="s">
        <v>31</v>
      </c>
      <c r="U20" s="8">
        <v>67.763162638114807</v>
      </c>
      <c r="V20" s="7" t="s">
        <v>34</v>
      </c>
      <c r="W20" s="8">
        <v>75.509850473930697</v>
      </c>
      <c r="X20" s="7" t="s">
        <v>25</v>
      </c>
      <c r="Y20" s="8">
        <v>68.374379967695305</v>
      </c>
      <c r="Z20" s="7" t="s">
        <v>30</v>
      </c>
      <c r="AA20" s="8">
        <v>75.938716762912307</v>
      </c>
      <c r="AB20" s="7" t="s">
        <v>32</v>
      </c>
      <c r="AC20" s="8">
        <v>69.876131291487198</v>
      </c>
      <c r="AD20" s="7" t="s">
        <v>28</v>
      </c>
    </row>
    <row r="21" spans="1:30" ht="25.5" customHeight="1" x14ac:dyDescent="0.3">
      <c r="A21" s="17" t="s">
        <v>70</v>
      </c>
      <c r="B21" s="5" t="s">
        <v>47</v>
      </c>
      <c r="C21" s="8">
        <v>65.925375911771695</v>
      </c>
      <c r="D21" s="7" t="s">
        <v>33</v>
      </c>
      <c r="E21" s="8">
        <v>58.9623870082929</v>
      </c>
      <c r="F21" s="7" t="s">
        <v>34</v>
      </c>
      <c r="G21" s="8">
        <v>44.767149584706097</v>
      </c>
      <c r="H21" s="7" t="s">
        <v>26</v>
      </c>
      <c r="I21" s="8">
        <v>69.520463395834497</v>
      </c>
      <c r="J21" s="7" t="s">
        <v>31</v>
      </c>
      <c r="K21" s="8">
        <v>53.398856632191503</v>
      </c>
      <c r="L21" s="7" t="s">
        <v>27</v>
      </c>
      <c r="M21" s="8">
        <v>62.430641516465201</v>
      </c>
      <c r="N21" s="7" t="s">
        <v>32</v>
      </c>
      <c r="O21" s="8">
        <v>60.923224952262899</v>
      </c>
      <c r="P21" s="7" t="s">
        <v>25</v>
      </c>
      <c r="Q21" s="8">
        <v>59.222916398105397</v>
      </c>
      <c r="R21" s="7" t="s">
        <v>28</v>
      </c>
      <c r="S21" s="8">
        <v>65.172122791841502</v>
      </c>
      <c r="T21" s="7" t="s">
        <v>22</v>
      </c>
      <c r="U21" s="8">
        <v>52.049877104433598</v>
      </c>
      <c r="V21" s="7" t="s">
        <v>23</v>
      </c>
      <c r="W21" s="8">
        <v>41.056485521551501</v>
      </c>
      <c r="X21" s="7" t="s">
        <v>21</v>
      </c>
      <c r="Y21" s="8">
        <v>65.766411308120695</v>
      </c>
      <c r="Z21" s="7" t="s">
        <v>29</v>
      </c>
      <c r="AA21" s="8">
        <v>59.207327667518101</v>
      </c>
      <c r="AB21" s="7" t="s">
        <v>30</v>
      </c>
      <c r="AC21" s="8">
        <v>57.611072386984901</v>
      </c>
      <c r="AD21" s="7" t="s">
        <v>37</v>
      </c>
    </row>
    <row r="22" spans="1:30" x14ac:dyDescent="0.3">
      <c r="A22" s="15" t="s">
        <v>2</v>
      </c>
      <c r="B22" s="5" t="s">
        <v>48</v>
      </c>
      <c r="C22" s="8">
        <v>34.074624088228298</v>
      </c>
      <c r="D22" s="7" t="s">
        <v>26</v>
      </c>
      <c r="E22" s="8">
        <v>41.0376129917071</v>
      </c>
      <c r="F22" s="7" t="s">
        <v>25</v>
      </c>
      <c r="G22" s="8">
        <v>55.232850415293903</v>
      </c>
      <c r="H22" s="7" t="s">
        <v>33</v>
      </c>
      <c r="I22" s="8">
        <v>30.479536604165499</v>
      </c>
      <c r="J22" s="7" t="s">
        <v>21</v>
      </c>
      <c r="K22" s="8">
        <v>46.601143367808497</v>
      </c>
      <c r="L22" s="7" t="s">
        <v>22</v>
      </c>
      <c r="M22" s="8">
        <v>37.569358483534799</v>
      </c>
      <c r="N22" s="7" t="s">
        <v>37</v>
      </c>
      <c r="O22" s="8">
        <v>39.076775047737101</v>
      </c>
      <c r="P22" s="7" t="s">
        <v>34</v>
      </c>
      <c r="Q22" s="8">
        <v>40.777083601894603</v>
      </c>
      <c r="R22" s="7" t="s">
        <v>30</v>
      </c>
      <c r="S22" s="8">
        <v>34.827877208158498</v>
      </c>
      <c r="T22" s="7" t="s">
        <v>27</v>
      </c>
      <c r="U22" s="8">
        <v>47.950122895566402</v>
      </c>
      <c r="V22" s="7" t="s">
        <v>29</v>
      </c>
      <c r="W22" s="8">
        <v>58.943514478448499</v>
      </c>
      <c r="X22" s="7" t="s">
        <v>31</v>
      </c>
      <c r="Y22" s="8">
        <v>34.233588691879298</v>
      </c>
      <c r="Z22" s="7" t="s">
        <v>23</v>
      </c>
      <c r="AA22" s="8">
        <v>40.792672332481899</v>
      </c>
      <c r="AB22" s="7" t="s">
        <v>28</v>
      </c>
      <c r="AC22" s="8">
        <v>42.388927613015099</v>
      </c>
      <c r="AD22" s="7" t="s">
        <v>32</v>
      </c>
    </row>
    <row r="23" spans="1:30" ht="25.5" customHeight="1" x14ac:dyDescent="0.3">
      <c r="A23" s="17" t="s">
        <v>71</v>
      </c>
      <c r="B23" s="5" t="s">
        <v>47</v>
      </c>
      <c r="C23" s="8">
        <v>47.867152041597798</v>
      </c>
      <c r="D23" s="7" t="s">
        <v>33</v>
      </c>
      <c r="E23" s="8">
        <v>22.593490235529199</v>
      </c>
      <c r="F23" s="7" t="s">
        <v>37</v>
      </c>
      <c r="G23" s="8">
        <v>20.288448939054401</v>
      </c>
      <c r="H23" s="7" t="s">
        <v>23</v>
      </c>
      <c r="I23" s="8">
        <v>17.611196044255799</v>
      </c>
      <c r="J23" s="7" t="s">
        <v>26</v>
      </c>
      <c r="K23" s="8">
        <v>32.2482614994248</v>
      </c>
      <c r="L23" s="7" t="s">
        <v>22</v>
      </c>
      <c r="M23" s="8">
        <v>25.321058526098501</v>
      </c>
      <c r="N23" s="7" t="s">
        <v>30</v>
      </c>
      <c r="O23" s="8">
        <v>23.6036235357703</v>
      </c>
      <c r="P23" s="7" t="s">
        <v>34</v>
      </c>
      <c r="Q23" s="8">
        <v>33.384367961298999</v>
      </c>
      <c r="R23" s="7" t="s">
        <v>29</v>
      </c>
      <c r="S23" s="8">
        <v>27.3237805127449</v>
      </c>
      <c r="T23" s="7" t="s">
        <v>32</v>
      </c>
      <c r="U23" s="8">
        <v>56.051436182725503</v>
      </c>
      <c r="V23" s="7" t="s">
        <v>31</v>
      </c>
      <c r="W23" s="8">
        <v>25.584363384053098</v>
      </c>
      <c r="X23" s="7" t="s">
        <v>28</v>
      </c>
      <c r="Y23" s="8">
        <v>20.4597239198682</v>
      </c>
      <c r="Z23" s="7" t="s">
        <v>27</v>
      </c>
      <c r="AA23" s="8">
        <v>17.179930235971099</v>
      </c>
      <c r="AB23" s="7" t="s">
        <v>21</v>
      </c>
      <c r="AC23" s="8">
        <v>26.537068307687999</v>
      </c>
      <c r="AD23" s="7" t="s">
        <v>25</v>
      </c>
    </row>
    <row r="24" spans="1:30" x14ac:dyDescent="0.3">
      <c r="A24" s="15" t="s">
        <v>2</v>
      </c>
      <c r="B24" s="5" t="s">
        <v>48</v>
      </c>
      <c r="C24" s="8">
        <v>52.132847958402202</v>
      </c>
      <c r="D24" s="7" t="s">
        <v>26</v>
      </c>
      <c r="E24" s="8">
        <v>77.406509764470798</v>
      </c>
      <c r="F24" s="7" t="s">
        <v>32</v>
      </c>
      <c r="G24" s="8">
        <v>79.711551060945595</v>
      </c>
      <c r="H24" s="7" t="s">
        <v>29</v>
      </c>
      <c r="I24" s="8">
        <v>82.388803955744194</v>
      </c>
      <c r="J24" s="7" t="s">
        <v>33</v>
      </c>
      <c r="K24" s="8">
        <v>67.7517385005752</v>
      </c>
      <c r="L24" s="7" t="s">
        <v>27</v>
      </c>
      <c r="M24" s="8">
        <v>74.678941473901503</v>
      </c>
      <c r="N24" s="7" t="s">
        <v>28</v>
      </c>
      <c r="O24" s="8">
        <v>76.396376464229704</v>
      </c>
      <c r="P24" s="7" t="s">
        <v>25</v>
      </c>
      <c r="Q24" s="8">
        <v>66.615632038700994</v>
      </c>
      <c r="R24" s="7" t="s">
        <v>23</v>
      </c>
      <c r="S24" s="8">
        <v>72.676219487255096</v>
      </c>
      <c r="T24" s="7" t="s">
        <v>37</v>
      </c>
      <c r="U24" s="8">
        <v>43.948563817274497</v>
      </c>
      <c r="V24" s="7" t="s">
        <v>21</v>
      </c>
      <c r="W24" s="8">
        <v>74.415636615946894</v>
      </c>
      <c r="X24" s="7" t="s">
        <v>30</v>
      </c>
      <c r="Y24" s="8">
        <v>79.540276080131804</v>
      </c>
      <c r="Z24" s="7" t="s">
        <v>22</v>
      </c>
      <c r="AA24" s="8">
        <v>82.820069764028901</v>
      </c>
      <c r="AB24" s="7" t="s">
        <v>31</v>
      </c>
      <c r="AC24" s="8">
        <v>73.462931692311997</v>
      </c>
      <c r="AD24" s="7" t="s">
        <v>34</v>
      </c>
    </row>
  </sheetData>
  <mergeCells count="25">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 ref="A17:A18"/>
    <mergeCell ref="A19:A20"/>
    <mergeCell ref="A21:A22"/>
    <mergeCell ref="A23:A24"/>
    <mergeCell ref="A7:A8"/>
    <mergeCell ref="A9:A10"/>
    <mergeCell ref="A11:A12"/>
    <mergeCell ref="A13:A14"/>
    <mergeCell ref="A15:A16"/>
  </mergeCells>
  <pageMargins left="0" right="0" top="0" bottom="0"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6"/>
  <sheetViews>
    <sheetView topLeftCell="G1" workbookViewId="0"/>
  </sheetViews>
  <sheetFormatPr defaultRowHeight="14.4" x14ac:dyDescent="0.3"/>
  <cols>
    <col min="1" max="1" width="98" bestFit="1" customWidth="1"/>
    <col min="2" max="2" width="7.6640625" bestFit="1" customWidth="1"/>
    <col min="3" max="3" width="21.6640625" bestFit="1" customWidth="1"/>
    <col min="4" max="4" width="5.6640625" bestFit="1" customWidth="1"/>
    <col min="5" max="5" width="22.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6"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109375" bestFit="1" customWidth="1"/>
    <col min="23" max="23" width="22.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87</v>
      </c>
    </row>
    <row r="3" spans="1:30" ht="23.25" customHeight="1" x14ac:dyDescent="0.3">
      <c r="A3" s="12" t="s">
        <v>84</v>
      </c>
    </row>
    <row r="4" spans="1:30" x14ac:dyDescent="0.3">
      <c r="A4" s="13" t="s">
        <v>2</v>
      </c>
      <c r="B4" s="14" t="s">
        <v>2</v>
      </c>
      <c r="C4" s="16" t="s">
        <v>3</v>
      </c>
      <c r="D4" s="16" t="s">
        <v>2</v>
      </c>
      <c r="E4" s="16" t="s">
        <v>2</v>
      </c>
      <c r="F4" s="16" t="s">
        <v>2</v>
      </c>
      <c r="G4" s="16" t="s">
        <v>2</v>
      </c>
      <c r="H4" s="16" t="s">
        <v>2</v>
      </c>
      <c r="I4" s="16" t="s">
        <v>2</v>
      </c>
      <c r="J4" s="16" t="s">
        <v>2</v>
      </c>
      <c r="K4" s="16" t="s">
        <v>2</v>
      </c>
      <c r="L4" s="16" t="s">
        <v>2</v>
      </c>
      <c r="M4" s="16" t="s">
        <v>2</v>
      </c>
      <c r="N4" s="16" t="s">
        <v>2</v>
      </c>
      <c r="O4" s="16" t="s">
        <v>2</v>
      </c>
      <c r="P4" s="16" t="s">
        <v>2</v>
      </c>
      <c r="Q4" s="16" t="s">
        <v>2</v>
      </c>
      <c r="R4" s="16" t="s">
        <v>2</v>
      </c>
      <c r="S4" s="16" t="s">
        <v>2</v>
      </c>
      <c r="T4" s="16" t="s">
        <v>2</v>
      </c>
      <c r="U4" s="16" t="s">
        <v>2</v>
      </c>
      <c r="V4" s="16" t="s">
        <v>2</v>
      </c>
      <c r="W4" s="16" t="s">
        <v>2</v>
      </c>
      <c r="X4" s="16" t="s">
        <v>2</v>
      </c>
      <c r="Y4" s="16" t="s">
        <v>2</v>
      </c>
      <c r="Z4" s="16" t="s">
        <v>2</v>
      </c>
      <c r="AA4" s="16" t="s">
        <v>2</v>
      </c>
      <c r="AB4" s="16" t="s">
        <v>2</v>
      </c>
      <c r="AC4" s="16" t="s">
        <v>2</v>
      </c>
      <c r="AD4" s="16" t="s">
        <v>2</v>
      </c>
    </row>
    <row r="5" spans="1:30" x14ac:dyDescent="0.3">
      <c r="A5" t="s">
        <v>2</v>
      </c>
      <c r="B5" s="15" t="s">
        <v>2</v>
      </c>
      <c r="C5" s="16" t="s">
        <v>5</v>
      </c>
      <c r="D5" s="16" t="s">
        <v>2</v>
      </c>
      <c r="E5" s="16" t="s">
        <v>7</v>
      </c>
      <c r="F5" s="16" t="s">
        <v>2</v>
      </c>
      <c r="G5" s="16" t="s">
        <v>8</v>
      </c>
      <c r="H5" s="16" t="s">
        <v>2</v>
      </c>
      <c r="I5" s="16" t="s">
        <v>9</v>
      </c>
      <c r="J5" s="16" t="s">
        <v>2</v>
      </c>
      <c r="K5" s="16" t="s">
        <v>10</v>
      </c>
      <c r="L5" s="16" t="s">
        <v>2</v>
      </c>
      <c r="M5" s="16" t="s">
        <v>11</v>
      </c>
      <c r="N5" s="16" t="s">
        <v>2</v>
      </c>
      <c r="O5" s="16" t="s">
        <v>12</v>
      </c>
      <c r="P5" s="16" t="s">
        <v>2</v>
      </c>
      <c r="Q5" s="16" t="s">
        <v>13</v>
      </c>
      <c r="R5" s="16" t="s">
        <v>2</v>
      </c>
      <c r="S5" s="16" t="s">
        <v>14</v>
      </c>
      <c r="T5" s="16" t="s">
        <v>2</v>
      </c>
      <c r="U5" s="16" t="s">
        <v>15</v>
      </c>
      <c r="V5" s="16" t="s">
        <v>2</v>
      </c>
      <c r="W5" s="16" t="s">
        <v>16</v>
      </c>
      <c r="X5" s="16" t="s">
        <v>2</v>
      </c>
      <c r="Y5" s="16" t="s">
        <v>17</v>
      </c>
      <c r="Z5" s="16" t="s">
        <v>2</v>
      </c>
      <c r="AA5" s="16" t="s">
        <v>18</v>
      </c>
      <c r="AB5" s="16" t="s">
        <v>2</v>
      </c>
      <c r="AC5" s="16" t="s">
        <v>4</v>
      </c>
      <c r="AD5" s="16" t="s">
        <v>2</v>
      </c>
    </row>
    <row r="6" spans="1:30" x14ac:dyDescent="0.3">
      <c r="A6" t="s">
        <v>2</v>
      </c>
      <c r="B6" s="15" t="s">
        <v>2</v>
      </c>
      <c r="C6" s="3" t="s">
        <v>45</v>
      </c>
      <c r="D6" s="3" t="s">
        <v>6</v>
      </c>
      <c r="E6" s="3" t="s">
        <v>45</v>
      </c>
      <c r="F6" s="3" t="s">
        <v>6</v>
      </c>
      <c r="G6" s="3" t="s">
        <v>45</v>
      </c>
      <c r="H6" s="3" t="s">
        <v>6</v>
      </c>
      <c r="I6" s="3" t="s">
        <v>45</v>
      </c>
      <c r="J6" s="3" t="s">
        <v>6</v>
      </c>
      <c r="K6" s="3" t="s">
        <v>45</v>
      </c>
      <c r="L6" s="3" t="s">
        <v>6</v>
      </c>
      <c r="M6" s="3" t="s">
        <v>45</v>
      </c>
      <c r="N6" s="3" t="s">
        <v>6</v>
      </c>
      <c r="O6" s="3" t="s">
        <v>45</v>
      </c>
      <c r="P6" s="3" t="s">
        <v>6</v>
      </c>
      <c r="Q6" s="3" t="s">
        <v>45</v>
      </c>
      <c r="R6" s="3" t="s">
        <v>6</v>
      </c>
      <c r="S6" s="3" t="s">
        <v>45</v>
      </c>
      <c r="T6" s="3" t="s">
        <v>6</v>
      </c>
      <c r="U6" s="3" t="s">
        <v>45</v>
      </c>
      <c r="V6" s="3" t="s">
        <v>6</v>
      </c>
      <c r="W6" s="3" t="s">
        <v>45</v>
      </c>
      <c r="X6" s="3" t="s">
        <v>6</v>
      </c>
      <c r="Y6" s="3" t="s">
        <v>45</v>
      </c>
      <c r="Z6" s="3" t="s">
        <v>6</v>
      </c>
      <c r="AA6" s="3" t="s">
        <v>45</v>
      </c>
      <c r="AB6" s="3" t="s">
        <v>6</v>
      </c>
      <c r="AC6" s="3" t="s">
        <v>45</v>
      </c>
      <c r="AD6" s="3" t="s">
        <v>6</v>
      </c>
    </row>
    <row r="7" spans="1:30" ht="25.5" customHeight="1" x14ac:dyDescent="0.3">
      <c r="A7" s="17" t="s">
        <v>52</v>
      </c>
      <c r="B7" s="5" t="s">
        <v>47</v>
      </c>
      <c r="C7" s="8">
        <v>62.3341560352019</v>
      </c>
      <c r="D7" s="7" t="s">
        <v>29</v>
      </c>
      <c r="E7" s="8">
        <v>55.228968391867298</v>
      </c>
      <c r="F7" s="7" t="s">
        <v>34</v>
      </c>
      <c r="G7" s="8">
        <v>62.218596895961703</v>
      </c>
      <c r="H7" s="7" t="s">
        <v>22</v>
      </c>
      <c r="I7" s="8">
        <v>66.146765538442096</v>
      </c>
      <c r="J7" s="7" t="s">
        <v>33</v>
      </c>
      <c r="K7" s="8">
        <v>48.1349341238869</v>
      </c>
      <c r="L7" s="7" t="s">
        <v>21</v>
      </c>
      <c r="M7" s="8">
        <v>59.1748677969535</v>
      </c>
      <c r="N7" s="7" t="s">
        <v>25</v>
      </c>
      <c r="O7" s="8">
        <v>55.463288553278502</v>
      </c>
      <c r="P7" s="7" t="s">
        <v>30</v>
      </c>
      <c r="Q7" s="8">
        <v>60.720062908267501</v>
      </c>
      <c r="R7" s="7" t="s">
        <v>32</v>
      </c>
      <c r="S7" s="8">
        <v>53.788644844991801</v>
      </c>
      <c r="T7" s="7" t="s">
        <v>27</v>
      </c>
      <c r="U7" s="8">
        <v>66.681071272076807</v>
      </c>
      <c r="V7" s="7" t="s">
        <v>31</v>
      </c>
      <c r="W7" s="8">
        <v>51.627163616487699</v>
      </c>
      <c r="X7" s="7" t="s">
        <v>26</v>
      </c>
      <c r="Y7" s="8">
        <v>52.285939324789702</v>
      </c>
      <c r="Z7" s="7" t="s">
        <v>23</v>
      </c>
      <c r="AA7" s="8">
        <v>53.893507930065901</v>
      </c>
      <c r="AB7" s="7" t="s">
        <v>37</v>
      </c>
      <c r="AC7" s="8">
        <v>57.597457815190999</v>
      </c>
      <c r="AD7" s="7" t="s">
        <v>28</v>
      </c>
    </row>
    <row r="8" spans="1:30" x14ac:dyDescent="0.3">
      <c r="A8" s="15" t="s">
        <v>2</v>
      </c>
      <c r="B8" s="5" t="s">
        <v>48</v>
      </c>
      <c r="C8" s="8">
        <v>37.6658439647981</v>
      </c>
      <c r="D8" s="7" t="s">
        <v>23</v>
      </c>
      <c r="E8" s="8">
        <v>44.771031608132702</v>
      </c>
      <c r="F8" s="7" t="s">
        <v>25</v>
      </c>
      <c r="G8" s="8">
        <v>37.781403104038297</v>
      </c>
      <c r="H8" s="7" t="s">
        <v>27</v>
      </c>
      <c r="I8" s="8">
        <v>33.853234461557904</v>
      </c>
      <c r="J8" s="7" t="s">
        <v>26</v>
      </c>
      <c r="K8" s="8">
        <v>51.8650658761131</v>
      </c>
      <c r="L8" s="7" t="s">
        <v>31</v>
      </c>
      <c r="M8" s="8">
        <v>40.8251322030465</v>
      </c>
      <c r="N8" s="7" t="s">
        <v>34</v>
      </c>
      <c r="O8" s="8">
        <v>44.536711446721498</v>
      </c>
      <c r="P8" s="7" t="s">
        <v>28</v>
      </c>
      <c r="Q8" s="8">
        <v>39.279937091732499</v>
      </c>
      <c r="R8" s="7" t="s">
        <v>37</v>
      </c>
      <c r="S8" s="8">
        <v>46.211355155008199</v>
      </c>
      <c r="T8" s="7" t="s">
        <v>22</v>
      </c>
      <c r="U8" s="8">
        <v>33.3189287279232</v>
      </c>
      <c r="V8" s="7" t="s">
        <v>21</v>
      </c>
      <c r="W8" s="8">
        <v>48.372836383512301</v>
      </c>
      <c r="X8" s="7" t="s">
        <v>33</v>
      </c>
      <c r="Y8" s="8">
        <v>47.714060675210298</v>
      </c>
      <c r="Z8" s="7" t="s">
        <v>29</v>
      </c>
      <c r="AA8" s="8">
        <v>46.106492069934099</v>
      </c>
      <c r="AB8" s="7" t="s">
        <v>32</v>
      </c>
      <c r="AC8" s="8">
        <v>42.402542184809001</v>
      </c>
      <c r="AD8" s="7" t="s">
        <v>30</v>
      </c>
    </row>
    <row r="9" spans="1:30" ht="25.5" customHeight="1" x14ac:dyDescent="0.3">
      <c r="A9" s="17" t="s">
        <v>65</v>
      </c>
      <c r="B9" s="5" t="s">
        <v>47</v>
      </c>
      <c r="C9" s="8">
        <v>27.1467489591708</v>
      </c>
      <c r="D9" s="7" t="s">
        <v>32</v>
      </c>
      <c r="E9" s="8">
        <v>15.2774824354464</v>
      </c>
      <c r="F9" s="7" t="s">
        <v>21</v>
      </c>
      <c r="G9" s="8">
        <v>34.886072968415597</v>
      </c>
      <c r="H9" s="7" t="s">
        <v>33</v>
      </c>
      <c r="I9" s="8">
        <v>26.288540767753801</v>
      </c>
      <c r="J9" s="7" t="s">
        <v>28</v>
      </c>
      <c r="K9" s="8">
        <v>20.301549876627401</v>
      </c>
      <c r="L9" s="7" t="s">
        <v>26</v>
      </c>
      <c r="M9" s="8">
        <v>28.335200706832001</v>
      </c>
      <c r="N9" s="7" t="s">
        <v>22</v>
      </c>
      <c r="O9" s="8">
        <v>22.455018829397599</v>
      </c>
      <c r="P9" s="7" t="s">
        <v>27</v>
      </c>
      <c r="Q9" s="8">
        <v>31.925217820267399</v>
      </c>
      <c r="R9" s="7" t="s">
        <v>29</v>
      </c>
      <c r="S9" s="8">
        <v>23.570680578335701</v>
      </c>
      <c r="T9" s="7" t="s">
        <v>37</v>
      </c>
      <c r="U9" s="8">
        <v>36.4779276768421</v>
      </c>
      <c r="V9" s="7" t="s">
        <v>31</v>
      </c>
      <c r="W9" s="8">
        <v>21.028845281533702</v>
      </c>
      <c r="X9" s="7" t="s">
        <v>23</v>
      </c>
      <c r="Y9" s="8">
        <v>25.975646727633901</v>
      </c>
      <c r="Z9" s="7" t="s">
        <v>30</v>
      </c>
      <c r="AA9" s="8">
        <v>24.411028429782501</v>
      </c>
      <c r="AB9" s="7" t="s">
        <v>34</v>
      </c>
      <c r="AC9" s="8">
        <v>26.5504619985206</v>
      </c>
      <c r="AD9" s="7" t="s">
        <v>25</v>
      </c>
    </row>
    <row r="10" spans="1:30" x14ac:dyDescent="0.3">
      <c r="A10" s="15" t="s">
        <v>2</v>
      </c>
      <c r="B10" s="5" t="s">
        <v>48</v>
      </c>
      <c r="C10" s="8">
        <v>72.853251040829207</v>
      </c>
      <c r="D10" s="7" t="s">
        <v>37</v>
      </c>
      <c r="E10" s="8">
        <v>84.722517564553598</v>
      </c>
      <c r="F10" s="7" t="s">
        <v>31</v>
      </c>
      <c r="G10" s="8">
        <v>65.113927031584396</v>
      </c>
      <c r="H10" s="7" t="s">
        <v>26</v>
      </c>
      <c r="I10" s="8">
        <v>73.711459232246199</v>
      </c>
      <c r="J10" s="7" t="s">
        <v>30</v>
      </c>
      <c r="K10" s="8">
        <v>79.698450123372595</v>
      </c>
      <c r="L10" s="7" t="s">
        <v>33</v>
      </c>
      <c r="M10" s="8">
        <v>71.664799293168002</v>
      </c>
      <c r="N10" s="7" t="s">
        <v>27</v>
      </c>
      <c r="O10" s="8">
        <v>77.544981170602398</v>
      </c>
      <c r="P10" s="7" t="s">
        <v>22</v>
      </c>
      <c r="Q10" s="8">
        <v>68.074782179732594</v>
      </c>
      <c r="R10" s="7" t="s">
        <v>23</v>
      </c>
      <c r="S10" s="8">
        <v>76.429319421664303</v>
      </c>
      <c r="T10" s="7" t="s">
        <v>32</v>
      </c>
      <c r="U10" s="8">
        <v>63.5220723231579</v>
      </c>
      <c r="V10" s="7" t="s">
        <v>21</v>
      </c>
      <c r="W10" s="8">
        <v>78.971154718466295</v>
      </c>
      <c r="X10" s="7" t="s">
        <v>29</v>
      </c>
      <c r="Y10" s="8">
        <v>74.024353272366099</v>
      </c>
      <c r="Z10" s="7" t="s">
        <v>28</v>
      </c>
      <c r="AA10" s="8">
        <v>75.588971570217495</v>
      </c>
      <c r="AB10" s="7" t="s">
        <v>25</v>
      </c>
      <c r="AC10" s="8">
        <v>73.449538001479397</v>
      </c>
      <c r="AD10" s="7" t="s">
        <v>34</v>
      </c>
    </row>
    <row r="11" spans="1:30" x14ac:dyDescent="0.3">
      <c r="A11" s="18" t="s">
        <v>61</v>
      </c>
      <c r="B11" s="5" t="s">
        <v>47</v>
      </c>
      <c r="C11" s="8">
        <v>21.188351570725299</v>
      </c>
      <c r="D11" s="7" t="s">
        <v>26</v>
      </c>
      <c r="E11" s="8">
        <v>33.551391650574502</v>
      </c>
      <c r="F11" s="7" t="s">
        <v>33</v>
      </c>
      <c r="G11" s="8">
        <v>19.626957996789798</v>
      </c>
      <c r="H11" s="7" t="s">
        <v>21</v>
      </c>
      <c r="I11" s="8">
        <v>28.958054303784699</v>
      </c>
      <c r="J11" s="7" t="s">
        <v>28</v>
      </c>
      <c r="K11" s="8">
        <v>32.462317501481301</v>
      </c>
      <c r="L11" s="7" t="s">
        <v>22</v>
      </c>
      <c r="M11" s="8">
        <v>29.210080599248801</v>
      </c>
      <c r="N11" s="7" t="s">
        <v>25</v>
      </c>
      <c r="O11" s="8">
        <v>33.031492721257202</v>
      </c>
      <c r="P11" s="7" t="s">
        <v>29</v>
      </c>
      <c r="Q11" s="8">
        <v>22.7250645883456</v>
      </c>
      <c r="R11" s="7" t="s">
        <v>23</v>
      </c>
      <c r="S11" s="8">
        <v>34.805367627697898</v>
      </c>
      <c r="T11" s="7" t="s">
        <v>31</v>
      </c>
      <c r="U11" s="8">
        <v>27.3553580211221</v>
      </c>
      <c r="V11" s="7" t="s">
        <v>30</v>
      </c>
      <c r="W11" s="8">
        <v>24.6564029697028</v>
      </c>
      <c r="X11" s="7" t="s">
        <v>37</v>
      </c>
      <c r="Y11" s="8">
        <v>30.3934689487808</v>
      </c>
      <c r="Z11" s="7" t="s">
        <v>32</v>
      </c>
      <c r="AA11" s="8">
        <v>23.008621084644801</v>
      </c>
      <c r="AB11" s="7" t="s">
        <v>27</v>
      </c>
      <c r="AC11" s="8">
        <v>27.346145585815801</v>
      </c>
      <c r="AD11" s="7" t="s">
        <v>34</v>
      </c>
    </row>
    <row r="12" spans="1:30" x14ac:dyDescent="0.3">
      <c r="A12" s="15" t="s">
        <v>2</v>
      </c>
      <c r="B12" s="5" t="s">
        <v>48</v>
      </c>
      <c r="C12" s="8">
        <v>78.811648429274697</v>
      </c>
      <c r="D12" s="7" t="s">
        <v>33</v>
      </c>
      <c r="E12" s="8">
        <v>66.448608349425498</v>
      </c>
      <c r="F12" s="7" t="s">
        <v>26</v>
      </c>
      <c r="G12" s="8">
        <v>80.373042003210202</v>
      </c>
      <c r="H12" s="7" t="s">
        <v>31</v>
      </c>
      <c r="I12" s="8">
        <v>71.041945696215294</v>
      </c>
      <c r="J12" s="7" t="s">
        <v>30</v>
      </c>
      <c r="K12" s="8">
        <v>67.537682498518606</v>
      </c>
      <c r="L12" s="7" t="s">
        <v>27</v>
      </c>
      <c r="M12" s="8">
        <v>70.789919400751202</v>
      </c>
      <c r="N12" s="7" t="s">
        <v>34</v>
      </c>
      <c r="O12" s="8">
        <v>66.968507278742806</v>
      </c>
      <c r="P12" s="7" t="s">
        <v>23</v>
      </c>
      <c r="Q12" s="8">
        <v>77.274935411654397</v>
      </c>
      <c r="R12" s="7" t="s">
        <v>29</v>
      </c>
      <c r="S12" s="8">
        <v>65.194632372302095</v>
      </c>
      <c r="T12" s="7" t="s">
        <v>21</v>
      </c>
      <c r="U12" s="8">
        <v>72.6446419788779</v>
      </c>
      <c r="V12" s="7" t="s">
        <v>28</v>
      </c>
      <c r="W12" s="8">
        <v>75.343597030297303</v>
      </c>
      <c r="X12" s="7" t="s">
        <v>32</v>
      </c>
      <c r="Y12" s="8">
        <v>69.606531051219207</v>
      </c>
      <c r="Z12" s="7" t="s">
        <v>37</v>
      </c>
      <c r="AA12" s="8">
        <v>76.991378915355199</v>
      </c>
      <c r="AB12" s="7" t="s">
        <v>22</v>
      </c>
      <c r="AC12" s="8">
        <v>72.653854414184195</v>
      </c>
      <c r="AD12" s="7" t="s">
        <v>25</v>
      </c>
    </row>
    <row r="13" spans="1:30" ht="25.5" customHeight="1" x14ac:dyDescent="0.3">
      <c r="A13" s="17" t="s">
        <v>55</v>
      </c>
      <c r="B13" s="5" t="s">
        <v>47</v>
      </c>
      <c r="C13" s="8">
        <v>90.408564059460005</v>
      </c>
      <c r="D13" s="7" t="s">
        <v>31</v>
      </c>
      <c r="E13" s="8">
        <v>37.585138360720201</v>
      </c>
      <c r="F13" s="7" t="s">
        <v>21</v>
      </c>
      <c r="G13" s="8">
        <v>63.310994442489303</v>
      </c>
      <c r="H13" s="7" t="s">
        <v>28</v>
      </c>
      <c r="I13" s="8">
        <v>87.009016168045804</v>
      </c>
      <c r="J13" s="7" t="s">
        <v>33</v>
      </c>
      <c r="K13" s="8">
        <v>55.015321956963199</v>
      </c>
      <c r="L13" s="7" t="s">
        <v>34</v>
      </c>
      <c r="M13" s="8">
        <v>63.454417363215597</v>
      </c>
      <c r="N13" s="7" t="s">
        <v>25</v>
      </c>
      <c r="O13" s="8">
        <v>81.504184833122594</v>
      </c>
      <c r="P13" s="7" t="s">
        <v>22</v>
      </c>
      <c r="Q13" s="8">
        <v>46.931362758031803</v>
      </c>
      <c r="R13" s="7" t="s">
        <v>23</v>
      </c>
      <c r="S13" s="8">
        <v>60.471781212333802</v>
      </c>
      <c r="T13" s="7" t="s">
        <v>30</v>
      </c>
      <c r="U13" s="8">
        <v>51.009668543223199</v>
      </c>
      <c r="V13" s="7" t="s">
        <v>37</v>
      </c>
      <c r="W13" s="8">
        <v>49.034043858719897</v>
      </c>
      <c r="X13" s="7" t="s">
        <v>27</v>
      </c>
      <c r="Y13" s="8">
        <v>85.242483715865404</v>
      </c>
      <c r="Z13" s="7" t="s">
        <v>29</v>
      </c>
      <c r="AA13" s="8">
        <v>41.491074618221397</v>
      </c>
      <c r="AB13" s="7" t="s">
        <v>26</v>
      </c>
      <c r="AC13" s="8">
        <v>67.245124453574405</v>
      </c>
      <c r="AD13" s="7" t="s">
        <v>32</v>
      </c>
    </row>
    <row r="14" spans="1:30" x14ac:dyDescent="0.3">
      <c r="A14" s="15" t="s">
        <v>2</v>
      </c>
      <c r="B14" s="5" t="s">
        <v>48</v>
      </c>
      <c r="C14" s="8">
        <v>9.5914359405400091</v>
      </c>
      <c r="D14" s="7" t="s">
        <v>21</v>
      </c>
      <c r="E14" s="8">
        <v>62.414861639279799</v>
      </c>
      <c r="F14" s="7" t="s">
        <v>31</v>
      </c>
      <c r="G14" s="8">
        <v>36.689005557510697</v>
      </c>
      <c r="H14" s="7" t="s">
        <v>30</v>
      </c>
      <c r="I14" s="8">
        <v>12.9909838319542</v>
      </c>
      <c r="J14" s="7" t="s">
        <v>26</v>
      </c>
      <c r="K14" s="8">
        <v>44.984678043036801</v>
      </c>
      <c r="L14" s="7" t="s">
        <v>25</v>
      </c>
      <c r="M14" s="8">
        <v>36.545582636784403</v>
      </c>
      <c r="N14" s="7" t="s">
        <v>34</v>
      </c>
      <c r="O14" s="8">
        <v>18.495815166877499</v>
      </c>
      <c r="P14" s="7" t="s">
        <v>27</v>
      </c>
      <c r="Q14" s="8">
        <v>53.068637241968197</v>
      </c>
      <c r="R14" s="7" t="s">
        <v>29</v>
      </c>
      <c r="S14" s="8">
        <v>39.528218787666198</v>
      </c>
      <c r="T14" s="7" t="s">
        <v>28</v>
      </c>
      <c r="U14" s="8">
        <v>48.990331456776801</v>
      </c>
      <c r="V14" s="7" t="s">
        <v>32</v>
      </c>
      <c r="W14" s="8">
        <v>50.965956141280103</v>
      </c>
      <c r="X14" s="7" t="s">
        <v>22</v>
      </c>
      <c r="Y14" s="8">
        <v>14.757516284134599</v>
      </c>
      <c r="Z14" s="7" t="s">
        <v>23</v>
      </c>
      <c r="AA14" s="8">
        <v>58.508925381778603</v>
      </c>
      <c r="AB14" s="7" t="s">
        <v>33</v>
      </c>
      <c r="AC14" s="8">
        <v>32.754875546425602</v>
      </c>
      <c r="AD14" s="7" t="s">
        <v>37</v>
      </c>
    </row>
    <row r="15" spans="1:30" ht="25.5" customHeight="1" x14ac:dyDescent="0.3">
      <c r="A15" s="17" t="s">
        <v>72</v>
      </c>
      <c r="B15" s="5" t="s">
        <v>47</v>
      </c>
      <c r="C15" s="8">
        <v>43.0331662108321</v>
      </c>
      <c r="D15" s="7" t="s">
        <v>21</v>
      </c>
      <c r="E15" s="8">
        <v>52.759058950160203</v>
      </c>
      <c r="F15" s="7" t="s">
        <v>34</v>
      </c>
      <c r="G15" s="8">
        <v>44.119341948449403</v>
      </c>
      <c r="H15" s="7" t="s">
        <v>26</v>
      </c>
      <c r="I15" s="8">
        <v>55.251203446457701</v>
      </c>
      <c r="J15" s="7" t="s">
        <v>32</v>
      </c>
      <c r="K15" s="8">
        <v>61.261510826165697</v>
      </c>
      <c r="L15" s="7" t="s">
        <v>31</v>
      </c>
      <c r="M15" s="8">
        <v>59.005895988200201</v>
      </c>
      <c r="N15" s="7" t="s">
        <v>33</v>
      </c>
      <c r="O15" s="8">
        <v>56.118333583183798</v>
      </c>
      <c r="P15" s="7" t="s">
        <v>22</v>
      </c>
      <c r="Q15" s="8">
        <v>52.6532303301844</v>
      </c>
      <c r="R15" s="7" t="s">
        <v>37</v>
      </c>
      <c r="S15" s="8">
        <v>56.789248669907003</v>
      </c>
      <c r="T15" s="7" t="s">
        <v>29</v>
      </c>
      <c r="U15" s="8">
        <v>54.1202831688923</v>
      </c>
      <c r="V15" s="7" t="s">
        <v>25</v>
      </c>
      <c r="W15" s="8">
        <v>44.680000969981997</v>
      </c>
      <c r="X15" s="7" t="s">
        <v>23</v>
      </c>
      <c r="Y15" s="8">
        <v>50.816527278600098</v>
      </c>
      <c r="Z15" s="7" t="s">
        <v>27</v>
      </c>
      <c r="AA15" s="8">
        <v>52.830400598869403</v>
      </c>
      <c r="AB15" s="7" t="s">
        <v>30</v>
      </c>
      <c r="AC15" s="8">
        <v>53.0330978563698</v>
      </c>
      <c r="AD15" s="7" t="s">
        <v>28</v>
      </c>
    </row>
    <row r="16" spans="1:30" x14ac:dyDescent="0.3">
      <c r="A16" s="15" t="s">
        <v>2</v>
      </c>
      <c r="B16" s="5" t="s">
        <v>48</v>
      </c>
      <c r="C16" s="8">
        <v>56.966833789167801</v>
      </c>
      <c r="D16" s="7" t="s">
        <v>31</v>
      </c>
      <c r="E16" s="8">
        <v>47.240941049839797</v>
      </c>
      <c r="F16" s="7" t="s">
        <v>25</v>
      </c>
      <c r="G16" s="8">
        <v>55.880658051550597</v>
      </c>
      <c r="H16" s="7" t="s">
        <v>33</v>
      </c>
      <c r="I16" s="8">
        <v>44.748796553542299</v>
      </c>
      <c r="J16" s="7" t="s">
        <v>37</v>
      </c>
      <c r="K16" s="8">
        <v>38.738489173834303</v>
      </c>
      <c r="L16" s="7" t="s">
        <v>21</v>
      </c>
      <c r="M16" s="8">
        <v>40.994104011799799</v>
      </c>
      <c r="N16" s="7" t="s">
        <v>26</v>
      </c>
      <c r="O16" s="8">
        <v>43.881666416816202</v>
      </c>
      <c r="P16" s="7" t="s">
        <v>27</v>
      </c>
      <c r="Q16" s="8">
        <v>47.3467696698156</v>
      </c>
      <c r="R16" s="7" t="s">
        <v>32</v>
      </c>
      <c r="S16" s="8">
        <v>43.210751330092997</v>
      </c>
      <c r="T16" s="7" t="s">
        <v>23</v>
      </c>
      <c r="U16" s="8">
        <v>45.8797168311077</v>
      </c>
      <c r="V16" s="7" t="s">
        <v>34</v>
      </c>
      <c r="W16" s="8">
        <v>55.319999030018003</v>
      </c>
      <c r="X16" s="7" t="s">
        <v>29</v>
      </c>
      <c r="Y16" s="8">
        <v>49.183472721399902</v>
      </c>
      <c r="Z16" s="7" t="s">
        <v>22</v>
      </c>
      <c r="AA16" s="8">
        <v>47.169599401130597</v>
      </c>
      <c r="AB16" s="7" t="s">
        <v>28</v>
      </c>
      <c r="AC16" s="8">
        <v>46.9669021436302</v>
      </c>
      <c r="AD16" s="7" t="s">
        <v>30</v>
      </c>
    </row>
    <row r="17" spans="1:30" x14ac:dyDescent="0.3">
      <c r="A17" s="17" t="s">
        <v>50</v>
      </c>
      <c r="B17" s="5" t="s">
        <v>47</v>
      </c>
      <c r="C17" s="8">
        <v>66.3491161809647</v>
      </c>
      <c r="D17" s="7" t="s">
        <v>31</v>
      </c>
      <c r="E17" s="8">
        <v>28.113658940926999</v>
      </c>
      <c r="F17" s="7" t="s">
        <v>26</v>
      </c>
      <c r="G17" s="8">
        <v>51.8921742013844</v>
      </c>
      <c r="H17" s="7" t="s">
        <v>29</v>
      </c>
      <c r="I17" s="8">
        <v>56.674805619330897</v>
      </c>
      <c r="J17" s="7" t="s">
        <v>33</v>
      </c>
      <c r="K17" s="8">
        <v>39.051766220893697</v>
      </c>
      <c r="L17" s="7" t="s">
        <v>30</v>
      </c>
      <c r="M17" s="8">
        <v>42.840290347298797</v>
      </c>
      <c r="N17" s="7" t="s">
        <v>25</v>
      </c>
      <c r="O17" s="8">
        <v>51.338273462579302</v>
      </c>
      <c r="P17" s="7" t="s">
        <v>22</v>
      </c>
      <c r="Q17" s="8">
        <v>34.198981013893402</v>
      </c>
      <c r="R17" s="7" t="s">
        <v>37</v>
      </c>
      <c r="S17" s="8">
        <v>33.077374154585897</v>
      </c>
      <c r="T17" s="7" t="s">
        <v>27</v>
      </c>
      <c r="U17" s="8">
        <v>30.708845707421901</v>
      </c>
      <c r="V17" s="7" t="s">
        <v>23</v>
      </c>
      <c r="W17" s="8">
        <v>34.885889832584901</v>
      </c>
      <c r="X17" s="7" t="s">
        <v>34</v>
      </c>
      <c r="Y17" s="8">
        <v>46.032557179207799</v>
      </c>
      <c r="Z17" s="7" t="s">
        <v>32</v>
      </c>
      <c r="AA17" s="8">
        <v>24.586397468537498</v>
      </c>
      <c r="AB17" s="7" t="s">
        <v>21</v>
      </c>
      <c r="AC17" s="8">
        <v>41.392974771412199</v>
      </c>
      <c r="AD17" s="7" t="s">
        <v>28</v>
      </c>
    </row>
    <row r="18" spans="1:30" x14ac:dyDescent="0.3">
      <c r="A18" s="15" t="s">
        <v>2</v>
      </c>
      <c r="B18" s="5" t="s">
        <v>48</v>
      </c>
      <c r="C18" s="8">
        <v>33.6508838190353</v>
      </c>
      <c r="D18" s="7" t="s">
        <v>21</v>
      </c>
      <c r="E18" s="8">
        <v>71.886341059073004</v>
      </c>
      <c r="F18" s="7" t="s">
        <v>33</v>
      </c>
      <c r="G18" s="8">
        <v>48.1078257986156</v>
      </c>
      <c r="H18" s="7" t="s">
        <v>23</v>
      </c>
      <c r="I18" s="8">
        <v>43.325194380669103</v>
      </c>
      <c r="J18" s="7" t="s">
        <v>26</v>
      </c>
      <c r="K18" s="8">
        <v>60.948233779106303</v>
      </c>
      <c r="L18" s="7" t="s">
        <v>28</v>
      </c>
      <c r="M18" s="8">
        <v>57.159709652701203</v>
      </c>
      <c r="N18" s="7" t="s">
        <v>34</v>
      </c>
      <c r="O18" s="8">
        <v>48.661726537420698</v>
      </c>
      <c r="P18" s="7" t="s">
        <v>27</v>
      </c>
      <c r="Q18" s="8">
        <v>65.801018986106598</v>
      </c>
      <c r="R18" s="7" t="s">
        <v>32</v>
      </c>
      <c r="S18" s="8">
        <v>66.922625845414103</v>
      </c>
      <c r="T18" s="7" t="s">
        <v>22</v>
      </c>
      <c r="U18" s="8">
        <v>69.291154292578099</v>
      </c>
      <c r="V18" s="7" t="s">
        <v>29</v>
      </c>
      <c r="W18" s="8">
        <v>65.114110167415106</v>
      </c>
      <c r="X18" s="7" t="s">
        <v>25</v>
      </c>
      <c r="Y18" s="8">
        <v>53.967442820792201</v>
      </c>
      <c r="Z18" s="7" t="s">
        <v>37</v>
      </c>
      <c r="AA18" s="8">
        <v>75.413602531462502</v>
      </c>
      <c r="AB18" s="7" t="s">
        <v>31</v>
      </c>
      <c r="AC18" s="8">
        <v>58.607025228587801</v>
      </c>
      <c r="AD18" s="7" t="s">
        <v>30</v>
      </c>
    </row>
    <row r="19" spans="1:30" x14ac:dyDescent="0.3">
      <c r="A19" s="17" t="s">
        <v>69</v>
      </c>
      <c r="B19" s="5" t="s">
        <v>47</v>
      </c>
      <c r="C19" s="8">
        <v>23.391112497304</v>
      </c>
      <c r="D19" s="7" t="s">
        <v>22</v>
      </c>
      <c r="E19" s="8">
        <v>13.3363667363791</v>
      </c>
      <c r="F19" s="7" t="s">
        <v>26</v>
      </c>
      <c r="G19" s="8">
        <v>26.464296650295701</v>
      </c>
      <c r="H19" s="7" t="s">
        <v>31</v>
      </c>
      <c r="I19" s="8">
        <v>23.677750041466101</v>
      </c>
      <c r="J19" s="7" t="s">
        <v>29</v>
      </c>
      <c r="K19" s="8">
        <v>12.928315338167801</v>
      </c>
      <c r="L19" s="7" t="s">
        <v>21</v>
      </c>
      <c r="M19" s="8">
        <v>16.9413766126045</v>
      </c>
      <c r="N19" s="7" t="s">
        <v>27</v>
      </c>
      <c r="O19" s="8">
        <v>19.385219269068902</v>
      </c>
      <c r="P19" s="7" t="s">
        <v>34</v>
      </c>
      <c r="Q19" s="8">
        <v>25.305080213370701</v>
      </c>
      <c r="R19" s="7" t="s">
        <v>33</v>
      </c>
      <c r="S19" s="8">
        <v>13.597056384005</v>
      </c>
      <c r="T19" s="7" t="s">
        <v>23</v>
      </c>
      <c r="U19" s="8">
        <v>22.160047985005001</v>
      </c>
      <c r="V19" s="7" t="s">
        <v>32</v>
      </c>
      <c r="W19" s="8">
        <v>20.562193548183899</v>
      </c>
      <c r="X19" s="7" t="s">
        <v>25</v>
      </c>
      <c r="Y19" s="8">
        <v>20.1084055157805</v>
      </c>
      <c r="Z19" s="7" t="s">
        <v>28</v>
      </c>
      <c r="AA19" s="8">
        <v>18.132034236988002</v>
      </c>
      <c r="AB19" s="7" t="s">
        <v>37</v>
      </c>
      <c r="AC19" s="8">
        <v>19.653919968807799</v>
      </c>
      <c r="AD19" s="7" t="s">
        <v>30</v>
      </c>
    </row>
    <row r="20" spans="1:30" x14ac:dyDescent="0.3">
      <c r="A20" s="15" t="s">
        <v>2</v>
      </c>
      <c r="B20" s="5" t="s">
        <v>48</v>
      </c>
      <c r="C20" s="8">
        <v>76.608887502696007</v>
      </c>
      <c r="D20" s="7" t="s">
        <v>27</v>
      </c>
      <c r="E20" s="8">
        <v>86.663633263620895</v>
      </c>
      <c r="F20" s="7" t="s">
        <v>33</v>
      </c>
      <c r="G20" s="8">
        <v>73.535703349704207</v>
      </c>
      <c r="H20" s="7" t="s">
        <v>21</v>
      </c>
      <c r="I20" s="8">
        <v>76.322249958533902</v>
      </c>
      <c r="J20" s="7" t="s">
        <v>23</v>
      </c>
      <c r="K20" s="8">
        <v>87.071684661832194</v>
      </c>
      <c r="L20" s="7" t="s">
        <v>31</v>
      </c>
      <c r="M20" s="8">
        <v>83.0586233873955</v>
      </c>
      <c r="N20" s="7" t="s">
        <v>22</v>
      </c>
      <c r="O20" s="8">
        <v>80.614780730931102</v>
      </c>
      <c r="P20" s="7" t="s">
        <v>25</v>
      </c>
      <c r="Q20" s="8">
        <v>74.694919786629299</v>
      </c>
      <c r="R20" s="7" t="s">
        <v>26</v>
      </c>
      <c r="S20" s="8">
        <v>86.402943615995</v>
      </c>
      <c r="T20" s="7" t="s">
        <v>29</v>
      </c>
      <c r="U20" s="8">
        <v>77.839952014995006</v>
      </c>
      <c r="V20" s="7" t="s">
        <v>37</v>
      </c>
      <c r="W20" s="8">
        <v>79.437806451816101</v>
      </c>
      <c r="X20" s="7" t="s">
        <v>34</v>
      </c>
      <c r="Y20" s="8">
        <v>79.891594484219397</v>
      </c>
      <c r="Z20" s="7" t="s">
        <v>30</v>
      </c>
      <c r="AA20" s="8">
        <v>81.867965763011995</v>
      </c>
      <c r="AB20" s="7" t="s">
        <v>32</v>
      </c>
      <c r="AC20" s="8">
        <v>80.346080031192201</v>
      </c>
      <c r="AD20" s="7" t="s">
        <v>28</v>
      </c>
    </row>
    <row r="21" spans="1:30" ht="25.5" customHeight="1" x14ac:dyDescent="0.3">
      <c r="A21" s="17" t="s">
        <v>73</v>
      </c>
      <c r="B21" s="5" t="s">
        <v>47</v>
      </c>
      <c r="C21" s="8">
        <v>13.2188273874704</v>
      </c>
      <c r="D21" s="7" t="s">
        <v>34</v>
      </c>
      <c r="E21" s="8">
        <v>0</v>
      </c>
      <c r="F21" s="7" t="s">
        <v>26</v>
      </c>
      <c r="G21" s="8">
        <v>5.0125430696105102</v>
      </c>
      <c r="H21" s="7" t="s">
        <v>23</v>
      </c>
      <c r="I21" s="8">
        <v>14.391861133824101</v>
      </c>
      <c r="J21" s="7" t="s">
        <v>30</v>
      </c>
      <c r="K21" s="8">
        <v>25.168681898657201</v>
      </c>
      <c r="L21" s="7" t="s">
        <v>22</v>
      </c>
      <c r="M21" s="8">
        <v>28.740537890712599</v>
      </c>
      <c r="N21" s="7" t="s">
        <v>29</v>
      </c>
      <c r="O21" s="8">
        <v>33.3333333333333</v>
      </c>
      <c r="P21" s="7" t="s">
        <v>31</v>
      </c>
      <c r="Q21" s="8">
        <v>6.5603122939435199</v>
      </c>
      <c r="R21" s="7" t="s">
        <v>27</v>
      </c>
      <c r="S21" s="8">
        <v>20.2633818882688</v>
      </c>
      <c r="T21" s="7" t="s">
        <v>32</v>
      </c>
      <c r="U21" s="8">
        <v>7.6943220353645998</v>
      </c>
      <c r="V21" s="7" t="s">
        <v>37</v>
      </c>
      <c r="W21" s="8">
        <v>0</v>
      </c>
      <c r="X21" s="7" t="s">
        <v>26</v>
      </c>
      <c r="Y21" s="8">
        <v>33.135716005909998</v>
      </c>
      <c r="Z21" s="7" t="s">
        <v>33</v>
      </c>
      <c r="AA21" s="8">
        <v>15.336944677004601</v>
      </c>
      <c r="AB21" s="7" t="s">
        <v>28</v>
      </c>
      <c r="AC21" s="8">
        <v>18.9403207653652</v>
      </c>
      <c r="AD21" s="7" t="s">
        <v>25</v>
      </c>
    </row>
    <row r="22" spans="1:30" x14ac:dyDescent="0.3">
      <c r="A22" s="15" t="s">
        <v>2</v>
      </c>
      <c r="B22" s="5" t="s">
        <v>48</v>
      </c>
      <c r="C22" s="8">
        <v>86.781172612529602</v>
      </c>
      <c r="D22" s="7" t="s">
        <v>25</v>
      </c>
      <c r="E22" s="8">
        <v>100</v>
      </c>
      <c r="F22" s="7" t="s">
        <v>31</v>
      </c>
      <c r="G22" s="8">
        <v>94.987456930389499</v>
      </c>
      <c r="H22" s="7" t="s">
        <v>29</v>
      </c>
      <c r="I22" s="8">
        <v>85.608138866175906</v>
      </c>
      <c r="J22" s="7" t="s">
        <v>28</v>
      </c>
      <c r="K22" s="8">
        <v>74.831318101342802</v>
      </c>
      <c r="L22" s="7" t="s">
        <v>27</v>
      </c>
      <c r="M22" s="8">
        <v>71.259462109287398</v>
      </c>
      <c r="N22" s="7" t="s">
        <v>23</v>
      </c>
      <c r="O22" s="8">
        <v>66.6666666666667</v>
      </c>
      <c r="P22" s="7" t="s">
        <v>21</v>
      </c>
      <c r="Q22" s="8">
        <v>93.439687706056503</v>
      </c>
      <c r="R22" s="7" t="s">
        <v>22</v>
      </c>
      <c r="S22" s="8">
        <v>79.736618111731204</v>
      </c>
      <c r="T22" s="7" t="s">
        <v>37</v>
      </c>
      <c r="U22" s="8">
        <v>92.305677964635393</v>
      </c>
      <c r="V22" s="7" t="s">
        <v>32</v>
      </c>
      <c r="W22" s="8">
        <v>100</v>
      </c>
      <c r="X22" s="7" t="s">
        <v>31</v>
      </c>
      <c r="Y22" s="8">
        <v>66.864283994090002</v>
      </c>
      <c r="Z22" s="7" t="s">
        <v>26</v>
      </c>
      <c r="AA22" s="8">
        <v>84.663055322995405</v>
      </c>
      <c r="AB22" s="7" t="s">
        <v>30</v>
      </c>
      <c r="AC22" s="8">
        <v>81.0596792346348</v>
      </c>
      <c r="AD22" s="7" t="s">
        <v>34</v>
      </c>
    </row>
    <row r="23" spans="1:30" ht="25.5" customHeight="1" x14ac:dyDescent="0.3">
      <c r="A23" s="17" t="s">
        <v>57</v>
      </c>
      <c r="B23" s="5" t="s">
        <v>47</v>
      </c>
      <c r="C23" s="8">
        <v>22.884850535968098</v>
      </c>
      <c r="D23" s="7" t="s">
        <v>27</v>
      </c>
      <c r="E23" s="8">
        <v>27.716544560475999</v>
      </c>
      <c r="F23" s="7" t="s">
        <v>25</v>
      </c>
      <c r="G23" s="8">
        <v>21.415955470489099</v>
      </c>
      <c r="H23" s="7" t="s">
        <v>26</v>
      </c>
      <c r="I23" s="8">
        <v>26.3067516282429</v>
      </c>
      <c r="J23" s="7" t="s">
        <v>34</v>
      </c>
      <c r="K23" s="8">
        <v>34.935439177091801</v>
      </c>
      <c r="L23" s="7" t="s">
        <v>29</v>
      </c>
      <c r="M23" s="8">
        <v>31.833959329307401</v>
      </c>
      <c r="N23" s="7" t="s">
        <v>22</v>
      </c>
      <c r="O23" s="8">
        <v>36.029916535517998</v>
      </c>
      <c r="P23" s="7" t="s">
        <v>33</v>
      </c>
      <c r="Q23" s="8">
        <v>24.678090866887299</v>
      </c>
      <c r="R23" s="7" t="s">
        <v>37</v>
      </c>
      <c r="S23" s="8">
        <v>37.4464073268961</v>
      </c>
      <c r="T23" s="7" t="s">
        <v>31</v>
      </c>
      <c r="U23" s="8">
        <v>26.753714422485299</v>
      </c>
      <c r="V23" s="7" t="s">
        <v>30</v>
      </c>
      <c r="W23" s="8">
        <v>22.207772971957901</v>
      </c>
      <c r="X23" s="7" t="s">
        <v>23</v>
      </c>
      <c r="Y23" s="8">
        <v>30.039410670686099</v>
      </c>
      <c r="Z23" s="7" t="s">
        <v>32</v>
      </c>
      <c r="AA23" s="8">
        <v>18.386157886258001</v>
      </c>
      <c r="AB23" s="7" t="s">
        <v>21</v>
      </c>
      <c r="AC23" s="8">
        <v>27.568216029545301</v>
      </c>
      <c r="AD23" s="7" t="s">
        <v>28</v>
      </c>
    </row>
    <row r="24" spans="1:30" x14ac:dyDescent="0.3">
      <c r="A24" s="15" t="s">
        <v>2</v>
      </c>
      <c r="B24" s="5" t="s">
        <v>48</v>
      </c>
      <c r="C24" s="8">
        <v>77.115149464031902</v>
      </c>
      <c r="D24" s="7" t="s">
        <v>22</v>
      </c>
      <c r="E24" s="8">
        <v>72.283455439524005</v>
      </c>
      <c r="F24" s="7" t="s">
        <v>34</v>
      </c>
      <c r="G24" s="8">
        <v>78.584044529510905</v>
      </c>
      <c r="H24" s="7" t="s">
        <v>33</v>
      </c>
      <c r="I24" s="8">
        <v>73.693248371757093</v>
      </c>
      <c r="J24" s="7" t="s">
        <v>25</v>
      </c>
      <c r="K24" s="8">
        <v>65.064560822908206</v>
      </c>
      <c r="L24" s="7" t="s">
        <v>23</v>
      </c>
      <c r="M24" s="8">
        <v>68.166040670692595</v>
      </c>
      <c r="N24" s="7" t="s">
        <v>27</v>
      </c>
      <c r="O24" s="8">
        <v>63.970083464482002</v>
      </c>
      <c r="P24" s="7" t="s">
        <v>26</v>
      </c>
      <c r="Q24" s="8">
        <v>75.321909133112598</v>
      </c>
      <c r="R24" s="7" t="s">
        <v>32</v>
      </c>
      <c r="S24" s="8">
        <v>62.5535926731039</v>
      </c>
      <c r="T24" s="7" t="s">
        <v>21</v>
      </c>
      <c r="U24" s="8">
        <v>73.246285577514797</v>
      </c>
      <c r="V24" s="7" t="s">
        <v>28</v>
      </c>
      <c r="W24" s="8">
        <v>77.792227028042106</v>
      </c>
      <c r="X24" s="7" t="s">
        <v>29</v>
      </c>
      <c r="Y24" s="8">
        <v>69.960589329313905</v>
      </c>
      <c r="Z24" s="7" t="s">
        <v>37</v>
      </c>
      <c r="AA24" s="8">
        <v>81.613842113741995</v>
      </c>
      <c r="AB24" s="7" t="s">
        <v>31</v>
      </c>
      <c r="AC24" s="8">
        <v>72.431783970454603</v>
      </c>
      <c r="AD24" s="7" t="s">
        <v>30</v>
      </c>
    </row>
    <row r="25" spans="1:30" ht="25.5" customHeight="1" x14ac:dyDescent="0.3">
      <c r="A25" s="17" t="s">
        <v>74</v>
      </c>
      <c r="B25" s="5" t="s">
        <v>47</v>
      </c>
      <c r="C25" s="8">
        <v>43.656134189219998</v>
      </c>
      <c r="D25" s="7" t="s">
        <v>34</v>
      </c>
      <c r="E25" s="8">
        <v>67.001760537037995</v>
      </c>
      <c r="F25" s="7" t="s">
        <v>31</v>
      </c>
      <c r="G25" s="8">
        <v>47.134122859463702</v>
      </c>
      <c r="H25" s="7" t="s">
        <v>25</v>
      </c>
      <c r="I25" s="8">
        <v>54.653865574634999</v>
      </c>
      <c r="J25" s="7" t="s">
        <v>22</v>
      </c>
      <c r="K25" s="8">
        <v>43.311359797366599</v>
      </c>
      <c r="L25" s="7" t="s">
        <v>37</v>
      </c>
      <c r="M25" s="8">
        <v>60.9985146802941</v>
      </c>
      <c r="N25" s="7" t="s">
        <v>33</v>
      </c>
      <c r="O25" s="8">
        <v>28.170977229075898</v>
      </c>
      <c r="P25" s="7" t="s">
        <v>21</v>
      </c>
      <c r="Q25" s="8">
        <v>44.0095790006934</v>
      </c>
      <c r="R25" s="7" t="s">
        <v>28</v>
      </c>
      <c r="S25" s="8">
        <v>33.3333333333333</v>
      </c>
      <c r="T25" s="7" t="s">
        <v>23</v>
      </c>
      <c r="U25" s="8">
        <v>31.0960462593101</v>
      </c>
      <c r="V25" s="7" t="s">
        <v>26</v>
      </c>
      <c r="W25" s="8">
        <v>38.514406630921599</v>
      </c>
      <c r="X25" s="7" t="s">
        <v>27</v>
      </c>
      <c r="Y25" s="8">
        <v>44.0028365571008</v>
      </c>
      <c r="Z25" s="7" t="s">
        <v>30</v>
      </c>
      <c r="AA25" s="8">
        <v>58.913662846498603</v>
      </c>
      <c r="AB25" s="7" t="s">
        <v>29</v>
      </c>
      <c r="AC25" s="8">
        <v>49.7510022975884</v>
      </c>
      <c r="AD25" s="7" t="s">
        <v>32</v>
      </c>
    </row>
    <row r="26" spans="1:30" x14ac:dyDescent="0.3">
      <c r="A26" s="15" t="s">
        <v>2</v>
      </c>
      <c r="B26" s="5" t="s">
        <v>48</v>
      </c>
      <c r="C26" s="8">
        <v>56.343865810780002</v>
      </c>
      <c r="D26" s="7" t="s">
        <v>25</v>
      </c>
      <c r="E26" s="8">
        <v>32.998239462962097</v>
      </c>
      <c r="F26" s="7" t="s">
        <v>21</v>
      </c>
      <c r="G26" s="8">
        <v>52.865877140536298</v>
      </c>
      <c r="H26" s="7" t="s">
        <v>34</v>
      </c>
      <c r="I26" s="8">
        <v>45.346134425365001</v>
      </c>
      <c r="J26" s="7" t="s">
        <v>27</v>
      </c>
      <c r="K26" s="8">
        <v>56.688640202633401</v>
      </c>
      <c r="L26" s="7" t="s">
        <v>32</v>
      </c>
      <c r="M26" s="8">
        <v>39.0014853197059</v>
      </c>
      <c r="N26" s="7" t="s">
        <v>26</v>
      </c>
      <c r="O26" s="8">
        <v>71.829022770924098</v>
      </c>
      <c r="P26" s="7" t="s">
        <v>31</v>
      </c>
      <c r="Q26" s="8">
        <v>55.9904209993066</v>
      </c>
      <c r="R26" s="7" t="s">
        <v>30</v>
      </c>
      <c r="S26" s="8">
        <v>66.6666666666666</v>
      </c>
      <c r="T26" s="7" t="s">
        <v>29</v>
      </c>
      <c r="U26" s="8">
        <v>68.9039537406899</v>
      </c>
      <c r="V26" s="7" t="s">
        <v>33</v>
      </c>
      <c r="W26" s="8">
        <v>61.485593369078401</v>
      </c>
      <c r="X26" s="7" t="s">
        <v>22</v>
      </c>
      <c r="Y26" s="8">
        <v>55.9971634428992</v>
      </c>
      <c r="Z26" s="7" t="s">
        <v>28</v>
      </c>
      <c r="AA26" s="8">
        <v>41.086337153501397</v>
      </c>
      <c r="AB26" s="7" t="s">
        <v>23</v>
      </c>
      <c r="AC26" s="8">
        <v>50.2489977024116</v>
      </c>
      <c r="AD26" s="7" t="s">
        <v>37</v>
      </c>
    </row>
  </sheetData>
  <mergeCells count="26">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 ref="A7:A8"/>
    <mergeCell ref="A9:A10"/>
    <mergeCell ref="A11:A12"/>
    <mergeCell ref="A13:A14"/>
    <mergeCell ref="A15:A16"/>
    <mergeCell ref="A17:A18"/>
    <mergeCell ref="A19:A20"/>
    <mergeCell ref="A21:A22"/>
    <mergeCell ref="A23:A24"/>
    <mergeCell ref="A25:A26"/>
  </mergeCells>
  <pageMargins left="0" right="0" top="0" bottom="0"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6"/>
  <sheetViews>
    <sheetView workbookViewId="0"/>
  </sheetViews>
  <sheetFormatPr defaultRowHeight="14.4" x14ac:dyDescent="0.3"/>
  <cols>
    <col min="1" max="1" width="98" bestFit="1" customWidth="1"/>
    <col min="2" max="2" width="7.6640625" bestFit="1" customWidth="1"/>
    <col min="3" max="3" width="21.6640625" bestFit="1" customWidth="1"/>
    <col min="4" max="4" width="5.6640625" bestFit="1" customWidth="1"/>
    <col min="5" max="5" width="21.6640625" bestFit="1" customWidth="1"/>
    <col min="6" max="6" width="12.88671875" bestFit="1" customWidth="1"/>
    <col min="7" max="7" width="21.6640625" bestFit="1" customWidth="1"/>
    <col min="8" max="8" width="5.6640625" bestFit="1" customWidth="1"/>
    <col min="9" max="9" width="21.6640625" bestFit="1" customWidth="1"/>
    <col min="10" max="10" width="5.6640625" bestFit="1" customWidth="1"/>
    <col min="11" max="11" width="21.6640625" bestFit="1" customWidth="1"/>
    <col min="12" max="12" width="7.88671875" bestFit="1" customWidth="1"/>
    <col min="13" max="13" width="21.6640625" bestFit="1" customWidth="1"/>
    <col min="14" max="14" width="6" bestFit="1" customWidth="1"/>
    <col min="15" max="15" width="21.6640625" bestFit="1" customWidth="1"/>
    <col min="16" max="16" width="10.33203125" bestFit="1" customWidth="1"/>
    <col min="17" max="17" width="21.6640625" bestFit="1" customWidth="1"/>
    <col min="18" max="18" width="5.6640625" bestFit="1" customWidth="1"/>
    <col min="19" max="19" width="21.6640625" bestFit="1" customWidth="1"/>
    <col min="20" max="20" width="5.6640625" bestFit="1" customWidth="1"/>
    <col min="21" max="21" width="21.6640625" bestFit="1" customWidth="1"/>
    <col min="22" max="22" width="10.109375" bestFit="1" customWidth="1"/>
    <col min="23" max="23" width="21.6640625" bestFit="1" customWidth="1"/>
    <col min="24" max="24" width="5.6640625" bestFit="1" customWidth="1"/>
    <col min="25" max="25" width="21.6640625" bestFit="1" customWidth="1"/>
    <col min="26" max="26" width="5.6640625" bestFit="1" customWidth="1"/>
    <col min="27" max="27" width="21.6640625" bestFit="1" customWidth="1"/>
    <col min="28" max="28" width="7.33203125" bestFit="1" customWidth="1"/>
    <col min="29" max="29" width="21.6640625" bestFit="1" customWidth="1"/>
    <col min="30" max="30" width="5.6640625" bestFit="1" customWidth="1"/>
  </cols>
  <sheetData>
    <row r="1" spans="1:30" x14ac:dyDescent="0.3">
      <c r="A1" s="2" t="str">
        <f xml:space="preserve"> HYPERLINK("#'Table of Contents'!A1", "Table of Contents")</f>
        <v>Table of Contents</v>
      </c>
    </row>
    <row r="2" spans="1:30" x14ac:dyDescent="0.3">
      <c r="A2" s="1" t="s">
        <v>88</v>
      </c>
    </row>
    <row r="3" spans="1:30" ht="23.25" customHeight="1" x14ac:dyDescent="0.3">
      <c r="A3" s="12" t="s">
        <v>84</v>
      </c>
    </row>
    <row r="4" spans="1:30" x14ac:dyDescent="0.3">
      <c r="A4" s="13" t="s">
        <v>2</v>
      </c>
      <c r="B4" s="14" t="s">
        <v>2</v>
      </c>
      <c r="C4" s="16" t="s">
        <v>3</v>
      </c>
      <c r="D4" s="16" t="s">
        <v>2</v>
      </c>
      <c r="E4" s="16" t="s">
        <v>2</v>
      </c>
      <c r="F4" s="16" t="s">
        <v>2</v>
      </c>
      <c r="G4" s="16" t="s">
        <v>2</v>
      </c>
      <c r="H4" s="16" t="s">
        <v>2</v>
      </c>
      <c r="I4" s="16" t="s">
        <v>2</v>
      </c>
      <c r="J4" s="16" t="s">
        <v>2</v>
      </c>
      <c r="K4" s="16" t="s">
        <v>2</v>
      </c>
      <c r="L4" s="16" t="s">
        <v>2</v>
      </c>
      <c r="M4" s="16" t="s">
        <v>2</v>
      </c>
      <c r="N4" s="16" t="s">
        <v>2</v>
      </c>
      <c r="O4" s="16" t="s">
        <v>2</v>
      </c>
      <c r="P4" s="16" t="s">
        <v>2</v>
      </c>
      <c r="Q4" s="16" t="s">
        <v>2</v>
      </c>
      <c r="R4" s="16" t="s">
        <v>2</v>
      </c>
      <c r="S4" s="16" t="s">
        <v>2</v>
      </c>
      <c r="T4" s="16" t="s">
        <v>2</v>
      </c>
      <c r="U4" s="16" t="s">
        <v>2</v>
      </c>
      <c r="V4" s="16" t="s">
        <v>2</v>
      </c>
      <c r="W4" s="16" t="s">
        <v>2</v>
      </c>
      <c r="X4" s="16" t="s">
        <v>2</v>
      </c>
      <c r="Y4" s="16" t="s">
        <v>2</v>
      </c>
      <c r="Z4" s="16" t="s">
        <v>2</v>
      </c>
      <c r="AA4" s="16" t="s">
        <v>2</v>
      </c>
      <c r="AB4" s="16" t="s">
        <v>2</v>
      </c>
      <c r="AC4" s="16" t="s">
        <v>2</v>
      </c>
      <c r="AD4" s="16" t="s">
        <v>2</v>
      </c>
    </row>
    <row r="5" spans="1:30" x14ac:dyDescent="0.3">
      <c r="A5" t="s">
        <v>2</v>
      </c>
      <c r="B5" s="15" t="s">
        <v>2</v>
      </c>
      <c r="C5" s="16" t="s">
        <v>5</v>
      </c>
      <c r="D5" s="16" t="s">
        <v>2</v>
      </c>
      <c r="E5" s="16" t="s">
        <v>7</v>
      </c>
      <c r="F5" s="16" t="s">
        <v>2</v>
      </c>
      <c r="G5" s="16" t="s">
        <v>8</v>
      </c>
      <c r="H5" s="16" t="s">
        <v>2</v>
      </c>
      <c r="I5" s="16" t="s">
        <v>9</v>
      </c>
      <c r="J5" s="16" t="s">
        <v>2</v>
      </c>
      <c r="K5" s="16" t="s">
        <v>10</v>
      </c>
      <c r="L5" s="16" t="s">
        <v>2</v>
      </c>
      <c r="M5" s="16" t="s">
        <v>11</v>
      </c>
      <c r="N5" s="16" t="s">
        <v>2</v>
      </c>
      <c r="O5" s="16" t="s">
        <v>12</v>
      </c>
      <c r="P5" s="16" t="s">
        <v>2</v>
      </c>
      <c r="Q5" s="16" t="s">
        <v>13</v>
      </c>
      <c r="R5" s="16" t="s">
        <v>2</v>
      </c>
      <c r="S5" s="16" t="s">
        <v>14</v>
      </c>
      <c r="T5" s="16" t="s">
        <v>2</v>
      </c>
      <c r="U5" s="16" t="s">
        <v>15</v>
      </c>
      <c r="V5" s="16" t="s">
        <v>2</v>
      </c>
      <c r="W5" s="16" t="s">
        <v>16</v>
      </c>
      <c r="X5" s="16" t="s">
        <v>2</v>
      </c>
      <c r="Y5" s="16" t="s">
        <v>17</v>
      </c>
      <c r="Z5" s="16" t="s">
        <v>2</v>
      </c>
      <c r="AA5" s="16" t="s">
        <v>18</v>
      </c>
      <c r="AB5" s="16" t="s">
        <v>2</v>
      </c>
      <c r="AC5" s="16" t="s">
        <v>4</v>
      </c>
      <c r="AD5" s="16" t="s">
        <v>2</v>
      </c>
    </row>
    <row r="6" spans="1:30" x14ac:dyDescent="0.3">
      <c r="A6" t="s">
        <v>2</v>
      </c>
      <c r="B6" s="15" t="s">
        <v>2</v>
      </c>
      <c r="C6" s="3" t="s">
        <v>45</v>
      </c>
      <c r="D6" s="3" t="s">
        <v>6</v>
      </c>
      <c r="E6" s="3" t="s">
        <v>45</v>
      </c>
      <c r="F6" s="3" t="s">
        <v>6</v>
      </c>
      <c r="G6" s="3" t="s">
        <v>45</v>
      </c>
      <c r="H6" s="3" t="s">
        <v>6</v>
      </c>
      <c r="I6" s="3" t="s">
        <v>45</v>
      </c>
      <c r="J6" s="3" t="s">
        <v>6</v>
      </c>
      <c r="K6" s="3" t="s">
        <v>45</v>
      </c>
      <c r="L6" s="3" t="s">
        <v>6</v>
      </c>
      <c r="M6" s="3" t="s">
        <v>45</v>
      </c>
      <c r="N6" s="3" t="s">
        <v>6</v>
      </c>
      <c r="O6" s="3" t="s">
        <v>45</v>
      </c>
      <c r="P6" s="3" t="s">
        <v>6</v>
      </c>
      <c r="Q6" s="3" t="s">
        <v>45</v>
      </c>
      <c r="R6" s="3" t="s">
        <v>6</v>
      </c>
      <c r="S6" s="3" t="s">
        <v>45</v>
      </c>
      <c r="T6" s="3" t="s">
        <v>6</v>
      </c>
      <c r="U6" s="3" t="s">
        <v>45</v>
      </c>
      <c r="V6" s="3" t="s">
        <v>6</v>
      </c>
      <c r="W6" s="3" t="s">
        <v>45</v>
      </c>
      <c r="X6" s="3" t="s">
        <v>6</v>
      </c>
      <c r="Y6" s="3" t="s">
        <v>45</v>
      </c>
      <c r="Z6" s="3" t="s">
        <v>6</v>
      </c>
      <c r="AA6" s="3" t="s">
        <v>45</v>
      </c>
      <c r="AB6" s="3" t="s">
        <v>6</v>
      </c>
      <c r="AC6" s="3" t="s">
        <v>45</v>
      </c>
      <c r="AD6" s="3" t="s">
        <v>6</v>
      </c>
    </row>
    <row r="7" spans="1:30" ht="25.5" customHeight="1" x14ac:dyDescent="0.3">
      <c r="A7" s="17" t="s">
        <v>49</v>
      </c>
      <c r="B7" s="5" t="s">
        <v>47</v>
      </c>
      <c r="C7" s="8">
        <v>70.978282644676497</v>
      </c>
      <c r="D7" s="7" t="s">
        <v>25</v>
      </c>
      <c r="E7" s="8">
        <v>73.2580710707783</v>
      </c>
      <c r="F7" s="7" t="s">
        <v>32</v>
      </c>
      <c r="G7" s="8">
        <v>59.8532596033834</v>
      </c>
      <c r="H7" s="7" t="s">
        <v>21</v>
      </c>
      <c r="I7" s="8">
        <v>78.380169301230694</v>
      </c>
      <c r="J7" s="7" t="s">
        <v>31</v>
      </c>
      <c r="K7" s="8">
        <v>74.730259269258099</v>
      </c>
      <c r="L7" s="7" t="s">
        <v>29</v>
      </c>
      <c r="M7" s="8">
        <v>75.580718136849597</v>
      </c>
      <c r="N7" s="7" t="s">
        <v>33</v>
      </c>
      <c r="O7" s="8">
        <v>67.943523171877402</v>
      </c>
      <c r="P7" s="7" t="s">
        <v>27</v>
      </c>
      <c r="Q7" s="8">
        <v>67.987297573695002</v>
      </c>
      <c r="R7" s="7" t="s">
        <v>37</v>
      </c>
      <c r="S7" s="8">
        <v>69.168990286476301</v>
      </c>
      <c r="T7" s="7" t="s">
        <v>34</v>
      </c>
      <c r="U7" s="8">
        <v>63.753324958864503</v>
      </c>
      <c r="V7" s="7" t="s">
        <v>26</v>
      </c>
      <c r="W7" s="8">
        <v>64.141338819051597</v>
      </c>
      <c r="X7" s="7" t="s">
        <v>23</v>
      </c>
      <c r="Y7" s="8">
        <v>73.287902368839795</v>
      </c>
      <c r="Z7" s="7" t="s">
        <v>22</v>
      </c>
      <c r="AA7" s="8">
        <v>69.581762196571503</v>
      </c>
      <c r="AB7" s="7" t="s">
        <v>30</v>
      </c>
      <c r="AC7" s="8">
        <v>70.600672994826596</v>
      </c>
      <c r="AD7" s="7" t="s">
        <v>28</v>
      </c>
    </row>
    <row r="8" spans="1:30" x14ac:dyDescent="0.3">
      <c r="A8" s="15" t="s">
        <v>2</v>
      </c>
      <c r="B8" s="5" t="s">
        <v>48</v>
      </c>
      <c r="C8" s="8">
        <v>29.021717355323499</v>
      </c>
      <c r="D8" s="7" t="s">
        <v>34</v>
      </c>
      <c r="E8" s="8">
        <v>26.7419289292217</v>
      </c>
      <c r="F8" s="7" t="s">
        <v>37</v>
      </c>
      <c r="G8" s="8">
        <v>40.1467403966166</v>
      </c>
      <c r="H8" s="7" t="s">
        <v>31</v>
      </c>
      <c r="I8" s="8">
        <v>21.619830698769299</v>
      </c>
      <c r="J8" s="7" t="s">
        <v>21</v>
      </c>
      <c r="K8" s="8">
        <v>25.269740730741901</v>
      </c>
      <c r="L8" s="7" t="s">
        <v>23</v>
      </c>
      <c r="M8" s="8">
        <v>24.419281863150498</v>
      </c>
      <c r="N8" s="7" t="s">
        <v>26</v>
      </c>
      <c r="O8" s="8">
        <v>32.056476828122598</v>
      </c>
      <c r="P8" s="7" t="s">
        <v>22</v>
      </c>
      <c r="Q8" s="8">
        <v>32.012702426304998</v>
      </c>
      <c r="R8" s="7" t="s">
        <v>32</v>
      </c>
      <c r="S8" s="8">
        <v>30.831009713523699</v>
      </c>
      <c r="T8" s="7" t="s">
        <v>25</v>
      </c>
      <c r="U8" s="8">
        <v>36.246675041135497</v>
      </c>
      <c r="V8" s="7" t="s">
        <v>33</v>
      </c>
      <c r="W8" s="8">
        <v>35.858661180948403</v>
      </c>
      <c r="X8" s="7" t="s">
        <v>29</v>
      </c>
      <c r="Y8" s="8">
        <v>26.712097631160201</v>
      </c>
      <c r="Z8" s="7" t="s">
        <v>27</v>
      </c>
      <c r="AA8" s="8">
        <v>30.4182378034285</v>
      </c>
      <c r="AB8" s="7" t="s">
        <v>28</v>
      </c>
      <c r="AC8" s="8">
        <v>29.399327005173301</v>
      </c>
      <c r="AD8" s="7" t="s">
        <v>30</v>
      </c>
    </row>
    <row r="9" spans="1:30" ht="25.5" customHeight="1" x14ac:dyDescent="0.3">
      <c r="A9" s="17" t="s">
        <v>52</v>
      </c>
      <c r="B9" s="5" t="s">
        <v>47</v>
      </c>
      <c r="C9" s="8">
        <v>62.3341560352019</v>
      </c>
      <c r="D9" s="7" t="s">
        <v>29</v>
      </c>
      <c r="E9" s="8">
        <v>55.228968391867298</v>
      </c>
      <c r="F9" s="7" t="s">
        <v>34</v>
      </c>
      <c r="G9" s="8">
        <v>62.218596895961703</v>
      </c>
      <c r="H9" s="7" t="s">
        <v>22</v>
      </c>
      <c r="I9" s="8">
        <v>66.146765538442096</v>
      </c>
      <c r="J9" s="7" t="s">
        <v>33</v>
      </c>
      <c r="K9" s="8">
        <v>48.1349341238869</v>
      </c>
      <c r="L9" s="7" t="s">
        <v>21</v>
      </c>
      <c r="M9" s="8">
        <v>59.1748677969535</v>
      </c>
      <c r="N9" s="7" t="s">
        <v>25</v>
      </c>
      <c r="O9" s="8">
        <v>55.463288553278502</v>
      </c>
      <c r="P9" s="7" t="s">
        <v>30</v>
      </c>
      <c r="Q9" s="8">
        <v>60.720062908267501</v>
      </c>
      <c r="R9" s="7" t="s">
        <v>32</v>
      </c>
      <c r="S9" s="8">
        <v>53.788644844991801</v>
      </c>
      <c r="T9" s="7" t="s">
        <v>27</v>
      </c>
      <c r="U9" s="8">
        <v>66.681071272076807</v>
      </c>
      <c r="V9" s="7" t="s">
        <v>31</v>
      </c>
      <c r="W9" s="8">
        <v>51.627163616487699</v>
      </c>
      <c r="X9" s="7" t="s">
        <v>26</v>
      </c>
      <c r="Y9" s="8">
        <v>52.285939324789702</v>
      </c>
      <c r="Z9" s="7" t="s">
        <v>23</v>
      </c>
      <c r="AA9" s="8">
        <v>53.893507930065901</v>
      </c>
      <c r="AB9" s="7" t="s">
        <v>37</v>
      </c>
      <c r="AC9" s="8">
        <v>57.597457815190999</v>
      </c>
      <c r="AD9" s="7" t="s">
        <v>28</v>
      </c>
    </row>
    <row r="10" spans="1:30" x14ac:dyDescent="0.3">
      <c r="A10" s="15" t="s">
        <v>2</v>
      </c>
      <c r="B10" s="5" t="s">
        <v>48</v>
      </c>
      <c r="C10" s="8">
        <v>37.6658439647981</v>
      </c>
      <c r="D10" s="7" t="s">
        <v>23</v>
      </c>
      <c r="E10" s="8">
        <v>44.771031608132702</v>
      </c>
      <c r="F10" s="7" t="s">
        <v>25</v>
      </c>
      <c r="G10" s="8">
        <v>37.781403104038297</v>
      </c>
      <c r="H10" s="7" t="s">
        <v>27</v>
      </c>
      <c r="I10" s="8">
        <v>33.853234461557904</v>
      </c>
      <c r="J10" s="7" t="s">
        <v>26</v>
      </c>
      <c r="K10" s="8">
        <v>51.8650658761131</v>
      </c>
      <c r="L10" s="7" t="s">
        <v>31</v>
      </c>
      <c r="M10" s="8">
        <v>40.8251322030465</v>
      </c>
      <c r="N10" s="7" t="s">
        <v>34</v>
      </c>
      <c r="O10" s="8">
        <v>44.536711446721498</v>
      </c>
      <c r="P10" s="7" t="s">
        <v>28</v>
      </c>
      <c r="Q10" s="8">
        <v>39.279937091732499</v>
      </c>
      <c r="R10" s="7" t="s">
        <v>37</v>
      </c>
      <c r="S10" s="8">
        <v>46.211355155008199</v>
      </c>
      <c r="T10" s="7" t="s">
        <v>22</v>
      </c>
      <c r="U10" s="8">
        <v>33.3189287279232</v>
      </c>
      <c r="V10" s="7" t="s">
        <v>21</v>
      </c>
      <c r="W10" s="8">
        <v>48.372836383512301</v>
      </c>
      <c r="X10" s="7" t="s">
        <v>33</v>
      </c>
      <c r="Y10" s="8">
        <v>47.714060675210298</v>
      </c>
      <c r="Z10" s="7" t="s">
        <v>29</v>
      </c>
      <c r="AA10" s="8">
        <v>46.106492069934099</v>
      </c>
      <c r="AB10" s="7" t="s">
        <v>32</v>
      </c>
      <c r="AC10" s="8">
        <v>42.402542184809001</v>
      </c>
      <c r="AD10" s="7" t="s">
        <v>30</v>
      </c>
    </row>
    <row r="11" spans="1:30" ht="35.1" customHeight="1" x14ac:dyDescent="0.3">
      <c r="A11" s="17" t="s">
        <v>75</v>
      </c>
      <c r="B11" s="5" t="s">
        <v>47</v>
      </c>
      <c r="C11" s="8">
        <v>73.671636077989703</v>
      </c>
      <c r="D11" s="7" t="s">
        <v>23</v>
      </c>
      <c r="E11" s="8">
        <v>80.018252902758604</v>
      </c>
      <c r="F11" s="7" t="s">
        <v>28</v>
      </c>
      <c r="G11" s="8">
        <v>72.185134905801206</v>
      </c>
      <c r="H11" s="7" t="s">
        <v>26</v>
      </c>
      <c r="I11" s="8">
        <v>84.034560372455104</v>
      </c>
      <c r="J11" s="7" t="s">
        <v>31</v>
      </c>
      <c r="K11" s="8">
        <v>79.440444480942801</v>
      </c>
      <c r="L11" s="7" t="s">
        <v>30</v>
      </c>
      <c r="M11" s="8">
        <v>80.650674866671693</v>
      </c>
      <c r="N11" s="7" t="s">
        <v>32</v>
      </c>
      <c r="O11" s="8">
        <v>83.747014608168001</v>
      </c>
      <c r="P11" s="7" t="s">
        <v>33</v>
      </c>
      <c r="Q11" s="8">
        <v>82.484948880047199</v>
      </c>
      <c r="R11" s="7" t="s">
        <v>22</v>
      </c>
      <c r="S11" s="8">
        <v>82.819780310918802</v>
      </c>
      <c r="T11" s="7" t="s">
        <v>29</v>
      </c>
      <c r="U11" s="8">
        <v>69.034219441811999</v>
      </c>
      <c r="V11" s="7" t="s">
        <v>21</v>
      </c>
      <c r="W11" s="8">
        <v>80.229146954663804</v>
      </c>
      <c r="X11" s="7" t="s">
        <v>25</v>
      </c>
      <c r="Y11" s="8">
        <v>79.094192332300196</v>
      </c>
      <c r="Z11" s="7" t="s">
        <v>37</v>
      </c>
      <c r="AA11" s="8">
        <v>76.980270290261799</v>
      </c>
      <c r="AB11" s="7" t="s">
        <v>27</v>
      </c>
      <c r="AC11" s="8">
        <v>79.180860846184999</v>
      </c>
      <c r="AD11" s="7" t="s">
        <v>34</v>
      </c>
    </row>
    <row r="12" spans="1:30" x14ac:dyDescent="0.3">
      <c r="A12" s="15" t="s">
        <v>2</v>
      </c>
      <c r="B12" s="5" t="s">
        <v>48</v>
      </c>
      <c r="C12" s="8">
        <v>26.328363922010301</v>
      </c>
      <c r="D12" s="7" t="s">
        <v>29</v>
      </c>
      <c r="E12" s="8">
        <v>19.9817470972413</v>
      </c>
      <c r="F12" s="7" t="s">
        <v>30</v>
      </c>
      <c r="G12" s="8">
        <v>27.814865094198801</v>
      </c>
      <c r="H12" s="7" t="s">
        <v>33</v>
      </c>
      <c r="I12" s="8">
        <v>15.9654396275449</v>
      </c>
      <c r="J12" s="7" t="s">
        <v>21</v>
      </c>
      <c r="K12" s="8">
        <v>20.559555519057199</v>
      </c>
      <c r="L12" s="7" t="s">
        <v>28</v>
      </c>
      <c r="M12" s="8">
        <v>19.3493251333283</v>
      </c>
      <c r="N12" s="7" t="s">
        <v>37</v>
      </c>
      <c r="O12" s="8">
        <v>16.252985391831999</v>
      </c>
      <c r="P12" s="7" t="s">
        <v>26</v>
      </c>
      <c r="Q12" s="8">
        <v>17.515051119952801</v>
      </c>
      <c r="R12" s="7" t="s">
        <v>27</v>
      </c>
      <c r="S12" s="8">
        <v>17.180219689081198</v>
      </c>
      <c r="T12" s="7" t="s">
        <v>23</v>
      </c>
      <c r="U12" s="8">
        <v>30.965780558188001</v>
      </c>
      <c r="V12" s="7" t="s">
        <v>31</v>
      </c>
      <c r="W12" s="8">
        <v>19.770853045336199</v>
      </c>
      <c r="X12" s="7" t="s">
        <v>34</v>
      </c>
      <c r="Y12" s="8">
        <v>20.905807667699801</v>
      </c>
      <c r="Z12" s="7" t="s">
        <v>32</v>
      </c>
      <c r="AA12" s="8">
        <v>23.019729709738201</v>
      </c>
      <c r="AB12" s="7" t="s">
        <v>22</v>
      </c>
      <c r="AC12" s="8">
        <v>20.819139153815001</v>
      </c>
      <c r="AD12" s="7" t="s">
        <v>25</v>
      </c>
    </row>
    <row r="13" spans="1:30" ht="25.5" customHeight="1" x14ac:dyDescent="0.3">
      <c r="A13" s="17" t="s">
        <v>70</v>
      </c>
      <c r="B13" s="5" t="s">
        <v>47</v>
      </c>
      <c r="C13" s="8">
        <v>65.925375911771695</v>
      </c>
      <c r="D13" s="7" t="s">
        <v>33</v>
      </c>
      <c r="E13" s="8">
        <v>58.9623870082929</v>
      </c>
      <c r="F13" s="7" t="s">
        <v>34</v>
      </c>
      <c r="G13" s="8">
        <v>44.767149584706097</v>
      </c>
      <c r="H13" s="7" t="s">
        <v>26</v>
      </c>
      <c r="I13" s="8">
        <v>69.520463395834497</v>
      </c>
      <c r="J13" s="7" t="s">
        <v>31</v>
      </c>
      <c r="K13" s="8">
        <v>53.398856632191503</v>
      </c>
      <c r="L13" s="7" t="s">
        <v>27</v>
      </c>
      <c r="M13" s="8">
        <v>62.430641516465201</v>
      </c>
      <c r="N13" s="7" t="s">
        <v>32</v>
      </c>
      <c r="O13" s="8">
        <v>60.923224952262899</v>
      </c>
      <c r="P13" s="7" t="s">
        <v>25</v>
      </c>
      <c r="Q13" s="8">
        <v>59.222916398105397</v>
      </c>
      <c r="R13" s="7" t="s">
        <v>28</v>
      </c>
      <c r="S13" s="8">
        <v>65.172122791841502</v>
      </c>
      <c r="T13" s="7" t="s">
        <v>22</v>
      </c>
      <c r="U13" s="8">
        <v>52.049877104433598</v>
      </c>
      <c r="V13" s="7" t="s">
        <v>23</v>
      </c>
      <c r="W13" s="8">
        <v>41.056485521551501</v>
      </c>
      <c r="X13" s="7" t="s">
        <v>21</v>
      </c>
      <c r="Y13" s="8">
        <v>65.766411308120695</v>
      </c>
      <c r="Z13" s="7" t="s">
        <v>29</v>
      </c>
      <c r="AA13" s="8">
        <v>59.207327667518101</v>
      </c>
      <c r="AB13" s="7" t="s">
        <v>30</v>
      </c>
      <c r="AC13" s="8">
        <v>57.611072386984901</v>
      </c>
      <c r="AD13" s="7" t="s">
        <v>37</v>
      </c>
    </row>
    <row r="14" spans="1:30" x14ac:dyDescent="0.3">
      <c r="A14" s="15" t="s">
        <v>2</v>
      </c>
      <c r="B14" s="5" t="s">
        <v>48</v>
      </c>
      <c r="C14" s="8">
        <v>34.074624088228298</v>
      </c>
      <c r="D14" s="7" t="s">
        <v>26</v>
      </c>
      <c r="E14" s="8">
        <v>41.0376129917071</v>
      </c>
      <c r="F14" s="7" t="s">
        <v>25</v>
      </c>
      <c r="G14" s="8">
        <v>55.232850415293903</v>
      </c>
      <c r="H14" s="7" t="s">
        <v>33</v>
      </c>
      <c r="I14" s="8">
        <v>30.479536604165499</v>
      </c>
      <c r="J14" s="7" t="s">
        <v>21</v>
      </c>
      <c r="K14" s="8">
        <v>46.601143367808497</v>
      </c>
      <c r="L14" s="7" t="s">
        <v>22</v>
      </c>
      <c r="M14" s="8">
        <v>37.569358483534799</v>
      </c>
      <c r="N14" s="7" t="s">
        <v>37</v>
      </c>
      <c r="O14" s="8">
        <v>39.076775047737101</v>
      </c>
      <c r="P14" s="7" t="s">
        <v>34</v>
      </c>
      <c r="Q14" s="8">
        <v>40.777083601894603</v>
      </c>
      <c r="R14" s="7" t="s">
        <v>30</v>
      </c>
      <c r="S14" s="8">
        <v>34.827877208158498</v>
      </c>
      <c r="T14" s="7" t="s">
        <v>27</v>
      </c>
      <c r="U14" s="8">
        <v>47.950122895566402</v>
      </c>
      <c r="V14" s="7" t="s">
        <v>29</v>
      </c>
      <c r="W14" s="8">
        <v>58.943514478448499</v>
      </c>
      <c r="X14" s="7" t="s">
        <v>31</v>
      </c>
      <c r="Y14" s="8">
        <v>34.233588691879298</v>
      </c>
      <c r="Z14" s="7" t="s">
        <v>23</v>
      </c>
      <c r="AA14" s="8">
        <v>40.792672332481899</v>
      </c>
      <c r="AB14" s="7" t="s">
        <v>28</v>
      </c>
      <c r="AC14" s="8">
        <v>42.388927613015099</v>
      </c>
      <c r="AD14" s="7" t="s">
        <v>32</v>
      </c>
    </row>
    <row r="15" spans="1:30" x14ac:dyDescent="0.3">
      <c r="A15" s="17" t="s">
        <v>62</v>
      </c>
      <c r="B15" s="5" t="s">
        <v>47</v>
      </c>
      <c r="C15" s="8">
        <v>37.454377690636001</v>
      </c>
      <c r="D15" s="7" t="s">
        <v>33</v>
      </c>
      <c r="E15" s="8">
        <v>21.792162631184201</v>
      </c>
      <c r="F15" s="7" t="s">
        <v>26</v>
      </c>
      <c r="G15" s="8">
        <v>32.605386700174201</v>
      </c>
      <c r="H15" s="7" t="s">
        <v>32</v>
      </c>
      <c r="I15" s="8">
        <v>37.008186238285802</v>
      </c>
      <c r="J15" s="7" t="s">
        <v>29</v>
      </c>
      <c r="K15" s="8">
        <v>23.724120064458699</v>
      </c>
      <c r="L15" s="7" t="s">
        <v>27</v>
      </c>
      <c r="M15" s="8">
        <v>32.869716017179897</v>
      </c>
      <c r="N15" s="7" t="s">
        <v>22</v>
      </c>
      <c r="O15" s="8">
        <v>22.865283663411901</v>
      </c>
      <c r="P15" s="7" t="s">
        <v>23</v>
      </c>
      <c r="Q15" s="8">
        <v>40.749831208103402</v>
      </c>
      <c r="R15" s="7" t="s">
        <v>31</v>
      </c>
      <c r="S15" s="8">
        <v>21.072484867749999</v>
      </c>
      <c r="T15" s="7" t="s">
        <v>21</v>
      </c>
      <c r="U15" s="8">
        <v>32.2368373618852</v>
      </c>
      <c r="V15" s="7" t="s">
        <v>25</v>
      </c>
      <c r="W15" s="8">
        <v>24.490149526069299</v>
      </c>
      <c r="X15" s="7" t="s">
        <v>34</v>
      </c>
      <c r="Y15" s="8">
        <v>31.625620032304699</v>
      </c>
      <c r="Z15" s="7" t="s">
        <v>28</v>
      </c>
      <c r="AA15" s="8">
        <v>24.0612832370877</v>
      </c>
      <c r="AB15" s="7" t="s">
        <v>37</v>
      </c>
      <c r="AC15" s="8">
        <v>30.123868708512799</v>
      </c>
      <c r="AD15" s="7" t="s">
        <v>30</v>
      </c>
    </row>
    <row r="16" spans="1:30" x14ac:dyDescent="0.3">
      <c r="A16" s="15" t="s">
        <v>2</v>
      </c>
      <c r="B16" s="5" t="s">
        <v>48</v>
      </c>
      <c r="C16" s="8">
        <v>62.545622309363999</v>
      </c>
      <c r="D16" s="7" t="s">
        <v>26</v>
      </c>
      <c r="E16" s="8">
        <v>78.207837368815802</v>
      </c>
      <c r="F16" s="7" t="s">
        <v>33</v>
      </c>
      <c r="G16" s="8">
        <v>67.394613299825807</v>
      </c>
      <c r="H16" s="7" t="s">
        <v>37</v>
      </c>
      <c r="I16" s="8">
        <v>62.991813761714198</v>
      </c>
      <c r="J16" s="7" t="s">
        <v>23</v>
      </c>
      <c r="K16" s="8">
        <v>76.275879935541298</v>
      </c>
      <c r="L16" s="7" t="s">
        <v>22</v>
      </c>
      <c r="M16" s="8">
        <v>67.130283982820103</v>
      </c>
      <c r="N16" s="7" t="s">
        <v>27</v>
      </c>
      <c r="O16" s="8">
        <v>77.134716336587999</v>
      </c>
      <c r="P16" s="7" t="s">
        <v>29</v>
      </c>
      <c r="Q16" s="8">
        <v>59.250168791896598</v>
      </c>
      <c r="R16" s="7" t="s">
        <v>21</v>
      </c>
      <c r="S16" s="8">
        <v>78.927515132249994</v>
      </c>
      <c r="T16" s="7" t="s">
        <v>31</v>
      </c>
      <c r="U16" s="8">
        <v>67.763162638114807</v>
      </c>
      <c r="V16" s="7" t="s">
        <v>34</v>
      </c>
      <c r="W16" s="8">
        <v>75.509850473930697</v>
      </c>
      <c r="X16" s="7" t="s">
        <v>25</v>
      </c>
      <c r="Y16" s="8">
        <v>68.374379967695305</v>
      </c>
      <c r="Z16" s="7" t="s">
        <v>30</v>
      </c>
      <c r="AA16" s="8">
        <v>75.938716762912307</v>
      </c>
      <c r="AB16" s="7" t="s">
        <v>32</v>
      </c>
      <c r="AC16" s="8">
        <v>69.876131291487198</v>
      </c>
      <c r="AD16" s="7" t="s">
        <v>28</v>
      </c>
    </row>
    <row r="17" spans="1:30" ht="25.5" customHeight="1" x14ac:dyDescent="0.3">
      <c r="A17" s="17" t="s">
        <v>58</v>
      </c>
      <c r="B17" s="5" t="s">
        <v>47</v>
      </c>
      <c r="C17" s="8">
        <v>80.840372912805904</v>
      </c>
      <c r="D17" s="7" t="s">
        <v>23</v>
      </c>
      <c r="E17" s="8">
        <v>85.974694603340893</v>
      </c>
      <c r="F17" s="7" t="s">
        <v>32</v>
      </c>
      <c r="G17" s="8">
        <v>66.925912375059795</v>
      </c>
      <c r="H17" s="7" t="s">
        <v>21</v>
      </c>
      <c r="I17" s="8">
        <v>83.144900898808103</v>
      </c>
      <c r="J17" s="7" t="s">
        <v>34</v>
      </c>
      <c r="K17" s="8">
        <v>85.250786783903607</v>
      </c>
      <c r="L17" s="7" t="s">
        <v>25</v>
      </c>
      <c r="M17" s="8">
        <v>83.128131577901897</v>
      </c>
      <c r="N17" s="7" t="s">
        <v>37</v>
      </c>
      <c r="O17" s="8">
        <v>86.532839379048895</v>
      </c>
      <c r="P17" s="7" t="s">
        <v>29</v>
      </c>
      <c r="Q17" s="8">
        <v>88.441092054110399</v>
      </c>
      <c r="R17" s="7" t="s">
        <v>33</v>
      </c>
      <c r="S17" s="8">
        <v>89.493695655279396</v>
      </c>
      <c r="T17" s="7" t="s">
        <v>31</v>
      </c>
      <c r="U17" s="8">
        <v>76.413262143958605</v>
      </c>
      <c r="V17" s="7" t="s">
        <v>26</v>
      </c>
      <c r="W17" s="8">
        <v>84.903492817110802</v>
      </c>
      <c r="X17" s="7" t="s">
        <v>28</v>
      </c>
      <c r="Y17" s="8">
        <v>86.441189072807404</v>
      </c>
      <c r="Z17" s="7" t="s">
        <v>22</v>
      </c>
      <c r="AA17" s="8">
        <v>83.4615604732343</v>
      </c>
      <c r="AB17" s="7" t="s">
        <v>30</v>
      </c>
      <c r="AC17" s="8">
        <v>82.875102005673796</v>
      </c>
      <c r="AD17" s="7" t="s">
        <v>27</v>
      </c>
    </row>
    <row r="18" spans="1:30" x14ac:dyDescent="0.3">
      <c r="A18" s="15" t="s">
        <v>2</v>
      </c>
      <c r="B18" s="5" t="s">
        <v>48</v>
      </c>
      <c r="C18" s="8">
        <v>19.159627087194099</v>
      </c>
      <c r="D18" s="7" t="s">
        <v>29</v>
      </c>
      <c r="E18" s="8">
        <v>14.0253053966591</v>
      </c>
      <c r="F18" s="7" t="s">
        <v>37</v>
      </c>
      <c r="G18" s="8">
        <v>33.074087624940098</v>
      </c>
      <c r="H18" s="7" t="s">
        <v>31</v>
      </c>
      <c r="I18" s="8">
        <v>16.8550991011919</v>
      </c>
      <c r="J18" s="7" t="s">
        <v>25</v>
      </c>
      <c r="K18" s="8">
        <v>14.7492132160964</v>
      </c>
      <c r="L18" s="7" t="s">
        <v>34</v>
      </c>
      <c r="M18" s="8">
        <v>16.871868422098199</v>
      </c>
      <c r="N18" s="7" t="s">
        <v>32</v>
      </c>
      <c r="O18" s="8">
        <v>13.4671606209511</v>
      </c>
      <c r="P18" s="7" t="s">
        <v>23</v>
      </c>
      <c r="Q18" s="8">
        <v>11.558907945889599</v>
      </c>
      <c r="R18" s="7" t="s">
        <v>26</v>
      </c>
      <c r="S18" s="8">
        <v>10.506304344720601</v>
      </c>
      <c r="T18" s="7" t="s">
        <v>21</v>
      </c>
      <c r="U18" s="8">
        <v>23.586737856041399</v>
      </c>
      <c r="V18" s="7" t="s">
        <v>33</v>
      </c>
      <c r="W18" s="8">
        <v>15.0965071828892</v>
      </c>
      <c r="X18" s="7" t="s">
        <v>30</v>
      </c>
      <c r="Y18" s="8">
        <v>13.558810927192599</v>
      </c>
      <c r="Z18" s="7" t="s">
        <v>27</v>
      </c>
      <c r="AA18" s="8">
        <v>16.5384395267657</v>
      </c>
      <c r="AB18" s="7" t="s">
        <v>28</v>
      </c>
      <c r="AC18" s="8">
        <v>17.124897994326201</v>
      </c>
      <c r="AD18" s="7" t="s">
        <v>22</v>
      </c>
    </row>
    <row r="19" spans="1:30" ht="25.5" customHeight="1" x14ac:dyDescent="0.3">
      <c r="A19" s="17" t="s">
        <v>76</v>
      </c>
      <c r="B19" s="5" t="s">
        <v>47</v>
      </c>
      <c r="C19" s="8">
        <v>23.774023232211899</v>
      </c>
      <c r="D19" s="7" t="s">
        <v>31</v>
      </c>
      <c r="E19" s="8">
        <v>17.124245688776199</v>
      </c>
      <c r="F19" s="7" t="s">
        <v>32</v>
      </c>
      <c r="G19" s="8">
        <v>8.7680801083545195</v>
      </c>
      <c r="H19" s="7" t="s">
        <v>23</v>
      </c>
      <c r="I19" s="8">
        <v>17.612984260954299</v>
      </c>
      <c r="J19" s="7" t="s">
        <v>22</v>
      </c>
      <c r="K19" s="8">
        <v>16.847395905232599</v>
      </c>
      <c r="L19" s="7" t="s">
        <v>28</v>
      </c>
      <c r="M19" s="8">
        <v>16.950855427248602</v>
      </c>
      <c r="N19" s="7" t="s">
        <v>25</v>
      </c>
      <c r="O19" s="8">
        <v>23.479748628295798</v>
      </c>
      <c r="P19" s="7" t="s">
        <v>33</v>
      </c>
      <c r="Q19" s="8">
        <v>19.8253694698267</v>
      </c>
      <c r="R19" s="7" t="s">
        <v>29</v>
      </c>
      <c r="S19" s="8">
        <v>12.2727943625022</v>
      </c>
      <c r="T19" s="7" t="s">
        <v>27</v>
      </c>
      <c r="U19" s="8">
        <v>15.4117804269444</v>
      </c>
      <c r="V19" s="7" t="s">
        <v>30</v>
      </c>
      <c r="W19" s="8">
        <v>8.3789784851529898</v>
      </c>
      <c r="X19" s="7" t="s">
        <v>26</v>
      </c>
      <c r="Y19" s="8">
        <v>14.3778919409969</v>
      </c>
      <c r="Z19" s="7" t="s">
        <v>34</v>
      </c>
      <c r="AA19" s="8">
        <v>4.1001211809260596</v>
      </c>
      <c r="AB19" s="7" t="s">
        <v>21</v>
      </c>
      <c r="AC19" s="8">
        <v>14.3290544181492</v>
      </c>
      <c r="AD19" s="7" t="s">
        <v>37</v>
      </c>
    </row>
    <row r="20" spans="1:30" x14ac:dyDescent="0.3">
      <c r="A20" s="15" t="s">
        <v>2</v>
      </c>
      <c r="B20" s="5" t="s">
        <v>48</v>
      </c>
      <c r="C20" s="8">
        <v>76.225976767788097</v>
      </c>
      <c r="D20" s="7" t="s">
        <v>21</v>
      </c>
      <c r="E20" s="8">
        <v>82.875754311223801</v>
      </c>
      <c r="F20" s="7" t="s">
        <v>37</v>
      </c>
      <c r="G20" s="8">
        <v>91.231919891645504</v>
      </c>
      <c r="H20" s="7" t="s">
        <v>29</v>
      </c>
      <c r="I20" s="8">
        <v>82.387015739045694</v>
      </c>
      <c r="J20" s="7" t="s">
        <v>27</v>
      </c>
      <c r="K20" s="8">
        <v>83.152604094767398</v>
      </c>
      <c r="L20" s="7" t="s">
        <v>30</v>
      </c>
      <c r="M20" s="8">
        <v>83.049144572751402</v>
      </c>
      <c r="N20" s="7" t="s">
        <v>34</v>
      </c>
      <c r="O20" s="8">
        <v>76.520251371704205</v>
      </c>
      <c r="P20" s="7" t="s">
        <v>26</v>
      </c>
      <c r="Q20" s="8">
        <v>80.174630530173204</v>
      </c>
      <c r="R20" s="7" t="s">
        <v>23</v>
      </c>
      <c r="S20" s="8">
        <v>87.727205637497804</v>
      </c>
      <c r="T20" s="7" t="s">
        <v>22</v>
      </c>
      <c r="U20" s="8">
        <v>84.588219573055596</v>
      </c>
      <c r="V20" s="7" t="s">
        <v>28</v>
      </c>
      <c r="W20" s="8">
        <v>91.621021514847001</v>
      </c>
      <c r="X20" s="7" t="s">
        <v>33</v>
      </c>
      <c r="Y20" s="8">
        <v>85.622108059003097</v>
      </c>
      <c r="Z20" s="7" t="s">
        <v>25</v>
      </c>
      <c r="AA20" s="8">
        <v>95.899878819073905</v>
      </c>
      <c r="AB20" s="7" t="s">
        <v>31</v>
      </c>
      <c r="AC20" s="8">
        <v>85.670945581850802</v>
      </c>
      <c r="AD20" s="7" t="s">
        <v>32</v>
      </c>
    </row>
    <row r="21" spans="1:30" x14ac:dyDescent="0.3">
      <c r="A21" s="17" t="s">
        <v>50</v>
      </c>
      <c r="B21" s="5" t="s">
        <v>47</v>
      </c>
      <c r="C21" s="8">
        <v>66.3491161809647</v>
      </c>
      <c r="D21" s="7" t="s">
        <v>31</v>
      </c>
      <c r="E21" s="8">
        <v>28.113658940926999</v>
      </c>
      <c r="F21" s="7" t="s">
        <v>26</v>
      </c>
      <c r="G21" s="8">
        <v>51.8921742013844</v>
      </c>
      <c r="H21" s="7" t="s">
        <v>29</v>
      </c>
      <c r="I21" s="8">
        <v>56.674805619330897</v>
      </c>
      <c r="J21" s="7" t="s">
        <v>33</v>
      </c>
      <c r="K21" s="8">
        <v>39.051766220893697</v>
      </c>
      <c r="L21" s="7" t="s">
        <v>30</v>
      </c>
      <c r="M21" s="8">
        <v>42.840290347298797</v>
      </c>
      <c r="N21" s="7" t="s">
        <v>25</v>
      </c>
      <c r="O21" s="8">
        <v>51.338273462579302</v>
      </c>
      <c r="P21" s="7" t="s">
        <v>22</v>
      </c>
      <c r="Q21" s="8">
        <v>34.198981013893402</v>
      </c>
      <c r="R21" s="7" t="s">
        <v>37</v>
      </c>
      <c r="S21" s="8">
        <v>33.077374154585897</v>
      </c>
      <c r="T21" s="7" t="s">
        <v>27</v>
      </c>
      <c r="U21" s="8">
        <v>30.708845707421901</v>
      </c>
      <c r="V21" s="7" t="s">
        <v>23</v>
      </c>
      <c r="W21" s="8">
        <v>34.885889832584901</v>
      </c>
      <c r="X21" s="7" t="s">
        <v>34</v>
      </c>
      <c r="Y21" s="8">
        <v>46.032557179207799</v>
      </c>
      <c r="Z21" s="7" t="s">
        <v>32</v>
      </c>
      <c r="AA21" s="8">
        <v>24.586397468537498</v>
      </c>
      <c r="AB21" s="7" t="s">
        <v>21</v>
      </c>
      <c r="AC21" s="8">
        <v>41.392974771412199</v>
      </c>
      <c r="AD21" s="7" t="s">
        <v>28</v>
      </c>
    </row>
    <row r="22" spans="1:30" x14ac:dyDescent="0.3">
      <c r="A22" s="15" t="s">
        <v>2</v>
      </c>
      <c r="B22" s="5" t="s">
        <v>48</v>
      </c>
      <c r="C22" s="8">
        <v>33.6508838190353</v>
      </c>
      <c r="D22" s="7" t="s">
        <v>21</v>
      </c>
      <c r="E22" s="8">
        <v>71.886341059073004</v>
      </c>
      <c r="F22" s="7" t="s">
        <v>33</v>
      </c>
      <c r="G22" s="8">
        <v>48.1078257986156</v>
      </c>
      <c r="H22" s="7" t="s">
        <v>23</v>
      </c>
      <c r="I22" s="8">
        <v>43.325194380669103</v>
      </c>
      <c r="J22" s="7" t="s">
        <v>26</v>
      </c>
      <c r="K22" s="8">
        <v>60.948233779106303</v>
      </c>
      <c r="L22" s="7" t="s">
        <v>28</v>
      </c>
      <c r="M22" s="8">
        <v>57.159709652701203</v>
      </c>
      <c r="N22" s="7" t="s">
        <v>34</v>
      </c>
      <c r="O22" s="8">
        <v>48.661726537420698</v>
      </c>
      <c r="P22" s="7" t="s">
        <v>27</v>
      </c>
      <c r="Q22" s="8">
        <v>65.801018986106598</v>
      </c>
      <c r="R22" s="7" t="s">
        <v>32</v>
      </c>
      <c r="S22" s="8">
        <v>66.922625845414103</v>
      </c>
      <c r="T22" s="7" t="s">
        <v>22</v>
      </c>
      <c r="U22" s="8">
        <v>69.291154292578099</v>
      </c>
      <c r="V22" s="7" t="s">
        <v>29</v>
      </c>
      <c r="W22" s="8">
        <v>65.114110167415106</v>
      </c>
      <c r="X22" s="7" t="s">
        <v>25</v>
      </c>
      <c r="Y22" s="8">
        <v>53.967442820792201</v>
      </c>
      <c r="Z22" s="7" t="s">
        <v>37</v>
      </c>
      <c r="AA22" s="8">
        <v>75.413602531462502</v>
      </c>
      <c r="AB22" s="7" t="s">
        <v>31</v>
      </c>
      <c r="AC22" s="8">
        <v>58.607025228587801</v>
      </c>
      <c r="AD22" s="7" t="s">
        <v>30</v>
      </c>
    </row>
    <row r="23" spans="1:30" x14ac:dyDescent="0.3">
      <c r="A23" s="18" t="s">
        <v>77</v>
      </c>
      <c r="B23" s="5" t="s">
        <v>47</v>
      </c>
      <c r="C23" s="8">
        <v>41.080202723547302</v>
      </c>
      <c r="D23" s="7" t="s">
        <v>31</v>
      </c>
      <c r="E23" s="8">
        <v>13.0441614731917</v>
      </c>
      <c r="F23" s="7" t="s">
        <v>26</v>
      </c>
      <c r="G23" s="8">
        <v>18.692161170988498</v>
      </c>
      <c r="H23" s="7" t="s">
        <v>28</v>
      </c>
      <c r="I23" s="8">
        <v>16.625879272557199</v>
      </c>
      <c r="J23" s="7" t="s">
        <v>34</v>
      </c>
      <c r="K23" s="8">
        <v>11.9554173097812</v>
      </c>
      <c r="L23" s="7" t="s">
        <v>21</v>
      </c>
      <c r="M23" s="8">
        <v>24.0269783057648</v>
      </c>
      <c r="N23" s="7" t="s">
        <v>33</v>
      </c>
      <c r="O23" s="8">
        <v>23.295677010515401</v>
      </c>
      <c r="P23" s="7" t="s">
        <v>29</v>
      </c>
      <c r="Q23" s="8">
        <v>16.824049143017401</v>
      </c>
      <c r="R23" s="7" t="s">
        <v>30</v>
      </c>
      <c r="S23" s="8">
        <v>19.134330859299901</v>
      </c>
      <c r="T23" s="7" t="s">
        <v>25</v>
      </c>
      <c r="U23" s="8">
        <v>14.406308637704999</v>
      </c>
      <c r="V23" s="7" t="s">
        <v>23</v>
      </c>
      <c r="W23" s="8">
        <v>15.7560064813068</v>
      </c>
      <c r="X23" s="7" t="s">
        <v>37</v>
      </c>
      <c r="Y23" s="8">
        <v>19.8673150365655</v>
      </c>
      <c r="Z23" s="7" t="s">
        <v>32</v>
      </c>
      <c r="AA23" s="8">
        <v>14.7999513177463</v>
      </c>
      <c r="AB23" s="7" t="s">
        <v>27</v>
      </c>
      <c r="AC23" s="8">
        <v>19.889649659876</v>
      </c>
      <c r="AD23" s="7" t="s">
        <v>22</v>
      </c>
    </row>
    <row r="24" spans="1:30" x14ac:dyDescent="0.3">
      <c r="A24" s="15" t="s">
        <v>2</v>
      </c>
      <c r="B24" s="5" t="s">
        <v>48</v>
      </c>
      <c r="C24" s="8">
        <v>58.919797276452698</v>
      </c>
      <c r="D24" s="7" t="s">
        <v>21</v>
      </c>
      <c r="E24" s="8">
        <v>86.955838526808407</v>
      </c>
      <c r="F24" s="7" t="s">
        <v>33</v>
      </c>
      <c r="G24" s="8">
        <v>81.307838829011502</v>
      </c>
      <c r="H24" s="7" t="s">
        <v>30</v>
      </c>
      <c r="I24" s="8">
        <v>83.374120727442801</v>
      </c>
      <c r="J24" s="7" t="s">
        <v>25</v>
      </c>
      <c r="K24" s="8">
        <v>88.044582690218803</v>
      </c>
      <c r="L24" s="7" t="s">
        <v>31</v>
      </c>
      <c r="M24" s="8">
        <v>75.9730216942352</v>
      </c>
      <c r="N24" s="7" t="s">
        <v>26</v>
      </c>
      <c r="O24" s="8">
        <v>76.704322989484595</v>
      </c>
      <c r="P24" s="7" t="s">
        <v>23</v>
      </c>
      <c r="Q24" s="8">
        <v>83.175950856982595</v>
      </c>
      <c r="R24" s="7" t="s">
        <v>28</v>
      </c>
      <c r="S24" s="8">
        <v>80.865669140700106</v>
      </c>
      <c r="T24" s="7" t="s">
        <v>34</v>
      </c>
      <c r="U24" s="8">
        <v>85.593691362295004</v>
      </c>
      <c r="V24" s="7" t="s">
        <v>29</v>
      </c>
      <c r="W24" s="8">
        <v>84.243993518693202</v>
      </c>
      <c r="X24" s="7" t="s">
        <v>32</v>
      </c>
      <c r="Y24" s="8">
        <v>80.1326849634345</v>
      </c>
      <c r="Z24" s="7" t="s">
        <v>37</v>
      </c>
      <c r="AA24" s="8">
        <v>85.200048682253694</v>
      </c>
      <c r="AB24" s="7" t="s">
        <v>22</v>
      </c>
      <c r="AC24" s="8">
        <v>80.110350340124</v>
      </c>
      <c r="AD24" s="7" t="s">
        <v>27</v>
      </c>
    </row>
    <row r="25" spans="1:30" x14ac:dyDescent="0.3">
      <c r="A25" s="17" t="s">
        <v>78</v>
      </c>
      <c r="B25" s="5" t="s">
        <v>47</v>
      </c>
      <c r="C25" s="8">
        <v>53.829486941688401</v>
      </c>
      <c r="D25" s="7" t="s">
        <v>29</v>
      </c>
      <c r="E25" s="8">
        <v>40.1394153701074</v>
      </c>
      <c r="F25" s="7" t="s">
        <v>23</v>
      </c>
      <c r="G25" s="8">
        <v>42.4444237671796</v>
      </c>
      <c r="H25" s="7" t="s">
        <v>27</v>
      </c>
      <c r="I25" s="8">
        <v>54.911765952792202</v>
      </c>
      <c r="J25" s="7" t="s">
        <v>33</v>
      </c>
      <c r="K25" s="8">
        <v>31.519682721877601</v>
      </c>
      <c r="L25" s="7" t="s">
        <v>21</v>
      </c>
      <c r="M25" s="8">
        <v>49.434917369750998</v>
      </c>
      <c r="N25" s="7" t="s">
        <v>25</v>
      </c>
      <c r="O25" s="8">
        <v>45.868144105571801</v>
      </c>
      <c r="P25" s="7" t="s">
        <v>34</v>
      </c>
      <c r="Q25" s="8">
        <v>53.009768577720799</v>
      </c>
      <c r="R25" s="7" t="s">
        <v>22</v>
      </c>
      <c r="S25" s="8">
        <v>44.073680889380697</v>
      </c>
      <c r="T25" s="7" t="s">
        <v>37</v>
      </c>
      <c r="U25" s="8">
        <v>50.6933853681833</v>
      </c>
      <c r="V25" s="7" t="s">
        <v>32</v>
      </c>
      <c r="W25" s="8">
        <v>39.886644527917703</v>
      </c>
      <c r="X25" s="7" t="s">
        <v>26</v>
      </c>
      <c r="Y25" s="8">
        <v>48.148346655080701</v>
      </c>
      <c r="Z25" s="7" t="s">
        <v>28</v>
      </c>
      <c r="AA25" s="8">
        <v>56.274436823518698</v>
      </c>
      <c r="AB25" s="7" t="s">
        <v>31</v>
      </c>
      <c r="AC25" s="8">
        <v>47.140245867485</v>
      </c>
      <c r="AD25" s="7" t="s">
        <v>30</v>
      </c>
    </row>
    <row r="26" spans="1:30" x14ac:dyDescent="0.3">
      <c r="A26" s="15" t="s">
        <v>2</v>
      </c>
      <c r="B26" s="5" t="s">
        <v>48</v>
      </c>
      <c r="C26" s="8">
        <v>46.170513058311599</v>
      </c>
      <c r="D26" s="7" t="s">
        <v>23</v>
      </c>
      <c r="E26" s="8">
        <v>59.8605846298926</v>
      </c>
      <c r="F26" s="7" t="s">
        <v>29</v>
      </c>
      <c r="G26" s="8">
        <v>57.5555762328204</v>
      </c>
      <c r="H26" s="7" t="s">
        <v>22</v>
      </c>
      <c r="I26" s="8">
        <v>45.088234047207798</v>
      </c>
      <c r="J26" s="7" t="s">
        <v>26</v>
      </c>
      <c r="K26" s="8">
        <v>68.480317278122399</v>
      </c>
      <c r="L26" s="7" t="s">
        <v>31</v>
      </c>
      <c r="M26" s="8">
        <v>50.565082630249002</v>
      </c>
      <c r="N26" s="7" t="s">
        <v>34</v>
      </c>
      <c r="O26" s="8">
        <v>54.131855894428199</v>
      </c>
      <c r="P26" s="7" t="s">
        <v>25</v>
      </c>
      <c r="Q26" s="8">
        <v>46.990231422279201</v>
      </c>
      <c r="R26" s="7" t="s">
        <v>27</v>
      </c>
      <c r="S26" s="8">
        <v>55.926319110619303</v>
      </c>
      <c r="T26" s="7" t="s">
        <v>32</v>
      </c>
      <c r="U26" s="8">
        <v>49.3066146318167</v>
      </c>
      <c r="V26" s="7" t="s">
        <v>37</v>
      </c>
      <c r="W26" s="8">
        <v>60.113355472082297</v>
      </c>
      <c r="X26" s="7" t="s">
        <v>33</v>
      </c>
      <c r="Y26" s="8">
        <v>51.851653344919299</v>
      </c>
      <c r="Z26" s="7" t="s">
        <v>30</v>
      </c>
      <c r="AA26" s="8">
        <v>43.725563176481302</v>
      </c>
      <c r="AB26" s="7" t="s">
        <v>21</v>
      </c>
      <c r="AC26" s="8">
        <v>52.859754132515</v>
      </c>
      <c r="AD26" s="7" t="s">
        <v>28</v>
      </c>
    </row>
  </sheetData>
  <mergeCells count="26">
    <mergeCell ref="B4:B6"/>
    <mergeCell ref="C4:AD4"/>
    <mergeCell ref="C5:D5"/>
    <mergeCell ref="E5:F5"/>
    <mergeCell ref="G5:H5"/>
    <mergeCell ref="I5:J5"/>
    <mergeCell ref="K5:L5"/>
    <mergeCell ref="M5:N5"/>
    <mergeCell ref="O5:P5"/>
    <mergeCell ref="Q5:R5"/>
    <mergeCell ref="S5:T5"/>
    <mergeCell ref="U5:V5"/>
    <mergeCell ref="W5:X5"/>
    <mergeCell ref="Y5:Z5"/>
    <mergeCell ref="AA5:AB5"/>
    <mergeCell ref="AC5:AD5"/>
    <mergeCell ref="A7:A8"/>
    <mergeCell ref="A9:A10"/>
    <mergeCell ref="A11:A12"/>
    <mergeCell ref="A13:A14"/>
    <mergeCell ref="A15:A16"/>
    <mergeCell ref="A17:A18"/>
    <mergeCell ref="A19:A20"/>
    <mergeCell ref="A21:A22"/>
    <mergeCell ref="A23:A24"/>
    <mergeCell ref="A25:A26"/>
  </mergeCells>
  <pageMargins left="0" right="0" top="0" bottom="0"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fcf9362-8bf1-42e1-b863-12e34df1dd43" xsi:nil="true"/>
    <lcf76f155ced4ddcb4097134ff3c332f xmlns="a5be2d02-c7f2-44fd-8e7d-baa756ea37b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71CCE6212D5644781872E84AF591E32" ma:contentTypeVersion="11" ma:contentTypeDescription="Create a new document." ma:contentTypeScope="" ma:versionID="af928a2f8c6f77d90846eb88628105d6">
  <xsd:schema xmlns:xsd="http://www.w3.org/2001/XMLSchema" xmlns:xs="http://www.w3.org/2001/XMLSchema" xmlns:p="http://schemas.microsoft.com/office/2006/metadata/properties" xmlns:ns2="a5be2d02-c7f2-44fd-8e7d-baa756ea37bd" xmlns:ns3="cfcf9362-8bf1-42e1-b863-12e34df1dd43" targetNamespace="http://schemas.microsoft.com/office/2006/metadata/properties" ma:root="true" ma:fieldsID="06eeb76b14a4cf4fa1815b982258fb2b" ns2:_="" ns3:_="">
    <xsd:import namespace="a5be2d02-c7f2-44fd-8e7d-baa756ea37bd"/>
    <xsd:import namespace="cfcf9362-8bf1-42e1-b863-12e34df1dd4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be2d02-c7f2-44fd-8e7d-baa756ea3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af2664d1-1fc6-439b-8021-6cc92099b3e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cf9362-8bf1-42e1-b863-12e34df1dd43"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5ffeceff-b0f9-4713-b098-457414a38ef4}" ma:internalName="TaxCatchAll" ma:showField="CatchAllData" ma:web="cfcf9362-8bf1-42e1-b863-12e34df1dd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B76D58-9395-48C2-A61F-726525531C74}">
  <ds:schemaRefs>
    <ds:schemaRef ds:uri="http://schemas.microsoft.com/office/2006/metadata/properties"/>
    <ds:schemaRef ds:uri="http://schemas.microsoft.com/office/infopath/2007/PartnerControls"/>
    <ds:schemaRef ds:uri="cfcf9362-8bf1-42e1-b863-12e34df1dd43"/>
    <ds:schemaRef ds:uri="a5be2d02-c7f2-44fd-8e7d-baa756ea37bd"/>
  </ds:schemaRefs>
</ds:datastoreItem>
</file>

<file path=customXml/itemProps2.xml><?xml version="1.0" encoding="utf-8"?>
<ds:datastoreItem xmlns:ds="http://schemas.openxmlformats.org/officeDocument/2006/customXml" ds:itemID="{5068B981-3A8D-461D-A06E-549E82E607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be2d02-c7f2-44fd-8e7d-baa756ea37bd"/>
    <ds:schemaRef ds:uri="cfcf9362-8bf1-42e1-b863-12e34df1dd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A5B266-80E8-4690-9B56-1B6DDAAD322C}">
  <ds:schemaRefs>
    <ds:schemaRef ds:uri="http://schemas.microsoft.com/sharepoint/v3/contenttype/forms"/>
  </ds:schemaRefs>
</ds:datastoreItem>
</file>

<file path=docMetadata/LabelInfo.xml><?xml version="1.0" encoding="utf-8"?>
<clbl:labelList xmlns:clbl="http://schemas.microsoft.com/office/2020/mipLabelMetadata">
  <clbl:label id="{91735711-3074-40fb-abee-245951e65a67}" enabled="1" method="Standard" siteId="{490bf92a-5045-4d52-9812-6b2f8bf300d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Table of Contents</vt:lpstr>
      <vt:lpstr>Gas Residential Dimension Index</vt:lpstr>
      <vt:lpstr>KPI %'s Met Not-Met all brands</vt:lpstr>
      <vt:lpstr>PSEG KPIs by Dimensions Index M</vt:lpstr>
      <vt:lpstr>Safety &amp; Reliability KPIs %s &amp; </vt:lpstr>
      <vt:lpstr>Problem Resolution KPIs %s &amp; Ra</vt:lpstr>
      <vt:lpstr>Ease KPIs %s &amp; Rank Met Not-Met</vt:lpstr>
      <vt:lpstr>Digital Channels KPIs %s &amp; Rank</vt:lpstr>
      <vt:lpstr>People KPIs %s &amp; Rank Met Not-M</vt:lpstr>
      <vt:lpstr>Cost KPIs %s &amp; Rank Met Not-Met</vt:lpstr>
      <vt:lpstr>Trust KPIs %'s &amp; Rank Met Not-M</vt:lpstr>
      <vt:lpstr>Information Provided KPIs %'s &amp;</vt:lpstr>
      <vt:lpstr>PSEG Demographics KPI</vt:lpstr>
      <vt:lpstr>PSEG County KPIs</vt:lpstr>
      <vt:lpstr>NPS Groups all brands</vt:lpstr>
      <vt:lpstr>NPS Score all brands</vt:lpstr>
      <vt:lpstr>PSEG Cost Index Score Met Not-M</vt:lpstr>
      <vt:lpstr>PSEG Safety Index Score Met Not</vt:lpstr>
      <vt:lpstr>PSEG Problem Resolution Index S</vt:lpstr>
      <vt:lpstr>PSEG Ease Index Score Met Not-M</vt:lpstr>
      <vt:lpstr>PSEG Digital Channel Index Scor</vt:lpstr>
      <vt:lpstr>PESG People Index Score Met Not</vt:lpstr>
      <vt:lpstr>PSEG Trust Index Score Met Not-</vt:lpstr>
      <vt:lpstr>PSEG Info Provided Index Score </vt:lpstr>
      <vt:lpstr>East Large Historical KPIs %s  </vt:lpstr>
      <vt:lpstr>PSEG Historical KPIs %s Met Not</vt:lpstr>
      <vt:lpstr>PSEG Cost KPI Historical %s Met</vt:lpstr>
      <vt:lpstr>PSEG Safety KPI Historical %s M</vt:lpstr>
      <vt:lpstr>PSEG Problem Resolution KPI His</vt:lpstr>
      <vt:lpstr>PSEG Ease KPI Historical %s Met</vt:lpstr>
      <vt:lpstr>PSEG Digital Channel KPI Histor</vt:lpstr>
      <vt:lpstr>PSEG People KPI Historical %s M</vt:lpstr>
      <vt:lpstr>PSEG Trust KPI Historical %s Me</vt:lpstr>
      <vt:lpstr>PSEG Info Provided KPI Historic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Korley, Dixie</dc:creator>
  <cp:keywords/>
  <dc:description/>
  <cp:lastModifiedBy>Korley, Dixie</cp:lastModifiedBy>
  <cp:revision/>
  <dcterms:created xsi:type="dcterms:W3CDTF">2025-08-01T17:53:37Z</dcterms:created>
  <dcterms:modified xsi:type="dcterms:W3CDTF">2025-08-01T18:11:07Z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0x010100071CCE6212D5644781872E84AF591E32</vt:lpwstr>
  </property>
  <property fmtid="{D5CDD505-2E9C-101B-9397-08002B2CF9AE}" pid="3" name="MediaServiceImageTags">
    <vt:lpwstr/>
  </property>
</Properties>
</file>