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pseg.sharepoint.us/sites/VOCTeam/Shared Documents/JD Power/Gas Residential/JD Power Gas Residential/data_summary/ytd_data/"/>
    </mc:Choice>
  </mc:AlternateContent>
  <xr:revisionPtr revIDLastSave="0" documentId="8_{87B1E228-3CE0-4DC0-90A1-0856C3A744EB}" xr6:coauthVersionLast="47" xr6:coauthVersionMax="47" xr10:uidLastSave="{00000000-0000-0000-0000-000000000000}"/>
  <bookViews>
    <workbookView xWindow="-108" yWindow="-108" windowWidth="23256" windowHeight="12456" xr2:uid="{00000000-000D-0000-FFFF-FFFF00000000}"/>
  </bookViews>
  <sheets>
    <sheet name="Table of Contents" sheetId="1" r:id="rId1"/>
    <sheet name="Gas Residential Dimension Index" sheetId="2" r:id="rId2"/>
    <sheet name="KPI %s Met Not-Met all brands" sheetId="3" r:id="rId3"/>
    <sheet name="PSEG KPIs by Dimensions Index M" sheetId="4" r:id="rId4"/>
    <sheet name="Safety &amp; Reliability KPIs %s &amp; " sheetId="5" r:id="rId5"/>
    <sheet name="Problem Resolution KPI %s &amp; Ran" sheetId="6" r:id="rId6"/>
    <sheet name="Ease KPI %s &amp; Rank Met Not-Met " sheetId="7" r:id="rId7"/>
    <sheet name="Digital Channels KPI %s &amp; Rank " sheetId="8" r:id="rId8"/>
    <sheet name="People KPI %s &amp; Rank Met Not-Me" sheetId="9" r:id="rId9"/>
    <sheet name="Cost KPI %s &amp; Rank Met Not-Met " sheetId="10" r:id="rId10"/>
    <sheet name="Trust KPI %s &amp; Rank Met Not-Met" sheetId="11" r:id="rId11"/>
    <sheet name="Information Provided KPI %s &amp; R" sheetId="12" r:id="rId12"/>
    <sheet name="PSEG Demographics KPI" sheetId="13" r:id="rId13"/>
    <sheet name="PSEG County KPIs" sheetId="14" r:id="rId14"/>
    <sheet name="NPS Groups all brands" sheetId="15" r:id="rId15"/>
    <sheet name="NPS Score all brands" sheetId="16" r:id="rId16"/>
    <sheet name="PSEG Cost Index Score Met Not-M" sheetId="17" r:id="rId17"/>
    <sheet name="PSEG Safety Index Score Met Not" sheetId="18" r:id="rId18"/>
    <sheet name="PSEG Problem Resolution Index S" sheetId="19" r:id="rId19"/>
    <sheet name="PSEG Ease Index Score Met Not-M" sheetId="20" r:id="rId20"/>
    <sheet name="PSEG Digital Channels Index Sco" sheetId="21" r:id="rId21"/>
    <sheet name="PSEG People Index Score Met Not" sheetId="22" r:id="rId22"/>
    <sheet name="PSEG Trust Index Score Met Not-" sheetId="23" r:id="rId23"/>
    <sheet name="PSEG Info Provided Score Met No" sheetId="24" r:id="rId24"/>
    <sheet name="East Large Historical KPIs %s M" sheetId="25" r:id="rId25"/>
    <sheet name="PSEG Historical KPIs %s Met Not" sheetId="26" r:id="rId26"/>
    <sheet name="PSEG Cost KPI Historical %s Met" sheetId="27" r:id="rId27"/>
    <sheet name="PSEG Safety KPI Historical %s M" sheetId="28" r:id="rId28"/>
    <sheet name="PSEG Problem Resolution KPI His" sheetId="29" r:id="rId29"/>
    <sheet name="PSEG Ease KPI Historical %s Met" sheetId="30" r:id="rId30"/>
    <sheet name="PSEG Digital Channel KPI Histor" sheetId="31" r:id="rId31"/>
    <sheet name="PSEG People KPI Historical %s M" sheetId="32" r:id="rId32"/>
    <sheet name="PSEG Trust KPI Historical %s Me" sheetId="33" r:id="rId33"/>
    <sheet name="PSEG Info Provided KPI Historic" sheetId="34" r:id="rId34"/>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4" l="1"/>
  <c r="A1" i="33"/>
  <c r="A1" i="32"/>
  <c r="A1" i="31"/>
  <c r="A1" i="30"/>
  <c r="A1" i="29"/>
  <c r="A1" i="28"/>
  <c r="A1" i="27"/>
  <c r="A1" i="26"/>
  <c r="A1" i="25"/>
  <c r="A1" i="24"/>
  <c r="A1" i="23"/>
  <c r="A1" i="22"/>
  <c r="A1" i="21"/>
  <c r="A1" i="20"/>
  <c r="A1" i="19"/>
  <c r="A1" i="18"/>
  <c r="A1" i="17"/>
  <c r="A1" i="16"/>
  <c r="A1" i="15"/>
  <c r="A1" i="14"/>
  <c r="A1" i="13"/>
  <c r="A1" i="12"/>
  <c r="A1" i="11"/>
  <c r="A1" i="10"/>
  <c r="A1" i="9"/>
  <c r="A1" i="8"/>
  <c r="A1" i="7"/>
  <c r="A1" i="6"/>
  <c r="A1" i="5"/>
  <c r="A1" i="4"/>
  <c r="A1" i="3"/>
  <c r="A1" i="2"/>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<sst xmlns="http://schemas.openxmlformats.org/spreadsheetml/2006/main" count="5257" uniqueCount="176">
  <si>
    <t>Gas Residential Dimension Index &amp; Rank all brands</t>
  </si>
  <si>
    <t>Filter: Reporting Period (Deliverable) (2025 Q1, 2025 Q2), Region size segment (East Large), Study year (2024, 2025), Field period (Q1, Q2, Q3, Q4)
Weighted calculation</t>
  </si>
  <si>
    <t/>
  </si>
  <si>
    <t>Brand Name</t>
  </si>
  <si>
    <t>BGE</t>
  </si>
  <si>
    <t>Rank</t>
  </si>
  <si>
    <t>Columbia Gas of Pennsylvania</t>
  </si>
  <si>
    <t>Con Edison</t>
  </si>
  <si>
    <t>Eversource</t>
  </si>
  <si>
    <t>National Fuel Gas</t>
  </si>
  <si>
    <t>National Grid</t>
  </si>
  <si>
    <t>New Jersey Natural Gas</t>
  </si>
  <si>
    <t>PECO</t>
  </si>
  <si>
    <t>Peoples</t>
  </si>
  <si>
    <t>Philadelphia Gas Works</t>
  </si>
  <si>
    <t>PSE&amp;G</t>
  </si>
  <si>
    <t>UGI</t>
  </si>
  <si>
    <t>Washington Gas</t>
  </si>
  <si>
    <t>East Large</t>
  </si>
  <si>
    <t>Overall Satisfaction</t>
  </si>
  <si>
    <t>Mean</t>
  </si>
  <si>
    <t>13</t>
  </si>
  <si>
    <t>3</t>
  </si>
  <si>
    <t>11</t>
  </si>
  <si>
    <t>8</t>
  </si>
  <si>
    <t>12</t>
  </si>
  <si>
    <t>4</t>
  </si>
  <si>
    <t>7</t>
  </si>
  <si>
    <t>6</t>
  </si>
  <si>
    <t>9</t>
  </si>
  <si>
    <t>2</t>
  </si>
  <si>
    <t>5</t>
  </si>
  <si>
    <t>1</t>
  </si>
  <si>
    <t>Cost</t>
  </si>
  <si>
    <t>14</t>
  </si>
  <si>
    <t>10</t>
  </si>
  <si>
    <t>Trust</t>
  </si>
  <si>
    <t>Safety and reliability</t>
  </si>
  <si>
    <t>Ease</t>
  </si>
  <si>
    <t>Information provided</t>
  </si>
  <si>
    <t>People</t>
  </si>
  <si>
    <t>Problem resolution</t>
  </si>
  <si>
    <t>Digital channels</t>
  </si>
  <si>
    <t>KPI %s Met Not-Met all brands</t>
  </si>
  <si>
    <t>%</t>
  </si>
  <si>
    <t>Gas utility very helpful in preparing for safety issue</t>
  </si>
  <si>
    <t>Not Met</t>
  </si>
  <si>
    <t>15</t>
  </si>
  <si>
    <t>Met</t>
  </si>
  <si>
    <t>Utility helped to lower bill by showing how to conserve</t>
  </si>
  <si>
    <t>Not aware of any rate changes</t>
  </si>
  <si>
    <t>Usage the same or lower than last year</t>
  </si>
  <si>
    <t>It required a little effort to resolve my most recent issue</t>
  </si>
  <si>
    <t>Aware utility supports economic development of local community</t>
  </si>
  <si>
    <t>Aware of utility efforts to increase general safety of gas system</t>
  </si>
  <si>
    <t>Aware of positive media news stories (positive/very positive)</t>
  </si>
  <si>
    <t>Aware of utility efforts to improve impact on environment</t>
  </si>
  <si>
    <t>Online account set up on utility's website</t>
  </si>
  <si>
    <t>Safety inspection done (past 3 months)</t>
  </si>
  <si>
    <t>Aware of assistance programs</t>
  </si>
  <si>
    <t>Aware of utility efforts to use renewable natural gas</t>
  </si>
  <si>
    <t>Receive any utility alert</t>
  </si>
  <si>
    <t>Phone first contact resolution</t>
  </si>
  <si>
    <t>Aware of energy efficiency/conservation programs</t>
  </si>
  <si>
    <t>Aware of utility efforts to protect and restore wildlife</t>
  </si>
  <si>
    <t>No issues while using the website/mobile app</t>
  </si>
  <si>
    <t>PSEG KPIs by Dimensions Index Met Not-Met and base size</t>
  </si>
  <si>
    <t>Filter: Reporting Period (Deliverable) (2025 Q1, 2025 Q2), Region size segment (East Large), Brand Name (PSE&amp;G), Study year (2024, 2025), Field period (Q1, Q2, Q3, Q4)
Weighted calculation</t>
  </si>
  <si>
    <t>Unweighted base</t>
  </si>
  <si>
    <t>Safety &amp; Reliability KPIs %s &amp; Rank Met Not-Met all brands</t>
  </si>
  <si>
    <t>Aware of utility efforts to prepare for natural disasters</t>
  </si>
  <si>
    <t>Utility work crews working in the area</t>
  </si>
  <si>
    <t>Utility contacted after gas restored</t>
  </si>
  <si>
    <t>Problem Resolution KPI %s &amp; Rank Met Not-Met all brands</t>
  </si>
  <si>
    <t>Digital first contact resolution</t>
  </si>
  <si>
    <t>Ease KPI %s &amp; Rank Met Not-Met all brands</t>
  </si>
  <si>
    <t>Rep familiar with previous unresolved problem/question</t>
  </si>
  <si>
    <t>Utility does not charge a fee to process payment (phone, website, mobile app)</t>
  </si>
  <si>
    <t>Digital Channels KPI %s &amp; Rank Met Not-Met all brands</t>
  </si>
  <si>
    <t>Recall utility communication (last 3 months)</t>
  </si>
  <si>
    <t>Representative thanked for being a customer</t>
  </si>
  <si>
    <t>Chat: Rep familiarity with previous unresolved problem/question</t>
  </si>
  <si>
    <t>People KPI %s &amp; Rank Met Not-Met all brands</t>
  </si>
  <si>
    <t>Seen utility employees volunteering/working in community</t>
  </si>
  <si>
    <t>Representative offered to assist with other issues</t>
  </si>
  <si>
    <t>Addressed by name</t>
  </si>
  <si>
    <t>Representative put you on hold</t>
  </si>
  <si>
    <t>Cost KPI %s &amp; Rank Met Not-Met all brands</t>
  </si>
  <si>
    <t>On budget billing plan</t>
  </si>
  <si>
    <t>Trust KPI %s &amp; Rank Met Not-Met all brands</t>
  </si>
  <si>
    <t>Information Provided KPI %s &amp; Rank Met Not-Met all brands</t>
  </si>
  <si>
    <t>PSEG Demographics KPI</t>
  </si>
  <si>
    <t>Filter: Reporting Period (Deliverable) (2025 Q1, 2025 Q2), Brand Name (PSE&amp;G), Study year (2024, 2025), Region size segment (East Large), Field period (Q1, Q2, Q3, Q4)
Weighted calculation</t>
  </si>
  <si>
    <t>Highest level of education</t>
  </si>
  <si>
    <t>High school graduate</t>
  </si>
  <si>
    <t>Some college</t>
  </si>
  <si>
    <t>4-year college degree</t>
  </si>
  <si>
    <t>Some graduate courses</t>
  </si>
  <si>
    <t>Advanced degree</t>
  </si>
  <si>
    <t>Generation</t>
  </si>
  <si>
    <t>Pre-Boomers</t>
  </si>
  <si>
    <t>Boomers</t>
  </si>
  <si>
    <t>Gen X</t>
  </si>
  <si>
    <t>Gen Y</t>
  </si>
  <si>
    <t>Race/ethnic group background</t>
  </si>
  <si>
    <t>White/Caucasian</t>
  </si>
  <si>
    <t>Black/African American</t>
  </si>
  <si>
    <t>Asian/Asian American</t>
  </si>
  <si>
    <t>Hispanic/Latino/a/x, or of Spanish origin</t>
  </si>
  <si>
    <t>Own or rent home</t>
  </si>
  <si>
    <t>Own</t>
  </si>
  <si>
    <t>Rent</t>
  </si>
  <si>
    <t>Gender</t>
  </si>
  <si>
    <t>Female</t>
  </si>
  <si>
    <t>Male</t>
  </si>
  <si>
    <t>Household total income</t>
  </si>
  <si>
    <t>Under $25,000</t>
  </si>
  <si>
    <t>$25,000 to $49,999</t>
  </si>
  <si>
    <t>$50,000 to $79,999</t>
  </si>
  <si>
    <t>$80,000 to $99,999</t>
  </si>
  <si>
    <t>$125,000 to $174,999</t>
  </si>
  <si>
    <t>$175,000 or more</t>
  </si>
  <si>
    <t>$100,000 to $124,999</t>
  </si>
  <si>
    <t>PSEG County KPIs</t>
  </si>
  <si>
    <t>Filter: Reporting Period (Deliverable) (2025 Q1, 2025 Q2), Brand Name (PSE&amp;G), Study year (2024, 2025), Region size segment (East Large), Field period (Q1, Q2, Q3, Q4)
Weighted calculation
Warning for series with base lower than 100</t>
  </si>
  <si>
    <t>County</t>
  </si>
  <si>
    <t>BERGEN - NJ</t>
  </si>
  <si>
    <t>MERCER - NJ</t>
  </si>
  <si>
    <t>SOMERSET - NJ</t>
  </si>
  <si>
    <t>BURLINGTON - NJ</t>
  </si>
  <si>
    <t>CAMDEN - NJ</t>
  </si>
  <si>
    <t>MIDDLESEX - NJ</t>
  </si>
  <si>
    <t>ESSEX - NJ</t>
  </si>
  <si>
    <t>HUDSON - NJ</t>
  </si>
  <si>
    <t>MORRIS - NJ</t>
  </si>
  <si>
    <t>MONMOUTH - NJ</t>
  </si>
  <si>
    <t>PASSAIC - NJ</t>
  </si>
  <si>
    <t>UNION - NJ</t>
  </si>
  <si>
    <t>GLOUCESTER - NJ</t>
  </si>
  <si>
    <t>HUNTERDON - NJ</t>
  </si>
  <si>
    <t>NPS Groups all brands</t>
  </si>
  <si>
    <t>Filter: Reporting Period (Deliverable) (2025 Q1, 2025 Q2), Study year (2024, 2025), Region size segment (East Large), Field period (Q1, Q2, Q3, Q4)
Weighted calculation</t>
  </si>
  <si>
    <t>NPS groups</t>
  </si>
  <si>
    <t>Detractor</t>
  </si>
  <si>
    <t>Passive</t>
  </si>
  <si>
    <t>Promoter</t>
  </si>
  <si>
    <t>NPS Score all brands</t>
  </si>
  <si>
    <t>NPS recode</t>
  </si>
  <si>
    <t>PSEG Cost Index Score Met Not-Met and base size</t>
  </si>
  <si>
    <t>PSEG Safety Index Score Met Not-Met and base size</t>
  </si>
  <si>
    <t>PSEG Problem Resolution Index Score Met Not-Met and base size</t>
  </si>
  <si>
    <t>PSEG Ease Index Score Met Not-Met and base size</t>
  </si>
  <si>
    <t>PSEG Digital Channels Index Score Met Not-Met and base size</t>
  </si>
  <si>
    <t>PSEG People Index Score Met Not-Met and base size</t>
  </si>
  <si>
    <t>PSEG Trust Index Score Met Not-Met and base size</t>
  </si>
  <si>
    <t>PSEG Info Provided Score Met Not-Met and base size</t>
  </si>
  <si>
    <t>East Large Historical KPIs %s Met Not-Met</t>
  </si>
  <si>
    <t>Filter: Reporting Period (Deliverable) (2024 Q1, 2024 Q2, 2024 Q3, 2024 Q4, 2025 Q1, 2025 Q2), Study year (2024, 2025), Region size segment (East Large), Field period (Q1, Q2, Q3, Q4)
Weighted calculation</t>
  </si>
  <si>
    <t>Interview date</t>
  </si>
  <si>
    <t>2024 Q1</t>
  </si>
  <si>
    <t>2024 Q2</t>
  </si>
  <si>
    <t>2024 Q3</t>
  </si>
  <si>
    <t>2024 Q4</t>
  </si>
  <si>
    <t>2025 Q1</t>
  </si>
  <si>
    <t>2025 Q2</t>
  </si>
  <si>
    <t>PSEG Historical KPIs %s Met Not-Met</t>
  </si>
  <si>
    <t>Filter: Brand Name (PSE&amp;G), Study year (2024, 2025), Region size segment (East Large), Field period (Q1, Q2, Q3, Q4)
Weighted calculation</t>
  </si>
  <si>
    <t>Reporting Period (Deliverable)</t>
  </si>
  <si>
    <t>PSEG Cost KPI Historical %s Met Not-Met</t>
  </si>
  <si>
    <t>PSEG Safety KPI Historical %s Met Not-Met</t>
  </si>
  <si>
    <t>PSEG Problem Resolution KPI Historical %s Met Not-Met</t>
  </si>
  <si>
    <t>PSEG Ease KPI Historical %s Met Not-Met</t>
  </si>
  <si>
    <t>PSEG Digital Channel KPI Historical %s Met Not-Met</t>
  </si>
  <si>
    <t>PSEG People KPI Historical %s Met Not-Met</t>
  </si>
  <si>
    <t>PSEG Trust KPI Historical %s Met Not-Met</t>
  </si>
  <si>
    <t>PSEG Info Provided KPI Historical %s Met Not-Met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</si>
</sst>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quot;  *&quot;"/>
  </numFmts>
  <fonts count="8" x14ac:knownFonts="1">
    <font>
      <sz val="11"/>
      <color rgb="FF000000"/>
      <name val="Calibri"/>
    </font>
    <font>
      <b/>
      <sz val="11"/>
      <color rgb="FF000000"/>
      <name val="Calibri"/>
    </font>
    <font>
      <u/>
      <sz val="11"/>
      <color rgb="FF0000FF"/>
      <name val="Calibri"/>
    </font>
    <font>
      <sz val="8"/>
      <color rgb="FF000000"/>
      <name val="verdana"/>
    </font>
    <font>
      <sz val="9"/>
      <color rgb="FF3F3F3F"/>
      <name val="verdana"/>
    </font>
    <font>
      <sz val="9"/>
      <color rgb="FF4D4D4D"/>
      <name val="verdana"/>
    </font>
    <font>
      <i/>
      <sz val="9"/>
      <color rgb="FF3F3F3F"/>
      <name val="verdana"/>
    </font>
    <font>
      <i/>
      <sz val="9"/>
      <color rgb="FF4D4D4D"/>
      <name val="verdana"/>
    </font>
  </fonts>
  <fills count="4">
    <fill>
      <patternFill patternType="none"/>
    </fill>
    <fill>
      <patternFill patternType="gray125"/>
    </fill>
    <fill>
      <patternFill patternType="solid">
        <fgColor rgb="FFFFFFFF"/>
      </patternFill>
    </fill>
    <fill>
      <patternFill patternType="solid">
        <fgColor rgb="FFFFFFFF"/>
      </patternFill>
    </fill>
  </fills>
  <borders count="4">
    <border>
      <left/>
      <right/>
      <top/>
      <bottom/>
      <diagonal/>
    </border>
    <border>
      <left/>
      <right/>
      <top/>
      <bottom/>
      <diagonal/>
    </border>
    <border>
      <left style="thin">
        <color rgb="FFD2D2D2"/>
      </left>
      <right style="thin">
        <color rgb="FFD2D2D2"/>
      </right>
      <top style="thin">
        <color rgb="FFD2D2D2"/>
      </top>
      <bottom style="thin">
        <color rgb="FFD2D2D2"/>
      </bottom>
      <diagonal/>
    </border>
    <border>
      <left style="thin">
        <color rgb="FFE6E6E6"/>
      </left>
      <right style="thin">
        <color rgb="FFE6E6E6"/>
      </right>
      <top style="thin">
        <color rgb="FFE6E6E6"/>
      </top>
      <bottom style="thin">
        <color rgb="FFE6E6E6"/>
      </bottom>
      <diagonal/>
    </border>
  </borders>
  <cellStyleXfs count="1">
    <xf numFmtId="0" fontId="0" fillId="0" borderId="0"/>
  </cellStyleXfs>
  <cellXfs count="20">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3" fillId="2" borderId="0" xfId="0" applyFont="1" applyFill="1" applyAlignment="1">
      <alignment horizontal="left" vertical="top" wrapText="1"/>
    </xf>
    <xf numFmtId="0" fontId="4" fillId="2" borderId="1" xfId="0" applyFont="1" applyFill="1" applyBorder="1" applyAlignment="1">
      <alignment horizontal="left" vertical="top"/>
    </xf>
    <xf numFmtId="0" fontId="4" fillId="3" borderId="2" xfId="0" applyFont="1" applyFill="1" applyBorder="1" applyAlignment="1">
      <alignment horizontal="center" vertical="center"/>
    </xf>
    <xf numFmtId="0" fontId="4" fillId="3" borderId="2" xfId="0" applyFont="1" applyFill="1" applyBorder="1" applyAlignment="1">
      <alignment horizontal="left" vertical="top" wrapText="1"/>
    </xf>
    <xf numFmtId="0" fontId="4" fillId="3" borderId="2" xfId="0" applyFont="1" applyFill="1" applyBorder="1" applyAlignment="1">
      <alignment horizontal="left" vertical="top"/>
    </xf>
    <xf numFmtId="3" fontId="5" fillId="3" borderId="3" xfId="0" applyNumberFormat="1" applyFont="1" applyFill="1" applyBorder="1" applyAlignment="1">
      <alignment horizontal="center" vertical="center"/>
    </xf>
    <xf numFmtId="0" fontId="5" fillId="3" borderId="3" xfId="0" applyFont="1" applyFill="1" applyBorder="1" applyAlignment="1">
      <alignment horizontal="center" vertical="center"/>
    </xf>
    <xf numFmtId="164" fontId="5" fillId="3" borderId="3"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7" fillId="3" borderId="3" xfId="0" applyNumberFormat="1" applyFont="1" applyFill="1" applyBorder="1" applyAlignment="1">
      <alignment horizontal="center" vertical="center"/>
    </xf>
    <xf numFmtId="165" fontId="5" fillId="3" borderId="3" xfId="0" applyNumberFormat="1" applyFont="1" applyFill="1" applyBorder="1" applyAlignment="1">
      <alignment horizontal="center" vertical="center"/>
    </xf>
    <xf numFmtId="9" fontId="5" fillId="3" borderId="3" xfId="0" applyNumberFormat="1" applyFont="1" applyFill="1" applyBorder="1" applyAlignment="1">
      <alignment horizontal="center" vertical="center"/>
    </xf>
    <xf numFmtId="0" fontId="4" fillId="2" borderId="1" xfId="0" applyFont="1" applyFill="1" applyBorder="1" applyAlignment="1">
      <alignment horizontal="left" vertical="top"/>
    </xf>
    <xf numFmtId="0" fontId="0" fillId="0" borderId="0" xfId="0"/>
    <xf numFmtId="0" fontId="4" fillId="3" borderId="2" xfId="0" applyFont="1" applyFill="1" applyBorder="1" applyAlignment="1">
      <alignment horizontal="center" vertical="center"/>
    </xf>
    <xf numFmtId="0" fontId="4" fillId="3" borderId="2" xfId="0" applyFont="1" applyFill="1" applyBorder="1" applyAlignment="1">
      <alignment horizontal="left" vertical="top" wrapText="1"/>
    </xf>
    <xf numFmtId="0" fontId="4" fillId="3" borderId="2"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4"/>
  <sheetViews>
    <sheetView tabSelected="1" workbookViewId="0"/>
  </sheetViews>
  <sheetFormatPr defaultRowHeight="14.4" x14ac:dyDescent="0.3"/>
  <cols>
    <col min="1" max="1" width="58.88671875" bestFit="1" customWidth="1"/>
  </cols>
  <sheetData>
    <row r="1" spans="1:1" x14ac:dyDescent="0.3">
      <c r="A1" s="1" t="str">
        <f xml:space="preserve"> HYPERLINK("#'Table of Contents'!A1", " Table of Contents")</f>
        <v xml:space="preserve"> Table of Contents</v>
      </c>
    </row>
    <row r="2" spans="1:1" x14ac:dyDescent="0.3">
      <c r="A2" s="2" t="str">
        <f xml:space="preserve"> HYPERLINK("#'Gas Residential Dimension Index'!A1", " Gas Residential Dimension Index &amp; Rank all brands")</f>
        <v xml:space="preserve"> Gas Residential Dimension Index &amp; Rank all brands</v>
      </c>
    </row>
    <row r="3" spans="1:1" x14ac:dyDescent="0.3">
      <c r="A3" s="2" t="str">
        <f xml:space="preserve"> HYPERLINK("#'KPI %s Met Not-Met all brands'!A1", " KPI %s Met Not-Met all brands")</f>
        <v xml:space="preserve"> KPI %s Met Not-Met all brands</v>
      </c>
    </row>
    <row r="4" spans="1:1" x14ac:dyDescent="0.3">
      <c r="A4" s="2" t="str">
        <f xml:space="preserve"> HYPERLINK("#'PSEG KPIs by Dimensions Index M'!A1", " PSEG KPIs by Dimensions Index Met Not-Met and base size")</f>
        <v xml:space="preserve"> PSEG KPIs by Dimensions Index Met Not-Met and base size</v>
      </c>
    </row>
    <row r="5" spans="1:1" x14ac:dyDescent="0.3">
      <c r="A5" s="2" t="str">
        <f xml:space="preserve"> HYPERLINK("#'Safety &amp; Reliability KPIs %s &amp; '!A1", " Safety &amp; Reliability KPIs %s &amp; Rank Met Not-Met all brands")</f>
        <v xml:space="preserve"> Safety &amp; Reliability KPIs %s &amp; Rank Met Not-Met all brands</v>
      </c>
    </row>
    <row r="6" spans="1:1" x14ac:dyDescent="0.3">
      <c r="A6" s="2" t="str">
        <f xml:space="preserve"> HYPERLINK("#'Problem Resolution KPI %s &amp; Ran'!A1", " Problem Resolution KPI %s &amp; Rank Met Not-Met all brands")</f>
        <v xml:space="preserve"> Problem Resolution KPI %s &amp; Rank Met Not-Met all brands</v>
      </c>
    </row>
    <row r="7" spans="1:1" x14ac:dyDescent="0.3">
      <c r="A7" s="2" t="str">
        <f xml:space="preserve"> HYPERLINK("#'Ease KPI %s &amp; Rank Met Not-Met '!A1", " Ease KPI %s &amp; Rank Met Not-Met all brands")</f>
        <v xml:space="preserve"> Ease KPI %s &amp; Rank Met Not-Met all brands</v>
      </c>
    </row>
    <row r="8" spans="1:1" x14ac:dyDescent="0.3">
      <c r="A8" s="2" t="str">
        <f xml:space="preserve"> HYPERLINK("#'Digital Channels KPI %s &amp; Rank '!A1", " Digital Channels KPI %s &amp; Rank Met Not-Met all brands")</f>
        <v xml:space="preserve"> Digital Channels KPI %s &amp; Rank Met Not-Met all brands</v>
      </c>
    </row>
    <row r="9" spans="1:1" x14ac:dyDescent="0.3">
      <c r="A9" s="2" t="str">
        <f xml:space="preserve"> HYPERLINK("#'People KPI %s &amp; Rank Met Not-Me'!A1", " People KPI %s &amp; Rank Met Not-Met all brands")</f>
        <v xml:space="preserve"> People KPI %s &amp; Rank Met Not-Met all brands</v>
      </c>
    </row>
    <row r="10" spans="1:1" x14ac:dyDescent="0.3">
      <c r="A10" s="2" t="str">
        <f xml:space="preserve"> HYPERLINK("#'Cost KPI %s &amp; Rank Met Not-Met '!A1", " Cost KPI %s &amp; Rank Met Not-Met all brands")</f>
        <v xml:space="preserve"> Cost KPI %s &amp; Rank Met Not-Met all brands</v>
      </c>
    </row>
    <row r="11" spans="1:1" x14ac:dyDescent="0.3">
      <c r="A11" s="2" t="str">
        <f xml:space="preserve"> HYPERLINK("#'Trust KPI %s &amp; Rank Met Not-Met'!A1", " Trust KPI %s &amp; Rank Met Not-Met all brands")</f>
        <v xml:space="preserve"> Trust KPI %s &amp; Rank Met Not-Met all brands</v>
      </c>
    </row>
    <row r="12" spans="1:1" x14ac:dyDescent="0.3">
      <c r="A12" s="2" t="str">
        <f xml:space="preserve"> HYPERLINK("#'Information Provided KPI %s &amp; R'!A1", " Information Provided KPI %s &amp; Rank Met Not-Met all brands")</f>
        <v xml:space="preserve"> Information Provided KPI %s &amp; Rank Met Not-Met all brands</v>
      </c>
    </row>
    <row r="13" spans="1:1" x14ac:dyDescent="0.3">
      <c r="A13" s="2" t="str">
        <f xml:space="preserve"> HYPERLINK("#'PSEG Demographics KPI'!A1", " PSEG Demographics KPI")</f>
        <v xml:space="preserve"> PSEG Demographics KPI</v>
      </c>
    </row>
    <row r="14" spans="1:1" x14ac:dyDescent="0.3">
      <c r="A14" s="2" t="str">
        <f xml:space="preserve"> HYPERLINK("#'PSEG County KPIs'!A1", " PSEG County KPIs")</f>
        <v xml:space="preserve"> PSEG County KPIs</v>
      </c>
    </row>
    <row r="15" spans="1:1" x14ac:dyDescent="0.3">
      <c r="A15" s="2" t="str">
        <f xml:space="preserve"> HYPERLINK("#'NPS Groups all brands'!A1", " NPS Groups all brands")</f>
        <v xml:space="preserve"> NPS Groups all brands</v>
      </c>
    </row>
    <row r="16" spans="1:1" x14ac:dyDescent="0.3">
      <c r="A16" s="2" t="str">
        <f xml:space="preserve"> HYPERLINK("#'NPS Score all brands'!A1", " NPS Score all brands")</f>
        <v xml:space="preserve"> NPS Score all brands</v>
      </c>
    </row>
    <row r="17" spans="1:1" x14ac:dyDescent="0.3">
      <c r="A17" s="2" t="str">
        <f xml:space="preserve"> HYPERLINK("#'PSEG Cost Index Score Met Not-M'!A1", " PSEG Cost Index Score Met Not-Met and base size")</f>
        <v xml:space="preserve"> PSEG Cost Index Score Met Not-Met and base size</v>
      </c>
    </row>
    <row r="18" spans="1:1" x14ac:dyDescent="0.3">
      <c r="A18" s="2" t="str">
        <f xml:space="preserve"> HYPERLINK("#'PSEG Safety Index Score Met Not'!A1", " PSEG Safety Index Score Met Not-Met and base size")</f>
        <v xml:space="preserve"> PSEG Safety Index Score Met Not-Met and base size</v>
      </c>
    </row>
    <row r="19" spans="1:1" x14ac:dyDescent="0.3">
      <c r="A19" s="2" t="str">
        <f xml:space="preserve"> HYPERLINK("#'PSEG Problem Resolution Index S'!A1", " PSEG Problem Resolution Index Score Met Not-Met and base size")</f>
        <v xml:space="preserve"> PSEG Problem Resolution Index Score Met Not-Met and base size</v>
      </c>
    </row>
    <row r="20" spans="1:1" x14ac:dyDescent="0.3">
      <c r="A20" s="2" t="str">
        <f xml:space="preserve"> HYPERLINK("#'PSEG Ease Index Score Met Not-M'!A1", " PSEG Ease Index Score Met Not-Met and base size")</f>
        <v xml:space="preserve"> PSEG Ease Index Score Met Not-Met and base size</v>
      </c>
    </row>
    <row r="21" spans="1:1" x14ac:dyDescent="0.3">
      <c r="A21" s="2" t="str">
        <f xml:space="preserve"> HYPERLINK("#'PSEG Digital Channels Index Sco'!A1", " PSEG Digital Channels Index Score Met Not-Met and base size")</f>
        <v xml:space="preserve"> PSEG Digital Channels Index Score Met Not-Met and base size</v>
      </c>
    </row>
    <row r="22" spans="1:1" x14ac:dyDescent="0.3">
      <c r="A22" s="2" t="str">
        <f xml:space="preserve"> HYPERLINK("#'PSEG People Index Score Met Not'!A1", " PSEG People Index Score Met Not-Met and base size")</f>
        <v xml:space="preserve"> PSEG People Index Score Met Not-Met and base size</v>
      </c>
    </row>
    <row r="23" spans="1:1" x14ac:dyDescent="0.3">
      <c r="A23" s="2" t="str">
        <f xml:space="preserve"> HYPERLINK("#'PSEG Trust Index Score Met Not-'!A1", " PSEG Trust Index Score Met Not-Met and base size")</f>
        <v xml:space="preserve"> PSEG Trust Index Score Met Not-Met and base size</v>
      </c>
    </row>
    <row r="24" spans="1:1" x14ac:dyDescent="0.3">
      <c r="A24" s="2" t="str">
        <f xml:space="preserve"> HYPERLINK("#'PSEG Info Provided Score Met No'!A1", " PSEG Info Provided Score Met Not-Met and base size")</f>
        <v xml:space="preserve"> PSEG Info Provided Score Met Not-Met and base size</v>
      </c>
    </row>
    <row r="25" spans="1:1" x14ac:dyDescent="0.3">
      <c r="A25" s="2" t="str">
        <f xml:space="preserve"> HYPERLINK("#'East Large Historical KPIs %s M'!A1", " East Large Historical KPIs %s Met Not-Met")</f>
        <v xml:space="preserve"> East Large Historical KPIs %s Met Not-Met</v>
      </c>
    </row>
    <row r="26" spans="1:1" x14ac:dyDescent="0.3">
      <c r="A26" s="2" t="str">
        <f xml:space="preserve"> HYPERLINK("#'PSEG Historical KPIs %s Met Not'!A1", " PSEG Historical KPIs %s Met Not-Met")</f>
        <v xml:space="preserve"> PSEG Historical KPIs %s Met Not-Met</v>
      </c>
    </row>
    <row r="27" spans="1:1" x14ac:dyDescent="0.3">
      <c r="A27" s="2" t="str">
        <f xml:space="preserve"> HYPERLINK("#'PSEG Cost KPI Historical %s Met'!A1", " PSEG Cost KPI Historical %s Met Not-Met")</f>
        <v xml:space="preserve"> PSEG Cost KPI Historical %s Met Not-Met</v>
      </c>
    </row>
    <row r="28" spans="1:1" x14ac:dyDescent="0.3">
      <c r="A28" s="2" t="str">
        <f xml:space="preserve"> HYPERLINK("#'PSEG Safety KPI Historical %s M'!A1", " PSEG Safety KPI Historical %s Met Not-Met")</f>
        <v xml:space="preserve"> PSEG Safety KPI Historical %s Met Not-Met</v>
      </c>
    </row>
    <row r="29" spans="1:1" x14ac:dyDescent="0.3">
      <c r="A29" s="2" t="str">
        <f xml:space="preserve"> HYPERLINK("#'PSEG Problem Resolution KPI His'!A1", " PSEG Problem Resolution KPI Historical %s Met Not-Met")</f>
        <v xml:space="preserve"> PSEG Problem Resolution KPI Historical %s Met Not-Met</v>
      </c>
    </row>
    <row r="30" spans="1:1" x14ac:dyDescent="0.3">
      <c r="A30" s="2" t="str">
        <f xml:space="preserve"> HYPERLINK("#'PSEG Ease KPI Historical %s Met'!A1", " PSEG Ease KPI Historical %s Met Not-Met")</f>
        <v xml:space="preserve"> PSEG Ease KPI Historical %s Met Not-Met</v>
      </c>
    </row>
    <row r="31" spans="1:1" x14ac:dyDescent="0.3">
      <c r="A31" s="2" t="str">
        <f xml:space="preserve"> HYPERLINK("#'PSEG Digital Channel KPI Histor'!A1", " PSEG Digital Channel KPI Historical %s Met Not-Met")</f>
        <v xml:space="preserve"> PSEG Digital Channel KPI Historical %s Met Not-Met</v>
      </c>
    </row>
    <row r="32" spans="1:1" x14ac:dyDescent="0.3">
      <c r="A32" s="2" t="str">
        <f xml:space="preserve"> HYPERLINK("#'PSEG People KPI Historical %s M'!A1", " PSEG People KPI Historical %s Met Not-Met")</f>
        <v xml:space="preserve"> PSEG People KPI Historical %s Met Not-Met</v>
      </c>
    </row>
    <row r="33" spans="1:1" x14ac:dyDescent="0.3">
      <c r="A33" s="2" t="str">
        <f xml:space="preserve"> HYPERLINK("#'PSEG Trust KPI Historical %s Me'!A1", " PSEG Trust KPI Historical %s Met Not-Met")</f>
        <v xml:space="preserve"> PSEG Trust KPI Historical %s Met Not-Met</v>
      </c>
    </row>
    <row r="34" spans="1:1" x14ac:dyDescent="0.3">
      <c r="A34" s="2" t="str">
        <f xml:space="preserve"> HYPERLINK("#'PSEG Info Provided KPI Historic'!A1", " PSEG Info Provided KPI Historical %s Met Not-Met")</f>
        <v xml:space="preserve"> PSEG Info Provided KPI Historical %s Met Not-Met</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0"/>
  <sheetViews>
    <sheetView tabSelected="1" workbookViewId="0"/>
  </sheetViews>
  <sheetFormatPr defaultRowHeight="14.4" x14ac:dyDescent="0.3"/>
  <cols>
    <col min="1" max="1" width="104.88671875" bestFit="1" customWidth="1"/>
    <col min="2" max="2" width="7.7773437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5.88671875"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218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87</v>
      </c>
    </row>
    <row r="3" spans="1:30" ht="23.25" customHeight="1" x14ac:dyDescent="0.3">
      <c r="A3" s="3" t="s">
        <v>1</v>
      </c>
    </row>
    <row r="4" spans="1:30"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row>
    <row r="5" spans="1:30" x14ac:dyDescent="0.3">
      <c r="A5" t="s">
        <v>2</v>
      </c>
      <c r="B5" s="16" t="s">
        <v>2</v>
      </c>
      <c r="C5" s="17" t="s">
        <v>4</v>
      </c>
      <c r="D5" s="17" t="s">
        <v>2</v>
      </c>
      <c r="E5" s="17" t="s">
        <v>6</v>
      </c>
      <c r="F5" s="17" t="s">
        <v>2</v>
      </c>
      <c r="G5" s="17" t="s">
        <v>7</v>
      </c>
      <c r="H5" s="17" t="s">
        <v>2</v>
      </c>
      <c r="I5" s="17" t="s">
        <v>8</v>
      </c>
      <c r="J5" s="17" t="s">
        <v>2</v>
      </c>
      <c r="K5" s="17" t="s">
        <v>9</v>
      </c>
      <c r="L5" s="17" t="s">
        <v>2</v>
      </c>
      <c r="M5" s="17" t="s">
        <v>10</v>
      </c>
      <c r="N5" s="17" t="s">
        <v>2</v>
      </c>
      <c r="O5" s="17" t="s">
        <v>11</v>
      </c>
      <c r="P5" s="17" t="s">
        <v>2</v>
      </c>
      <c r="Q5" s="17" t="s">
        <v>12</v>
      </c>
      <c r="R5" s="17" t="s">
        <v>2</v>
      </c>
      <c r="S5" s="17" t="s">
        <v>13</v>
      </c>
      <c r="T5" s="17" t="s">
        <v>2</v>
      </c>
      <c r="U5" s="17" t="s">
        <v>14</v>
      </c>
      <c r="V5" s="17" t="s">
        <v>2</v>
      </c>
      <c r="W5" s="17" t="s">
        <v>15</v>
      </c>
      <c r="X5" s="17" t="s">
        <v>2</v>
      </c>
      <c r="Y5" s="17" t="s">
        <v>16</v>
      </c>
      <c r="Z5" s="17" t="s">
        <v>2</v>
      </c>
      <c r="AA5" s="17" t="s">
        <v>17</v>
      </c>
      <c r="AB5" s="17" t="s">
        <v>2</v>
      </c>
      <c r="AC5" s="17" t="s">
        <v>18</v>
      </c>
      <c r="AD5" s="17" t="s">
        <v>2</v>
      </c>
    </row>
    <row r="6" spans="1:30" x14ac:dyDescent="0.3">
      <c r="A6" t="s">
        <v>2</v>
      </c>
      <c r="B6" s="16" t="s">
        <v>2</v>
      </c>
      <c r="C6" s="5" t="s">
        <v>44</v>
      </c>
      <c r="D6" s="5" t="s">
        <v>5</v>
      </c>
      <c r="E6" s="5" t="s">
        <v>44</v>
      </c>
      <c r="F6" s="5" t="s">
        <v>5</v>
      </c>
      <c r="G6" s="5" t="s">
        <v>44</v>
      </c>
      <c r="H6" s="5" t="s">
        <v>5</v>
      </c>
      <c r="I6" s="5" t="s">
        <v>44</v>
      </c>
      <c r="J6" s="5" t="s">
        <v>5</v>
      </c>
      <c r="K6" s="5" t="s">
        <v>44</v>
      </c>
      <c r="L6" s="5" t="s">
        <v>5</v>
      </c>
      <c r="M6" s="5" t="s">
        <v>44</v>
      </c>
      <c r="N6" s="5" t="s">
        <v>5</v>
      </c>
      <c r="O6" s="5" t="s">
        <v>44</v>
      </c>
      <c r="P6" s="5" t="s">
        <v>5</v>
      </c>
      <c r="Q6" s="5" t="s">
        <v>44</v>
      </c>
      <c r="R6" s="5" t="s">
        <v>5</v>
      </c>
      <c r="S6" s="5" t="s">
        <v>44</v>
      </c>
      <c r="T6" s="5" t="s">
        <v>5</v>
      </c>
      <c r="U6" s="5" t="s">
        <v>44</v>
      </c>
      <c r="V6" s="5" t="s">
        <v>5</v>
      </c>
      <c r="W6" s="5" t="s">
        <v>44</v>
      </c>
      <c r="X6" s="5" t="s">
        <v>5</v>
      </c>
      <c r="Y6" s="5" t="s">
        <v>44</v>
      </c>
      <c r="Z6" s="5" t="s">
        <v>5</v>
      </c>
      <c r="AA6" s="5" t="s">
        <v>44</v>
      </c>
      <c r="AB6" s="5" t="s">
        <v>5</v>
      </c>
      <c r="AC6" s="5" t="s">
        <v>44</v>
      </c>
      <c r="AD6" s="5" t="s">
        <v>5</v>
      </c>
    </row>
    <row r="7" spans="1:30" ht="25.5" customHeight="1" x14ac:dyDescent="0.3">
      <c r="A7" s="18" t="s">
        <v>49</v>
      </c>
      <c r="B7" s="7" t="s">
        <v>46</v>
      </c>
      <c r="C7" s="10">
        <v>70.007592262684497</v>
      </c>
      <c r="D7" s="9" t="s">
        <v>24</v>
      </c>
      <c r="E7" s="10">
        <v>70.478959889949607</v>
      </c>
      <c r="F7" s="9" t="s">
        <v>28</v>
      </c>
      <c r="G7" s="10">
        <v>64.358874128599396</v>
      </c>
      <c r="H7" s="9" t="s">
        <v>21</v>
      </c>
      <c r="I7" s="10">
        <v>77.409161437760105</v>
      </c>
      <c r="J7" s="9" t="s">
        <v>32</v>
      </c>
      <c r="K7" s="10">
        <v>73.886413466789506</v>
      </c>
      <c r="L7" s="9" t="s">
        <v>30</v>
      </c>
      <c r="M7" s="10">
        <v>72.205751816520205</v>
      </c>
      <c r="N7" s="9" t="s">
        <v>31</v>
      </c>
      <c r="O7" s="10">
        <v>65.685352747317594</v>
      </c>
      <c r="P7" s="9" t="s">
        <v>23</v>
      </c>
      <c r="Q7" s="10">
        <v>73.663486938724404</v>
      </c>
      <c r="R7" s="9" t="s">
        <v>22</v>
      </c>
      <c r="S7" s="10">
        <v>70.236777370835398</v>
      </c>
      <c r="T7" s="9" t="s">
        <v>27</v>
      </c>
      <c r="U7" s="10">
        <v>64.9618253021561</v>
      </c>
      <c r="V7" s="9" t="s">
        <v>25</v>
      </c>
      <c r="W7" s="10">
        <v>61.365321264981098</v>
      </c>
      <c r="X7" s="9" t="s">
        <v>34</v>
      </c>
      <c r="Y7" s="10">
        <v>72.407154866346403</v>
      </c>
      <c r="Z7" s="9" t="s">
        <v>26</v>
      </c>
      <c r="AA7" s="10">
        <v>69.010591746164295</v>
      </c>
      <c r="AB7" s="9" t="s">
        <v>35</v>
      </c>
      <c r="AC7" s="10">
        <v>69.595659703662307</v>
      </c>
      <c r="AD7" s="9" t="s">
        <v>29</v>
      </c>
    </row>
    <row r="8" spans="1:30" x14ac:dyDescent="0.3">
      <c r="A8" s="16" t="s">
        <v>2</v>
      </c>
      <c r="B8" s="7" t="s">
        <v>48</v>
      </c>
      <c r="C8" s="10">
        <v>29.992407737315499</v>
      </c>
      <c r="D8" s="9" t="s">
        <v>27</v>
      </c>
      <c r="E8" s="10">
        <v>29.5210401100504</v>
      </c>
      <c r="F8" s="9" t="s">
        <v>29</v>
      </c>
      <c r="G8" s="10">
        <v>35.641125871400597</v>
      </c>
      <c r="H8" s="9" t="s">
        <v>30</v>
      </c>
      <c r="I8" s="10">
        <v>22.590838562239899</v>
      </c>
      <c r="J8" s="9" t="s">
        <v>34</v>
      </c>
      <c r="K8" s="10">
        <v>26.113586533210501</v>
      </c>
      <c r="L8" s="9" t="s">
        <v>21</v>
      </c>
      <c r="M8" s="10">
        <v>27.794248183479802</v>
      </c>
      <c r="N8" s="9" t="s">
        <v>35</v>
      </c>
      <c r="O8" s="10">
        <v>34.314647252682398</v>
      </c>
      <c r="P8" s="9" t="s">
        <v>26</v>
      </c>
      <c r="Q8" s="10">
        <v>26.3365130612755</v>
      </c>
      <c r="R8" s="9" t="s">
        <v>25</v>
      </c>
      <c r="S8" s="10">
        <v>29.763222629164598</v>
      </c>
      <c r="T8" s="9" t="s">
        <v>24</v>
      </c>
      <c r="U8" s="10">
        <v>35.0381746978439</v>
      </c>
      <c r="V8" s="9" t="s">
        <v>22</v>
      </c>
      <c r="W8" s="10">
        <v>38.634678735018802</v>
      </c>
      <c r="X8" s="9" t="s">
        <v>32</v>
      </c>
      <c r="Y8" s="10">
        <v>27.592845133653601</v>
      </c>
      <c r="Z8" s="9" t="s">
        <v>23</v>
      </c>
      <c r="AA8" s="10">
        <v>30.989408253835698</v>
      </c>
      <c r="AB8" s="9" t="s">
        <v>31</v>
      </c>
      <c r="AC8" s="10">
        <v>30.404340296337701</v>
      </c>
      <c r="AD8" s="9" t="s">
        <v>28</v>
      </c>
    </row>
    <row r="9" spans="1:30" x14ac:dyDescent="0.3">
      <c r="A9" s="18" t="s">
        <v>50</v>
      </c>
      <c r="B9" s="7" t="s">
        <v>46</v>
      </c>
      <c r="C9" s="10">
        <v>60.701546399976799</v>
      </c>
      <c r="D9" s="9" t="s">
        <v>32</v>
      </c>
      <c r="E9" s="10">
        <v>30.382545775273101</v>
      </c>
      <c r="F9" s="9" t="s">
        <v>23</v>
      </c>
      <c r="G9" s="10">
        <v>42.078631837388997</v>
      </c>
      <c r="H9" s="9" t="s">
        <v>26</v>
      </c>
      <c r="I9" s="10">
        <v>57.260184925255601</v>
      </c>
      <c r="J9" s="9" t="s">
        <v>30</v>
      </c>
      <c r="K9" s="10">
        <v>41.274616572815503</v>
      </c>
      <c r="L9" s="9" t="s">
        <v>31</v>
      </c>
      <c r="M9" s="10">
        <v>38.627872204465703</v>
      </c>
      <c r="N9" s="9" t="s">
        <v>27</v>
      </c>
      <c r="O9" s="10">
        <v>41.054493188257801</v>
      </c>
      <c r="P9" s="9" t="s">
        <v>28</v>
      </c>
      <c r="Q9" s="10">
        <v>36.832841439450398</v>
      </c>
      <c r="R9" s="9" t="s">
        <v>29</v>
      </c>
      <c r="S9" s="10">
        <v>28.8006693787529</v>
      </c>
      <c r="T9" s="9" t="s">
        <v>25</v>
      </c>
      <c r="U9" s="10">
        <v>30.8715336944359</v>
      </c>
      <c r="V9" s="9" t="s">
        <v>35</v>
      </c>
      <c r="W9" s="10">
        <v>26.642559020796799</v>
      </c>
      <c r="X9" s="9" t="s">
        <v>21</v>
      </c>
      <c r="Y9" s="10">
        <v>42.143019462751603</v>
      </c>
      <c r="Z9" s="9" t="s">
        <v>22</v>
      </c>
      <c r="AA9" s="10">
        <v>22.117880311130101</v>
      </c>
      <c r="AB9" s="9" t="s">
        <v>34</v>
      </c>
      <c r="AC9" s="10">
        <v>37.357030191536097</v>
      </c>
      <c r="AD9" s="9" t="s">
        <v>24</v>
      </c>
    </row>
    <row r="10" spans="1:30" x14ac:dyDescent="0.3">
      <c r="A10" s="16" t="s">
        <v>2</v>
      </c>
      <c r="B10" s="7" t="s">
        <v>48</v>
      </c>
      <c r="C10" s="10">
        <v>39.298453600023102</v>
      </c>
      <c r="D10" s="9" t="s">
        <v>34</v>
      </c>
      <c r="E10" s="10">
        <v>69.617454224726899</v>
      </c>
      <c r="F10" s="9" t="s">
        <v>26</v>
      </c>
      <c r="G10" s="10">
        <v>57.921368162611003</v>
      </c>
      <c r="H10" s="9" t="s">
        <v>23</v>
      </c>
      <c r="I10" s="10">
        <v>42.739815074744399</v>
      </c>
      <c r="J10" s="9" t="s">
        <v>21</v>
      </c>
      <c r="K10" s="10">
        <v>58.725383427184497</v>
      </c>
      <c r="L10" s="9" t="s">
        <v>35</v>
      </c>
      <c r="M10" s="10">
        <v>61.372127795534297</v>
      </c>
      <c r="N10" s="9" t="s">
        <v>24</v>
      </c>
      <c r="O10" s="10">
        <v>58.945506811742199</v>
      </c>
      <c r="P10" s="9" t="s">
        <v>29</v>
      </c>
      <c r="Q10" s="10">
        <v>63.167158560549602</v>
      </c>
      <c r="R10" s="9" t="s">
        <v>28</v>
      </c>
      <c r="S10" s="10">
        <v>71.199330621247</v>
      </c>
      <c r="T10" s="9" t="s">
        <v>22</v>
      </c>
      <c r="U10" s="10">
        <v>69.128466305564103</v>
      </c>
      <c r="V10" s="9" t="s">
        <v>31</v>
      </c>
      <c r="W10" s="10">
        <v>73.357440979203204</v>
      </c>
      <c r="X10" s="9" t="s">
        <v>30</v>
      </c>
      <c r="Y10" s="10">
        <v>57.856980537248397</v>
      </c>
      <c r="Z10" s="9" t="s">
        <v>25</v>
      </c>
      <c r="AA10" s="10">
        <v>77.882119688869906</v>
      </c>
      <c r="AB10" s="9" t="s">
        <v>32</v>
      </c>
      <c r="AC10" s="10">
        <v>62.642969808463803</v>
      </c>
      <c r="AD10" s="9" t="s">
        <v>27</v>
      </c>
    </row>
    <row r="11" spans="1:30" x14ac:dyDescent="0.3">
      <c r="A11" s="18" t="s">
        <v>51</v>
      </c>
      <c r="B11" s="7" t="s">
        <v>46</v>
      </c>
      <c r="C11" s="10">
        <v>47.756106112824597</v>
      </c>
      <c r="D11" s="9" t="s">
        <v>32</v>
      </c>
      <c r="E11" s="10">
        <v>40.256749119619599</v>
      </c>
      <c r="F11" s="9" t="s">
        <v>31</v>
      </c>
      <c r="G11" s="10">
        <v>34.850248457127897</v>
      </c>
      <c r="H11" s="9" t="s">
        <v>29</v>
      </c>
      <c r="I11" s="10">
        <v>42.228222398367699</v>
      </c>
      <c r="J11" s="9" t="s">
        <v>30</v>
      </c>
      <c r="K11" s="10">
        <v>31.549350120407301</v>
      </c>
      <c r="L11" s="9" t="s">
        <v>34</v>
      </c>
      <c r="M11" s="10">
        <v>41.789672905414498</v>
      </c>
      <c r="N11" s="9" t="s">
        <v>26</v>
      </c>
      <c r="O11" s="10">
        <v>42.003872059743003</v>
      </c>
      <c r="P11" s="9" t="s">
        <v>22</v>
      </c>
      <c r="Q11" s="10">
        <v>38.239584592071601</v>
      </c>
      <c r="R11" s="9" t="s">
        <v>28</v>
      </c>
      <c r="S11" s="10">
        <v>34.746453796238697</v>
      </c>
      <c r="T11" s="9" t="s">
        <v>35</v>
      </c>
      <c r="U11" s="10">
        <v>32.233134070498998</v>
      </c>
      <c r="V11" s="9" t="s">
        <v>21</v>
      </c>
      <c r="W11" s="10">
        <v>35.583026069063997</v>
      </c>
      <c r="X11" s="9" t="s">
        <v>24</v>
      </c>
      <c r="Y11" s="10">
        <v>32.457396692066801</v>
      </c>
      <c r="Z11" s="9" t="s">
        <v>25</v>
      </c>
      <c r="AA11" s="10">
        <v>32.713648157558701</v>
      </c>
      <c r="AB11" s="9" t="s">
        <v>23</v>
      </c>
      <c r="AC11" s="10">
        <v>37.952301572575102</v>
      </c>
      <c r="AD11" s="9" t="s">
        <v>27</v>
      </c>
    </row>
    <row r="12" spans="1:30" x14ac:dyDescent="0.3">
      <c r="A12" s="16" t="s">
        <v>2</v>
      </c>
      <c r="B12" s="7" t="s">
        <v>48</v>
      </c>
      <c r="C12" s="10">
        <v>52.243893887175403</v>
      </c>
      <c r="D12" s="9" t="s">
        <v>34</v>
      </c>
      <c r="E12" s="10">
        <v>59.743250880380401</v>
      </c>
      <c r="F12" s="9" t="s">
        <v>35</v>
      </c>
      <c r="G12" s="10">
        <v>65.149751542872195</v>
      </c>
      <c r="H12" s="9" t="s">
        <v>28</v>
      </c>
      <c r="I12" s="10">
        <v>57.771777601632301</v>
      </c>
      <c r="J12" s="9" t="s">
        <v>21</v>
      </c>
      <c r="K12" s="10">
        <v>68.450649879592703</v>
      </c>
      <c r="L12" s="9" t="s">
        <v>32</v>
      </c>
      <c r="M12" s="10">
        <v>58.210327094585502</v>
      </c>
      <c r="N12" s="9" t="s">
        <v>23</v>
      </c>
      <c r="O12" s="10">
        <v>57.996127940256997</v>
      </c>
      <c r="P12" s="9" t="s">
        <v>25</v>
      </c>
      <c r="Q12" s="10">
        <v>61.760415407928399</v>
      </c>
      <c r="R12" s="9" t="s">
        <v>29</v>
      </c>
      <c r="S12" s="10">
        <v>65.253546203761303</v>
      </c>
      <c r="T12" s="9" t="s">
        <v>31</v>
      </c>
      <c r="U12" s="10">
        <v>67.766865929500995</v>
      </c>
      <c r="V12" s="9" t="s">
        <v>30</v>
      </c>
      <c r="W12" s="10">
        <v>64.416973930935995</v>
      </c>
      <c r="X12" s="9" t="s">
        <v>27</v>
      </c>
      <c r="Y12" s="10">
        <v>67.542603307933206</v>
      </c>
      <c r="Z12" s="9" t="s">
        <v>22</v>
      </c>
      <c r="AA12" s="10">
        <v>67.286351842441306</v>
      </c>
      <c r="AB12" s="9" t="s">
        <v>26</v>
      </c>
      <c r="AC12" s="10">
        <v>62.047698427424898</v>
      </c>
      <c r="AD12" s="9" t="s">
        <v>24</v>
      </c>
    </row>
    <row r="13" spans="1:30" ht="25.5" customHeight="1" x14ac:dyDescent="0.3">
      <c r="A13" s="18" t="s">
        <v>63</v>
      </c>
      <c r="B13" s="7" t="s">
        <v>46</v>
      </c>
      <c r="C13" s="10">
        <v>49.1666038182154</v>
      </c>
      <c r="D13" s="9" t="s">
        <v>21</v>
      </c>
      <c r="E13" s="10">
        <v>56.571230583304697</v>
      </c>
      <c r="F13" s="9" t="s">
        <v>22</v>
      </c>
      <c r="G13" s="10">
        <v>50.3353267193188</v>
      </c>
      <c r="H13" s="9" t="s">
        <v>23</v>
      </c>
      <c r="I13" s="10">
        <v>59.797006238085899</v>
      </c>
      <c r="J13" s="9" t="s">
        <v>32</v>
      </c>
      <c r="K13" s="10">
        <v>52.602551026272003</v>
      </c>
      <c r="L13" s="9" t="s">
        <v>24</v>
      </c>
      <c r="M13" s="10">
        <v>55.325989005842402</v>
      </c>
      <c r="N13" s="9" t="s">
        <v>31</v>
      </c>
      <c r="O13" s="10">
        <v>51.696091262601897</v>
      </c>
      <c r="P13" s="9" t="s">
        <v>29</v>
      </c>
      <c r="Q13" s="10">
        <v>49.640629815005703</v>
      </c>
      <c r="R13" s="9" t="s">
        <v>25</v>
      </c>
      <c r="S13" s="10">
        <v>56.5840737717701</v>
      </c>
      <c r="T13" s="9" t="s">
        <v>30</v>
      </c>
      <c r="U13" s="10">
        <v>47.684154512964597</v>
      </c>
      <c r="V13" s="9" t="s">
        <v>34</v>
      </c>
      <c r="W13" s="10">
        <v>51.495255959451697</v>
      </c>
      <c r="X13" s="9" t="s">
        <v>35</v>
      </c>
      <c r="Y13" s="10">
        <v>55.634815672031202</v>
      </c>
      <c r="Z13" s="9" t="s">
        <v>26</v>
      </c>
      <c r="AA13" s="10">
        <v>54.719231767588198</v>
      </c>
      <c r="AB13" s="9" t="s">
        <v>28</v>
      </c>
      <c r="AC13" s="10">
        <v>53.635560081354797</v>
      </c>
      <c r="AD13" s="9" t="s">
        <v>27</v>
      </c>
    </row>
    <row r="14" spans="1:30" x14ac:dyDescent="0.3">
      <c r="A14" s="16" t="s">
        <v>2</v>
      </c>
      <c r="B14" s="7" t="s">
        <v>48</v>
      </c>
      <c r="C14" s="10">
        <v>50.8333961817846</v>
      </c>
      <c r="D14" s="9" t="s">
        <v>30</v>
      </c>
      <c r="E14" s="10">
        <v>43.428769416695303</v>
      </c>
      <c r="F14" s="9" t="s">
        <v>25</v>
      </c>
      <c r="G14" s="10">
        <v>49.6646732806812</v>
      </c>
      <c r="H14" s="9" t="s">
        <v>26</v>
      </c>
      <c r="I14" s="10">
        <v>40.202993761914101</v>
      </c>
      <c r="J14" s="9" t="s">
        <v>34</v>
      </c>
      <c r="K14" s="10">
        <v>47.397448973727997</v>
      </c>
      <c r="L14" s="9" t="s">
        <v>27</v>
      </c>
      <c r="M14" s="10">
        <v>44.674010994157598</v>
      </c>
      <c r="N14" s="9" t="s">
        <v>35</v>
      </c>
      <c r="O14" s="10">
        <v>48.303908737398103</v>
      </c>
      <c r="P14" s="9" t="s">
        <v>28</v>
      </c>
      <c r="Q14" s="10">
        <v>50.359370184994297</v>
      </c>
      <c r="R14" s="9" t="s">
        <v>22</v>
      </c>
      <c r="S14" s="10">
        <v>43.4159262282299</v>
      </c>
      <c r="T14" s="9" t="s">
        <v>21</v>
      </c>
      <c r="U14" s="10">
        <v>52.315845487035403</v>
      </c>
      <c r="V14" s="9" t="s">
        <v>32</v>
      </c>
      <c r="W14" s="10">
        <v>48.504744040548303</v>
      </c>
      <c r="X14" s="9" t="s">
        <v>31</v>
      </c>
      <c r="Y14" s="10">
        <v>44.365184327968798</v>
      </c>
      <c r="Z14" s="9" t="s">
        <v>23</v>
      </c>
      <c r="AA14" s="10">
        <v>45.280768232411802</v>
      </c>
      <c r="AB14" s="9" t="s">
        <v>29</v>
      </c>
      <c r="AC14" s="10">
        <v>46.364439918645203</v>
      </c>
      <c r="AD14" s="9" t="s">
        <v>24</v>
      </c>
    </row>
    <row r="15" spans="1:30" x14ac:dyDescent="0.3">
      <c r="A15" s="18" t="s">
        <v>59</v>
      </c>
      <c r="B15" s="7" t="s">
        <v>46</v>
      </c>
      <c r="C15" s="10">
        <v>40.700352575944201</v>
      </c>
      <c r="D15" s="9" t="s">
        <v>23</v>
      </c>
      <c r="E15" s="10">
        <v>39.175685442436098</v>
      </c>
      <c r="F15" s="9" t="s">
        <v>21</v>
      </c>
      <c r="G15" s="10">
        <v>42.967096172965199</v>
      </c>
      <c r="H15" s="9" t="s">
        <v>27</v>
      </c>
      <c r="I15" s="10">
        <v>44.006886505007103</v>
      </c>
      <c r="J15" s="9" t="s">
        <v>28</v>
      </c>
      <c r="K15" s="10">
        <v>40.655680970634997</v>
      </c>
      <c r="L15" s="9" t="s">
        <v>25</v>
      </c>
      <c r="M15" s="10">
        <v>48.5305573469767</v>
      </c>
      <c r="N15" s="9" t="s">
        <v>32</v>
      </c>
      <c r="O15" s="10">
        <v>46.573586936085299</v>
      </c>
      <c r="P15" s="9" t="s">
        <v>30</v>
      </c>
      <c r="Q15" s="10">
        <v>42.433972274169697</v>
      </c>
      <c r="R15" s="9" t="s">
        <v>35</v>
      </c>
      <c r="S15" s="10">
        <v>45.5693344132522</v>
      </c>
      <c r="T15" s="9" t="s">
        <v>26</v>
      </c>
      <c r="U15" s="10">
        <v>33.063717324182299</v>
      </c>
      <c r="V15" s="9" t="s">
        <v>34</v>
      </c>
      <c r="W15" s="10">
        <v>42.599623840927599</v>
      </c>
      <c r="X15" s="9" t="s">
        <v>29</v>
      </c>
      <c r="Y15" s="10">
        <v>42.869655703528998</v>
      </c>
      <c r="Z15" s="9" t="s">
        <v>24</v>
      </c>
      <c r="AA15" s="10">
        <v>46.528952838107998</v>
      </c>
      <c r="AB15" s="9" t="s">
        <v>22</v>
      </c>
      <c r="AC15" s="10">
        <v>44.3001340071946</v>
      </c>
      <c r="AD15" s="9" t="s">
        <v>31</v>
      </c>
    </row>
    <row r="16" spans="1:30" x14ac:dyDescent="0.3">
      <c r="A16" s="16" t="s">
        <v>2</v>
      </c>
      <c r="B16" s="7" t="s">
        <v>48</v>
      </c>
      <c r="C16" s="10">
        <v>59.299647424055799</v>
      </c>
      <c r="D16" s="9" t="s">
        <v>26</v>
      </c>
      <c r="E16" s="10">
        <v>60.824314557563902</v>
      </c>
      <c r="F16" s="9" t="s">
        <v>30</v>
      </c>
      <c r="G16" s="10">
        <v>57.032903827034801</v>
      </c>
      <c r="H16" s="9" t="s">
        <v>24</v>
      </c>
      <c r="I16" s="10">
        <v>55.993113494992897</v>
      </c>
      <c r="J16" s="9" t="s">
        <v>29</v>
      </c>
      <c r="K16" s="10">
        <v>59.344319029365003</v>
      </c>
      <c r="L16" s="9" t="s">
        <v>22</v>
      </c>
      <c r="M16" s="10">
        <v>51.4694426530233</v>
      </c>
      <c r="N16" s="9" t="s">
        <v>34</v>
      </c>
      <c r="O16" s="10">
        <v>53.426413063914701</v>
      </c>
      <c r="P16" s="9" t="s">
        <v>21</v>
      </c>
      <c r="Q16" s="10">
        <v>57.566027725830303</v>
      </c>
      <c r="R16" s="9" t="s">
        <v>31</v>
      </c>
      <c r="S16" s="10">
        <v>54.4306655867478</v>
      </c>
      <c r="T16" s="9" t="s">
        <v>23</v>
      </c>
      <c r="U16" s="10">
        <v>66.936282675817694</v>
      </c>
      <c r="V16" s="9" t="s">
        <v>32</v>
      </c>
      <c r="W16" s="10">
        <v>57.400376159072401</v>
      </c>
      <c r="X16" s="9" t="s">
        <v>28</v>
      </c>
      <c r="Y16" s="10">
        <v>57.130344296471002</v>
      </c>
      <c r="Z16" s="9" t="s">
        <v>27</v>
      </c>
      <c r="AA16" s="10">
        <v>53.471047161892002</v>
      </c>
      <c r="AB16" s="9" t="s">
        <v>25</v>
      </c>
      <c r="AC16" s="10">
        <v>55.6998659928053</v>
      </c>
      <c r="AD16" s="9" t="s">
        <v>35</v>
      </c>
    </row>
    <row r="17" spans="1:30" x14ac:dyDescent="0.3">
      <c r="A17" s="19" t="s">
        <v>88</v>
      </c>
      <c r="B17" s="7" t="s">
        <v>46</v>
      </c>
      <c r="C17" s="10">
        <v>58.955193986568801</v>
      </c>
      <c r="D17" s="9" t="s">
        <v>23</v>
      </c>
      <c r="E17" s="10">
        <v>53.080505383377599</v>
      </c>
      <c r="F17" s="9" t="s">
        <v>21</v>
      </c>
      <c r="G17" s="10">
        <v>68.192607287833198</v>
      </c>
      <c r="H17" s="9" t="s">
        <v>28</v>
      </c>
      <c r="I17" s="10">
        <v>74.126755989108005</v>
      </c>
      <c r="J17" s="9" t="s">
        <v>22</v>
      </c>
      <c r="K17" s="10">
        <v>53.044303365500603</v>
      </c>
      <c r="L17" s="9" t="s">
        <v>34</v>
      </c>
      <c r="M17" s="10">
        <v>67.872341069763806</v>
      </c>
      <c r="N17" s="9" t="s">
        <v>27</v>
      </c>
      <c r="O17" s="10">
        <v>65.091308768879102</v>
      </c>
      <c r="P17" s="9" t="s">
        <v>29</v>
      </c>
      <c r="Q17" s="10">
        <v>76.257737146127695</v>
      </c>
      <c r="R17" s="9" t="s">
        <v>30</v>
      </c>
      <c r="S17" s="10">
        <v>55.202222071715603</v>
      </c>
      <c r="T17" s="9" t="s">
        <v>25</v>
      </c>
      <c r="U17" s="10">
        <v>64.408780255645894</v>
      </c>
      <c r="V17" s="9" t="s">
        <v>35</v>
      </c>
      <c r="W17" s="10">
        <v>72.444302338387104</v>
      </c>
      <c r="X17" s="9" t="s">
        <v>26</v>
      </c>
      <c r="Y17" s="10">
        <v>68.993563400680003</v>
      </c>
      <c r="Z17" s="9" t="s">
        <v>31</v>
      </c>
      <c r="AA17" s="10">
        <v>77.869321432347107</v>
      </c>
      <c r="AB17" s="9" t="s">
        <v>32</v>
      </c>
      <c r="AC17" s="10">
        <v>67.613907648493395</v>
      </c>
      <c r="AD17" s="9" t="s">
        <v>24</v>
      </c>
    </row>
    <row r="18" spans="1:30" x14ac:dyDescent="0.3">
      <c r="A18" s="16" t="s">
        <v>2</v>
      </c>
      <c r="B18" s="7" t="s">
        <v>48</v>
      </c>
      <c r="C18" s="10">
        <v>41.044806013431199</v>
      </c>
      <c r="D18" s="9" t="s">
        <v>26</v>
      </c>
      <c r="E18" s="10">
        <v>46.919494616622401</v>
      </c>
      <c r="F18" s="9" t="s">
        <v>30</v>
      </c>
      <c r="G18" s="10">
        <v>31.807392712166799</v>
      </c>
      <c r="H18" s="9" t="s">
        <v>29</v>
      </c>
      <c r="I18" s="10">
        <v>25.873244010892002</v>
      </c>
      <c r="J18" s="9" t="s">
        <v>25</v>
      </c>
      <c r="K18" s="10">
        <v>46.955696634499397</v>
      </c>
      <c r="L18" s="9" t="s">
        <v>32</v>
      </c>
      <c r="M18" s="10">
        <v>32.127658930236201</v>
      </c>
      <c r="N18" s="9" t="s">
        <v>24</v>
      </c>
      <c r="O18" s="10">
        <v>34.908691231120898</v>
      </c>
      <c r="P18" s="9" t="s">
        <v>28</v>
      </c>
      <c r="Q18" s="10">
        <v>23.742262853872301</v>
      </c>
      <c r="R18" s="9" t="s">
        <v>21</v>
      </c>
      <c r="S18" s="10">
        <v>44.797777928284397</v>
      </c>
      <c r="T18" s="9" t="s">
        <v>22</v>
      </c>
      <c r="U18" s="10">
        <v>35.591219744354099</v>
      </c>
      <c r="V18" s="9" t="s">
        <v>31</v>
      </c>
      <c r="W18" s="10">
        <v>27.5556976616129</v>
      </c>
      <c r="X18" s="9" t="s">
        <v>23</v>
      </c>
      <c r="Y18" s="10">
        <v>31.006436599320001</v>
      </c>
      <c r="Z18" s="9" t="s">
        <v>35</v>
      </c>
      <c r="AA18" s="10">
        <v>22.1306785676529</v>
      </c>
      <c r="AB18" s="9" t="s">
        <v>34</v>
      </c>
      <c r="AC18" s="10">
        <v>32.386092351506598</v>
      </c>
      <c r="AD18" s="9" t="s">
        <v>27</v>
      </c>
    </row>
    <row r="19" spans="1:30" ht="25.5" customHeight="1" x14ac:dyDescent="0.3">
      <c r="A19" s="18" t="s">
        <v>77</v>
      </c>
      <c r="B19" s="7" t="s">
        <v>46</v>
      </c>
      <c r="C19" s="10">
        <v>45.498545715377503</v>
      </c>
      <c r="D19" s="9" t="s">
        <v>30</v>
      </c>
      <c r="E19" s="10">
        <v>22.1461499867494</v>
      </c>
      <c r="F19" s="9" t="s">
        <v>35</v>
      </c>
      <c r="G19" s="10">
        <v>16.736782987794498</v>
      </c>
      <c r="H19" s="9" t="s">
        <v>21</v>
      </c>
      <c r="I19" s="10">
        <v>16.034582517019199</v>
      </c>
      <c r="J19" s="9" t="s">
        <v>34</v>
      </c>
      <c r="K19" s="10">
        <v>26.954812308605799</v>
      </c>
      <c r="L19" s="9" t="s">
        <v>26</v>
      </c>
      <c r="M19" s="10">
        <v>23.4745619994248</v>
      </c>
      <c r="N19" s="9" t="s">
        <v>24</v>
      </c>
      <c r="O19" s="10">
        <v>24.636949421655999</v>
      </c>
      <c r="P19" s="9" t="s">
        <v>27</v>
      </c>
      <c r="Q19" s="10">
        <v>38.244833316186302</v>
      </c>
      <c r="R19" s="9" t="s">
        <v>22</v>
      </c>
      <c r="S19" s="10">
        <v>22.394704875030499</v>
      </c>
      <c r="T19" s="9" t="s">
        <v>29</v>
      </c>
      <c r="U19" s="10">
        <v>57.612333383714997</v>
      </c>
      <c r="V19" s="9" t="s">
        <v>32</v>
      </c>
      <c r="W19" s="10">
        <v>25.000367954088599</v>
      </c>
      <c r="X19" s="9" t="s">
        <v>28</v>
      </c>
      <c r="Y19" s="10">
        <v>20.842746211030999</v>
      </c>
      <c r="Z19" s="9" t="s">
        <v>23</v>
      </c>
      <c r="AA19" s="10">
        <v>17.2844625912834</v>
      </c>
      <c r="AB19" s="9" t="s">
        <v>25</v>
      </c>
      <c r="AC19" s="10">
        <v>25.324518597001401</v>
      </c>
      <c r="AD19" s="9" t="s">
        <v>31</v>
      </c>
    </row>
    <row r="20" spans="1:30" x14ac:dyDescent="0.3">
      <c r="A20" s="16" t="s">
        <v>2</v>
      </c>
      <c r="B20" s="7" t="s">
        <v>48</v>
      </c>
      <c r="C20" s="10">
        <v>54.501454284622497</v>
      </c>
      <c r="D20" s="9" t="s">
        <v>21</v>
      </c>
      <c r="E20" s="10">
        <v>77.853850013250593</v>
      </c>
      <c r="F20" s="9" t="s">
        <v>31</v>
      </c>
      <c r="G20" s="10">
        <v>83.263217012205502</v>
      </c>
      <c r="H20" s="9" t="s">
        <v>30</v>
      </c>
      <c r="I20" s="10">
        <v>83.965417482980797</v>
      </c>
      <c r="J20" s="9" t="s">
        <v>32</v>
      </c>
      <c r="K20" s="10">
        <v>73.045187691394204</v>
      </c>
      <c r="L20" s="9" t="s">
        <v>23</v>
      </c>
      <c r="M20" s="10">
        <v>76.525438000575207</v>
      </c>
      <c r="N20" s="9" t="s">
        <v>27</v>
      </c>
      <c r="O20" s="10">
        <v>75.363050578343902</v>
      </c>
      <c r="P20" s="9" t="s">
        <v>24</v>
      </c>
      <c r="Q20" s="10">
        <v>61.755166683813698</v>
      </c>
      <c r="R20" s="9" t="s">
        <v>25</v>
      </c>
      <c r="S20" s="10">
        <v>77.605295124969501</v>
      </c>
      <c r="T20" s="9" t="s">
        <v>28</v>
      </c>
      <c r="U20" s="10">
        <v>42.387666616285003</v>
      </c>
      <c r="V20" s="9" t="s">
        <v>34</v>
      </c>
      <c r="W20" s="10">
        <v>74.999632045911397</v>
      </c>
      <c r="X20" s="9" t="s">
        <v>29</v>
      </c>
      <c r="Y20" s="10">
        <v>79.157253788969001</v>
      </c>
      <c r="Z20" s="9" t="s">
        <v>26</v>
      </c>
      <c r="AA20" s="10">
        <v>82.7155374087166</v>
      </c>
      <c r="AB20" s="9" t="s">
        <v>22</v>
      </c>
      <c r="AC20" s="10">
        <v>74.675481402998599</v>
      </c>
      <c r="AD20" s="9" t="s">
        <v>35</v>
      </c>
    </row>
  </sheetData>
  <mergeCells count="23">
    <mergeCell ref="A17:A18"/>
    <mergeCell ref="A19:A20"/>
    <mergeCell ref="A7:A8"/>
    <mergeCell ref="A9:A10"/>
    <mergeCell ref="A11:A12"/>
    <mergeCell ref="A13:A14"/>
    <mergeCell ref="A15:A1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24"/>
  <sheetViews>
    <sheetView tabSelected="1" workbookViewId="0"/>
  </sheetViews>
  <sheetFormatPr defaultRowHeight="14.4" x14ac:dyDescent="0.3"/>
  <cols>
    <col min="1" max="1" width="104.88671875" bestFit="1" customWidth="1"/>
    <col min="2" max="2" width="7.7773437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5.88671875"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218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89</v>
      </c>
    </row>
    <row r="3" spans="1:30" ht="23.25" customHeight="1" x14ac:dyDescent="0.3">
      <c r="A3" s="3" t="s">
        <v>1</v>
      </c>
    </row>
    <row r="4" spans="1:30"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row>
    <row r="5" spans="1:30" x14ac:dyDescent="0.3">
      <c r="A5" t="s">
        <v>2</v>
      </c>
      <c r="B5" s="16" t="s">
        <v>2</v>
      </c>
      <c r="C5" s="17" t="s">
        <v>4</v>
      </c>
      <c r="D5" s="17" t="s">
        <v>2</v>
      </c>
      <c r="E5" s="17" t="s">
        <v>6</v>
      </c>
      <c r="F5" s="17" t="s">
        <v>2</v>
      </c>
      <c r="G5" s="17" t="s">
        <v>7</v>
      </c>
      <c r="H5" s="17" t="s">
        <v>2</v>
      </c>
      <c r="I5" s="17" t="s">
        <v>8</v>
      </c>
      <c r="J5" s="17" t="s">
        <v>2</v>
      </c>
      <c r="K5" s="17" t="s">
        <v>9</v>
      </c>
      <c r="L5" s="17" t="s">
        <v>2</v>
      </c>
      <c r="M5" s="17" t="s">
        <v>10</v>
      </c>
      <c r="N5" s="17" t="s">
        <v>2</v>
      </c>
      <c r="O5" s="17" t="s">
        <v>11</v>
      </c>
      <c r="P5" s="17" t="s">
        <v>2</v>
      </c>
      <c r="Q5" s="17" t="s">
        <v>12</v>
      </c>
      <c r="R5" s="17" t="s">
        <v>2</v>
      </c>
      <c r="S5" s="17" t="s">
        <v>13</v>
      </c>
      <c r="T5" s="17" t="s">
        <v>2</v>
      </c>
      <c r="U5" s="17" t="s">
        <v>14</v>
      </c>
      <c r="V5" s="17" t="s">
        <v>2</v>
      </c>
      <c r="W5" s="17" t="s">
        <v>15</v>
      </c>
      <c r="X5" s="17" t="s">
        <v>2</v>
      </c>
      <c r="Y5" s="17" t="s">
        <v>16</v>
      </c>
      <c r="Z5" s="17" t="s">
        <v>2</v>
      </c>
      <c r="AA5" s="17" t="s">
        <v>17</v>
      </c>
      <c r="AB5" s="17" t="s">
        <v>2</v>
      </c>
      <c r="AC5" s="17" t="s">
        <v>18</v>
      </c>
      <c r="AD5" s="17" t="s">
        <v>2</v>
      </c>
    </row>
    <row r="6" spans="1:30" x14ac:dyDescent="0.3">
      <c r="A6" t="s">
        <v>2</v>
      </c>
      <c r="B6" s="16" t="s">
        <v>2</v>
      </c>
      <c r="C6" s="5" t="s">
        <v>44</v>
      </c>
      <c r="D6" s="5" t="s">
        <v>5</v>
      </c>
      <c r="E6" s="5" t="s">
        <v>44</v>
      </c>
      <c r="F6" s="5" t="s">
        <v>5</v>
      </c>
      <c r="G6" s="5" t="s">
        <v>44</v>
      </c>
      <c r="H6" s="5" t="s">
        <v>5</v>
      </c>
      <c r="I6" s="5" t="s">
        <v>44</v>
      </c>
      <c r="J6" s="5" t="s">
        <v>5</v>
      </c>
      <c r="K6" s="5" t="s">
        <v>44</v>
      </c>
      <c r="L6" s="5" t="s">
        <v>5</v>
      </c>
      <c r="M6" s="5" t="s">
        <v>44</v>
      </c>
      <c r="N6" s="5" t="s">
        <v>5</v>
      </c>
      <c r="O6" s="5" t="s">
        <v>44</v>
      </c>
      <c r="P6" s="5" t="s">
        <v>5</v>
      </c>
      <c r="Q6" s="5" t="s">
        <v>44</v>
      </c>
      <c r="R6" s="5" t="s">
        <v>5</v>
      </c>
      <c r="S6" s="5" t="s">
        <v>44</v>
      </c>
      <c r="T6" s="5" t="s">
        <v>5</v>
      </c>
      <c r="U6" s="5" t="s">
        <v>44</v>
      </c>
      <c r="V6" s="5" t="s">
        <v>5</v>
      </c>
      <c r="W6" s="5" t="s">
        <v>44</v>
      </c>
      <c r="X6" s="5" t="s">
        <v>5</v>
      </c>
      <c r="Y6" s="5" t="s">
        <v>44</v>
      </c>
      <c r="Z6" s="5" t="s">
        <v>5</v>
      </c>
      <c r="AA6" s="5" t="s">
        <v>44</v>
      </c>
      <c r="AB6" s="5" t="s">
        <v>5</v>
      </c>
      <c r="AC6" s="5" t="s">
        <v>44</v>
      </c>
      <c r="AD6" s="5" t="s">
        <v>5</v>
      </c>
    </row>
    <row r="7" spans="1:30" ht="25.5" customHeight="1" x14ac:dyDescent="0.3">
      <c r="A7" s="18" t="s">
        <v>45</v>
      </c>
      <c r="B7" s="7" t="s">
        <v>46</v>
      </c>
      <c r="C7" s="10">
        <v>79.925739281917501</v>
      </c>
      <c r="D7" s="9" t="s">
        <v>26</v>
      </c>
      <c r="E7" s="10">
        <v>75.919976807088702</v>
      </c>
      <c r="F7" s="9" t="s">
        <v>29</v>
      </c>
      <c r="G7" s="10">
        <v>73.7121157907591</v>
      </c>
      <c r="H7" s="9" t="s">
        <v>23</v>
      </c>
      <c r="I7" s="10">
        <v>81.5459523987343</v>
      </c>
      <c r="J7" s="9" t="s">
        <v>32</v>
      </c>
      <c r="K7" s="10">
        <v>75.066991920754703</v>
      </c>
      <c r="L7" s="9" t="s">
        <v>35</v>
      </c>
      <c r="M7" s="10">
        <v>80.331292268653996</v>
      </c>
      <c r="N7" s="9" t="s">
        <v>22</v>
      </c>
      <c r="O7" s="10">
        <v>78.251100748380097</v>
      </c>
      <c r="P7" s="9" t="s">
        <v>28</v>
      </c>
      <c r="Q7" s="10">
        <v>80.660821008407297</v>
      </c>
      <c r="R7" s="9" t="s">
        <v>30</v>
      </c>
      <c r="S7" s="10">
        <v>79.477059686164395</v>
      </c>
      <c r="T7" s="9" t="s">
        <v>31</v>
      </c>
      <c r="U7" s="10">
        <v>70.272523457577094</v>
      </c>
      <c r="V7" s="9" t="s">
        <v>34</v>
      </c>
      <c r="W7" s="10">
        <v>73.073259963534696</v>
      </c>
      <c r="X7" s="9" t="s">
        <v>25</v>
      </c>
      <c r="Y7" s="10">
        <v>77.003785796206998</v>
      </c>
      <c r="Z7" s="9" t="s">
        <v>24</v>
      </c>
      <c r="AA7" s="10">
        <v>72.559867737128599</v>
      </c>
      <c r="AB7" s="9" t="s">
        <v>21</v>
      </c>
      <c r="AC7" s="10">
        <v>77.058513091383702</v>
      </c>
      <c r="AD7" s="9" t="s">
        <v>27</v>
      </c>
    </row>
    <row r="8" spans="1:30" x14ac:dyDescent="0.3">
      <c r="A8" s="16" t="s">
        <v>2</v>
      </c>
      <c r="B8" s="7" t="s">
        <v>48</v>
      </c>
      <c r="C8" s="10">
        <v>20.074260718082499</v>
      </c>
      <c r="D8" s="9" t="s">
        <v>23</v>
      </c>
      <c r="E8" s="10">
        <v>24.080023192911298</v>
      </c>
      <c r="F8" s="9" t="s">
        <v>28</v>
      </c>
      <c r="G8" s="10">
        <v>26.2878842092409</v>
      </c>
      <c r="H8" s="9" t="s">
        <v>26</v>
      </c>
      <c r="I8" s="10">
        <v>18.4540476012657</v>
      </c>
      <c r="J8" s="9" t="s">
        <v>34</v>
      </c>
      <c r="K8" s="10">
        <v>24.933008079245301</v>
      </c>
      <c r="L8" s="9" t="s">
        <v>31</v>
      </c>
      <c r="M8" s="10">
        <v>19.668707731346</v>
      </c>
      <c r="N8" s="9" t="s">
        <v>25</v>
      </c>
      <c r="O8" s="10">
        <v>21.7488992516199</v>
      </c>
      <c r="P8" s="9" t="s">
        <v>29</v>
      </c>
      <c r="Q8" s="10">
        <v>19.3391789915927</v>
      </c>
      <c r="R8" s="9" t="s">
        <v>21</v>
      </c>
      <c r="S8" s="10">
        <v>20.522940313835601</v>
      </c>
      <c r="T8" s="9" t="s">
        <v>35</v>
      </c>
      <c r="U8" s="10">
        <v>29.727476542422899</v>
      </c>
      <c r="V8" s="9" t="s">
        <v>32</v>
      </c>
      <c r="W8" s="10">
        <v>26.926740036465301</v>
      </c>
      <c r="X8" s="9" t="s">
        <v>22</v>
      </c>
      <c r="Y8" s="10">
        <v>22.996214203792999</v>
      </c>
      <c r="Z8" s="9" t="s">
        <v>27</v>
      </c>
      <c r="AA8" s="10">
        <v>27.440132262871401</v>
      </c>
      <c r="AB8" s="9" t="s">
        <v>30</v>
      </c>
      <c r="AC8" s="10">
        <v>22.941486908616302</v>
      </c>
      <c r="AD8" s="9" t="s">
        <v>24</v>
      </c>
    </row>
    <row r="9" spans="1:30" ht="25.5" customHeight="1" x14ac:dyDescent="0.3">
      <c r="A9" s="18" t="s">
        <v>49</v>
      </c>
      <c r="B9" s="7" t="s">
        <v>46</v>
      </c>
      <c r="C9" s="10">
        <v>70.007592262684497</v>
      </c>
      <c r="D9" s="9" t="s">
        <v>24</v>
      </c>
      <c r="E9" s="10">
        <v>70.478959889949607</v>
      </c>
      <c r="F9" s="9" t="s">
        <v>28</v>
      </c>
      <c r="G9" s="10">
        <v>64.358874128599396</v>
      </c>
      <c r="H9" s="9" t="s">
        <v>21</v>
      </c>
      <c r="I9" s="10">
        <v>77.409161437760105</v>
      </c>
      <c r="J9" s="9" t="s">
        <v>32</v>
      </c>
      <c r="K9" s="10">
        <v>73.886413466789506</v>
      </c>
      <c r="L9" s="9" t="s">
        <v>30</v>
      </c>
      <c r="M9" s="10">
        <v>72.205751816520205</v>
      </c>
      <c r="N9" s="9" t="s">
        <v>31</v>
      </c>
      <c r="O9" s="10">
        <v>65.685352747317594</v>
      </c>
      <c r="P9" s="9" t="s">
        <v>23</v>
      </c>
      <c r="Q9" s="10">
        <v>73.663486938724404</v>
      </c>
      <c r="R9" s="9" t="s">
        <v>22</v>
      </c>
      <c r="S9" s="10">
        <v>70.236777370835398</v>
      </c>
      <c r="T9" s="9" t="s">
        <v>27</v>
      </c>
      <c r="U9" s="10">
        <v>64.9618253021561</v>
      </c>
      <c r="V9" s="9" t="s">
        <v>25</v>
      </c>
      <c r="W9" s="10">
        <v>61.365321264981098</v>
      </c>
      <c r="X9" s="9" t="s">
        <v>34</v>
      </c>
      <c r="Y9" s="10">
        <v>72.407154866346403</v>
      </c>
      <c r="Z9" s="9" t="s">
        <v>26</v>
      </c>
      <c r="AA9" s="10">
        <v>69.010591746164295</v>
      </c>
      <c r="AB9" s="9" t="s">
        <v>35</v>
      </c>
      <c r="AC9" s="10">
        <v>69.595659703662307</v>
      </c>
      <c r="AD9" s="9" t="s">
        <v>29</v>
      </c>
    </row>
    <row r="10" spans="1:30" x14ac:dyDescent="0.3">
      <c r="A10" s="16" t="s">
        <v>2</v>
      </c>
      <c r="B10" s="7" t="s">
        <v>48</v>
      </c>
      <c r="C10" s="10">
        <v>29.992407737315499</v>
      </c>
      <c r="D10" s="9" t="s">
        <v>27</v>
      </c>
      <c r="E10" s="10">
        <v>29.5210401100504</v>
      </c>
      <c r="F10" s="9" t="s">
        <v>29</v>
      </c>
      <c r="G10" s="10">
        <v>35.641125871400597</v>
      </c>
      <c r="H10" s="9" t="s">
        <v>30</v>
      </c>
      <c r="I10" s="10">
        <v>22.590838562239899</v>
      </c>
      <c r="J10" s="9" t="s">
        <v>34</v>
      </c>
      <c r="K10" s="10">
        <v>26.113586533210501</v>
      </c>
      <c r="L10" s="9" t="s">
        <v>21</v>
      </c>
      <c r="M10" s="10">
        <v>27.794248183479802</v>
      </c>
      <c r="N10" s="9" t="s">
        <v>35</v>
      </c>
      <c r="O10" s="10">
        <v>34.314647252682398</v>
      </c>
      <c r="P10" s="9" t="s">
        <v>26</v>
      </c>
      <c r="Q10" s="10">
        <v>26.3365130612755</v>
      </c>
      <c r="R10" s="9" t="s">
        <v>25</v>
      </c>
      <c r="S10" s="10">
        <v>29.763222629164598</v>
      </c>
      <c r="T10" s="9" t="s">
        <v>24</v>
      </c>
      <c r="U10" s="10">
        <v>35.0381746978439</v>
      </c>
      <c r="V10" s="9" t="s">
        <v>22</v>
      </c>
      <c r="W10" s="10">
        <v>38.634678735018802</v>
      </c>
      <c r="X10" s="9" t="s">
        <v>32</v>
      </c>
      <c r="Y10" s="10">
        <v>27.592845133653601</v>
      </c>
      <c r="Z10" s="9" t="s">
        <v>23</v>
      </c>
      <c r="AA10" s="10">
        <v>30.989408253835698</v>
      </c>
      <c r="AB10" s="9" t="s">
        <v>31</v>
      </c>
      <c r="AC10" s="10">
        <v>30.404340296337701</v>
      </c>
      <c r="AD10" s="9" t="s">
        <v>28</v>
      </c>
    </row>
    <row r="11" spans="1:30" x14ac:dyDescent="0.3">
      <c r="A11" s="19" t="s">
        <v>50</v>
      </c>
      <c r="B11" s="7" t="s">
        <v>46</v>
      </c>
      <c r="C11" s="10">
        <v>60.701546399976799</v>
      </c>
      <c r="D11" s="9" t="s">
        <v>32</v>
      </c>
      <c r="E11" s="10">
        <v>30.382545775273101</v>
      </c>
      <c r="F11" s="9" t="s">
        <v>23</v>
      </c>
      <c r="G11" s="10">
        <v>42.078631837388997</v>
      </c>
      <c r="H11" s="9" t="s">
        <v>26</v>
      </c>
      <c r="I11" s="10">
        <v>57.260184925255601</v>
      </c>
      <c r="J11" s="9" t="s">
        <v>30</v>
      </c>
      <c r="K11" s="10">
        <v>41.274616572815503</v>
      </c>
      <c r="L11" s="9" t="s">
        <v>31</v>
      </c>
      <c r="M11" s="10">
        <v>38.627872204465703</v>
      </c>
      <c r="N11" s="9" t="s">
        <v>27</v>
      </c>
      <c r="O11" s="10">
        <v>41.054493188257801</v>
      </c>
      <c r="P11" s="9" t="s">
        <v>28</v>
      </c>
      <c r="Q11" s="10">
        <v>36.832841439450398</v>
      </c>
      <c r="R11" s="9" t="s">
        <v>29</v>
      </c>
      <c r="S11" s="10">
        <v>28.8006693787529</v>
      </c>
      <c r="T11" s="9" t="s">
        <v>25</v>
      </c>
      <c r="U11" s="10">
        <v>30.8715336944359</v>
      </c>
      <c r="V11" s="9" t="s">
        <v>35</v>
      </c>
      <c r="W11" s="10">
        <v>26.642559020796799</v>
      </c>
      <c r="X11" s="9" t="s">
        <v>21</v>
      </c>
      <c r="Y11" s="10">
        <v>42.143019462751603</v>
      </c>
      <c r="Z11" s="9" t="s">
        <v>22</v>
      </c>
      <c r="AA11" s="10">
        <v>22.117880311130101</v>
      </c>
      <c r="AB11" s="9" t="s">
        <v>34</v>
      </c>
      <c r="AC11" s="10">
        <v>37.357030191536097</v>
      </c>
      <c r="AD11" s="9" t="s">
        <v>24</v>
      </c>
    </row>
    <row r="12" spans="1:30" x14ac:dyDescent="0.3">
      <c r="A12" s="16" t="s">
        <v>2</v>
      </c>
      <c r="B12" s="7" t="s">
        <v>48</v>
      </c>
      <c r="C12" s="10">
        <v>39.298453600023102</v>
      </c>
      <c r="D12" s="9" t="s">
        <v>34</v>
      </c>
      <c r="E12" s="10">
        <v>69.617454224726899</v>
      </c>
      <c r="F12" s="9" t="s">
        <v>26</v>
      </c>
      <c r="G12" s="10">
        <v>57.921368162611003</v>
      </c>
      <c r="H12" s="9" t="s">
        <v>23</v>
      </c>
      <c r="I12" s="10">
        <v>42.739815074744399</v>
      </c>
      <c r="J12" s="9" t="s">
        <v>21</v>
      </c>
      <c r="K12" s="10">
        <v>58.725383427184497</v>
      </c>
      <c r="L12" s="9" t="s">
        <v>35</v>
      </c>
      <c r="M12" s="10">
        <v>61.372127795534297</v>
      </c>
      <c r="N12" s="9" t="s">
        <v>24</v>
      </c>
      <c r="O12" s="10">
        <v>58.945506811742199</v>
      </c>
      <c r="P12" s="9" t="s">
        <v>29</v>
      </c>
      <c r="Q12" s="10">
        <v>63.167158560549602</v>
      </c>
      <c r="R12" s="9" t="s">
        <v>28</v>
      </c>
      <c r="S12" s="10">
        <v>71.199330621247</v>
      </c>
      <c r="T12" s="9" t="s">
        <v>22</v>
      </c>
      <c r="U12" s="10">
        <v>69.128466305564103</v>
      </c>
      <c r="V12" s="9" t="s">
        <v>31</v>
      </c>
      <c r="W12" s="10">
        <v>73.357440979203204</v>
      </c>
      <c r="X12" s="9" t="s">
        <v>30</v>
      </c>
      <c r="Y12" s="10">
        <v>57.856980537248397</v>
      </c>
      <c r="Z12" s="9" t="s">
        <v>25</v>
      </c>
      <c r="AA12" s="10">
        <v>77.882119688869906</v>
      </c>
      <c r="AB12" s="9" t="s">
        <v>32</v>
      </c>
      <c r="AC12" s="10">
        <v>62.642969808463803</v>
      </c>
      <c r="AD12" s="9" t="s">
        <v>27</v>
      </c>
    </row>
    <row r="13" spans="1:30" ht="35.1" customHeight="1" x14ac:dyDescent="0.3">
      <c r="A13" s="18" t="s">
        <v>54</v>
      </c>
      <c r="B13" s="7" t="s">
        <v>46</v>
      </c>
      <c r="C13" s="10">
        <v>52.7381832065699</v>
      </c>
      <c r="D13" s="9" t="s">
        <v>25</v>
      </c>
      <c r="E13" s="10">
        <v>54.594497220060802</v>
      </c>
      <c r="F13" s="9" t="s">
        <v>35</v>
      </c>
      <c r="G13" s="10">
        <v>50.324258094812201</v>
      </c>
      <c r="H13" s="9" t="s">
        <v>21</v>
      </c>
      <c r="I13" s="10">
        <v>58.5176950676085</v>
      </c>
      <c r="J13" s="9" t="s">
        <v>31</v>
      </c>
      <c r="K13" s="10">
        <v>59.098164762376904</v>
      </c>
      <c r="L13" s="9" t="s">
        <v>22</v>
      </c>
      <c r="M13" s="10">
        <v>61.045123500960997</v>
      </c>
      <c r="N13" s="9" t="s">
        <v>32</v>
      </c>
      <c r="O13" s="10">
        <v>57.586555252529401</v>
      </c>
      <c r="P13" s="9" t="s">
        <v>28</v>
      </c>
      <c r="Q13" s="10">
        <v>57.478783960930002</v>
      </c>
      <c r="R13" s="9" t="s">
        <v>27</v>
      </c>
      <c r="S13" s="10">
        <v>58.961280693070499</v>
      </c>
      <c r="T13" s="9" t="s">
        <v>26</v>
      </c>
      <c r="U13" s="10">
        <v>49.622617689955398</v>
      </c>
      <c r="V13" s="9" t="s">
        <v>34</v>
      </c>
      <c r="W13" s="10">
        <v>56.301032324989997</v>
      </c>
      <c r="X13" s="9" t="s">
        <v>29</v>
      </c>
      <c r="Y13" s="10">
        <v>54.344846087661601</v>
      </c>
      <c r="Z13" s="9" t="s">
        <v>23</v>
      </c>
      <c r="AA13" s="10">
        <v>60.637193030882699</v>
      </c>
      <c r="AB13" s="9" t="s">
        <v>30</v>
      </c>
      <c r="AC13" s="10">
        <v>57.466350451729198</v>
      </c>
      <c r="AD13" s="9" t="s">
        <v>24</v>
      </c>
    </row>
    <row r="14" spans="1:30" x14ac:dyDescent="0.3">
      <c r="A14" s="16" t="s">
        <v>2</v>
      </c>
      <c r="B14" s="7" t="s">
        <v>48</v>
      </c>
      <c r="C14" s="10">
        <v>47.2618167934301</v>
      </c>
      <c r="D14" s="9" t="s">
        <v>22</v>
      </c>
      <c r="E14" s="10">
        <v>45.405502779939198</v>
      </c>
      <c r="F14" s="9" t="s">
        <v>31</v>
      </c>
      <c r="G14" s="10">
        <v>49.675741905187799</v>
      </c>
      <c r="H14" s="9" t="s">
        <v>30</v>
      </c>
      <c r="I14" s="10">
        <v>41.4823049323915</v>
      </c>
      <c r="J14" s="9" t="s">
        <v>35</v>
      </c>
      <c r="K14" s="10">
        <v>40.901835237623096</v>
      </c>
      <c r="L14" s="9" t="s">
        <v>25</v>
      </c>
      <c r="M14" s="10">
        <v>38.954876499039003</v>
      </c>
      <c r="N14" s="9" t="s">
        <v>34</v>
      </c>
      <c r="O14" s="10">
        <v>42.413444747470599</v>
      </c>
      <c r="P14" s="9" t="s">
        <v>29</v>
      </c>
      <c r="Q14" s="10">
        <v>42.521216039069898</v>
      </c>
      <c r="R14" s="9" t="s">
        <v>24</v>
      </c>
      <c r="S14" s="10">
        <v>41.038719306929501</v>
      </c>
      <c r="T14" s="9" t="s">
        <v>23</v>
      </c>
      <c r="U14" s="10">
        <v>50.377382310044602</v>
      </c>
      <c r="V14" s="9" t="s">
        <v>32</v>
      </c>
      <c r="W14" s="10">
        <v>43.698967675010003</v>
      </c>
      <c r="X14" s="9" t="s">
        <v>28</v>
      </c>
      <c r="Y14" s="10">
        <v>45.655153912338399</v>
      </c>
      <c r="Z14" s="9" t="s">
        <v>26</v>
      </c>
      <c r="AA14" s="10">
        <v>39.362806969117301</v>
      </c>
      <c r="AB14" s="9" t="s">
        <v>21</v>
      </c>
      <c r="AC14" s="10">
        <v>42.533649548270802</v>
      </c>
      <c r="AD14" s="9" t="s">
        <v>27</v>
      </c>
    </row>
    <row r="15" spans="1:30" ht="25.5" customHeight="1" x14ac:dyDescent="0.3">
      <c r="A15" s="18" t="s">
        <v>52</v>
      </c>
      <c r="B15" s="7" t="s">
        <v>46</v>
      </c>
      <c r="C15" s="10">
        <v>59.7170201449537</v>
      </c>
      <c r="D15" s="9" t="s">
        <v>26</v>
      </c>
      <c r="E15" s="10">
        <v>50.539296127700403</v>
      </c>
      <c r="F15" s="9" t="s">
        <v>21</v>
      </c>
      <c r="G15" s="10">
        <v>59.846977163997998</v>
      </c>
      <c r="H15" s="9" t="s">
        <v>22</v>
      </c>
      <c r="I15" s="10">
        <v>66.925546060869905</v>
      </c>
      <c r="J15" s="9" t="s">
        <v>32</v>
      </c>
      <c r="K15" s="10">
        <v>52.183210400959801</v>
      </c>
      <c r="L15" s="9" t="s">
        <v>35</v>
      </c>
      <c r="M15" s="10">
        <v>57.968455935437603</v>
      </c>
      <c r="N15" s="9" t="s">
        <v>31</v>
      </c>
      <c r="O15" s="10">
        <v>55.709412186569601</v>
      </c>
      <c r="P15" s="9" t="s">
        <v>24</v>
      </c>
      <c r="Q15" s="10">
        <v>56.331484852208099</v>
      </c>
      <c r="R15" s="9" t="s">
        <v>28</v>
      </c>
      <c r="S15" s="10">
        <v>50.698537569391902</v>
      </c>
      <c r="T15" s="9" t="s">
        <v>25</v>
      </c>
      <c r="U15" s="10">
        <v>65.573135439495303</v>
      </c>
      <c r="V15" s="9" t="s">
        <v>30</v>
      </c>
      <c r="W15" s="10">
        <v>46.238909755448603</v>
      </c>
      <c r="X15" s="9" t="s">
        <v>34</v>
      </c>
      <c r="Y15" s="10">
        <v>52.000436108385699</v>
      </c>
      <c r="Z15" s="9" t="s">
        <v>23</v>
      </c>
      <c r="AA15" s="10">
        <v>53.397641916735203</v>
      </c>
      <c r="AB15" s="9" t="s">
        <v>29</v>
      </c>
      <c r="AC15" s="10">
        <v>55.855579276532403</v>
      </c>
      <c r="AD15" s="9" t="s">
        <v>27</v>
      </c>
    </row>
    <row r="16" spans="1:30" x14ac:dyDescent="0.3">
      <c r="A16" s="16" t="s">
        <v>2</v>
      </c>
      <c r="B16" s="7" t="s">
        <v>48</v>
      </c>
      <c r="C16" s="10">
        <v>40.2829798550463</v>
      </c>
      <c r="D16" s="9" t="s">
        <v>23</v>
      </c>
      <c r="E16" s="10">
        <v>49.460703872299597</v>
      </c>
      <c r="F16" s="9" t="s">
        <v>30</v>
      </c>
      <c r="G16" s="10">
        <v>40.153022836002002</v>
      </c>
      <c r="H16" s="9" t="s">
        <v>25</v>
      </c>
      <c r="I16" s="10">
        <v>33.074453939130102</v>
      </c>
      <c r="J16" s="9" t="s">
        <v>34</v>
      </c>
      <c r="K16" s="10">
        <v>47.816789599040199</v>
      </c>
      <c r="L16" s="9" t="s">
        <v>31</v>
      </c>
      <c r="M16" s="10">
        <v>42.031544064562297</v>
      </c>
      <c r="N16" s="9" t="s">
        <v>35</v>
      </c>
      <c r="O16" s="10">
        <v>44.290587813430399</v>
      </c>
      <c r="P16" s="9" t="s">
        <v>27</v>
      </c>
      <c r="Q16" s="10">
        <v>43.668515147791901</v>
      </c>
      <c r="R16" s="9" t="s">
        <v>29</v>
      </c>
      <c r="S16" s="10">
        <v>49.301462430608098</v>
      </c>
      <c r="T16" s="9" t="s">
        <v>22</v>
      </c>
      <c r="U16" s="10">
        <v>34.426864560504697</v>
      </c>
      <c r="V16" s="9" t="s">
        <v>21</v>
      </c>
      <c r="W16" s="10">
        <v>53.761090244551397</v>
      </c>
      <c r="X16" s="9" t="s">
        <v>32</v>
      </c>
      <c r="Y16" s="10">
        <v>47.999563891614301</v>
      </c>
      <c r="Z16" s="9" t="s">
        <v>26</v>
      </c>
      <c r="AA16" s="10">
        <v>46.602358083264797</v>
      </c>
      <c r="AB16" s="9" t="s">
        <v>28</v>
      </c>
      <c r="AC16" s="10">
        <v>44.144420723467597</v>
      </c>
      <c r="AD16" s="9" t="s">
        <v>24</v>
      </c>
    </row>
    <row r="17" spans="1:30" ht="25.5" customHeight="1" x14ac:dyDescent="0.3">
      <c r="A17" s="18" t="s">
        <v>55</v>
      </c>
      <c r="B17" s="7" t="s">
        <v>46</v>
      </c>
      <c r="C17" s="10">
        <v>85.363202964897297</v>
      </c>
      <c r="D17" s="9" t="s">
        <v>32</v>
      </c>
      <c r="E17" s="10">
        <v>41.883362881609798</v>
      </c>
      <c r="F17" s="9" t="s">
        <v>21</v>
      </c>
      <c r="G17" s="10">
        <v>62.4922184510148</v>
      </c>
      <c r="H17" s="9" t="s">
        <v>27</v>
      </c>
      <c r="I17" s="10">
        <v>82.625695423085702</v>
      </c>
      <c r="J17" s="9" t="s">
        <v>30</v>
      </c>
      <c r="K17" s="10">
        <v>72.268344281503701</v>
      </c>
      <c r="L17" s="9" t="s">
        <v>26</v>
      </c>
      <c r="M17" s="10">
        <v>57.6673101491822</v>
      </c>
      <c r="N17" s="9" t="s">
        <v>24</v>
      </c>
      <c r="O17" s="10">
        <v>80.3373322047686</v>
      </c>
      <c r="P17" s="9" t="s">
        <v>22</v>
      </c>
      <c r="Q17" s="10">
        <v>52.218709485074299</v>
      </c>
      <c r="R17" s="9" t="s">
        <v>23</v>
      </c>
      <c r="S17" s="10">
        <v>55.968770298318397</v>
      </c>
      <c r="T17" s="9" t="s">
        <v>29</v>
      </c>
      <c r="U17" s="10">
        <v>55.568837732335098</v>
      </c>
      <c r="V17" s="9" t="s">
        <v>35</v>
      </c>
      <c r="W17" s="10">
        <v>39.601130944522801</v>
      </c>
      <c r="X17" s="9" t="s">
        <v>34</v>
      </c>
      <c r="Y17" s="10">
        <v>71.4635762742856</v>
      </c>
      <c r="Z17" s="9" t="s">
        <v>31</v>
      </c>
      <c r="AA17" s="10">
        <v>44.368045357447002</v>
      </c>
      <c r="AB17" s="9" t="s">
        <v>25</v>
      </c>
      <c r="AC17" s="10">
        <v>63.669656134913403</v>
      </c>
      <c r="AD17" s="9" t="s">
        <v>28</v>
      </c>
    </row>
    <row r="18" spans="1:30" x14ac:dyDescent="0.3">
      <c r="A18" s="16" t="s">
        <v>2</v>
      </c>
      <c r="B18" s="7" t="s">
        <v>48</v>
      </c>
      <c r="C18" s="10">
        <v>14.636797035102701</v>
      </c>
      <c r="D18" s="9" t="s">
        <v>34</v>
      </c>
      <c r="E18" s="10">
        <v>58.116637118390202</v>
      </c>
      <c r="F18" s="9" t="s">
        <v>30</v>
      </c>
      <c r="G18" s="10">
        <v>37.5077815489852</v>
      </c>
      <c r="H18" s="9" t="s">
        <v>24</v>
      </c>
      <c r="I18" s="10">
        <v>17.374304576914302</v>
      </c>
      <c r="J18" s="9" t="s">
        <v>21</v>
      </c>
      <c r="K18" s="10">
        <v>27.731655718496299</v>
      </c>
      <c r="L18" s="9" t="s">
        <v>23</v>
      </c>
      <c r="M18" s="10">
        <v>42.3326898508178</v>
      </c>
      <c r="N18" s="9" t="s">
        <v>27</v>
      </c>
      <c r="O18" s="10">
        <v>19.6626677952314</v>
      </c>
      <c r="P18" s="9" t="s">
        <v>25</v>
      </c>
      <c r="Q18" s="10">
        <v>47.781290514925701</v>
      </c>
      <c r="R18" s="9" t="s">
        <v>26</v>
      </c>
      <c r="S18" s="10">
        <v>44.031229701681603</v>
      </c>
      <c r="T18" s="9" t="s">
        <v>28</v>
      </c>
      <c r="U18" s="10">
        <v>44.431162267664902</v>
      </c>
      <c r="V18" s="9" t="s">
        <v>31</v>
      </c>
      <c r="W18" s="10">
        <v>60.398869055477199</v>
      </c>
      <c r="X18" s="9" t="s">
        <v>32</v>
      </c>
      <c r="Y18" s="10">
        <v>28.5364237257144</v>
      </c>
      <c r="Z18" s="9" t="s">
        <v>35</v>
      </c>
      <c r="AA18" s="10">
        <v>55.631954642552998</v>
      </c>
      <c r="AB18" s="9" t="s">
        <v>22</v>
      </c>
      <c r="AC18" s="10">
        <v>36.330343865086597</v>
      </c>
      <c r="AD18" s="9" t="s">
        <v>29</v>
      </c>
    </row>
    <row r="19" spans="1:30" x14ac:dyDescent="0.3">
      <c r="A19" s="19" t="s">
        <v>59</v>
      </c>
      <c r="B19" s="7" t="s">
        <v>46</v>
      </c>
      <c r="C19" s="10">
        <v>40.700352575944201</v>
      </c>
      <c r="D19" s="9" t="s">
        <v>23</v>
      </c>
      <c r="E19" s="10">
        <v>39.175685442436098</v>
      </c>
      <c r="F19" s="9" t="s">
        <v>21</v>
      </c>
      <c r="G19" s="10">
        <v>42.967096172965199</v>
      </c>
      <c r="H19" s="9" t="s">
        <v>27</v>
      </c>
      <c r="I19" s="10">
        <v>44.006886505007103</v>
      </c>
      <c r="J19" s="9" t="s">
        <v>28</v>
      </c>
      <c r="K19" s="10">
        <v>40.655680970634997</v>
      </c>
      <c r="L19" s="9" t="s">
        <v>25</v>
      </c>
      <c r="M19" s="10">
        <v>48.5305573469767</v>
      </c>
      <c r="N19" s="9" t="s">
        <v>32</v>
      </c>
      <c r="O19" s="10">
        <v>46.573586936085299</v>
      </c>
      <c r="P19" s="9" t="s">
        <v>30</v>
      </c>
      <c r="Q19" s="10">
        <v>42.433972274169697</v>
      </c>
      <c r="R19" s="9" t="s">
        <v>35</v>
      </c>
      <c r="S19" s="10">
        <v>45.5693344132522</v>
      </c>
      <c r="T19" s="9" t="s">
        <v>26</v>
      </c>
      <c r="U19" s="10">
        <v>33.063717324182299</v>
      </c>
      <c r="V19" s="9" t="s">
        <v>34</v>
      </c>
      <c r="W19" s="10">
        <v>42.599623840927599</v>
      </c>
      <c r="X19" s="9" t="s">
        <v>29</v>
      </c>
      <c r="Y19" s="10">
        <v>42.869655703528998</v>
      </c>
      <c r="Z19" s="9" t="s">
        <v>24</v>
      </c>
      <c r="AA19" s="10">
        <v>46.528952838107998</v>
      </c>
      <c r="AB19" s="9" t="s">
        <v>22</v>
      </c>
      <c r="AC19" s="10">
        <v>44.3001340071946</v>
      </c>
      <c r="AD19" s="9" t="s">
        <v>31</v>
      </c>
    </row>
    <row r="20" spans="1:30" x14ac:dyDescent="0.3">
      <c r="A20" s="16" t="s">
        <v>2</v>
      </c>
      <c r="B20" s="7" t="s">
        <v>48</v>
      </c>
      <c r="C20" s="10">
        <v>59.299647424055799</v>
      </c>
      <c r="D20" s="9" t="s">
        <v>26</v>
      </c>
      <c r="E20" s="10">
        <v>60.824314557563902</v>
      </c>
      <c r="F20" s="9" t="s">
        <v>30</v>
      </c>
      <c r="G20" s="10">
        <v>57.032903827034801</v>
      </c>
      <c r="H20" s="9" t="s">
        <v>24</v>
      </c>
      <c r="I20" s="10">
        <v>55.993113494992897</v>
      </c>
      <c r="J20" s="9" t="s">
        <v>29</v>
      </c>
      <c r="K20" s="10">
        <v>59.344319029365003</v>
      </c>
      <c r="L20" s="9" t="s">
        <v>22</v>
      </c>
      <c r="M20" s="10">
        <v>51.4694426530233</v>
      </c>
      <c r="N20" s="9" t="s">
        <v>34</v>
      </c>
      <c r="O20" s="10">
        <v>53.426413063914701</v>
      </c>
      <c r="P20" s="9" t="s">
        <v>21</v>
      </c>
      <c r="Q20" s="10">
        <v>57.566027725830303</v>
      </c>
      <c r="R20" s="9" t="s">
        <v>31</v>
      </c>
      <c r="S20" s="10">
        <v>54.4306655867478</v>
      </c>
      <c r="T20" s="9" t="s">
        <v>23</v>
      </c>
      <c r="U20" s="10">
        <v>66.936282675817694</v>
      </c>
      <c r="V20" s="9" t="s">
        <v>32</v>
      </c>
      <c r="W20" s="10">
        <v>57.400376159072401</v>
      </c>
      <c r="X20" s="9" t="s">
        <v>28</v>
      </c>
      <c r="Y20" s="10">
        <v>57.130344296471002</v>
      </c>
      <c r="Z20" s="9" t="s">
        <v>27</v>
      </c>
      <c r="AA20" s="10">
        <v>53.471047161892002</v>
      </c>
      <c r="AB20" s="9" t="s">
        <v>25</v>
      </c>
      <c r="AC20" s="10">
        <v>55.6998659928053</v>
      </c>
      <c r="AD20" s="9" t="s">
        <v>35</v>
      </c>
    </row>
    <row r="21" spans="1:30" x14ac:dyDescent="0.3">
      <c r="A21" s="19" t="s">
        <v>61</v>
      </c>
      <c r="B21" s="7" t="s">
        <v>46</v>
      </c>
      <c r="C21" s="10">
        <v>19.418459918282501</v>
      </c>
      <c r="D21" s="9" t="s">
        <v>34</v>
      </c>
      <c r="E21" s="10">
        <v>31.885819926100499</v>
      </c>
      <c r="F21" s="9" t="s">
        <v>22</v>
      </c>
      <c r="G21" s="10">
        <v>21.875743637445701</v>
      </c>
      <c r="H21" s="9" t="s">
        <v>21</v>
      </c>
      <c r="I21" s="10">
        <v>27.366848770081099</v>
      </c>
      <c r="J21" s="9" t="s">
        <v>24</v>
      </c>
      <c r="K21" s="10">
        <v>31.743955218696399</v>
      </c>
      <c r="L21" s="9" t="s">
        <v>26</v>
      </c>
      <c r="M21" s="10">
        <v>27.232105358026601</v>
      </c>
      <c r="N21" s="9" t="s">
        <v>29</v>
      </c>
      <c r="O21" s="10">
        <v>33.687122311046302</v>
      </c>
      <c r="P21" s="9" t="s">
        <v>30</v>
      </c>
      <c r="Q21" s="10">
        <v>26.4462790628119</v>
      </c>
      <c r="R21" s="9" t="s">
        <v>23</v>
      </c>
      <c r="S21" s="10">
        <v>38.234674497438597</v>
      </c>
      <c r="T21" s="9" t="s">
        <v>32</v>
      </c>
      <c r="U21" s="10">
        <v>26.7795980655177</v>
      </c>
      <c r="V21" s="9" t="s">
        <v>35</v>
      </c>
      <c r="W21" s="10">
        <v>27.749813904497898</v>
      </c>
      <c r="X21" s="9" t="s">
        <v>28</v>
      </c>
      <c r="Y21" s="10">
        <v>29.647259501504902</v>
      </c>
      <c r="Z21" s="9" t="s">
        <v>31</v>
      </c>
      <c r="AA21" s="10">
        <v>26.081058591494202</v>
      </c>
      <c r="AB21" s="9" t="s">
        <v>25</v>
      </c>
      <c r="AC21" s="10">
        <v>27.7280278515994</v>
      </c>
      <c r="AD21" s="9" t="s">
        <v>27</v>
      </c>
    </row>
    <row r="22" spans="1:30" x14ac:dyDescent="0.3">
      <c r="A22" s="16" t="s">
        <v>2</v>
      </c>
      <c r="B22" s="7" t="s">
        <v>48</v>
      </c>
      <c r="C22" s="10">
        <v>80.581540081717506</v>
      </c>
      <c r="D22" s="9" t="s">
        <v>32</v>
      </c>
      <c r="E22" s="10">
        <v>68.114180073899604</v>
      </c>
      <c r="F22" s="9" t="s">
        <v>25</v>
      </c>
      <c r="G22" s="10">
        <v>78.124256362554306</v>
      </c>
      <c r="H22" s="9" t="s">
        <v>30</v>
      </c>
      <c r="I22" s="10">
        <v>72.633151229918994</v>
      </c>
      <c r="J22" s="9" t="s">
        <v>27</v>
      </c>
      <c r="K22" s="10">
        <v>68.256044781303601</v>
      </c>
      <c r="L22" s="9" t="s">
        <v>23</v>
      </c>
      <c r="M22" s="10">
        <v>72.767894641973399</v>
      </c>
      <c r="N22" s="9" t="s">
        <v>28</v>
      </c>
      <c r="O22" s="10">
        <v>66.312877688953705</v>
      </c>
      <c r="P22" s="9" t="s">
        <v>21</v>
      </c>
      <c r="Q22" s="10">
        <v>73.553720937188103</v>
      </c>
      <c r="R22" s="9" t="s">
        <v>26</v>
      </c>
      <c r="S22" s="10">
        <v>61.765325502561403</v>
      </c>
      <c r="T22" s="9" t="s">
        <v>34</v>
      </c>
      <c r="U22" s="10">
        <v>73.220401934482396</v>
      </c>
      <c r="V22" s="9" t="s">
        <v>31</v>
      </c>
      <c r="W22" s="10">
        <v>72.250186095502102</v>
      </c>
      <c r="X22" s="9" t="s">
        <v>29</v>
      </c>
      <c r="Y22" s="10">
        <v>70.352740498495095</v>
      </c>
      <c r="Z22" s="9" t="s">
        <v>35</v>
      </c>
      <c r="AA22" s="10">
        <v>73.918941408505802</v>
      </c>
      <c r="AB22" s="9" t="s">
        <v>22</v>
      </c>
      <c r="AC22" s="10">
        <v>72.271972148400494</v>
      </c>
      <c r="AD22" s="9" t="s">
        <v>24</v>
      </c>
    </row>
    <row r="23" spans="1:30" ht="25.5" customHeight="1" x14ac:dyDescent="0.3">
      <c r="A23" s="18" t="s">
        <v>70</v>
      </c>
      <c r="B23" s="7" t="s">
        <v>46</v>
      </c>
      <c r="C23" s="10">
        <v>51.425589407542702</v>
      </c>
      <c r="D23" s="9" t="s">
        <v>25</v>
      </c>
      <c r="E23" s="10">
        <v>68.047742191774702</v>
      </c>
      <c r="F23" s="9" t="s">
        <v>30</v>
      </c>
      <c r="G23" s="10">
        <v>45.832736749372401</v>
      </c>
      <c r="H23" s="9" t="s">
        <v>34</v>
      </c>
      <c r="I23" s="10">
        <v>55.992167728688599</v>
      </c>
      <c r="J23" s="9" t="s">
        <v>29</v>
      </c>
      <c r="K23" s="10">
        <v>62.913697549477597</v>
      </c>
      <c r="L23" s="9" t="s">
        <v>26</v>
      </c>
      <c r="M23" s="10">
        <v>52.411166653753703</v>
      </c>
      <c r="N23" s="9" t="s">
        <v>23</v>
      </c>
      <c r="O23" s="10">
        <v>58.184026038511497</v>
      </c>
      <c r="P23" s="9" t="s">
        <v>28</v>
      </c>
      <c r="Q23" s="10">
        <v>54.845821638624301</v>
      </c>
      <c r="R23" s="9" t="s">
        <v>35</v>
      </c>
      <c r="S23" s="10">
        <v>71.771866402884399</v>
      </c>
      <c r="T23" s="9" t="s">
        <v>32</v>
      </c>
      <c r="U23" s="10">
        <v>57.534603545097099</v>
      </c>
      <c r="V23" s="9" t="s">
        <v>27</v>
      </c>
      <c r="W23" s="10">
        <v>50.830554369962897</v>
      </c>
      <c r="X23" s="9" t="s">
        <v>21</v>
      </c>
      <c r="Y23" s="10">
        <v>62.228525527027301</v>
      </c>
      <c r="Z23" s="9" t="s">
        <v>31</v>
      </c>
      <c r="AA23" s="10">
        <v>62.966694308199997</v>
      </c>
      <c r="AB23" s="9" t="s">
        <v>22</v>
      </c>
      <c r="AC23" s="10">
        <v>56.0343930284658</v>
      </c>
      <c r="AD23" s="9" t="s">
        <v>24</v>
      </c>
    </row>
    <row r="24" spans="1:30" x14ac:dyDescent="0.3">
      <c r="A24" s="16" t="s">
        <v>2</v>
      </c>
      <c r="B24" s="7" t="s">
        <v>48</v>
      </c>
      <c r="C24" s="10">
        <v>48.574410592457298</v>
      </c>
      <c r="D24" s="9" t="s">
        <v>22</v>
      </c>
      <c r="E24" s="10">
        <v>31.952257808225301</v>
      </c>
      <c r="F24" s="9" t="s">
        <v>21</v>
      </c>
      <c r="G24" s="10">
        <v>54.167263250627599</v>
      </c>
      <c r="H24" s="9" t="s">
        <v>32</v>
      </c>
      <c r="I24" s="10">
        <v>44.007832271311401</v>
      </c>
      <c r="J24" s="9" t="s">
        <v>28</v>
      </c>
      <c r="K24" s="10">
        <v>37.086302450522403</v>
      </c>
      <c r="L24" s="9" t="s">
        <v>23</v>
      </c>
      <c r="M24" s="10">
        <v>47.588833346246297</v>
      </c>
      <c r="N24" s="9" t="s">
        <v>26</v>
      </c>
      <c r="O24" s="10">
        <v>41.815973961488503</v>
      </c>
      <c r="P24" s="9" t="s">
        <v>29</v>
      </c>
      <c r="Q24" s="10">
        <v>45.154178361375699</v>
      </c>
      <c r="R24" s="9" t="s">
        <v>31</v>
      </c>
      <c r="S24" s="10">
        <v>28.228133597115601</v>
      </c>
      <c r="T24" s="9" t="s">
        <v>34</v>
      </c>
      <c r="U24" s="10">
        <v>42.465396454902901</v>
      </c>
      <c r="V24" s="9" t="s">
        <v>24</v>
      </c>
      <c r="W24" s="10">
        <v>49.169445630037103</v>
      </c>
      <c r="X24" s="9" t="s">
        <v>30</v>
      </c>
      <c r="Y24" s="10">
        <v>37.771474472972699</v>
      </c>
      <c r="Z24" s="9" t="s">
        <v>35</v>
      </c>
      <c r="AA24" s="10">
        <v>37.033305691800003</v>
      </c>
      <c r="AB24" s="9" t="s">
        <v>25</v>
      </c>
      <c r="AC24" s="10">
        <v>43.9656069715341</v>
      </c>
      <c r="AD24" s="9" t="s">
        <v>27</v>
      </c>
    </row>
  </sheetData>
  <mergeCells count="25">
    <mergeCell ref="A17:A18"/>
    <mergeCell ref="A19:A20"/>
    <mergeCell ref="A21:A22"/>
    <mergeCell ref="A23:A24"/>
    <mergeCell ref="A7:A8"/>
    <mergeCell ref="A9:A10"/>
    <mergeCell ref="A11:A12"/>
    <mergeCell ref="A13:A14"/>
    <mergeCell ref="A15:A1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24"/>
  <sheetViews>
    <sheetView tabSelected="1" workbookViewId="0"/>
  </sheetViews>
  <sheetFormatPr defaultRowHeight="14.4" x14ac:dyDescent="0.3"/>
  <cols>
    <col min="1" max="1" width="104.88671875" bestFit="1" customWidth="1"/>
    <col min="2" max="2" width="7.7773437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5.88671875"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218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90</v>
      </c>
    </row>
    <row r="3" spans="1:30" ht="23.25" customHeight="1" x14ac:dyDescent="0.3">
      <c r="A3" s="3" t="s">
        <v>1</v>
      </c>
    </row>
    <row r="4" spans="1:30"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row>
    <row r="5" spans="1:30" x14ac:dyDescent="0.3">
      <c r="A5" t="s">
        <v>2</v>
      </c>
      <c r="B5" s="16" t="s">
        <v>2</v>
      </c>
      <c r="C5" s="17" t="s">
        <v>4</v>
      </c>
      <c r="D5" s="17" t="s">
        <v>2</v>
      </c>
      <c r="E5" s="17" t="s">
        <v>6</v>
      </c>
      <c r="F5" s="17" t="s">
        <v>2</v>
      </c>
      <c r="G5" s="17" t="s">
        <v>7</v>
      </c>
      <c r="H5" s="17" t="s">
        <v>2</v>
      </c>
      <c r="I5" s="17" t="s">
        <v>8</v>
      </c>
      <c r="J5" s="17" t="s">
        <v>2</v>
      </c>
      <c r="K5" s="17" t="s">
        <v>9</v>
      </c>
      <c r="L5" s="17" t="s">
        <v>2</v>
      </c>
      <c r="M5" s="17" t="s">
        <v>10</v>
      </c>
      <c r="N5" s="17" t="s">
        <v>2</v>
      </c>
      <c r="O5" s="17" t="s">
        <v>11</v>
      </c>
      <c r="P5" s="17" t="s">
        <v>2</v>
      </c>
      <c r="Q5" s="17" t="s">
        <v>12</v>
      </c>
      <c r="R5" s="17" t="s">
        <v>2</v>
      </c>
      <c r="S5" s="17" t="s">
        <v>13</v>
      </c>
      <c r="T5" s="17" t="s">
        <v>2</v>
      </c>
      <c r="U5" s="17" t="s">
        <v>14</v>
      </c>
      <c r="V5" s="17" t="s">
        <v>2</v>
      </c>
      <c r="W5" s="17" t="s">
        <v>15</v>
      </c>
      <c r="X5" s="17" t="s">
        <v>2</v>
      </c>
      <c r="Y5" s="17" t="s">
        <v>16</v>
      </c>
      <c r="Z5" s="17" t="s">
        <v>2</v>
      </c>
      <c r="AA5" s="17" t="s">
        <v>17</v>
      </c>
      <c r="AB5" s="17" t="s">
        <v>2</v>
      </c>
      <c r="AC5" s="17" t="s">
        <v>18</v>
      </c>
      <c r="AD5" s="17" t="s">
        <v>2</v>
      </c>
    </row>
    <row r="6" spans="1:30" x14ac:dyDescent="0.3">
      <c r="A6" t="s">
        <v>2</v>
      </c>
      <c r="B6" s="16" t="s">
        <v>2</v>
      </c>
      <c r="C6" s="5" t="s">
        <v>44</v>
      </c>
      <c r="D6" s="5" t="s">
        <v>5</v>
      </c>
      <c r="E6" s="5" t="s">
        <v>44</v>
      </c>
      <c r="F6" s="5" t="s">
        <v>5</v>
      </c>
      <c r="G6" s="5" t="s">
        <v>44</v>
      </c>
      <c r="H6" s="5" t="s">
        <v>5</v>
      </c>
      <c r="I6" s="5" t="s">
        <v>44</v>
      </c>
      <c r="J6" s="5" t="s">
        <v>5</v>
      </c>
      <c r="K6" s="5" t="s">
        <v>44</v>
      </c>
      <c r="L6" s="5" t="s">
        <v>5</v>
      </c>
      <c r="M6" s="5" t="s">
        <v>44</v>
      </c>
      <c r="N6" s="5" t="s">
        <v>5</v>
      </c>
      <c r="O6" s="5" t="s">
        <v>44</v>
      </c>
      <c r="P6" s="5" t="s">
        <v>5</v>
      </c>
      <c r="Q6" s="5" t="s">
        <v>44</v>
      </c>
      <c r="R6" s="5" t="s">
        <v>5</v>
      </c>
      <c r="S6" s="5" t="s">
        <v>44</v>
      </c>
      <c r="T6" s="5" t="s">
        <v>5</v>
      </c>
      <c r="U6" s="5" t="s">
        <v>44</v>
      </c>
      <c r="V6" s="5" t="s">
        <v>5</v>
      </c>
      <c r="W6" s="5" t="s">
        <v>44</v>
      </c>
      <c r="X6" s="5" t="s">
        <v>5</v>
      </c>
      <c r="Y6" s="5" t="s">
        <v>44</v>
      </c>
      <c r="Z6" s="5" t="s">
        <v>5</v>
      </c>
      <c r="AA6" s="5" t="s">
        <v>44</v>
      </c>
      <c r="AB6" s="5" t="s">
        <v>5</v>
      </c>
      <c r="AC6" s="5" t="s">
        <v>44</v>
      </c>
      <c r="AD6" s="5" t="s">
        <v>5</v>
      </c>
    </row>
    <row r="7" spans="1:30" ht="25.5" customHeight="1" x14ac:dyDescent="0.3">
      <c r="A7" s="18" t="s">
        <v>45</v>
      </c>
      <c r="B7" s="7" t="s">
        <v>46</v>
      </c>
      <c r="C7" s="10">
        <v>79.925739281917501</v>
      </c>
      <c r="D7" s="9" t="s">
        <v>26</v>
      </c>
      <c r="E7" s="10">
        <v>75.919976807088702</v>
      </c>
      <c r="F7" s="9" t="s">
        <v>29</v>
      </c>
      <c r="G7" s="10">
        <v>73.7121157907591</v>
      </c>
      <c r="H7" s="9" t="s">
        <v>23</v>
      </c>
      <c r="I7" s="10">
        <v>81.5459523987343</v>
      </c>
      <c r="J7" s="9" t="s">
        <v>32</v>
      </c>
      <c r="K7" s="10">
        <v>75.066991920754703</v>
      </c>
      <c r="L7" s="9" t="s">
        <v>35</v>
      </c>
      <c r="M7" s="10">
        <v>80.331292268653996</v>
      </c>
      <c r="N7" s="9" t="s">
        <v>22</v>
      </c>
      <c r="O7" s="10">
        <v>78.251100748380097</v>
      </c>
      <c r="P7" s="9" t="s">
        <v>28</v>
      </c>
      <c r="Q7" s="10">
        <v>80.660821008407297</v>
      </c>
      <c r="R7" s="9" t="s">
        <v>30</v>
      </c>
      <c r="S7" s="10">
        <v>79.477059686164395</v>
      </c>
      <c r="T7" s="9" t="s">
        <v>31</v>
      </c>
      <c r="U7" s="10">
        <v>70.272523457577094</v>
      </c>
      <c r="V7" s="9" t="s">
        <v>34</v>
      </c>
      <c r="W7" s="10">
        <v>73.073259963534696</v>
      </c>
      <c r="X7" s="9" t="s">
        <v>25</v>
      </c>
      <c r="Y7" s="10">
        <v>77.003785796206998</v>
      </c>
      <c r="Z7" s="9" t="s">
        <v>24</v>
      </c>
      <c r="AA7" s="10">
        <v>72.559867737128599</v>
      </c>
      <c r="AB7" s="9" t="s">
        <v>21</v>
      </c>
      <c r="AC7" s="10">
        <v>77.058513091383702</v>
      </c>
      <c r="AD7" s="9" t="s">
        <v>27</v>
      </c>
    </row>
    <row r="8" spans="1:30" x14ac:dyDescent="0.3">
      <c r="A8" s="16" t="s">
        <v>2</v>
      </c>
      <c r="B8" s="7" t="s">
        <v>48</v>
      </c>
      <c r="C8" s="10">
        <v>20.074260718082499</v>
      </c>
      <c r="D8" s="9" t="s">
        <v>23</v>
      </c>
      <c r="E8" s="10">
        <v>24.080023192911298</v>
      </c>
      <c r="F8" s="9" t="s">
        <v>28</v>
      </c>
      <c r="G8" s="10">
        <v>26.2878842092409</v>
      </c>
      <c r="H8" s="9" t="s">
        <v>26</v>
      </c>
      <c r="I8" s="10">
        <v>18.4540476012657</v>
      </c>
      <c r="J8" s="9" t="s">
        <v>34</v>
      </c>
      <c r="K8" s="10">
        <v>24.933008079245301</v>
      </c>
      <c r="L8" s="9" t="s">
        <v>31</v>
      </c>
      <c r="M8" s="10">
        <v>19.668707731346</v>
      </c>
      <c r="N8" s="9" t="s">
        <v>25</v>
      </c>
      <c r="O8" s="10">
        <v>21.7488992516199</v>
      </c>
      <c r="P8" s="9" t="s">
        <v>29</v>
      </c>
      <c r="Q8" s="10">
        <v>19.3391789915927</v>
      </c>
      <c r="R8" s="9" t="s">
        <v>21</v>
      </c>
      <c r="S8" s="10">
        <v>20.522940313835601</v>
      </c>
      <c r="T8" s="9" t="s">
        <v>35</v>
      </c>
      <c r="U8" s="10">
        <v>29.727476542422899</v>
      </c>
      <c r="V8" s="9" t="s">
        <v>32</v>
      </c>
      <c r="W8" s="10">
        <v>26.926740036465301</v>
      </c>
      <c r="X8" s="9" t="s">
        <v>22</v>
      </c>
      <c r="Y8" s="10">
        <v>22.996214203792999</v>
      </c>
      <c r="Z8" s="9" t="s">
        <v>27</v>
      </c>
      <c r="AA8" s="10">
        <v>27.440132262871401</v>
      </c>
      <c r="AB8" s="9" t="s">
        <v>30</v>
      </c>
      <c r="AC8" s="10">
        <v>22.941486908616302</v>
      </c>
      <c r="AD8" s="9" t="s">
        <v>24</v>
      </c>
    </row>
    <row r="9" spans="1:30" x14ac:dyDescent="0.3">
      <c r="A9" s="19" t="s">
        <v>50</v>
      </c>
      <c r="B9" s="7" t="s">
        <v>46</v>
      </c>
      <c r="C9" s="10">
        <v>60.701546399976799</v>
      </c>
      <c r="D9" s="9" t="s">
        <v>32</v>
      </c>
      <c r="E9" s="10">
        <v>30.382545775273101</v>
      </c>
      <c r="F9" s="9" t="s">
        <v>23</v>
      </c>
      <c r="G9" s="10">
        <v>42.078631837388997</v>
      </c>
      <c r="H9" s="9" t="s">
        <v>26</v>
      </c>
      <c r="I9" s="10">
        <v>57.260184925255601</v>
      </c>
      <c r="J9" s="9" t="s">
        <v>30</v>
      </c>
      <c r="K9" s="10">
        <v>41.274616572815503</v>
      </c>
      <c r="L9" s="9" t="s">
        <v>31</v>
      </c>
      <c r="M9" s="10">
        <v>38.627872204465703</v>
      </c>
      <c r="N9" s="9" t="s">
        <v>27</v>
      </c>
      <c r="O9" s="10">
        <v>41.054493188257801</v>
      </c>
      <c r="P9" s="9" t="s">
        <v>28</v>
      </c>
      <c r="Q9" s="10">
        <v>36.832841439450398</v>
      </c>
      <c r="R9" s="9" t="s">
        <v>29</v>
      </c>
      <c r="S9" s="10">
        <v>28.8006693787529</v>
      </c>
      <c r="T9" s="9" t="s">
        <v>25</v>
      </c>
      <c r="U9" s="10">
        <v>30.8715336944359</v>
      </c>
      <c r="V9" s="9" t="s">
        <v>35</v>
      </c>
      <c r="W9" s="10">
        <v>26.642559020796799</v>
      </c>
      <c r="X9" s="9" t="s">
        <v>21</v>
      </c>
      <c r="Y9" s="10">
        <v>42.143019462751603</v>
      </c>
      <c r="Z9" s="9" t="s">
        <v>22</v>
      </c>
      <c r="AA9" s="10">
        <v>22.117880311130101</v>
      </c>
      <c r="AB9" s="9" t="s">
        <v>34</v>
      </c>
      <c r="AC9" s="10">
        <v>37.357030191536097</v>
      </c>
      <c r="AD9" s="9" t="s">
        <v>24</v>
      </c>
    </row>
    <row r="10" spans="1:30" x14ac:dyDescent="0.3">
      <c r="A10" s="16" t="s">
        <v>2</v>
      </c>
      <c r="B10" s="7" t="s">
        <v>48</v>
      </c>
      <c r="C10" s="10">
        <v>39.298453600023102</v>
      </c>
      <c r="D10" s="9" t="s">
        <v>34</v>
      </c>
      <c r="E10" s="10">
        <v>69.617454224726899</v>
      </c>
      <c r="F10" s="9" t="s">
        <v>26</v>
      </c>
      <c r="G10" s="10">
        <v>57.921368162611003</v>
      </c>
      <c r="H10" s="9" t="s">
        <v>23</v>
      </c>
      <c r="I10" s="10">
        <v>42.739815074744399</v>
      </c>
      <c r="J10" s="9" t="s">
        <v>21</v>
      </c>
      <c r="K10" s="10">
        <v>58.725383427184497</v>
      </c>
      <c r="L10" s="9" t="s">
        <v>35</v>
      </c>
      <c r="M10" s="10">
        <v>61.372127795534297</v>
      </c>
      <c r="N10" s="9" t="s">
        <v>24</v>
      </c>
      <c r="O10" s="10">
        <v>58.945506811742199</v>
      </c>
      <c r="P10" s="9" t="s">
        <v>29</v>
      </c>
      <c r="Q10" s="10">
        <v>63.167158560549602</v>
      </c>
      <c r="R10" s="9" t="s">
        <v>28</v>
      </c>
      <c r="S10" s="10">
        <v>71.199330621247</v>
      </c>
      <c r="T10" s="9" t="s">
        <v>22</v>
      </c>
      <c r="U10" s="10">
        <v>69.128466305564103</v>
      </c>
      <c r="V10" s="9" t="s">
        <v>31</v>
      </c>
      <c r="W10" s="10">
        <v>73.357440979203204</v>
      </c>
      <c r="X10" s="9" t="s">
        <v>30</v>
      </c>
      <c r="Y10" s="10">
        <v>57.856980537248397</v>
      </c>
      <c r="Z10" s="9" t="s">
        <v>25</v>
      </c>
      <c r="AA10" s="10">
        <v>77.882119688869906</v>
      </c>
      <c r="AB10" s="9" t="s">
        <v>32</v>
      </c>
      <c r="AC10" s="10">
        <v>62.642969808463803</v>
      </c>
      <c r="AD10" s="9" t="s">
        <v>27</v>
      </c>
    </row>
    <row r="11" spans="1:30" ht="25.5" customHeight="1" x14ac:dyDescent="0.3">
      <c r="A11" s="18" t="s">
        <v>63</v>
      </c>
      <c r="B11" s="7" t="s">
        <v>46</v>
      </c>
      <c r="C11" s="10">
        <v>49.1666038182154</v>
      </c>
      <c r="D11" s="9" t="s">
        <v>21</v>
      </c>
      <c r="E11" s="10">
        <v>56.571230583304697</v>
      </c>
      <c r="F11" s="9" t="s">
        <v>22</v>
      </c>
      <c r="G11" s="10">
        <v>50.3353267193188</v>
      </c>
      <c r="H11" s="9" t="s">
        <v>23</v>
      </c>
      <c r="I11" s="10">
        <v>59.797006238085899</v>
      </c>
      <c r="J11" s="9" t="s">
        <v>32</v>
      </c>
      <c r="K11" s="10">
        <v>52.602551026272003</v>
      </c>
      <c r="L11" s="9" t="s">
        <v>24</v>
      </c>
      <c r="M11" s="10">
        <v>55.325989005842402</v>
      </c>
      <c r="N11" s="9" t="s">
        <v>31</v>
      </c>
      <c r="O11" s="10">
        <v>51.696091262601897</v>
      </c>
      <c r="P11" s="9" t="s">
        <v>29</v>
      </c>
      <c r="Q11" s="10">
        <v>49.640629815005703</v>
      </c>
      <c r="R11" s="9" t="s">
        <v>25</v>
      </c>
      <c r="S11" s="10">
        <v>56.5840737717701</v>
      </c>
      <c r="T11" s="9" t="s">
        <v>30</v>
      </c>
      <c r="U11" s="10">
        <v>47.684154512964597</v>
      </c>
      <c r="V11" s="9" t="s">
        <v>34</v>
      </c>
      <c r="W11" s="10">
        <v>51.495255959451697</v>
      </c>
      <c r="X11" s="9" t="s">
        <v>35</v>
      </c>
      <c r="Y11" s="10">
        <v>55.634815672031202</v>
      </c>
      <c r="Z11" s="9" t="s">
        <v>26</v>
      </c>
      <c r="AA11" s="10">
        <v>54.719231767588198</v>
      </c>
      <c r="AB11" s="9" t="s">
        <v>28</v>
      </c>
      <c r="AC11" s="10">
        <v>53.635560081354797</v>
      </c>
      <c r="AD11" s="9" t="s">
        <v>27</v>
      </c>
    </row>
    <row r="12" spans="1:30" x14ac:dyDescent="0.3">
      <c r="A12" s="16" t="s">
        <v>2</v>
      </c>
      <c r="B12" s="7" t="s">
        <v>48</v>
      </c>
      <c r="C12" s="10">
        <v>50.8333961817846</v>
      </c>
      <c r="D12" s="9" t="s">
        <v>30</v>
      </c>
      <c r="E12" s="10">
        <v>43.428769416695303</v>
      </c>
      <c r="F12" s="9" t="s">
        <v>25</v>
      </c>
      <c r="G12" s="10">
        <v>49.6646732806812</v>
      </c>
      <c r="H12" s="9" t="s">
        <v>26</v>
      </c>
      <c r="I12" s="10">
        <v>40.202993761914101</v>
      </c>
      <c r="J12" s="9" t="s">
        <v>34</v>
      </c>
      <c r="K12" s="10">
        <v>47.397448973727997</v>
      </c>
      <c r="L12" s="9" t="s">
        <v>27</v>
      </c>
      <c r="M12" s="10">
        <v>44.674010994157598</v>
      </c>
      <c r="N12" s="9" t="s">
        <v>35</v>
      </c>
      <c r="O12" s="10">
        <v>48.303908737398103</v>
      </c>
      <c r="P12" s="9" t="s">
        <v>28</v>
      </c>
      <c r="Q12" s="10">
        <v>50.359370184994297</v>
      </c>
      <c r="R12" s="9" t="s">
        <v>22</v>
      </c>
      <c r="S12" s="10">
        <v>43.4159262282299</v>
      </c>
      <c r="T12" s="9" t="s">
        <v>21</v>
      </c>
      <c r="U12" s="10">
        <v>52.315845487035403</v>
      </c>
      <c r="V12" s="9" t="s">
        <v>32</v>
      </c>
      <c r="W12" s="10">
        <v>48.504744040548303</v>
      </c>
      <c r="X12" s="9" t="s">
        <v>31</v>
      </c>
      <c r="Y12" s="10">
        <v>44.365184327968798</v>
      </c>
      <c r="Z12" s="9" t="s">
        <v>23</v>
      </c>
      <c r="AA12" s="10">
        <v>45.280768232411802</v>
      </c>
      <c r="AB12" s="9" t="s">
        <v>29</v>
      </c>
      <c r="AC12" s="10">
        <v>46.364439918645203</v>
      </c>
      <c r="AD12" s="9" t="s">
        <v>24</v>
      </c>
    </row>
    <row r="13" spans="1:30" ht="25.5" customHeight="1" x14ac:dyDescent="0.3">
      <c r="A13" s="18" t="s">
        <v>56</v>
      </c>
      <c r="B13" s="7" t="s">
        <v>46</v>
      </c>
      <c r="C13" s="10">
        <v>57.640076127684701</v>
      </c>
      <c r="D13" s="9" t="s">
        <v>25</v>
      </c>
      <c r="E13" s="10">
        <v>65.274570596146503</v>
      </c>
      <c r="F13" s="9" t="s">
        <v>31</v>
      </c>
      <c r="G13" s="10">
        <v>52.7797236672182</v>
      </c>
      <c r="H13" s="9" t="s">
        <v>34</v>
      </c>
      <c r="I13" s="10">
        <v>66.621466417114505</v>
      </c>
      <c r="J13" s="9" t="s">
        <v>32</v>
      </c>
      <c r="K13" s="10">
        <v>65.611863300334306</v>
      </c>
      <c r="L13" s="9" t="s">
        <v>26</v>
      </c>
      <c r="M13" s="10">
        <v>63.051555462697401</v>
      </c>
      <c r="N13" s="9" t="s">
        <v>24</v>
      </c>
      <c r="O13" s="10">
        <v>63.520060573240698</v>
      </c>
      <c r="P13" s="9" t="s">
        <v>28</v>
      </c>
      <c r="Q13" s="10">
        <v>58.919071673841003</v>
      </c>
      <c r="R13" s="9" t="s">
        <v>35</v>
      </c>
      <c r="S13" s="10">
        <v>65.930922078733701</v>
      </c>
      <c r="T13" s="9" t="s">
        <v>30</v>
      </c>
      <c r="U13" s="10">
        <v>54.843605570266703</v>
      </c>
      <c r="V13" s="9" t="s">
        <v>21</v>
      </c>
      <c r="W13" s="10">
        <v>57.9441998055973</v>
      </c>
      <c r="X13" s="9" t="s">
        <v>23</v>
      </c>
      <c r="Y13" s="10">
        <v>63.215121957856297</v>
      </c>
      <c r="Z13" s="9" t="s">
        <v>27</v>
      </c>
      <c r="AA13" s="10">
        <v>65.673482560798206</v>
      </c>
      <c r="AB13" s="9" t="s">
        <v>22</v>
      </c>
      <c r="AC13" s="10">
        <v>61.709253618099801</v>
      </c>
      <c r="AD13" s="9" t="s">
        <v>29</v>
      </c>
    </row>
    <row r="14" spans="1:30" x14ac:dyDescent="0.3">
      <c r="A14" s="16" t="s">
        <v>2</v>
      </c>
      <c r="B14" s="7" t="s">
        <v>48</v>
      </c>
      <c r="C14" s="10">
        <v>42.3599238723152</v>
      </c>
      <c r="D14" s="9" t="s">
        <v>22</v>
      </c>
      <c r="E14" s="10">
        <v>34.725429403853497</v>
      </c>
      <c r="F14" s="9" t="s">
        <v>35</v>
      </c>
      <c r="G14" s="10">
        <v>47.2202763327818</v>
      </c>
      <c r="H14" s="9" t="s">
        <v>32</v>
      </c>
      <c r="I14" s="10">
        <v>33.378533582885503</v>
      </c>
      <c r="J14" s="9" t="s">
        <v>34</v>
      </c>
      <c r="K14" s="10">
        <v>34.388136699665701</v>
      </c>
      <c r="L14" s="9" t="s">
        <v>23</v>
      </c>
      <c r="M14" s="10">
        <v>36.948444537302599</v>
      </c>
      <c r="N14" s="9" t="s">
        <v>27</v>
      </c>
      <c r="O14" s="10">
        <v>36.479939426759302</v>
      </c>
      <c r="P14" s="9" t="s">
        <v>29</v>
      </c>
      <c r="Q14" s="10">
        <v>41.080928326158997</v>
      </c>
      <c r="R14" s="9" t="s">
        <v>31</v>
      </c>
      <c r="S14" s="10">
        <v>34.069077921266299</v>
      </c>
      <c r="T14" s="9" t="s">
        <v>21</v>
      </c>
      <c r="U14" s="10">
        <v>45.156394429733297</v>
      </c>
      <c r="V14" s="9" t="s">
        <v>30</v>
      </c>
      <c r="W14" s="10">
        <v>42.0558001944027</v>
      </c>
      <c r="X14" s="9" t="s">
        <v>26</v>
      </c>
      <c r="Y14" s="10">
        <v>36.784878042143703</v>
      </c>
      <c r="Z14" s="9" t="s">
        <v>24</v>
      </c>
      <c r="AA14" s="10">
        <v>34.326517439201901</v>
      </c>
      <c r="AB14" s="9" t="s">
        <v>25</v>
      </c>
      <c r="AC14" s="10">
        <v>38.290746381900199</v>
      </c>
      <c r="AD14" s="9" t="s">
        <v>28</v>
      </c>
    </row>
    <row r="15" spans="1:30" x14ac:dyDescent="0.3">
      <c r="A15" s="19" t="s">
        <v>59</v>
      </c>
      <c r="B15" s="7" t="s">
        <v>46</v>
      </c>
      <c r="C15" s="10">
        <v>40.700352575944201</v>
      </c>
      <c r="D15" s="9" t="s">
        <v>23</v>
      </c>
      <c r="E15" s="10">
        <v>39.175685442436098</v>
      </c>
      <c r="F15" s="9" t="s">
        <v>21</v>
      </c>
      <c r="G15" s="10">
        <v>42.967096172965199</v>
      </c>
      <c r="H15" s="9" t="s">
        <v>27</v>
      </c>
      <c r="I15" s="10">
        <v>44.006886505007103</v>
      </c>
      <c r="J15" s="9" t="s">
        <v>28</v>
      </c>
      <c r="K15" s="10">
        <v>40.655680970634997</v>
      </c>
      <c r="L15" s="9" t="s">
        <v>25</v>
      </c>
      <c r="M15" s="10">
        <v>48.5305573469767</v>
      </c>
      <c r="N15" s="9" t="s">
        <v>32</v>
      </c>
      <c r="O15" s="10">
        <v>46.573586936085299</v>
      </c>
      <c r="P15" s="9" t="s">
        <v>30</v>
      </c>
      <c r="Q15" s="10">
        <v>42.433972274169697</v>
      </c>
      <c r="R15" s="9" t="s">
        <v>35</v>
      </c>
      <c r="S15" s="10">
        <v>45.5693344132522</v>
      </c>
      <c r="T15" s="9" t="s">
        <v>26</v>
      </c>
      <c r="U15" s="10">
        <v>33.063717324182299</v>
      </c>
      <c r="V15" s="9" t="s">
        <v>34</v>
      </c>
      <c r="W15" s="10">
        <v>42.599623840927599</v>
      </c>
      <c r="X15" s="9" t="s">
        <v>29</v>
      </c>
      <c r="Y15" s="10">
        <v>42.869655703528998</v>
      </c>
      <c r="Z15" s="9" t="s">
        <v>24</v>
      </c>
      <c r="AA15" s="10">
        <v>46.528952838107998</v>
      </c>
      <c r="AB15" s="9" t="s">
        <v>22</v>
      </c>
      <c r="AC15" s="10">
        <v>44.3001340071946</v>
      </c>
      <c r="AD15" s="9" t="s">
        <v>31</v>
      </c>
    </row>
    <row r="16" spans="1:30" x14ac:dyDescent="0.3">
      <c r="A16" s="16" t="s">
        <v>2</v>
      </c>
      <c r="B16" s="7" t="s">
        <v>48</v>
      </c>
      <c r="C16" s="10">
        <v>59.299647424055799</v>
      </c>
      <c r="D16" s="9" t="s">
        <v>26</v>
      </c>
      <c r="E16" s="10">
        <v>60.824314557563902</v>
      </c>
      <c r="F16" s="9" t="s">
        <v>30</v>
      </c>
      <c r="G16" s="10">
        <v>57.032903827034801</v>
      </c>
      <c r="H16" s="9" t="s">
        <v>24</v>
      </c>
      <c r="I16" s="10">
        <v>55.993113494992897</v>
      </c>
      <c r="J16" s="9" t="s">
        <v>29</v>
      </c>
      <c r="K16" s="10">
        <v>59.344319029365003</v>
      </c>
      <c r="L16" s="9" t="s">
        <v>22</v>
      </c>
      <c r="M16" s="10">
        <v>51.4694426530233</v>
      </c>
      <c r="N16" s="9" t="s">
        <v>34</v>
      </c>
      <c r="O16" s="10">
        <v>53.426413063914701</v>
      </c>
      <c r="P16" s="9" t="s">
        <v>21</v>
      </c>
      <c r="Q16" s="10">
        <v>57.566027725830303</v>
      </c>
      <c r="R16" s="9" t="s">
        <v>31</v>
      </c>
      <c r="S16" s="10">
        <v>54.4306655867478</v>
      </c>
      <c r="T16" s="9" t="s">
        <v>23</v>
      </c>
      <c r="U16" s="10">
        <v>66.936282675817694</v>
      </c>
      <c r="V16" s="9" t="s">
        <v>32</v>
      </c>
      <c r="W16" s="10">
        <v>57.400376159072401</v>
      </c>
      <c r="X16" s="9" t="s">
        <v>28</v>
      </c>
      <c r="Y16" s="10">
        <v>57.130344296471002</v>
      </c>
      <c r="Z16" s="9" t="s">
        <v>27</v>
      </c>
      <c r="AA16" s="10">
        <v>53.471047161892002</v>
      </c>
      <c r="AB16" s="9" t="s">
        <v>25</v>
      </c>
      <c r="AC16" s="10">
        <v>55.6998659928053</v>
      </c>
      <c r="AD16" s="9" t="s">
        <v>35</v>
      </c>
    </row>
    <row r="17" spans="1:30" ht="25.5" customHeight="1" x14ac:dyDescent="0.3">
      <c r="A17" s="18" t="s">
        <v>53</v>
      </c>
      <c r="B17" s="7" t="s">
        <v>46</v>
      </c>
      <c r="C17" s="10">
        <v>66.094676148609395</v>
      </c>
      <c r="D17" s="9" t="s">
        <v>25</v>
      </c>
      <c r="E17" s="10">
        <v>71.5542122501801</v>
      </c>
      <c r="F17" s="9" t="s">
        <v>31</v>
      </c>
      <c r="G17" s="10">
        <v>62.924709682574601</v>
      </c>
      <c r="H17" s="9" t="s">
        <v>21</v>
      </c>
      <c r="I17" s="10">
        <v>74.813118153182401</v>
      </c>
      <c r="J17" s="9" t="s">
        <v>32</v>
      </c>
      <c r="K17" s="10">
        <v>69.8278878438731</v>
      </c>
      <c r="L17" s="9" t="s">
        <v>24</v>
      </c>
      <c r="M17" s="10">
        <v>71.560679984914898</v>
      </c>
      <c r="N17" s="9" t="s">
        <v>26</v>
      </c>
      <c r="O17" s="10">
        <v>71.990182553617501</v>
      </c>
      <c r="P17" s="9" t="s">
        <v>30</v>
      </c>
      <c r="Q17" s="10">
        <v>69.381451542141804</v>
      </c>
      <c r="R17" s="9" t="s">
        <v>35</v>
      </c>
      <c r="S17" s="10">
        <v>71.775099975810093</v>
      </c>
      <c r="T17" s="9" t="s">
        <v>22</v>
      </c>
      <c r="U17" s="10">
        <v>61.722188306435001</v>
      </c>
      <c r="V17" s="9" t="s">
        <v>34</v>
      </c>
      <c r="W17" s="10">
        <v>71.356910375239593</v>
      </c>
      <c r="X17" s="9" t="s">
        <v>28</v>
      </c>
      <c r="Y17" s="10">
        <v>69.800215972403606</v>
      </c>
      <c r="Z17" s="9" t="s">
        <v>29</v>
      </c>
      <c r="AA17" s="10">
        <v>69.368999560968305</v>
      </c>
      <c r="AB17" s="9" t="s">
        <v>23</v>
      </c>
      <c r="AC17" s="10">
        <v>69.996656274910904</v>
      </c>
      <c r="AD17" s="9" t="s">
        <v>27</v>
      </c>
    </row>
    <row r="18" spans="1:30" x14ac:dyDescent="0.3">
      <c r="A18" s="16" t="s">
        <v>2</v>
      </c>
      <c r="B18" s="7" t="s">
        <v>48</v>
      </c>
      <c r="C18" s="10">
        <v>33.905323851390598</v>
      </c>
      <c r="D18" s="9" t="s">
        <v>22</v>
      </c>
      <c r="E18" s="10">
        <v>28.4457877498199</v>
      </c>
      <c r="F18" s="9" t="s">
        <v>35</v>
      </c>
      <c r="G18" s="10">
        <v>37.075290317425399</v>
      </c>
      <c r="H18" s="9" t="s">
        <v>30</v>
      </c>
      <c r="I18" s="10">
        <v>25.186881846817599</v>
      </c>
      <c r="J18" s="9" t="s">
        <v>34</v>
      </c>
      <c r="K18" s="10">
        <v>30.1721121561269</v>
      </c>
      <c r="L18" s="9" t="s">
        <v>27</v>
      </c>
      <c r="M18" s="10">
        <v>28.439320015085102</v>
      </c>
      <c r="N18" s="9" t="s">
        <v>23</v>
      </c>
      <c r="O18" s="10">
        <v>28.009817446382499</v>
      </c>
      <c r="P18" s="9" t="s">
        <v>21</v>
      </c>
      <c r="Q18" s="10">
        <v>30.6185484578582</v>
      </c>
      <c r="R18" s="9" t="s">
        <v>31</v>
      </c>
      <c r="S18" s="10">
        <v>28.2249000241899</v>
      </c>
      <c r="T18" s="9" t="s">
        <v>25</v>
      </c>
      <c r="U18" s="10">
        <v>38.277811693564999</v>
      </c>
      <c r="V18" s="9" t="s">
        <v>32</v>
      </c>
      <c r="W18" s="10">
        <v>28.6430896247604</v>
      </c>
      <c r="X18" s="9" t="s">
        <v>29</v>
      </c>
      <c r="Y18" s="10">
        <v>30.199784027596401</v>
      </c>
      <c r="Z18" s="9" t="s">
        <v>28</v>
      </c>
      <c r="AA18" s="10">
        <v>30.631000439031698</v>
      </c>
      <c r="AB18" s="9" t="s">
        <v>26</v>
      </c>
      <c r="AC18" s="10">
        <v>30.003343725089099</v>
      </c>
      <c r="AD18" s="9" t="s">
        <v>24</v>
      </c>
    </row>
    <row r="19" spans="1:30" ht="25.5" customHeight="1" x14ac:dyDescent="0.3">
      <c r="A19" s="18" t="s">
        <v>54</v>
      </c>
      <c r="B19" s="7" t="s">
        <v>46</v>
      </c>
      <c r="C19" s="10">
        <v>52.7381832065699</v>
      </c>
      <c r="D19" s="9" t="s">
        <v>25</v>
      </c>
      <c r="E19" s="10">
        <v>54.594497220060802</v>
      </c>
      <c r="F19" s="9" t="s">
        <v>35</v>
      </c>
      <c r="G19" s="10">
        <v>50.324258094812201</v>
      </c>
      <c r="H19" s="9" t="s">
        <v>21</v>
      </c>
      <c r="I19" s="10">
        <v>58.5176950676085</v>
      </c>
      <c r="J19" s="9" t="s">
        <v>31</v>
      </c>
      <c r="K19" s="10">
        <v>59.098164762376904</v>
      </c>
      <c r="L19" s="9" t="s">
        <v>22</v>
      </c>
      <c r="M19" s="10">
        <v>61.045123500960997</v>
      </c>
      <c r="N19" s="9" t="s">
        <v>32</v>
      </c>
      <c r="O19" s="10">
        <v>57.586555252529401</v>
      </c>
      <c r="P19" s="9" t="s">
        <v>28</v>
      </c>
      <c r="Q19" s="10">
        <v>57.478783960930002</v>
      </c>
      <c r="R19" s="9" t="s">
        <v>27</v>
      </c>
      <c r="S19" s="10">
        <v>58.961280693070499</v>
      </c>
      <c r="T19" s="9" t="s">
        <v>26</v>
      </c>
      <c r="U19" s="10">
        <v>49.622617689955398</v>
      </c>
      <c r="V19" s="9" t="s">
        <v>34</v>
      </c>
      <c r="W19" s="10">
        <v>56.301032324989997</v>
      </c>
      <c r="X19" s="9" t="s">
        <v>29</v>
      </c>
      <c r="Y19" s="10">
        <v>54.344846087661601</v>
      </c>
      <c r="Z19" s="9" t="s">
        <v>23</v>
      </c>
      <c r="AA19" s="10">
        <v>60.637193030882699</v>
      </c>
      <c r="AB19" s="9" t="s">
        <v>30</v>
      </c>
      <c r="AC19" s="10">
        <v>57.466350451729198</v>
      </c>
      <c r="AD19" s="9" t="s">
        <v>24</v>
      </c>
    </row>
    <row r="20" spans="1:30" x14ac:dyDescent="0.3">
      <c r="A20" s="16" t="s">
        <v>2</v>
      </c>
      <c r="B20" s="7" t="s">
        <v>48</v>
      </c>
      <c r="C20" s="10">
        <v>47.2618167934301</v>
      </c>
      <c r="D20" s="9" t="s">
        <v>22</v>
      </c>
      <c r="E20" s="10">
        <v>45.405502779939198</v>
      </c>
      <c r="F20" s="9" t="s">
        <v>31</v>
      </c>
      <c r="G20" s="10">
        <v>49.675741905187799</v>
      </c>
      <c r="H20" s="9" t="s">
        <v>30</v>
      </c>
      <c r="I20" s="10">
        <v>41.4823049323915</v>
      </c>
      <c r="J20" s="9" t="s">
        <v>35</v>
      </c>
      <c r="K20" s="10">
        <v>40.901835237623096</v>
      </c>
      <c r="L20" s="9" t="s">
        <v>25</v>
      </c>
      <c r="M20" s="10">
        <v>38.954876499039003</v>
      </c>
      <c r="N20" s="9" t="s">
        <v>34</v>
      </c>
      <c r="O20" s="10">
        <v>42.413444747470599</v>
      </c>
      <c r="P20" s="9" t="s">
        <v>29</v>
      </c>
      <c r="Q20" s="10">
        <v>42.521216039069898</v>
      </c>
      <c r="R20" s="9" t="s">
        <v>24</v>
      </c>
      <c r="S20" s="10">
        <v>41.038719306929501</v>
      </c>
      <c r="T20" s="9" t="s">
        <v>23</v>
      </c>
      <c r="U20" s="10">
        <v>50.377382310044602</v>
      </c>
      <c r="V20" s="9" t="s">
        <v>32</v>
      </c>
      <c r="W20" s="10">
        <v>43.698967675010003</v>
      </c>
      <c r="X20" s="9" t="s">
        <v>28</v>
      </c>
      <c r="Y20" s="10">
        <v>45.655153912338399</v>
      </c>
      <c r="Z20" s="9" t="s">
        <v>26</v>
      </c>
      <c r="AA20" s="10">
        <v>39.362806969117301</v>
      </c>
      <c r="AB20" s="9" t="s">
        <v>21</v>
      </c>
      <c r="AC20" s="10">
        <v>42.533649548270802</v>
      </c>
      <c r="AD20" s="9" t="s">
        <v>27</v>
      </c>
    </row>
    <row r="21" spans="1:30" ht="25.5" customHeight="1" x14ac:dyDescent="0.3">
      <c r="A21" s="18" t="s">
        <v>79</v>
      </c>
      <c r="B21" s="7" t="s">
        <v>46</v>
      </c>
      <c r="C21" s="10">
        <v>46.007544692093099</v>
      </c>
      <c r="D21" s="9" t="s">
        <v>34</v>
      </c>
      <c r="E21" s="10">
        <v>51.037914982460201</v>
      </c>
      <c r="F21" s="9" t="s">
        <v>35</v>
      </c>
      <c r="G21" s="10">
        <v>46.0946943246595</v>
      </c>
      <c r="H21" s="9" t="s">
        <v>21</v>
      </c>
      <c r="I21" s="10">
        <v>53.3162854546311</v>
      </c>
      <c r="J21" s="9" t="s">
        <v>27</v>
      </c>
      <c r="K21" s="10">
        <v>60.078238504947599</v>
      </c>
      <c r="L21" s="9" t="s">
        <v>30</v>
      </c>
      <c r="M21" s="10">
        <v>57.853351519400498</v>
      </c>
      <c r="N21" s="9" t="s">
        <v>22</v>
      </c>
      <c r="O21" s="10">
        <v>55.110015306219097</v>
      </c>
      <c r="P21" s="9" t="s">
        <v>31</v>
      </c>
      <c r="Q21" s="10">
        <v>50.932906333573598</v>
      </c>
      <c r="R21" s="9" t="s">
        <v>23</v>
      </c>
      <c r="S21" s="10">
        <v>60.437883657446001</v>
      </c>
      <c r="T21" s="9" t="s">
        <v>32</v>
      </c>
      <c r="U21" s="10">
        <v>52.693220733009902</v>
      </c>
      <c r="V21" s="9" t="s">
        <v>24</v>
      </c>
      <c r="W21" s="10">
        <v>47.553338408190498</v>
      </c>
      <c r="X21" s="9" t="s">
        <v>25</v>
      </c>
      <c r="Y21" s="10">
        <v>51.821926333175398</v>
      </c>
      <c r="Z21" s="9" t="s">
        <v>29</v>
      </c>
      <c r="AA21" s="10">
        <v>57.320887273211497</v>
      </c>
      <c r="AB21" s="9" t="s">
        <v>26</v>
      </c>
      <c r="AC21" s="10">
        <v>53.719096719447101</v>
      </c>
      <c r="AD21" s="9" t="s">
        <v>28</v>
      </c>
    </row>
    <row r="22" spans="1:30" x14ac:dyDescent="0.3">
      <c r="A22" s="16" t="s">
        <v>2</v>
      </c>
      <c r="B22" s="7" t="s">
        <v>48</v>
      </c>
      <c r="C22" s="10">
        <v>53.992455307906901</v>
      </c>
      <c r="D22" s="9" t="s">
        <v>32</v>
      </c>
      <c r="E22" s="10">
        <v>48.962085017539799</v>
      </c>
      <c r="F22" s="9" t="s">
        <v>31</v>
      </c>
      <c r="G22" s="10">
        <v>53.9053056753405</v>
      </c>
      <c r="H22" s="9" t="s">
        <v>30</v>
      </c>
      <c r="I22" s="10">
        <v>46.6837145453689</v>
      </c>
      <c r="J22" s="9" t="s">
        <v>24</v>
      </c>
      <c r="K22" s="10">
        <v>39.921761495052401</v>
      </c>
      <c r="L22" s="9" t="s">
        <v>21</v>
      </c>
      <c r="M22" s="10">
        <v>42.146648480599502</v>
      </c>
      <c r="N22" s="9" t="s">
        <v>25</v>
      </c>
      <c r="O22" s="10">
        <v>44.889984693780903</v>
      </c>
      <c r="P22" s="9" t="s">
        <v>35</v>
      </c>
      <c r="Q22" s="10">
        <v>49.067093666426402</v>
      </c>
      <c r="R22" s="9" t="s">
        <v>26</v>
      </c>
      <c r="S22" s="10">
        <v>39.562116342553999</v>
      </c>
      <c r="T22" s="9" t="s">
        <v>34</v>
      </c>
      <c r="U22" s="10">
        <v>47.306779266990098</v>
      </c>
      <c r="V22" s="9" t="s">
        <v>27</v>
      </c>
      <c r="W22" s="10">
        <v>52.446661591809502</v>
      </c>
      <c r="X22" s="9" t="s">
        <v>22</v>
      </c>
      <c r="Y22" s="10">
        <v>48.178073666824602</v>
      </c>
      <c r="Z22" s="9" t="s">
        <v>28</v>
      </c>
      <c r="AA22" s="10">
        <v>42.679112726788503</v>
      </c>
      <c r="AB22" s="9" t="s">
        <v>23</v>
      </c>
      <c r="AC22" s="10">
        <v>46.280903280552899</v>
      </c>
      <c r="AD22" s="9" t="s">
        <v>29</v>
      </c>
    </row>
    <row r="23" spans="1:30" ht="25.5" customHeight="1" x14ac:dyDescent="0.3">
      <c r="A23" s="18" t="s">
        <v>55</v>
      </c>
      <c r="B23" s="7" t="s">
        <v>46</v>
      </c>
      <c r="C23" s="10">
        <v>85.363202964897297</v>
      </c>
      <c r="D23" s="9" t="s">
        <v>32</v>
      </c>
      <c r="E23" s="10">
        <v>41.883362881609798</v>
      </c>
      <c r="F23" s="9" t="s">
        <v>21</v>
      </c>
      <c r="G23" s="10">
        <v>62.4922184510148</v>
      </c>
      <c r="H23" s="9" t="s">
        <v>27</v>
      </c>
      <c r="I23" s="10">
        <v>82.625695423085702</v>
      </c>
      <c r="J23" s="9" t="s">
        <v>30</v>
      </c>
      <c r="K23" s="10">
        <v>72.268344281503701</v>
      </c>
      <c r="L23" s="9" t="s">
        <v>26</v>
      </c>
      <c r="M23" s="10">
        <v>57.6673101491822</v>
      </c>
      <c r="N23" s="9" t="s">
        <v>24</v>
      </c>
      <c r="O23" s="10">
        <v>80.3373322047686</v>
      </c>
      <c r="P23" s="9" t="s">
        <v>22</v>
      </c>
      <c r="Q23" s="10">
        <v>52.218709485074299</v>
      </c>
      <c r="R23" s="9" t="s">
        <v>23</v>
      </c>
      <c r="S23" s="10">
        <v>55.968770298318397</v>
      </c>
      <c r="T23" s="9" t="s">
        <v>29</v>
      </c>
      <c r="U23" s="10">
        <v>55.568837732335098</v>
      </c>
      <c r="V23" s="9" t="s">
        <v>35</v>
      </c>
      <c r="W23" s="10">
        <v>39.601130944522801</v>
      </c>
      <c r="X23" s="9" t="s">
        <v>34</v>
      </c>
      <c r="Y23" s="10">
        <v>71.4635762742856</v>
      </c>
      <c r="Z23" s="9" t="s">
        <v>31</v>
      </c>
      <c r="AA23" s="10">
        <v>44.368045357447002</v>
      </c>
      <c r="AB23" s="9" t="s">
        <v>25</v>
      </c>
      <c r="AC23" s="10">
        <v>63.669656134913403</v>
      </c>
      <c r="AD23" s="9" t="s">
        <v>28</v>
      </c>
    </row>
    <row r="24" spans="1:30" x14ac:dyDescent="0.3">
      <c r="A24" s="16" t="s">
        <v>2</v>
      </c>
      <c r="B24" s="7" t="s">
        <v>48</v>
      </c>
      <c r="C24" s="10">
        <v>14.636797035102701</v>
      </c>
      <c r="D24" s="9" t="s">
        <v>34</v>
      </c>
      <c r="E24" s="10">
        <v>58.116637118390202</v>
      </c>
      <c r="F24" s="9" t="s">
        <v>30</v>
      </c>
      <c r="G24" s="10">
        <v>37.5077815489852</v>
      </c>
      <c r="H24" s="9" t="s">
        <v>24</v>
      </c>
      <c r="I24" s="10">
        <v>17.374304576914302</v>
      </c>
      <c r="J24" s="9" t="s">
        <v>21</v>
      </c>
      <c r="K24" s="10">
        <v>27.731655718496299</v>
      </c>
      <c r="L24" s="9" t="s">
        <v>23</v>
      </c>
      <c r="M24" s="10">
        <v>42.3326898508178</v>
      </c>
      <c r="N24" s="9" t="s">
        <v>27</v>
      </c>
      <c r="O24" s="10">
        <v>19.6626677952314</v>
      </c>
      <c r="P24" s="9" t="s">
        <v>25</v>
      </c>
      <c r="Q24" s="10">
        <v>47.781290514925701</v>
      </c>
      <c r="R24" s="9" t="s">
        <v>26</v>
      </c>
      <c r="S24" s="10">
        <v>44.031229701681603</v>
      </c>
      <c r="T24" s="9" t="s">
        <v>28</v>
      </c>
      <c r="U24" s="10">
        <v>44.431162267664902</v>
      </c>
      <c r="V24" s="9" t="s">
        <v>31</v>
      </c>
      <c r="W24" s="10">
        <v>60.398869055477199</v>
      </c>
      <c r="X24" s="9" t="s">
        <v>32</v>
      </c>
      <c r="Y24" s="10">
        <v>28.5364237257144</v>
      </c>
      <c r="Z24" s="9" t="s">
        <v>35</v>
      </c>
      <c r="AA24" s="10">
        <v>55.631954642552998</v>
      </c>
      <c r="AB24" s="9" t="s">
        <v>22</v>
      </c>
      <c r="AC24" s="10">
        <v>36.330343865086597</v>
      </c>
      <c r="AD24" s="9" t="s">
        <v>29</v>
      </c>
    </row>
  </sheetData>
  <mergeCells count="25">
    <mergeCell ref="A17:A18"/>
    <mergeCell ref="A19:A20"/>
    <mergeCell ref="A21:A22"/>
    <mergeCell ref="A23:A24"/>
    <mergeCell ref="A7:A8"/>
    <mergeCell ref="A9:A10"/>
    <mergeCell ref="A11:A12"/>
    <mergeCell ref="A13:A14"/>
    <mergeCell ref="A15:A1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29"/>
  <sheetViews>
    <sheetView tabSelected="1" workbookViewId="0"/>
  </sheetViews>
  <sheetFormatPr defaultRowHeight="14.4" x14ac:dyDescent="0.3"/>
  <cols>
    <col min="1" max="1" width="121.44140625" bestFit="1" customWidth="1"/>
    <col min="2" max="2" width="21" bestFit="1" customWidth="1"/>
    <col min="3" max="20" width="22.6640625" bestFit="1" customWidth="1"/>
  </cols>
  <sheetData>
    <row r="1" spans="1:20" x14ac:dyDescent="0.3">
      <c r="A1" s="2" t="str">
        <f xml:space="preserve"> HYPERLINK("#'Table of Contents'!A1", "Table of Contents")</f>
        <v>Table of Contents</v>
      </c>
    </row>
    <row r="2" spans="1:20" x14ac:dyDescent="0.3">
      <c r="A2" s="1" t="s">
        <v>91</v>
      </c>
    </row>
    <row r="3" spans="1:20" ht="23.25" customHeight="1" x14ac:dyDescent="0.3">
      <c r="A3" s="3" t="s">
        <v>92</v>
      </c>
    </row>
    <row r="4" spans="1:20" x14ac:dyDescent="0.3">
      <c r="A4" s="4" t="s">
        <v>2</v>
      </c>
      <c r="B4" s="15" t="s">
        <v>2</v>
      </c>
      <c r="C4" s="17" t="s">
        <v>19</v>
      </c>
      <c r="D4" s="17" t="s">
        <v>2</v>
      </c>
      <c r="E4" s="17" t="s">
        <v>33</v>
      </c>
      <c r="F4" s="17" t="s">
        <v>2</v>
      </c>
      <c r="G4" s="17" t="s">
        <v>36</v>
      </c>
      <c r="H4" s="17" t="s">
        <v>2</v>
      </c>
      <c r="I4" s="17" t="s">
        <v>37</v>
      </c>
      <c r="J4" s="17" t="s">
        <v>2</v>
      </c>
      <c r="K4" s="17" t="s">
        <v>38</v>
      </c>
      <c r="L4" s="17" t="s">
        <v>2</v>
      </c>
      <c r="M4" s="17" t="s">
        <v>39</v>
      </c>
      <c r="N4" s="17" t="s">
        <v>2</v>
      </c>
      <c r="O4" s="17" t="s">
        <v>40</v>
      </c>
      <c r="P4" s="17" t="s">
        <v>2</v>
      </c>
      <c r="Q4" s="17" t="s">
        <v>41</v>
      </c>
      <c r="R4" s="17" t="s">
        <v>2</v>
      </c>
      <c r="S4" s="17" t="s">
        <v>42</v>
      </c>
      <c r="T4" s="17" t="s">
        <v>2</v>
      </c>
    </row>
    <row r="5" spans="1:20" x14ac:dyDescent="0.3">
      <c r="A5" t="s">
        <v>2</v>
      </c>
      <c r="B5" s="16" t="s">
        <v>2</v>
      </c>
      <c r="C5" s="5" t="s">
        <v>20</v>
      </c>
      <c r="D5" s="11" t="s">
        <v>68</v>
      </c>
      <c r="E5" s="5" t="s">
        <v>20</v>
      </c>
      <c r="F5" s="11" t="s">
        <v>68</v>
      </c>
      <c r="G5" s="5" t="s">
        <v>20</v>
      </c>
      <c r="H5" s="11" t="s">
        <v>68</v>
      </c>
      <c r="I5" s="5" t="s">
        <v>20</v>
      </c>
      <c r="J5" s="11" t="s">
        <v>68</v>
      </c>
      <c r="K5" s="5" t="s">
        <v>20</v>
      </c>
      <c r="L5" s="11" t="s">
        <v>68</v>
      </c>
      <c r="M5" s="5" t="s">
        <v>20</v>
      </c>
      <c r="N5" s="11" t="s">
        <v>68</v>
      </c>
      <c r="O5" s="5" t="s">
        <v>20</v>
      </c>
      <c r="P5" s="11" t="s">
        <v>68</v>
      </c>
      <c r="Q5" s="5" t="s">
        <v>20</v>
      </c>
      <c r="R5" s="11" t="s">
        <v>68</v>
      </c>
      <c r="S5" s="5" t="s">
        <v>20</v>
      </c>
      <c r="T5" s="11" t="s">
        <v>68</v>
      </c>
    </row>
    <row r="6" spans="1:20" ht="25.5" customHeight="1" x14ac:dyDescent="0.3">
      <c r="A6" s="18" t="s">
        <v>93</v>
      </c>
      <c r="B6" s="7" t="s">
        <v>94</v>
      </c>
      <c r="C6" s="8">
        <v>604.64789392863997</v>
      </c>
      <c r="D6" s="12">
        <v>100</v>
      </c>
      <c r="E6" s="8">
        <v>484.679543302355</v>
      </c>
      <c r="F6" s="12">
        <v>100</v>
      </c>
      <c r="G6" s="8">
        <v>627.90743529325005</v>
      </c>
      <c r="H6" s="12">
        <v>100</v>
      </c>
      <c r="I6" s="8">
        <v>667.121951431497</v>
      </c>
      <c r="J6" s="12">
        <v>100</v>
      </c>
      <c r="K6" s="8">
        <v>635.85246742837705</v>
      </c>
      <c r="L6" s="12">
        <v>100</v>
      </c>
      <c r="M6" s="8">
        <v>605.22674379975695</v>
      </c>
      <c r="N6" s="12">
        <v>100</v>
      </c>
      <c r="O6" s="8">
        <v>631.07516171261204</v>
      </c>
      <c r="P6" s="12">
        <v>92</v>
      </c>
      <c r="Q6" s="8">
        <v>623.85751228730601</v>
      </c>
      <c r="R6" s="12">
        <v>92</v>
      </c>
      <c r="S6" s="8">
        <v>636.97583350848504</v>
      </c>
      <c r="T6" s="12">
        <v>81</v>
      </c>
    </row>
    <row r="7" spans="1:20" x14ac:dyDescent="0.3">
      <c r="A7" s="16" t="s">
        <v>2</v>
      </c>
      <c r="B7" s="7" t="s">
        <v>95</v>
      </c>
      <c r="C7" s="8">
        <v>556.14572151763502</v>
      </c>
      <c r="D7" s="12">
        <v>147</v>
      </c>
      <c r="E7" s="8">
        <v>424.527910849139</v>
      </c>
      <c r="F7" s="12">
        <v>147</v>
      </c>
      <c r="G7" s="8">
        <v>581.858051233124</v>
      </c>
      <c r="H7" s="12">
        <v>147</v>
      </c>
      <c r="I7" s="8">
        <v>616.98574166523497</v>
      </c>
      <c r="J7" s="12">
        <v>147</v>
      </c>
      <c r="K7" s="8">
        <v>596.58829304108497</v>
      </c>
      <c r="L7" s="12">
        <v>147</v>
      </c>
      <c r="M7" s="8">
        <v>545.55937604317296</v>
      </c>
      <c r="N7" s="12">
        <v>147</v>
      </c>
      <c r="O7" s="8">
        <v>584.00192715254605</v>
      </c>
      <c r="P7" s="12">
        <v>140</v>
      </c>
      <c r="Q7" s="8">
        <v>586.79451872250502</v>
      </c>
      <c r="R7" s="12">
        <v>128</v>
      </c>
      <c r="S7" s="8">
        <v>570.419633340323</v>
      </c>
      <c r="T7" s="12">
        <v>122</v>
      </c>
    </row>
    <row r="8" spans="1:20" x14ac:dyDescent="0.3">
      <c r="A8" s="16" t="s">
        <v>2</v>
      </c>
      <c r="B8" s="7" t="s">
        <v>96</v>
      </c>
      <c r="C8" s="8">
        <v>585.98273070105199</v>
      </c>
      <c r="D8" s="12">
        <v>200</v>
      </c>
      <c r="E8" s="8">
        <v>419.71649114439202</v>
      </c>
      <c r="F8" s="12">
        <v>200</v>
      </c>
      <c r="G8" s="8">
        <v>602.122990465214</v>
      </c>
      <c r="H8" s="12">
        <v>200</v>
      </c>
      <c r="I8" s="8">
        <v>666.90316572826998</v>
      </c>
      <c r="J8" s="12">
        <v>200</v>
      </c>
      <c r="K8" s="8">
        <v>640.73095504522405</v>
      </c>
      <c r="L8" s="12">
        <v>200</v>
      </c>
      <c r="M8" s="8">
        <v>594.58303290973504</v>
      </c>
      <c r="N8" s="12">
        <v>200</v>
      </c>
      <c r="O8" s="8">
        <v>623.16250888358297</v>
      </c>
      <c r="P8" s="12">
        <v>183</v>
      </c>
      <c r="Q8" s="8">
        <v>636.51933058689099</v>
      </c>
      <c r="R8" s="12">
        <v>175</v>
      </c>
      <c r="S8" s="8">
        <v>587.55736059760204</v>
      </c>
      <c r="T8" s="12">
        <v>165</v>
      </c>
    </row>
    <row r="9" spans="1:20" x14ac:dyDescent="0.3">
      <c r="A9" s="16" t="s">
        <v>2</v>
      </c>
      <c r="B9" s="6" t="s">
        <v>97</v>
      </c>
      <c r="C9" s="8">
        <v>610.32044278145702</v>
      </c>
      <c r="D9" s="12">
        <v>25</v>
      </c>
      <c r="E9" s="8">
        <v>473.07371900887199</v>
      </c>
      <c r="F9" s="12">
        <v>25</v>
      </c>
      <c r="G9" s="8">
        <v>647.48914652856604</v>
      </c>
      <c r="H9" s="12">
        <v>25</v>
      </c>
      <c r="I9" s="8">
        <v>707.122342450112</v>
      </c>
      <c r="J9" s="12">
        <v>25</v>
      </c>
      <c r="K9" s="8">
        <v>643.67372119745403</v>
      </c>
      <c r="L9" s="12">
        <v>25</v>
      </c>
      <c r="M9" s="8">
        <v>618.11055839827304</v>
      </c>
      <c r="N9" s="12">
        <v>25</v>
      </c>
      <c r="O9" s="8">
        <v>586.42041319109899</v>
      </c>
      <c r="P9" s="12">
        <v>24</v>
      </c>
      <c r="Q9" s="8">
        <v>597.00559330585804</v>
      </c>
      <c r="R9" s="12">
        <v>22</v>
      </c>
      <c r="S9" s="8">
        <v>620.008438319736</v>
      </c>
      <c r="T9" s="12">
        <v>17</v>
      </c>
    </row>
    <row r="10" spans="1:20" x14ac:dyDescent="0.3">
      <c r="A10" s="16" t="s">
        <v>2</v>
      </c>
      <c r="B10" s="7" t="s">
        <v>98</v>
      </c>
      <c r="C10" s="8">
        <v>524.80269970483198</v>
      </c>
      <c r="D10" s="12">
        <v>113</v>
      </c>
      <c r="E10" s="8">
        <v>397.609246645121</v>
      </c>
      <c r="F10" s="12">
        <v>113</v>
      </c>
      <c r="G10" s="8">
        <v>566.50835643723406</v>
      </c>
      <c r="H10" s="12">
        <v>113</v>
      </c>
      <c r="I10" s="8">
        <v>605.95673702495799</v>
      </c>
      <c r="J10" s="12">
        <v>113</v>
      </c>
      <c r="K10" s="8">
        <v>555.57089240636697</v>
      </c>
      <c r="L10" s="12">
        <v>113</v>
      </c>
      <c r="M10" s="8">
        <v>512.028625178683</v>
      </c>
      <c r="N10" s="12">
        <v>113</v>
      </c>
      <c r="O10" s="8">
        <v>529.37977359288698</v>
      </c>
      <c r="P10" s="12">
        <v>106</v>
      </c>
      <c r="Q10" s="8">
        <v>532.533323246495</v>
      </c>
      <c r="R10" s="12">
        <v>104</v>
      </c>
      <c r="S10" s="8">
        <v>530.02317289404095</v>
      </c>
      <c r="T10" s="12">
        <v>94</v>
      </c>
    </row>
    <row r="11" spans="1:20" x14ac:dyDescent="0.3">
      <c r="A11" s="19" t="s">
        <v>99</v>
      </c>
      <c r="B11" s="7" t="s">
        <v>100</v>
      </c>
      <c r="C11" s="8">
        <v>612.79300167545102</v>
      </c>
      <c r="D11" s="12">
        <v>27</v>
      </c>
      <c r="E11" s="8">
        <v>491.32955612128001</v>
      </c>
      <c r="F11" s="12">
        <v>27</v>
      </c>
      <c r="G11" s="8">
        <v>663.70248891732297</v>
      </c>
      <c r="H11" s="12">
        <v>27</v>
      </c>
      <c r="I11" s="8">
        <v>678.57804719914895</v>
      </c>
      <c r="J11" s="12">
        <v>27</v>
      </c>
      <c r="K11" s="8">
        <v>659.22033505943295</v>
      </c>
      <c r="L11" s="12">
        <v>27</v>
      </c>
      <c r="M11" s="8">
        <v>573.77810803951297</v>
      </c>
      <c r="N11" s="12">
        <v>27</v>
      </c>
      <c r="O11" s="8">
        <v>621.312176576512</v>
      </c>
      <c r="P11" s="12">
        <v>25</v>
      </c>
      <c r="Q11" s="8">
        <v>586.59156084519702</v>
      </c>
      <c r="R11" s="12">
        <v>22</v>
      </c>
      <c r="S11" s="8">
        <v>691.09666245229596</v>
      </c>
      <c r="T11" s="12">
        <v>20</v>
      </c>
    </row>
    <row r="12" spans="1:20" x14ac:dyDescent="0.3">
      <c r="A12" s="16" t="s">
        <v>2</v>
      </c>
      <c r="B12" s="7" t="s">
        <v>101</v>
      </c>
      <c r="C12" s="8">
        <v>588.81854214724899</v>
      </c>
      <c r="D12" s="12">
        <v>232</v>
      </c>
      <c r="E12" s="8">
        <v>427.19486790416101</v>
      </c>
      <c r="F12" s="12">
        <v>232</v>
      </c>
      <c r="G12" s="8">
        <v>618.61378716083698</v>
      </c>
      <c r="H12" s="12">
        <v>232</v>
      </c>
      <c r="I12" s="8">
        <v>667.60097947127701</v>
      </c>
      <c r="J12" s="12">
        <v>232</v>
      </c>
      <c r="K12" s="8">
        <v>633.462477728198</v>
      </c>
      <c r="L12" s="12">
        <v>232</v>
      </c>
      <c r="M12" s="8">
        <v>592.89268771829995</v>
      </c>
      <c r="N12" s="12">
        <v>232</v>
      </c>
      <c r="O12" s="8">
        <v>625.98097795687204</v>
      </c>
      <c r="P12" s="12">
        <v>212</v>
      </c>
      <c r="Q12" s="8">
        <v>637.62438837134005</v>
      </c>
      <c r="R12" s="12">
        <v>198</v>
      </c>
      <c r="S12" s="8">
        <v>583.23239242130899</v>
      </c>
      <c r="T12" s="12">
        <v>173</v>
      </c>
    </row>
    <row r="13" spans="1:20" x14ac:dyDescent="0.3">
      <c r="A13" s="16" t="s">
        <v>2</v>
      </c>
      <c r="B13" s="7" t="s">
        <v>102</v>
      </c>
      <c r="C13" s="8">
        <v>561.67876397436305</v>
      </c>
      <c r="D13" s="12">
        <v>149</v>
      </c>
      <c r="E13" s="8">
        <v>408.462552626503</v>
      </c>
      <c r="F13" s="12">
        <v>149</v>
      </c>
      <c r="G13" s="8">
        <v>599.46791656099197</v>
      </c>
      <c r="H13" s="12">
        <v>149</v>
      </c>
      <c r="I13" s="8">
        <v>631.209184960127</v>
      </c>
      <c r="J13" s="12">
        <v>149</v>
      </c>
      <c r="K13" s="8">
        <v>593.21639591156497</v>
      </c>
      <c r="L13" s="12">
        <v>149</v>
      </c>
      <c r="M13" s="8">
        <v>555.91037076311397</v>
      </c>
      <c r="N13" s="12">
        <v>149</v>
      </c>
      <c r="O13" s="8">
        <v>587.86502711503499</v>
      </c>
      <c r="P13" s="12">
        <v>138</v>
      </c>
      <c r="Q13" s="8">
        <v>591.79697868153698</v>
      </c>
      <c r="R13" s="12">
        <v>130</v>
      </c>
      <c r="S13" s="8">
        <v>582.22571262517897</v>
      </c>
      <c r="T13" s="12">
        <v>126</v>
      </c>
    </row>
    <row r="14" spans="1:20" x14ac:dyDescent="0.3">
      <c r="A14" s="16" t="s">
        <v>2</v>
      </c>
      <c r="B14" s="7" t="s">
        <v>103</v>
      </c>
      <c r="C14" s="8">
        <v>559.49432021575797</v>
      </c>
      <c r="D14" s="12">
        <v>159</v>
      </c>
      <c r="E14" s="8">
        <v>449.69441751414797</v>
      </c>
      <c r="F14" s="12">
        <v>159</v>
      </c>
      <c r="G14" s="8">
        <v>577.48134931889695</v>
      </c>
      <c r="H14" s="12">
        <v>159</v>
      </c>
      <c r="I14" s="8">
        <v>626.07496407810504</v>
      </c>
      <c r="J14" s="12">
        <v>159</v>
      </c>
      <c r="K14" s="8">
        <v>596.79458226334498</v>
      </c>
      <c r="L14" s="12">
        <v>159</v>
      </c>
      <c r="M14" s="8">
        <v>558.60087553025403</v>
      </c>
      <c r="N14" s="12">
        <v>159</v>
      </c>
      <c r="O14" s="8">
        <v>569.77499298801297</v>
      </c>
      <c r="P14" s="12">
        <v>151</v>
      </c>
      <c r="Q14" s="8">
        <v>588.25338361253</v>
      </c>
      <c r="R14" s="12">
        <v>152</v>
      </c>
      <c r="S14" s="8">
        <v>573.49052411906098</v>
      </c>
      <c r="T14" s="12">
        <v>145</v>
      </c>
    </row>
    <row r="15" spans="1:20" ht="25.5" customHeight="1" x14ac:dyDescent="0.3">
      <c r="A15" s="18" t="s">
        <v>104</v>
      </c>
      <c r="B15" s="7" t="s">
        <v>105</v>
      </c>
      <c r="C15" s="8">
        <v>579.81529613567898</v>
      </c>
      <c r="D15" s="12">
        <v>452</v>
      </c>
      <c r="E15" s="8">
        <v>429.04213459737798</v>
      </c>
      <c r="F15" s="12">
        <v>452</v>
      </c>
      <c r="G15" s="8">
        <v>614.15583319178404</v>
      </c>
      <c r="H15" s="12">
        <v>452</v>
      </c>
      <c r="I15" s="8">
        <v>655.94685745389995</v>
      </c>
      <c r="J15" s="12">
        <v>452</v>
      </c>
      <c r="K15" s="8">
        <v>620.99835576120802</v>
      </c>
      <c r="L15" s="12">
        <v>452</v>
      </c>
      <c r="M15" s="8">
        <v>578.41780813193304</v>
      </c>
      <c r="N15" s="12">
        <v>452</v>
      </c>
      <c r="O15" s="8">
        <v>608.68683003858496</v>
      </c>
      <c r="P15" s="12">
        <v>419</v>
      </c>
      <c r="Q15" s="8">
        <v>611.07390107694005</v>
      </c>
      <c r="R15" s="12">
        <v>390</v>
      </c>
      <c r="S15" s="8">
        <v>585.44075765247806</v>
      </c>
      <c r="T15" s="12">
        <v>363</v>
      </c>
    </row>
    <row r="16" spans="1:20" x14ac:dyDescent="0.3">
      <c r="A16" s="16" t="s">
        <v>2</v>
      </c>
      <c r="B16" s="6" t="s">
        <v>106</v>
      </c>
      <c r="C16" s="8">
        <v>578.21789631177103</v>
      </c>
      <c r="D16" s="12">
        <v>88</v>
      </c>
      <c r="E16" s="8">
        <v>477.06166350344898</v>
      </c>
      <c r="F16" s="12">
        <v>88</v>
      </c>
      <c r="G16" s="8">
        <v>587.89685547696195</v>
      </c>
      <c r="H16" s="12">
        <v>88</v>
      </c>
      <c r="I16" s="8">
        <v>623.33705961296596</v>
      </c>
      <c r="J16" s="12">
        <v>88</v>
      </c>
      <c r="K16" s="8">
        <v>603.888838694578</v>
      </c>
      <c r="L16" s="12">
        <v>88</v>
      </c>
      <c r="M16" s="8">
        <v>580.11522341698196</v>
      </c>
      <c r="N16" s="12">
        <v>88</v>
      </c>
      <c r="O16" s="8">
        <v>575.21803130640296</v>
      </c>
      <c r="P16" s="12">
        <v>87</v>
      </c>
      <c r="Q16" s="8">
        <v>616.58378720038002</v>
      </c>
      <c r="R16" s="12">
        <v>88</v>
      </c>
      <c r="S16" s="8">
        <v>604.50744970845199</v>
      </c>
      <c r="T16" s="12">
        <v>77</v>
      </c>
    </row>
    <row r="17" spans="1:20" x14ac:dyDescent="0.3">
      <c r="A17" s="16" t="s">
        <v>2</v>
      </c>
      <c r="B17" s="7" t="s">
        <v>107</v>
      </c>
      <c r="C17" s="8">
        <v>558.05254348428696</v>
      </c>
      <c r="D17" s="12">
        <v>38</v>
      </c>
      <c r="E17" s="8">
        <v>474.83481516728602</v>
      </c>
      <c r="F17" s="12">
        <v>38</v>
      </c>
      <c r="G17" s="8">
        <v>575.89745705723203</v>
      </c>
      <c r="H17" s="12">
        <v>38</v>
      </c>
      <c r="I17" s="8">
        <v>611.04359427641498</v>
      </c>
      <c r="J17" s="12">
        <v>38</v>
      </c>
      <c r="K17" s="8">
        <v>592.45495193193199</v>
      </c>
      <c r="L17" s="12">
        <v>38</v>
      </c>
      <c r="M17" s="8">
        <v>549.76074340409696</v>
      </c>
      <c r="N17" s="12">
        <v>38</v>
      </c>
      <c r="O17" s="8">
        <v>585.71694935410005</v>
      </c>
      <c r="P17" s="12">
        <v>35</v>
      </c>
      <c r="Q17" s="8">
        <v>572.70211486793005</v>
      </c>
      <c r="R17" s="12">
        <v>36</v>
      </c>
      <c r="S17" s="8">
        <v>545.89913405784</v>
      </c>
      <c r="T17" s="12">
        <v>33</v>
      </c>
    </row>
    <row r="18" spans="1:20" ht="25.5" customHeight="1" x14ac:dyDescent="0.3">
      <c r="A18" s="16" t="s">
        <v>2</v>
      </c>
      <c r="B18" s="6" t="s">
        <v>108</v>
      </c>
      <c r="C18" s="8">
        <v>517.13163204794796</v>
      </c>
      <c r="D18" s="12">
        <v>50</v>
      </c>
      <c r="E18" s="8">
        <v>388.906490448895</v>
      </c>
      <c r="F18" s="12">
        <v>50</v>
      </c>
      <c r="G18" s="8">
        <v>519.24811475450394</v>
      </c>
      <c r="H18" s="12">
        <v>50</v>
      </c>
      <c r="I18" s="8">
        <v>587.03671440716198</v>
      </c>
      <c r="J18" s="12">
        <v>50</v>
      </c>
      <c r="K18" s="8">
        <v>556.12369226772</v>
      </c>
      <c r="L18" s="12">
        <v>50</v>
      </c>
      <c r="M18" s="8">
        <v>514.03283649794798</v>
      </c>
      <c r="N18" s="12">
        <v>50</v>
      </c>
      <c r="O18" s="8">
        <v>547.75067435205199</v>
      </c>
      <c r="P18" s="12">
        <v>48</v>
      </c>
      <c r="Q18" s="8">
        <v>533.72939215382701</v>
      </c>
      <c r="R18" s="12">
        <v>48</v>
      </c>
      <c r="S18" s="8">
        <v>587.32915002382094</v>
      </c>
      <c r="T18" s="12">
        <v>45</v>
      </c>
    </row>
    <row r="19" spans="1:20" x14ac:dyDescent="0.3">
      <c r="A19" s="18" t="s">
        <v>109</v>
      </c>
      <c r="B19" s="7" t="s">
        <v>110</v>
      </c>
      <c r="C19" s="8">
        <v>582.686516699648</v>
      </c>
      <c r="D19" s="12">
        <v>433</v>
      </c>
      <c r="E19" s="8">
        <v>438.00642206915302</v>
      </c>
      <c r="F19" s="12">
        <v>433</v>
      </c>
      <c r="G19" s="8">
        <v>610.21951349188998</v>
      </c>
      <c r="H19" s="12">
        <v>433</v>
      </c>
      <c r="I19" s="8">
        <v>661.68850995771902</v>
      </c>
      <c r="J19" s="12">
        <v>433</v>
      </c>
      <c r="K19" s="8">
        <v>625.08084223378205</v>
      </c>
      <c r="L19" s="12">
        <v>433</v>
      </c>
      <c r="M19" s="8">
        <v>583.11084644606206</v>
      </c>
      <c r="N19" s="12">
        <v>433</v>
      </c>
      <c r="O19" s="8">
        <v>609.93490155134702</v>
      </c>
      <c r="P19" s="12">
        <v>401</v>
      </c>
      <c r="Q19" s="8">
        <v>617.43360880458101</v>
      </c>
      <c r="R19" s="12">
        <v>380</v>
      </c>
      <c r="S19" s="8">
        <v>578.32723978836498</v>
      </c>
      <c r="T19" s="12">
        <v>351</v>
      </c>
    </row>
    <row r="20" spans="1:20" x14ac:dyDescent="0.3">
      <c r="A20" s="16" t="s">
        <v>2</v>
      </c>
      <c r="B20" s="7" t="s">
        <v>111</v>
      </c>
      <c r="C20" s="8">
        <v>552.34944779760099</v>
      </c>
      <c r="D20" s="12">
        <v>171</v>
      </c>
      <c r="E20" s="8">
        <v>422.25586859388397</v>
      </c>
      <c r="F20" s="12">
        <v>171</v>
      </c>
      <c r="G20" s="8">
        <v>583.21361120338304</v>
      </c>
      <c r="H20" s="12">
        <v>171</v>
      </c>
      <c r="I20" s="8">
        <v>608.12420290274201</v>
      </c>
      <c r="J20" s="12">
        <v>171</v>
      </c>
      <c r="K20" s="8">
        <v>577.91596447485597</v>
      </c>
      <c r="L20" s="12">
        <v>171</v>
      </c>
      <c r="M20" s="8">
        <v>547.44092093431595</v>
      </c>
      <c r="N20" s="12">
        <v>171</v>
      </c>
      <c r="O20" s="8">
        <v>572.221915103583</v>
      </c>
      <c r="P20" s="12">
        <v>162</v>
      </c>
      <c r="Q20" s="8">
        <v>580.20352294185102</v>
      </c>
      <c r="R20" s="12">
        <v>158</v>
      </c>
      <c r="S20" s="8">
        <v>596.95641970182305</v>
      </c>
      <c r="T20" s="12">
        <v>145</v>
      </c>
    </row>
    <row r="21" spans="1:20" x14ac:dyDescent="0.3">
      <c r="A21" s="19" t="s">
        <v>112</v>
      </c>
      <c r="B21" s="7" t="s">
        <v>113</v>
      </c>
      <c r="C21" s="8">
        <v>564.09451901286695</v>
      </c>
      <c r="D21" s="12">
        <v>363</v>
      </c>
      <c r="E21" s="8">
        <v>416.522977287613</v>
      </c>
      <c r="F21" s="12">
        <v>363</v>
      </c>
      <c r="G21" s="8">
        <v>599.42014317337703</v>
      </c>
      <c r="H21" s="12">
        <v>363</v>
      </c>
      <c r="I21" s="8">
        <v>631.28255008008296</v>
      </c>
      <c r="J21" s="12">
        <v>363</v>
      </c>
      <c r="K21" s="8">
        <v>605.71402345078798</v>
      </c>
      <c r="L21" s="12">
        <v>363</v>
      </c>
      <c r="M21" s="8">
        <v>562.83213779984897</v>
      </c>
      <c r="N21" s="12">
        <v>363</v>
      </c>
      <c r="O21" s="8">
        <v>586.07614865998505</v>
      </c>
      <c r="P21" s="12">
        <v>338</v>
      </c>
      <c r="Q21" s="8">
        <v>591.90858464220605</v>
      </c>
      <c r="R21" s="12">
        <v>326</v>
      </c>
      <c r="S21" s="8">
        <v>575.99466039998197</v>
      </c>
      <c r="T21" s="12">
        <v>292</v>
      </c>
    </row>
    <row r="22" spans="1:20" x14ac:dyDescent="0.3">
      <c r="A22" s="16" t="s">
        <v>2</v>
      </c>
      <c r="B22" s="7" t="s">
        <v>114</v>
      </c>
      <c r="C22" s="8">
        <v>580.50395978343499</v>
      </c>
      <c r="D22" s="12">
        <v>259</v>
      </c>
      <c r="E22" s="8">
        <v>456.42762343037799</v>
      </c>
      <c r="F22" s="12">
        <v>259</v>
      </c>
      <c r="G22" s="8">
        <v>598.775360451182</v>
      </c>
      <c r="H22" s="12">
        <v>259</v>
      </c>
      <c r="I22" s="8">
        <v>658.06848660650905</v>
      </c>
      <c r="J22" s="12">
        <v>259</v>
      </c>
      <c r="K22" s="8">
        <v>613.42710534618402</v>
      </c>
      <c r="L22" s="12">
        <v>259</v>
      </c>
      <c r="M22" s="8">
        <v>577.28536689979796</v>
      </c>
      <c r="N22" s="12">
        <v>259</v>
      </c>
      <c r="O22" s="8">
        <v>606.64871437435602</v>
      </c>
      <c r="P22" s="12">
        <v>241</v>
      </c>
      <c r="Q22" s="8">
        <v>613.84975653816696</v>
      </c>
      <c r="R22" s="12">
        <v>230</v>
      </c>
      <c r="S22" s="8">
        <v>588.60107723450596</v>
      </c>
      <c r="T22" s="12">
        <v>219</v>
      </c>
    </row>
    <row r="23" spans="1:20" ht="25.5" customHeight="1" x14ac:dyDescent="0.3">
      <c r="A23" s="18" t="s">
        <v>115</v>
      </c>
      <c r="B23" s="7" t="s">
        <v>116</v>
      </c>
      <c r="C23" s="8">
        <v>563.49942073830005</v>
      </c>
      <c r="D23" s="12">
        <v>54</v>
      </c>
      <c r="E23" s="8">
        <v>458.42858810209401</v>
      </c>
      <c r="F23" s="12">
        <v>54</v>
      </c>
      <c r="G23" s="8">
        <v>595.15224971789303</v>
      </c>
      <c r="H23" s="12">
        <v>54</v>
      </c>
      <c r="I23" s="8">
        <v>610.71058252215096</v>
      </c>
      <c r="J23" s="12">
        <v>54</v>
      </c>
      <c r="K23" s="8">
        <v>571.66252143468</v>
      </c>
      <c r="L23" s="12">
        <v>54</v>
      </c>
      <c r="M23" s="8">
        <v>569.72328374091398</v>
      </c>
      <c r="N23" s="12">
        <v>54</v>
      </c>
      <c r="O23" s="8">
        <v>580.07691025512497</v>
      </c>
      <c r="P23" s="12">
        <v>51</v>
      </c>
      <c r="Q23" s="8">
        <v>579.20228590339195</v>
      </c>
      <c r="R23" s="12">
        <v>49</v>
      </c>
      <c r="S23" s="8">
        <v>592.80398952731002</v>
      </c>
      <c r="T23" s="12">
        <v>44</v>
      </c>
    </row>
    <row r="24" spans="1:20" x14ac:dyDescent="0.3">
      <c r="A24" s="16" t="s">
        <v>2</v>
      </c>
      <c r="B24" s="7" t="s">
        <v>117</v>
      </c>
      <c r="C24" s="8">
        <v>546.85618512525105</v>
      </c>
      <c r="D24" s="12">
        <v>106</v>
      </c>
      <c r="E24" s="8">
        <v>423.32988821709301</v>
      </c>
      <c r="F24" s="12">
        <v>106</v>
      </c>
      <c r="G24" s="8">
        <v>589.41775521370903</v>
      </c>
      <c r="H24" s="12">
        <v>106</v>
      </c>
      <c r="I24" s="8">
        <v>622.82078931160902</v>
      </c>
      <c r="J24" s="12">
        <v>106</v>
      </c>
      <c r="K24" s="8">
        <v>571.485990990858</v>
      </c>
      <c r="L24" s="12">
        <v>106</v>
      </c>
      <c r="M24" s="8">
        <v>535.55435001017497</v>
      </c>
      <c r="N24" s="12">
        <v>106</v>
      </c>
      <c r="O24" s="8">
        <v>566.58663675937601</v>
      </c>
      <c r="P24" s="12">
        <v>100</v>
      </c>
      <c r="Q24" s="8">
        <v>555.86651413608297</v>
      </c>
      <c r="R24" s="12">
        <v>96</v>
      </c>
      <c r="S24" s="8">
        <v>554.406000347288</v>
      </c>
      <c r="T24" s="12">
        <v>83</v>
      </c>
    </row>
    <row r="25" spans="1:20" x14ac:dyDescent="0.3">
      <c r="A25" s="16" t="s">
        <v>2</v>
      </c>
      <c r="B25" s="7" t="s">
        <v>118</v>
      </c>
      <c r="C25" s="8">
        <v>591.02367237261205</v>
      </c>
      <c r="D25" s="12">
        <v>146</v>
      </c>
      <c r="E25" s="8">
        <v>441.06209212432401</v>
      </c>
      <c r="F25" s="12">
        <v>146</v>
      </c>
      <c r="G25" s="8">
        <v>606.45574846976297</v>
      </c>
      <c r="H25" s="12">
        <v>146</v>
      </c>
      <c r="I25" s="8">
        <v>658.70090142630897</v>
      </c>
      <c r="J25" s="12">
        <v>146</v>
      </c>
      <c r="K25" s="8">
        <v>631.25978420990498</v>
      </c>
      <c r="L25" s="12">
        <v>146</v>
      </c>
      <c r="M25" s="8">
        <v>592.43545662361305</v>
      </c>
      <c r="N25" s="12">
        <v>146</v>
      </c>
      <c r="O25" s="8">
        <v>630.41024304052701</v>
      </c>
      <c r="P25" s="12">
        <v>139</v>
      </c>
      <c r="Q25" s="8">
        <v>630.08117642255695</v>
      </c>
      <c r="R25" s="12">
        <v>140</v>
      </c>
      <c r="S25" s="8">
        <v>603.24978432420301</v>
      </c>
      <c r="T25" s="12">
        <v>118</v>
      </c>
    </row>
    <row r="26" spans="1:20" x14ac:dyDescent="0.3">
      <c r="A26" s="16" t="s">
        <v>2</v>
      </c>
      <c r="B26" s="7" t="s">
        <v>119</v>
      </c>
      <c r="C26" s="8">
        <v>622.29704851308804</v>
      </c>
      <c r="D26" s="12">
        <v>64</v>
      </c>
      <c r="E26" s="8">
        <v>468.956099011574</v>
      </c>
      <c r="F26" s="12">
        <v>64</v>
      </c>
      <c r="G26" s="8">
        <v>629.86296947570099</v>
      </c>
      <c r="H26" s="12">
        <v>64</v>
      </c>
      <c r="I26" s="8">
        <v>698.29288981850402</v>
      </c>
      <c r="J26" s="12">
        <v>64</v>
      </c>
      <c r="K26" s="8">
        <v>670.36227708920205</v>
      </c>
      <c r="L26" s="12">
        <v>64</v>
      </c>
      <c r="M26" s="8">
        <v>642.83932600030903</v>
      </c>
      <c r="N26" s="12">
        <v>64</v>
      </c>
      <c r="O26" s="8">
        <v>658.62122035817299</v>
      </c>
      <c r="P26" s="12">
        <v>58</v>
      </c>
      <c r="Q26" s="8">
        <v>683.71397399005696</v>
      </c>
      <c r="R26" s="12">
        <v>53</v>
      </c>
      <c r="S26" s="8">
        <v>660.99966063398801</v>
      </c>
      <c r="T26" s="12">
        <v>53</v>
      </c>
    </row>
    <row r="27" spans="1:20" x14ac:dyDescent="0.3">
      <c r="A27" s="16" t="s">
        <v>2</v>
      </c>
      <c r="B27" s="7" t="s">
        <v>120</v>
      </c>
      <c r="C27" s="8">
        <v>559.36431416394498</v>
      </c>
      <c r="D27" s="12">
        <v>76</v>
      </c>
      <c r="E27" s="8">
        <v>400.60007968659602</v>
      </c>
      <c r="F27" s="12">
        <v>76</v>
      </c>
      <c r="G27" s="8">
        <v>583.62533400370796</v>
      </c>
      <c r="H27" s="12">
        <v>76</v>
      </c>
      <c r="I27" s="8">
        <v>635.20200680230005</v>
      </c>
      <c r="J27" s="12">
        <v>76</v>
      </c>
      <c r="K27" s="8">
        <v>616.83834475639003</v>
      </c>
      <c r="L27" s="12">
        <v>76</v>
      </c>
      <c r="M27" s="8">
        <v>560.95474698696</v>
      </c>
      <c r="N27" s="12">
        <v>76</v>
      </c>
      <c r="O27" s="8">
        <v>575.27389905785697</v>
      </c>
      <c r="P27" s="12">
        <v>68</v>
      </c>
      <c r="Q27" s="8">
        <v>598.75515611567596</v>
      </c>
      <c r="R27" s="12">
        <v>65</v>
      </c>
      <c r="S27" s="8">
        <v>577.28489991849403</v>
      </c>
      <c r="T27" s="12">
        <v>66</v>
      </c>
    </row>
    <row r="28" spans="1:20" x14ac:dyDescent="0.3">
      <c r="A28" s="16" t="s">
        <v>2</v>
      </c>
      <c r="B28" s="7" t="s">
        <v>121</v>
      </c>
      <c r="C28" s="8">
        <v>579.12343331622401</v>
      </c>
      <c r="D28" s="12">
        <v>78</v>
      </c>
      <c r="E28" s="8">
        <v>434.57283506034202</v>
      </c>
      <c r="F28" s="12">
        <v>78</v>
      </c>
      <c r="G28" s="8">
        <v>618.27276068320202</v>
      </c>
      <c r="H28" s="12">
        <v>78</v>
      </c>
      <c r="I28" s="8">
        <v>656.98539203009</v>
      </c>
      <c r="J28" s="12">
        <v>78</v>
      </c>
      <c r="K28" s="8">
        <v>635.45515575577895</v>
      </c>
      <c r="L28" s="12">
        <v>78</v>
      </c>
      <c r="M28" s="8">
        <v>571.85199792750302</v>
      </c>
      <c r="N28" s="12">
        <v>78</v>
      </c>
      <c r="O28" s="8">
        <v>601.78297319566502</v>
      </c>
      <c r="P28" s="12">
        <v>72</v>
      </c>
      <c r="Q28" s="8">
        <v>605.94086894050997</v>
      </c>
      <c r="R28" s="12">
        <v>64</v>
      </c>
      <c r="S28" s="8">
        <v>556.99421561640997</v>
      </c>
      <c r="T28" s="12">
        <v>67</v>
      </c>
    </row>
    <row r="29" spans="1:20" x14ac:dyDescent="0.3">
      <c r="A29" s="16" t="s">
        <v>2</v>
      </c>
      <c r="B29" s="7" t="s">
        <v>122</v>
      </c>
      <c r="C29" s="8">
        <v>562.56238968463504</v>
      </c>
      <c r="D29" s="12">
        <v>114</v>
      </c>
      <c r="E29" s="8">
        <v>414.59923860201599</v>
      </c>
      <c r="F29" s="12">
        <v>114</v>
      </c>
      <c r="G29" s="8">
        <v>579.05276980536098</v>
      </c>
      <c r="H29" s="12">
        <v>114</v>
      </c>
      <c r="I29" s="8">
        <v>652.027691891735</v>
      </c>
      <c r="J29" s="12">
        <v>114</v>
      </c>
      <c r="K29" s="8">
        <v>605.31321169651096</v>
      </c>
      <c r="L29" s="12">
        <v>114</v>
      </c>
      <c r="M29" s="8">
        <v>559.43051335568805</v>
      </c>
      <c r="N29" s="12">
        <v>114</v>
      </c>
      <c r="O29" s="8">
        <v>572.73486987199306</v>
      </c>
      <c r="P29" s="12">
        <v>104</v>
      </c>
      <c r="Q29" s="8">
        <v>606.14500148567799</v>
      </c>
      <c r="R29" s="12">
        <v>102</v>
      </c>
      <c r="S29" s="8">
        <v>575.99697452406701</v>
      </c>
      <c r="T29" s="12">
        <v>95</v>
      </c>
    </row>
  </sheetData>
  <mergeCells count="16">
    <mergeCell ref="A23:A29"/>
    <mergeCell ref="A6:A10"/>
    <mergeCell ref="A11:A14"/>
    <mergeCell ref="A15:A18"/>
    <mergeCell ref="A19:A20"/>
    <mergeCell ref="A21:A22"/>
    <mergeCell ref="K4:L4"/>
    <mergeCell ref="M4:N4"/>
    <mergeCell ref="O4:P4"/>
    <mergeCell ref="Q4:R4"/>
    <mergeCell ref="S4:T4"/>
    <mergeCell ref="B4:B5"/>
    <mergeCell ref="C4:D4"/>
    <mergeCell ref="E4:F4"/>
    <mergeCell ref="G4:H4"/>
    <mergeCell ref="I4:J4"/>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9"/>
  <sheetViews>
    <sheetView tabSelected="1" workbookViewId="0"/>
  </sheetViews>
  <sheetFormatPr defaultRowHeight="14.4" x14ac:dyDescent="0.3"/>
  <cols>
    <col min="1" max="1" width="121.44140625" bestFit="1" customWidth="1"/>
    <col min="2" max="2" width="17.44140625" bestFit="1" customWidth="1"/>
    <col min="3" max="15" width="22.6640625" bestFit="1" customWidth="1"/>
    <col min="16" max="16" width="21.6640625" bestFit="1" customWidth="1"/>
    <col min="17" max="17" width="22.6640625" bestFit="1" customWidth="1"/>
    <col min="18" max="18" width="21.6640625" bestFit="1" customWidth="1"/>
    <col min="19" max="20" width="22.6640625" bestFit="1" customWidth="1"/>
  </cols>
  <sheetData>
    <row r="1" spans="1:20" x14ac:dyDescent="0.3">
      <c r="A1" s="2" t="str">
        <f xml:space="preserve"> HYPERLINK("#'Table of Contents'!A1", "Table of Contents")</f>
        <v>Table of Contents</v>
      </c>
    </row>
    <row r="2" spans="1:20" x14ac:dyDescent="0.3">
      <c r="A2" s="1" t="s">
        <v>123</v>
      </c>
    </row>
    <row r="3" spans="1:20" ht="31.8" customHeight="1" x14ac:dyDescent="0.3">
      <c r="A3" s="3" t="s">
        <v>124</v>
      </c>
    </row>
    <row r="4" spans="1:20" x14ac:dyDescent="0.3">
      <c r="A4" s="4" t="s">
        <v>2</v>
      </c>
      <c r="B4" s="15" t="s">
        <v>2</v>
      </c>
      <c r="C4" s="17" t="s">
        <v>33</v>
      </c>
      <c r="D4" s="17" t="s">
        <v>2</v>
      </c>
      <c r="E4" s="17" t="s">
        <v>36</v>
      </c>
      <c r="F4" s="17" t="s">
        <v>2</v>
      </c>
      <c r="G4" s="17" t="s">
        <v>37</v>
      </c>
      <c r="H4" s="17" t="s">
        <v>2</v>
      </c>
      <c r="I4" s="17" t="s">
        <v>38</v>
      </c>
      <c r="J4" s="17" t="s">
        <v>2</v>
      </c>
      <c r="K4" s="17" t="s">
        <v>39</v>
      </c>
      <c r="L4" s="17" t="s">
        <v>2</v>
      </c>
      <c r="M4" s="17" t="s">
        <v>40</v>
      </c>
      <c r="N4" s="17" t="s">
        <v>2</v>
      </c>
      <c r="O4" s="17" t="s">
        <v>41</v>
      </c>
      <c r="P4" s="17" t="s">
        <v>2</v>
      </c>
      <c r="Q4" s="17" t="s">
        <v>42</v>
      </c>
      <c r="R4" s="17" t="s">
        <v>2</v>
      </c>
      <c r="S4" s="17" t="s">
        <v>19</v>
      </c>
      <c r="T4" s="17" t="s">
        <v>2</v>
      </c>
    </row>
    <row r="5" spans="1:20" x14ac:dyDescent="0.3">
      <c r="A5" t="s">
        <v>2</v>
      </c>
      <c r="B5" s="16" t="s">
        <v>2</v>
      </c>
      <c r="C5" s="5" t="s">
        <v>20</v>
      </c>
      <c r="D5" s="11" t="s">
        <v>68</v>
      </c>
      <c r="E5" s="5" t="s">
        <v>20</v>
      </c>
      <c r="F5" s="11" t="s">
        <v>68</v>
      </c>
      <c r="G5" s="5" t="s">
        <v>20</v>
      </c>
      <c r="H5" s="11" t="s">
        <v>68</v>
      </c>
      <c r="I5" s="5" t="s">
        <v>20</v>
      </c>
      <c r="J5" s="11" t="s">
        <v>68</v>
      </c>
      <c r="K5" s="5" t="s">
        <v>20</v>
      </c>
      <c r="L5" s="11" t="s">
        <v>68</v>
      </c>
      <c r="M5" s="5" t="s">
        <v>20</v>
      </c>
      <c r="N5" s="11" t="s">
        <v>68</v>
      </c>
      <c r="O5" s="5" t="s">
        <v>20</v>
      </c>
      <c r="P5" s="11" t="s">
        <v>68</v>
      </c>
      <c r="Q5" s="5" t="s">
        <v>20</v>
      </c>
      <c r="R5" s="11" t="s">
        <v>68</v>
      </c>
      <c r="S5" s="5" t="s">
        <v>20</v>
      </c>
      <c r="T5" s="11" t="s">
        <v>68</v>
      </c>
    </row>
    <row r="6" spans="1:20" x14ac:dyDescent="0.3">
      <c r="A6" s="19" t="s">
        <v>125</v>
      </c>
      <c r="B6" s="7" t="s">
        <v>126</v>
      </c>
      <c r="C6" s="8">
        <v>416.788932888734</v>
      </c>
      <c r="D6" s="12">
        <v>118</v>
      </c>
      <c r="E6" s="8">
        <v>602.31435965288995</v>
      </c>
      <c r="F6" s="12">
        <v>118</v>
      </c>
      <c r="G6" s="8">
        <v>642.81823923626405</v>
      </c>
      <c r="H6" s="12">
        <v>118</v>
      </c>
      <c r="I6" s="8">
        <v>594.77795202433003</v>
      </c>
      <c r="J6" s="12">
        <v>118</v>
      </c>
      <c r="K6" s="8">
        <v>576.24627598736095</v>
      </c>
      <c r="L6" s="12">
        <v>118</v>
      </c>
      <c r="M6" s="8">
        <v>602.53766023329297</v>
      </c>
      <c r="N6" s="12">
        <v>108</v>
      </c>
      <c r="O6" s="13">
        <v>608.07343497336694</v>
      </c>
      <c r="P6" s="12">
        <v>97</v>
      </c>
      <c r="Q6" s="13">
        <v>594.93270288348594</v>
      </c>
      <c r="R6" s="12">
        <v>90</v>
      </c>
      <c r="S6" s="8">
        <v>569.48155647327303</v>
      </c>
      <c r="T6" s="12">
        <v>118</v>
      </c>
    </row>
    <row r="7" spans="1:20" x14ac:dyDescent="0.3">
      <c r="A7" s="16" t="s">
        <v>2</v>
      </c>
      <c r="B7" s="7" t="s">
        <v>127</v>
      </c>
      <c r="C7" s="13">
        <v>499.6166540314</v>
      </c>
      <c r="D7" s="12">
        <v>41</v>
      </c>
      <c r="E7" s="13">
        <v>618.15154371184303</v>
      </c>
      <c r="F7" s="12">
        <v>41</v>
      </c>
      <c r="G7" s="13">
        <v>681.407567304807</v>
      </c>
      <c r="H7" s="12">
        <v>41</v>
      </c>
      <c r="I7" s="13">
        <v>641.75114655059099</v>
      </c>
      <c r="J7" s="12">
        <v>41</v>
      </c>
      <c r="K7" s="13">
        <v>615.63118909790103</v>
      </c>
      <c r="L7" s="12">
        <v>41</v>
      </c>
      <c r="M7" s="13">
        <v>601.31090214319897</v>
      </c>
      <c r="N7" s="12">
        <v>39</v>
      </c>
      <c r="O7" s="13">
        <v>645.461913934986</v>
      </c>
      <c r="P7" s="12">
        <v>39</v>
      </c>
      <c r="Q7" s="13">
        <v>583.55551982325005</v>
      </c>
      <c r="R7" s="12">
        <v>36</v>
      </c>
      <c r="S7" s="13">
        <v>607.62314835698896</v>
      </c>
      <c r="T7" s="12">
        <v>41</v>
      </c>
    </row>
    <row r="8" spans="1:20" x14ac:dyDescent="0.3">
      <c r="A8" s="16" t="s">
        <v>2</v>
      </c>
      <c r="B8" s="7" t="s">
        <v>128</v>
      </c>
      <c r="C8" s="13">
        <v>482.70268054153303</v>
      </c>
      <c r="D8" s="12">
        <v>38</v>
      </c>
      <c r="E8" s="13">
        <v>653.73425523248</v>
      </c>
      <c r="F8" s="12">
        <v>38</v>
      </c>
      <c r="G8" s="13">
        <v>710.67566893841695</v>
      </c>
      <c r="H8" s="12">
        <v>38</v>
      </c>
      <c r="I8" s="13">
        <v>670.33459970868898</v>
      </c>
      <c r="J8" s="12">
        <v>38</v>
      </c>
      <c r="K8" s="13">
        <v>617.83964059869299</v>
      </c>
      <c r="L8" s="12">
        <v>38</v>
      </c>
      <c r="M8" s="13">
        <v>625.32156767990398</v>
      </c>
      <c r="N8" s="12">
        <v>32</v>
      </c>
      <c r="O8" s="13">
        <v>686.98687781688795</v>
      </c>
      <c r="P8" s="12">
        <v>31</v>
      </c>
      <c r="Q8" s="13">
        <v>595.31068170980495</v>
      </c>
      <c r="R8" s="12">
        <v>33</v>
      </c>
      <c r="S8" s="13">
        <v>623.64737250401595</v>
      </c>
      <c r="T8" s="12">
        <v>38</v>
      </c>
    </row>
    <row r="9" spans="1:20" x14ac:dyDescent="0.3">
      <c r="A9" s="16" t="s">
        <v>2</v>
      </c>
      <c r="B9" s="7" t="s">
        <v>129</v>
      </c>
      <c r="C9" s="13">
        <v>461.389696987001</v>
      </c>
      <c r="D9" s="12">
        <v>49</v>
      </c>
      <c r="E9" s="13">
        <v>607.88403339012496</v>
      </c>
      <c r="F9" s="12">
        <v>49</v>
      </c>
      <c r="G9" s="13">
        <v>668.890227048974</v>
      </c>
      <c r="H9" s="12">
        <v>49</v>
      </c>
      <c r="I9" s="13">
        <v>628.11992840190499</v>
      </c>
      <c r="J9" s="12">
        <v>49</v>
      </c>
      <c r="K9" s="13">
        <v>595.72393439707696</v>
      </c>
      <c r="L9" s="12">
        <v>49</v>
      </c>
      <c r="M9" s="13">
        <v>585.46660548791101</v>
      </c>
      <c r="N9" s="12">
        <v>47</v>
      </c>
      <c r="O9" s="13">
        <v>603.83985559405596</v>
      </c>
      <c r="P9" s="12">
        <v>45</v>
      </c>
      <c r="Q9" s="13">
        <v>621.13555841323296</v>
      </c>
      <c r="R9" s="12">
        <v>44</v>
      </c>
      <c r="S9" s="13">
        <v>589.19732309643803</v>
      </c>
      <c r="T9" s="12">
        <v>49</v>
      </c>
    </row>
    <row r="10" spans="1:20" x14ac:dyDescent="0.3">
      <c r="A10" s="16" t="s">
        <v>2</v>
      </c>
      <c r="B10" s="7" t="s">
        <v>130</v>
      </c>
      <c r="C10" s="13">
        <v>449.39773201567198</v>
      </c>
      <c r="D10" s="12">
        <v>47</v>
      </c>
      <c r="E10" s="13">
        <v>645.84812105373499</v>
      </c>
      <c r="F10" s="12">
        <v>47</v>
      </c>
      <c r="G10" s="13">
        <v>684.25714957878199</v>
      </c>
      <c r="H10" s="12">
        <v>47</v>
      </c>
      <c r="I10" s="13">
        <v>606.18754172025797</v>
      </c>
      <c r="J10" s="12">
        <v>47</v>
      </c>
      <c r="K10" s="13">
        <v>612.30363524077097</v>
      </c>
      <c r="L10" s="12">
        <v>47</v>
      </c>
      <c r="M10" s="13">
        <v>651.72751043036396</v>
      </c>
      <c r="N10" s="12">
        <v>45</v>
      </c>
      <c r="O10" s="13">
        <v>618.34292931310404</v>
      </c>
      <c r="P10" s="12">
        <v>40</v>
      </c>
      <c r="Q10" s="13">
        <v>645.62221589447302</v>
      </c>
      <c r="R10" s="12">
        <v>40</v>
      </c>
      <c r="S10" s="13">
        <v>603.96026364770103</v>
      </c>
      <c r="T10" s="12">
        <v>47</v>
      </c>
    </row>
    <row r="11" spans="1:20" x14ac:dyDescent="0.3">
      <c r="A11" s="16" t="s">
        <v>2</v>
      </c>
      <c r="B11" s="7" t="s">
        <v>131</v>
      </c>
      <c r="C11" s="13">
        <v>448.47249741938299</v>
      </c>
      <c r="D11" s="12">
        <v>60</v>
      </c>
      <c r="E11" s="13">
        <v>627.556578445338</v>
      </c>
      <c r="F11" s="12">
        <v>60</v>
      </c>
      <c r="G11" s="13">
        <v>678.86351214214301</v>
      </c>
      <c r="H11" s="12">
        <v>60</v>
      </c>
      <c r="I11" s="13">
        <v>636.455149136562</v>
      </c>
      <c r="J11" s="12">
        <v>60</v>
      </c>
      <c r="K11" s="13">
        <v>590.536480138868</v>
      </c>
      <c r="L11" s="12">
        <v>60</v>
      </c>
      <c r="M11" s="13">
        <v>639.46097173871703</v>
      </c>
      <c r="N11" s="12">
        <v>53</v>
      </c>
      <c r="O11" s="13">
        <v>647.10368227424101</v>
      </c>
      <c r="P11" s="12">
        <v>53</v>
      </c>
      <c r="Q11" s="13">
        <v>603.20043872869098</v>
      </c>
      <c r="R11" s="12">
        <v>46</v>
      </c>
      <c r="S11" s="13">
        <v>599.45971371231803</v>
      </c>
      <c r="T11" s="12">
        <v>60</v>
      </c>
    </row>
    <row r="12" spans="1:20" x14ac:dyDescent="0.3">
      <c r="A12" s="16" t="s">
        <v>2</v>
      </c>
      <c r="B12" s="7" t="s">
        <v>132</v>
      </c>
      <c r="C12" s="13">
        <v>446.82415411989302</v>
      </c>
      <c r="D12" s="12">
        <v>89</v>
      </c>
      <c r="E12" s="13">
        <v>584.76615232887696</v>
      </c>
      <c r="F12" s="12">
        <v>89</v>
      </c>
      <c r="G12" s="13">
        <v>610.86690489080104</v>
      </c>
      <c r="H12" s="12">
        <v>89</v>
      </c>
      <c r="I12" s="13">
        <v>608.57808224541805</v>
      </c>
      <c r="J12" s="12">
        <v>89</v>
      </c>
      <c r="K12" s="13">
        <v>567.74642104010604</v>
      </c>
      <c r="L12" s="12">
        <v>89</v>
      </c>
      <c r="M12" s="13">
        <v>590.10362931618204</v>
      </c>
      <c r="N12" s="12">
        <v>88</v>
      </c>
      <c r="O12" s="13">
        <v>588.84631159637797</v>
      </c>
      <c r="P12" s="12">
        <v>87</v>
      </c>
      <c r="Q12" s="13">
        <v>572.70841789302199</v>
      </c>
      <c r="R12" s="12">
        <v>77</v>
      </c>
      <c r="S12" s="13">
        <v>565.02185947961004</v>
      </c>
      <c r="T12" s="12">
        <v>89</v>
      </c>
    </row>
    <row r="13" spans="1:20" x14ac:dyDescent="0.3">
      <c r="A13" s="16" t="s">
        <v>2</v>
      </c>
      <c r="B13" s="7" t="s">
        <v>133</v>
      </c>
      <c r="C13" s="13">
        <v>424.15815279414801</v>
      </c>
      <c r="D13" s="12">
        <v>46</v>
      </c>
      <c r="E13" s="13">
        <v>549.81347558273899</v>
      </c>
      <c r="F13" s="12">
        <v>46</v>
      </c>
      <c r="G13" s="13">
        <v>616.00788921240405</v>
      </c>
      <c r="H13" s="12">
        <v>46</v>
      </c>
      <c r="I13" s="13">
        <v>583.17599030053202</v>
      </c>
      <c r="J13" s="12">
        <v>46</v>
      </c>
      <c r="K13" s="13">
        <v>536.19336356268502</v>
      </c>
      <c r="L13" s="12">
        <v>46</v>
      </c>
      <c r="M13" s="13">
        <v>572.38949772450303</v>
      </c>
      <c r="N13" s="12">
        <v>44</v>
      </c>
      <c r="O13" s="13">
        <v>549.17413817664794</v>
      </c>
      <c r="P13" s="12">
        <v>45</v>
      </c>
      <c r="Q13" s="13">
        <v>540.13609025575101</v>
      </c>
      <c r="R13" s="12">
        <v>41</v>
      </c>
      <c r="S13" s="13">
        <v>540.35080490345695</v>
      </c>
      <c r="T13" s="12">
        <v>46</v>
      </c>
    </row>
    <row r="14" spans="1:20" x14ac:dyDescent="0.3">
      <c r="A14" s="16" t="s">
        <v>2</v>
      </c>
      <c r="B14" s="7" t="s">
        <v>134</v>
      </c>
      <c r="C14" s="13">
        <v>410.76429515660197</v>
      </c>
      <c r="D14" s="12">
        <v>30</v>
      </c>
      <c r="E14" s="13">
        <v>593.73500414365105</v>
      </c>
      <c r="F14" s="12">
        <v>30</v>
      </c>
      <c r="G14" s="13">
        <v>630.625653561528</v>
      </c>
      <c r="H14" s="12">
        <v>30</v>
      </c>
      <c r="I14" s="13">
        <v>621.12823778232905</v>
      </c>
      <c r="J14" s="12">
        <v>30</v>
      </c>
      <c r="K14" s="13">
        <v>510.54223007843802</v>
      </c>
      <c r="L14" s="12">
        <v>30</v>
      </c>
      <c r="M14" s="13">
        <v>572.69136863497204</v>
      </c>
      <c r="N14" s="12">
        <v>26</v>
      </c>
      <c r="O14" s="13">
        <v>567.75582635789704</v>
      </c>
      <c r="P14" s="12">
        <v>24</v>
      </c>
      <c r="Q14" s="13">
        <v>529.35355242856394</v>
      </c>
      <c r="R14" s="12">
        <v>23</v>
      </c>
      <c r="S14" s="13">
        <v>556.58827505025499</v>
      </c>
      <c r="T14" s="12">
        <v>30</v>
      </c>
    </row>
    <row r="15" spans="1:20" x14ac:dyDescent="0.3">
      <c r="A15" s="16" t="s">
        <v>2</v>
      </c>
      <c r="B15" s="7" t="s">
        <v>135</v>
      </c>
      <c r="C15" s="13">
        <v>393.69701690645297</v>
      </c>
      <c r="D15" s="12">
        <v>5</v>
      </c>
      <c r="E15" s="13">
        <v>708.32036198704202</v>
      </c>
      <c r="F15" s="12">
        <v>5</v>
      </c>
      <c r="G15" s="13">
        <v>749.25727072249401</v>
      </c>
      <c r="H15" s="12">
        <v>5</v>
      </c>
      <c r="I15" s="13">
        <v>755.56025381604104</v>
      </c>
      <c r="J15" s="12">
        <v>5</v>
      </c>
      <c r="K15" s="13">
        <v>567.25047239031301</v>
      </c>
      <c r="L15" s="12">
        <v>5</v>
      </c>
      <c r="M15" s="13">
        <v>708.32036198704202</v>
      </c>
      <c r="N15" s="12">
        <v>5</v>
      </c>
      <c r="O15" s="13">
        <v>749.25727072249401</v>
      </c>
      <c r="P15" s="12">
        <v>5</v>
      </c>
      <c r="Q15" s="13">
        <v>641.41563864893396</v>
      </c>
      <c r="R15" s="12">
        <v>4</v>
      </c>
      <c r="S15" s="13">
        <v>650.458463553255</v>
      </c>
      <c r="T15" s="12">
        <v>5</v>
      </c>
    </row>
    <row r="16" spans="1:20" x14ac:dyDescent="0.3">
      <c r="A16" s="16" t="s">
        <v>2</v>
      </c>
      <c r="B16" s="7" t="s">
        <v>136</v>
      </c>
      <c r="C16" s="13">
        <v>377.87114009925602</v>
      </c>
      <c r="D16" s="12">
        <v>64</v>
      </c>
      <c r="E16" s="13">
        <v>564.52018442658095</v>
      </c>
      <c r="F16" s="12">
        <v>64</v>
      </c>
      <c r="G16" s="13">
        <v>614.98183143940196</v>
      </c>
      <c r="H16" s="12">
        <v>64</v>
      </c>
      <c r="I16" s="13">
        <v>564.39439927797901</v>
      </c>
      <c r="J16" s="12">
        <v>64</v>
      </c>
      <c r="K16" s="13">
        <v>524.21129702103997</v>
      </c>
      <c r="L16" s="12">
        <v>64</v>
      </c>
      <c r="M16" s="13">
        <v>555.94547767185804</v>
      </c>
      <c r="N16" s="12">
        <v>58</v>
      </c>
      <c r="O16" s="13">
        <v>542.76504294087101</v>
      </c>
      <c r="P16" s="12">
        <v>59</v>
      </c>
      <c r="Q16" s="13">
        <v>536.20609661082506</v>
      </c>
      <c r="R16" s="12">
        <v>53</v>
      </c>
      <c r="S16" s="13">
        <v>525.26519958521305</v>
      </c>
      <c r="T16" s="12">
        <v>64</v>
      </c>
    </row>
    <row r="17" spans="1:20" x14ac:dyDescent="0.3">
      <c r="A17" s="16" t="s">
        <v>2</v>
      </c>
      <c r="B17" s="7" t="s">
        <v>137</v>
      </c>
      <c r="C17" s="13">
        <v>377.83481497549099</v>
      </c>
      <c r="D17" s="12">
        <v>23</v>
      </c>
      <c r="E17" s="13">
        <v>496.32274987611999</v>
      </c>
      <c r="F17" s="12">
        <v>23</v>
      </c>
      <c r="G17" s="13">
        <v>491.648968983136</v>
      </c>
      <c r="H17" s="12">
        <v>23</v>
      </c>
      <c r="I17" s="13">
        <v>522.66433198510003</v>
      </c>
      <c r="J17" s="12">
        <v>23</v>
      </c>
      <c r="K17" s="13">
        <v>461.63510681133499</v>
      </c>
      <c r="L17" s="12">
        <v>23</v>
      </c>
      <c r="M17" s="13">
        <v>464.61127173846302</v>
      </c>
      <c r="N17" s="12">
        <v>22</v>
      </c>
      <c r="O17" s="13">
        <v>535.03213596776095</v>
      </c>
      <c r="P17" s="12">
        <v>21</v>
      </c>
      <c r="Q17" s="13">
        <v>525.32948420767195</v>
      </c>
      <c r="R17" s="12">
        <v>17</v>
      </c>
      <c r="S17" s="13">
        <v>472.55774839577498</v>
      </c>
      <c r="T17" s="12">
        <v>23</v>
      </c>
    </row>
    <row r="18" spans="1:20" x14ac:dyDescent="0.3">
      <c r="A18" s="16" t="s">
        <v>2</v>
      </c>
      <c r="B18" s="7" t="s">
        <v>138</v>
      </c>
      <c r="C18" s="13">
        <v>361.68209079957802</v>
      </c>
      <c r="D18" s="12">
        <v>11</v>
      </c>
      <c r="E18" s="13">
        <v>628.94618701952504</v>
      </c>
      <c r="F18" s="12">
        <v>11</v>
      </c>
      <c r="G18" s="13">
        <v>644.99478551112395</v>
      </c>
      <c r="H18" s="12">
        <v>11</v>
      </c>
      <c r="I18" s="13">
        <v>722.02805393777203</v>
      </c>
      <c r="J18" s="12">
        <v>11</v>
      </c>
      <c r="K18" s="13">
        <v>527.17760620915396</v>
      </c>
      <c r="L18" s="12">
        <v>11</v>
      </c>
      <c r="M18" s="13">
        <v>635.76684246171203</v>
      </c>
      <c r="N18" s="12">
        <v>11</v>
      </c>
      <c r="O18" s="13">
        <v>658.02433411256504</v>
      </c>
      <c r="P18" s="12">
        <v>10</v>
      </c>
      <c r="Q18" s="13">
        <v>570.02209002394204</v>
      </c>
      <c r="R18" s="12">
        <v>6</v>
      </c>
      <c r="S18" s="13">
        <v>575.87221569506698</v>
      </c>
      <c r="T18" s="12">
        <v>11</v>
      </c>
    </row>
    <row r="19" spans="1:20" x14ac:dyDescent="0.3">
      <c r="A19" s="16" t="s">
        <v>2</v>
      </c>
      <c r="B19" s="7" t="s">
        <v>139</v>
      </c>
      <c r="C19" s="13">
        <v>265.41206968572601</v>
      </c>
      <c r="D19" s="12">
        <v>3</v>
      </c>
      <c r="E19" s="13">
        <v>538.35172125709505</v>
      </c>
      <c r="F19" s="12">
        <v>3</v>
      </c>
      <c r="G19" s="13">
        <v>538.35172125709505</v>
      </c>
      <c r="H19" s="12">
        <v>3</v>
      </c>
      <c r="I19" s="13">
        <v>472.93965157136898</v>
      </c>
      <c r="J19" s="12">
        <v>3</v>
      </c>
      <c r="K19" s="13">
        <v>400</v>
      </c>
      <c r="L19" s="12">
        <v>3</v>
      </c>
      <c r="M19" s="13">
        <v>403.763790942821</v>
      </c>
      <c r="N19" s="12">
        <v>3</v>
      </c>
      <c r="O19" s="13">
        <v>300</v>
      </c>
      <c r="P19" s="12">
        <v>2</v>
      </c>
      <c r="Q19" s="13">
        <v>300</v>
      </c>
      <c r="R19" s="12">
        <v>2</v>
      </c>
      <c r="S19" s="13">
        <v>426.93051367422697</v>
      </c>
      <c r="T19" s="12">
        <v>3</v>
      </c>
    </row>
  </sheetData>
  <mergeCells count="11">
    <mergeCell ref="A6:A19"/>
    <mergeCell ref="K4:L4"/>
    <mergeCell ref="M4:N4"/>
    <mergeCell ref="O4:P4"/>
    <mergeCell ref="Q4:R4"/>
    <mergeCell ref="S4:T4"/>
    <mergeCell ref="B4:B5"/>
    <mergeCell ref="C4:D4"/>
    <mergeCell ref="E4:F4"/>
    <mergeCell ref="G4:H4"/>
    <mergeCell ref="I4:J4"/>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8"/>
  <sheetViews>
    <sheetView tabSelected="1" workbookViewId="0"/>
  </sheetViews>
  <sheetFormatPr defaultRowHeight="14.4" x14ac:dyDescent="0.3"/>
  <cols>
    <col min="1" max="1" width="104.88671875" bestFit="1" customWidth="1"/>
    <col min="2" max="2" width="16.88671875" bestFit="1" customWidth="1"/>
    <col min="3" max="3" width="3.109375" bestFit="1" customWidth="1"/>
    <col min="4" max="6" width="20.6640625" bestFit="1" customWidth="1"/>
  </cols>
  <sheetData>
    <row r="1" spans="1:6" x14ac:dyDescent="0.3">
      <c r="A1" s="2" t="str">
        <f xml:space="preserve"> HYPERLINK("#'Table of Contents'!A1", "Table of Contents")</f>
        <v>Table of Contents</v>
      </c>
    </row>
    <row r="2" spans="1:6" x14ac:dyDescent="0.3">
      <c r="A2" s="1" t="s">
        <v>140</v>
      </c>
    </row>
    <row r="3" spans="1:6" ht="23.25" customHeight="1" x14ac:dyDescent="0.3">
      <c r="A3" s="3" t="s">
        <v>141</v>
      </c>
    </row>
    <row r="4" spans="1:6" x14ac:dyDescent="0.3">
      <c r="A4" s="4" t="s">
        <v>2</v>
      </c>
      <c r="B4" s="4" t="s">
        <v>2</v>
      </c>
      <c r="C4" s="15" t="s">
        <v>2</v>
      </c>
      <c r="D4" s="17" t="s">
        <v>142</v>
      </c>
      <c r="E4" s="17" t="s">
        <v>2</v>
      </c>
      <c r="F4" s="17" t="s">
        <v>2</v>
      </c>
    </row>
    <row r="5" spans="1:6" x14ac:dyDescent="0.3">
      <c r="A5" t="s">
        <v>2</v>
      </c>
      <c r="B5" t="s">
        <v>2</v>
      </c>
      <c r="C5" s="16" t="s">
        <v>2</v>
      </c>
      <c r="D5" s="5" t="s">
        <v>143</v>
      </c>
      <c r="E5" s="5" t="s">
        <v>144</v>
      </c>
      <c r="F5" s="5" t="s">
        <v>145</v>
      </c>
    </row>
    <row r="6" spans="1:6" ht="25.5" customHeight="1" x14ac:dyDescent="0.3">
      <c r="A6" s="18" t="s">
        <v>3</v>
      </c>
      <c r="B6" s="7" t="s">
        <v>4</v>
      </c>
      <c r="C6" s="7" t="s">
        <v>44</v>
      </c>
      <c r="D6" s="14">
        <v>0.341019076110333</v>
      </c>
      <c r="E6" s="14">
        <v>0.30105602184172198</v>
      </c>
      <c r="F6" s="14">
        <v>0.35792490204794503</v>
      </c>
    </row>
    <row r="7" spans="1:6" ht="25.5" customHeight="1" x14ac:dyDescent="0.3">
      <c r="A7" s="16" t="s">
        <v>2</v>
      </c>
      <c r="B7" s="6" t="s">
        <v>6</v>
      </c>
      <c r="C7" s="7" t="s">
        <v>44</v>
      </c>
      <c r="D7" s="14">
        <v>0.26606391883664698</v>
      </c>
      <c r="E7" s="14">
        <v>0.32073557467715902</v>
      </c>
      <c r="F7" s="14">
        <v>0.413200506486194</v>
      </c>
    </row>
    <row r="8" spans="1:6" x14ac:dyDescent="0.3">
      <c r="A8" s="16" t="s">
        <v>2</v>
      </c>
      <c r="B8" s="7" t="s">
        <v>7</v>
      </c>
      <c r="C8" s="7" t="s">
        <v>44</v>
      </c>
      <c r="D8" s="14">
        <v>0.32322246038840302</v>
      </c>
      <c r="E8" s="14">
        <v>0.30039341279697601</v>
      </c>
      <c r="F8" s="14">
        <v>0.37638412681462002</v>
      </c>
    </row>
    <row r="9" spans="1:6" x14ac:dyDescent="0.3">
      <c r="A9" s="16" t="s">
        <v>2</v>
      </c>
      <c r="B9" s="7" t="s">
        <v>8</v>
      </c>
      <c r="C9" s="7" t="s">
        <v>44</v>
      </c>
      <c r="D9" s="14">
        <v>0.39528659980950898</v>
      </c>
      <c r="E9" s="14">
        <v>0.337374347283874</v>
      </c>
      <c r="F9" s="14">
        <v>0.26733905290661703</v>
      </c>
    </row>
    <row r="10" spans="1:6" x14ac:dyDescent="0.3">
      <c r="A10" s="16" t="s">
        <v>2</v>
      </c>
      <c r="B10" s="6" t="s">
        <v>9</v>
      </c>
      <c r="C10" s="7" t="s">
        <v>44</v>
      </c>
      <c r="D10" s="14">
        <v>0.26361038020483102</v>
      </c>
      <c r="E10" s="14">
        <v>0.326251853751853</v>
      </c>
      <c r="F10" s="14">
        <v>0.41013776604331598</v>
      </c>
    </row>
    <row r="11" spans="1:6" x14ac:dyDescent="0.3">
      <c r="A11" s="16" t="s">
        <v>2</v>
      </c>
      <c r="B11" s="7" t="s">
        <v>10</v>
      </c>
      <c r="C11" s="7" t="s">
        <v>44</v>
      </c>
      <c r="D11" s="14">
        <v>0.33871468790407899</v>
      </c>
      <c r="E11" s="14">
        <v>0.325429993419519</v>
      </c>
      <c r="F11" s="14">
        <v>0.335855318676402</v>
      </c>
    </row>
    <row r="12" spans="1:6" ht="25.5" customHeight="1" x14ac:dyDescent="0.3">
      <c r="A12" s="16" t="s">
        <v>2</v>
      </c>
      <c r="B12" s="6" t="s">
        <v>11</v>
      </c>
      <c r="C12" s="7" t="s">
        <v>44</v>
      </c>
      <c r="D12" s="14">
        <v>0.206083233116368</v>
      </c>
      <c r="E12" s="14">
        <v>0.359828728873896</v>
      </c>
      <c r="F12" s="14">
        <v>0.434088038009737</v>
      </c>
    </row>
    <row r="13" spans="1:6" x14ac:dyDescent="0.3">
      <c r="A13" s="16" t="s">
        <v>2</v>
      </c>
      <c r="B13" s="7" t="s">
        <v>12</v>
      </c>
      <c r="C13" s="7" t="s">
        <v>44</v>
      </c>
      <c r="D13" s="14">
        <v>0.23464687745814999</v>
      </c>
      <c r="E13" s="14">
        <v>0.36031955405073801</v>
      </c>
      <c r="F13" s="14">
        <v>0.40503356849111199</v>
      </c>
    </row>
    <row r="14" spans="1:6" x14ac:dyDescent="0.3">
      <c r="A14" s="16" t="s">
        <v>2</v>
      </c>
      <c r="B14" s="7" t="s">
        <v>13</v>
      </c>
      <c r="C14" s="7" t="s">
        <v>44</v>
      </c>
      <c r="D14" s="14">
        <v>0.27783743126305599</v>
      </c>
      <c r="E14" s="14">
        <v>0.34421439790665198</v>
      </c>
      <c r="F14" s="14">
        <v>0.37794817083029097</v>
      </c>
    </row>
    <row r="15" spans="1:6" ht="25.5" customHeight="1" x14ac:dyDescent="0.3">
      <c r="A15" s="16" t="s">
        <v>2</v>
      </c>
      <c r="B15" s="6" t="s">
        <v>14</v>
      </c>
      <c r="C15" s="7" t="s">
        <v>44</v>
      </c>
      <c r="D15" s="14">
        <v>0.272803674432679</v>
      </c>
      <c r="E15" s="14">
        <v>0.26701340667490497</v>
      </c>
      <c r="F15" s="14">
        <v>0.46018291889241603</v>
      </c>
    </row>
    <row r="16" spans="1:6" x14ac:dyDescent="0.3">
      <c r="A16" s="16" t="s">
        <v>2</v>
      </c>
      <c r="B16" s="7" t="s">
        <v>15</v>
      </c>
      <c r="C16" s="7" t="s">
        <v>44</v>
      </c>
      <c r="D16" s="14">
        <v>0.17580692246091201</v>
      </c>
      <c r="E16" s="14">
        <v>0.28118938330662901</v>
      </c>
      <c r="F16" s="14">
        <v>0.54300369423245898</v>
      </c>
    </row>
    <row r="17" spans="1:6" x14ac:dyDescent="0.3">
      <c r="A17" s="16" t="s">
        <v>2</v>
      </c>
      <c r="B17" s="7" t="s">
        <v>16</v>
      </c>
      <c r="C17" s="7" t="s">
        <v>44</v>
      </c>
      <c r="D17" s="14">
        <v>0.26273072350140902</v>
      </c>
      <c r="E17" s="14">
        <v>0.33279666238908601</v>
      </c>
      <c r="F17" s="14">
        <v>0.40447261410950602</v>
      </c>
    </row>
    <row r="18" spans="1:6" x14ac:dyDescent="0.3">
      <c r="A18" s="16" t="s">
        <v>2</v>
      </c>
      <c r="B18" s="7" t="s">
        <v>17</v>
      </c>
      <c r="C18" s="7" t="s">
        <v>44</v>
      </c>
      <c r="D18" s="14">
        <v>0.22060327686528799</v>
      </c>
      <c r="E18" s="14">
        <v>0.34385182768000599</v>
      </c>
      <c r="F18" s="14">
        <v>0.43554489545470498</v>
      </c>
    </row>
  </sheetData>
  <mergeCells count="3">
    <mergeCell ref="C4:C5"/>
    <mergeCell ref="D4:F4"/>
    <mergeCell ref="A6:A18"/>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8"/>
  <sheetViews>
    <sheetView tabSelected="1" workbookViewId="0"/>
  </sheetViews>
  <sheetFormatPr defaultRowHeight="14.4" x14ac:dyDescent="0.3"/>
  <cols>
    <col min="1" max="1" width="104.88671875" bestFit="1" customWidth="1"/>
    <col min="2" max="2" width="16.88671875" bestFit="1" customWidth="1"/>
    <col min="3" max="3" width="22.33203125" bestFit="1" customWidth="1"/>
  </cols>
  <sheetData>
    <row r="1" spans="1:3" x14ac:dyDescent="0.3">
      <c r="A1" s="2" t="str">
        <f xml:space="preserve"> HYPERLINK("#'Table of Contents'!A1", "Table of Contents")</f>
        <v>Table of Contents</v>
      </c>
    </row>
    <row r="2" spans="1:3" x14ac:dyDescent="0.3">
      <c r="A2" s="1" t="s">
        <v>146</v>
      </c>
    </row>
    <row r="3" spans="1:3" ht="23.25" customHeight="1" x14ac:dyDescent="0.3">
      <c r="A3" s="3" t="s">
        <v>141</v>
      </c>
    </row>
    <row r="4" spans="1:3" x14ac:dyDescent="0.3">
      <c r="A4" s="4" t="s">
        <v>2</v>
      </c>
      <c r="B4" s="15" t="s">
        <v>2</v>
      </c>
      <c r="C4" s="5" t="s">
        <v>147</v>
      </c>
    </row>
    <row r="5" spans="1:3" x14ac:dyDescent="0.3">
      <c r="A5" t="s">
        <v>2</v>
      </c>
      <c r="B5" s="16" t="s">
        <v>2</v>
      </c>
      <c r="C5" s="5" t="s">
        <v>20</v>
      </c>
    </row>
    <row r="6" spans="1:3" ht="25.5" customHeight="1" x14ac:dyDescent="0.3">
      <c r="A6" s="18" t="s">
        <v>3</v>
      </c>
      <c r="B6" s="7" t="s">
        <v>4</v>
      </c>
      <c r="C6" s="8">
        <v>1.69058259376122</v>
      </c>
    </row>
    <row r="7" spans="1:3" ht="25.5" customHeight="1" x14ac:dyDescent="0.3">
      <c r="A7" s="16" t="s">
        <v>2</v>
      </c>
      <c r="B7" s="6" t="s">
        <v>6</v>
      </c>
      <c r="C7" s="8">
        <v>14.713658764954699</v>
      </c>
    </row>
    <row r="8" spans="1:3" x14ac:dyDescent="0.3">
      <c r="A8" s="16" t="s">
        <v>2</v>
      </c>
      <c r="B8" s="7" t="s">
        <v>7</v>
      </c>
      <c r="C8" s="8">
        <v>5.3161666426217504</v>
      </c>
    </row>
    <row r="9" spans="1:3" x14ac:dyDescent="0.3">
      <c r="A9" s="16" t="s">
        <v>2</v>
      </c>
      <c r="B9" s="7" t="s">
        <v>8</v>
      </c>
      <c r="C9" s="8">
        <v>-12.794754690289199</v>
      </c>
    </row>
    <row r="10" spans="1:3" x14ac:dyDescent="0.3">
      <c r="A10" s="16" t="s">
        <v>2</v>
      </c>
      <c r="B10" s="6" t="s">
        <v>9</v>
      </c>
      <c r="C10" s="8">
        <v>14.6527385838485</v>
      </c>
    </row>
    <row r="11" spans="1:3" x14ac:dyDescent="0.3">
      <c r="A11" s="16" t="s">
        <v>2</v>
      </c>
      <c r="B11" s="7" t="s">
        <v>10</v>
      </c>
      <c r="C11" s="8">
        <v>-0.28593692276777399</v>
      </c>
    </row>
    <row r="12" spans="1:3" ht="25.5" customHeight="1" x14ac:dyDescent="0.3">
      <c r="A12" s="16" t="s">
        <v>2</v>
      </c>
      <c r="B12" s="6" t="s">
        <v>11</v>
      </c>
      <c r="C12" s="8">
        <v>22.800480489336898</v>
      </c>
    </row>
    <row r="13" spans="1:3" x14ac:dyDescent="0.3">
      <c r="A13" s="16" t="s">
        <v>2</v>
      </c>
      <c r="B13" s="7" t="s">
        <v>12</v>
      </c>
      <c r="C13" s="8">
        <v>17.038669103296201</v>
      </c>
    </row>
    <row r="14" spans="1:3" x14ac:dyDescent="0.3">
      <c r="A14" s="16" t="s">
        <v>2</v>
      </c>
      <c r="B14" s="7" t="s">
        <v>13</v>
      </c>
      <c r="C14" s="8">
        <v>10.0110739567235</v>
      </c>
    </row>
    <row r="15" spans="1:3" ht="25.5" customHeight="1" x14ac:dyDescent="0.3">
      <c r="A15" s="16" t="s">
        <v>2</v>
      </c>
      <c r="B15" s="6" t="s">
        <v>14</v>
      </c>
      <c r="C15" s="8">
        <v>18.737924445973601</v>
      </c>
    </row>
    <row r="16" spans="1:3" x14ac:dyDescent="0.3">
      <c r="A16" s="16" t="s">
        <v>2</v>
      </c>
      <c r="B16" s="7" t="s">
        <v>15</v>
      </c>
      <c r="C16" s="8">
        <v>36.719677177154601</v>
      </c>
    </row>
    <row r="17" spans="1:3" x14ac:dyDescent="0.3">
      <c r="A17" s="16" t="s">
        <v>2</v>
      </c>
      <c r="B17" s="7" t="s">
        <v>16</v>
      </c>
      <c r="C17" s="8">
        <v>14.174189060809701</v>
      </c>
    </row>
    <row r="18" spans="1:3" x14ac:dyDescent="0.3">
      <c r="A18" s="16" t="s">
        <v>2</v>
      </c>
      <c r="B18" s="7" t="s">
        <v>17</v>
      </c>
      <c r="C18" s="8">
        <v>21.494161858941698</v>
      </c>
    </row>
  </sheetData>
  <mergeCells count="2">
    <mergeCell ref="B4:B5"/>
    <mergeCell ref="A6:A18"/>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9"/>
  <sheetViews>
    <sheetView tabSelected="1" workbookViewId="0"/>
  </sheetViews>
  <sheetFormatPr defaultRowHeight="14.4" x14ac:dyDescent="0.3"/>
  <cols>
    <col min="1" max="1" width="121.44140625" bestFit="1" customWidth="1"/>
    <col min="2" max="2" width="7.77734375" bestFit="1" customWidth="1"/>
    <col min="3" max="4" width="22.6640625" bestFit="1" customWidth="1"/>
  </cols>
  <sheetData>
    <row r="1" spans="1:4" x14ac:dyDescent="0.3">
      <c r="A1" s="2" t="str">
        <f xml:space="preserve"> HYPERLINK("#'Table of Contents'!A1", "Table of Contents")</f>
        <v>Table of Contents</v>
      </c>
    </row>
    <row r="2" spans="1:4" x14ac:dyDescent="0.3">
      <c r="A2" s="1" t="s">
        <v>148</v>
      </c>
    </row>
    <row r="3" spans="1:4" ht="23.25" customHeight="1" x14ac:dyDescent="0.3">
      <c r="A3" s="3" t="s">
        <v>92</v>
      </c>
    </row>
    <row r="4" spans="1:4" x14ac:dyDescent="0.3">
      <c r="A4" s="4" t="s">
        <v>2</v>
      </c>
      <c r="B4" s="15" t="s">
        <v>2</v>
      </c>
      <c r="C4" s="17" t="s">
        <v>33</v>
      </c>
      <c r="D4" s="17" t="s">
        <v>2</v>
      </c>
    </row>
    <row r="5" spans="1:4" x14ac:dyDescent="0.3">
      <c r="A5" t="s">
        <v>2</v>
      </c>
      <c r="B5" s="16" t="s">
        <v>2</v>
      </c>
      <c r="C5" s="5" t="s">
        <v>20</v>
      </c>
      <c r="D5" s="11" t="s">
        <v>68</v>
      </c>
    </row>
    <row r="6" spans="1:4" ht="25.5" customHeight="1" x14ac:dyDescent="0.3">
      <c r="A6" s="18" t="s">
        <v>49</v>
      </c>
      <c r="B6" s="7" t="s">
        <v>46</v>
      </c>
      <c r="C6" s="8">
        <v>371.67714571740999</v>
      </c>
      <c r="D6" s="12">
        <v>243</v>
      </c>
    </row>
    <row r="7" spans="1:4" x14ac:dyDescent="0.3">
      <c r="A7" s="16" t="s">
        <v>2</v>
      </c>
      <c r="B7" s="7" t="s">
        <v>48</v>
      </c>
      <c r="C7" s="8">
        <v>507.21978735802099</v>
      </c>
      <c r="D7" s="12">
        <v>149</v>
      </c>
    </row>
    <row r="8" spans="1:4" x14ac:dyDescent="0.3">
      <c r="A8" s="18" t="s">
        <v>50</v>
      </c>
      <c r="B8" s="7" t="s">
        <v>46</v>
      </c>
      <c r="C8" s="8">
        <v>382.72647774903902</v>
      </c>
      <c r="D8" s="12">
        <v>140</v>
      </c>
    </row>
    <row r="9" spans="1:4" x14ac:dyDescent="0.3">
      <c r="A9" s="16" t="s">
        <v>2</v>
      </c>
      <c r="B9" s="7" t="s">
        <v>48</v>
      </c>
      <c r="C9" s="8">
        <v>451.51368797811199</v>
      </c>
      <c r="D9" s="12">
        <v>352</v>
      </c>
    </row>
    <row r="10" spans="1:4" x14ac:dyDescent="0.3">
      <c r="A10" s="18" t="s">
        <v>51</v>
      </c>
      <c r="B10" s="7" t="s">
        <v>46</v>
      </c>
      <c r="C10" s="8">
        <v>367.35892413588101</v>
      </c>
      <c r="D10" s="12">
        <v>172</v>
      </c>
    </row>
    <row r="11" spans="1:4" x14ac:dyDescent="0.3">
      <c r="A11" s="16" t="s">
        <v>2</v>
      </c>
      <c r="B11" s="7" t="s">
        <v>48</v>
      </c>
      <c r="C11" s="8">
        <v>465.790826588588</v>
      </c>
      <c r="D11" s="12">
        <v>299</v>
      </c>
    </row>
    <row r="12" spans="1:4" ht="25.5" customHeight="1" x14ac:dyDescent="0.3">
      <c r="A12" s="18" t="s">
        <v>63</v>
      </c>
      <c r="B12" s="7" t="s">
        <v>46</v>
      </c>
      <c r="C12" s="8">
        <v>368.89263196612399</v>
      </c>
      <c r="D12" s="12">
        <v>254</v>
      </c>
    </row>
    <row r="13" spans="1:4" x14ac:dyDescent="0.3">
      <c r="A13" s="16" t="s">
        <v>2</v>
      </c>
      <c r="B13" s="7" t="s">
        <v>48</v>
      </c>
      <c r="C13" s="8">
        <v>502.37506190582201</v>
      </c>
      <c r="D13" s="12">
        <v>238</v>
      </c>
    </row>
    <row r="14" spans="1:4" x14ac:dyDescent="0.3">
      <c r="A14" s="18" t="s">
        <v>59</v>
      </c>
      <c r="B14" s="7" t="s">
        <v>46</v>
      </c>
      <c r="C14" s="8">
        <v>370.93339919204999</v>
      </c>
      <c r="D14" s="12">
        <v>210</v>
      </c>
    </row>
    <row r="15" spans="1:4" x14ac:dyDescent="0.3">
      <c r="A15" s="16" t="s">
        <v>2</v>
      </c>
      <c r="B15" s="7" t="s">
        <v>48</v>
      </c>
      <c r="C15" s="8">
        <v>480.174048733539</v>
      </c>
      <c r="D15" s="12">
        <v>282</v>
      </c>
    </row>
    <row r="16" spans="1:4" x14ac:dyDescent="0.3">
      <c r="A16" s="19" t="s">
        <v>88</v>
      </c>
      <c r="B16" s="7" t="s">
        <v>46</v>
      </c>
      <c r="C16" s="8">
        <v>422.802965230533</v>
      </c>
      <c r="D16" s="12">
        <v>341</v>
      </c>
    </row>
    <row r="17" spans="1:4" x14ac:dyDescent="0.3">
      <c r="A17" s="16" t="s">
        <v>2</v>
      </c>
      <c r="B17" s="7" t="s">
        <v>48</v>
      </c>
      <c r="C17" s="8">
        <v>443.10269159178802</v>
      </c>
      <c r="D17" s="12">
        <v>137</v>
      </c>
    </row>
    <row r="18" spans="1:4" ht="25.5" customHeight="1" x14ac:dyDescent="0.3">
      <c r="A18" s="18" t="s">
        <v>77</v>
      </c>
      <c r="B18" s="7" t="s">
        <v>46</v>
      </c>
      <c r="C18" s="8">
        <v>368.30173806972499</v>
      </c>
      <c r="D18" s="12">
        <v>41</v>
      </c>
    </row>
    <row r="19" spans="1:4" x14ac:dyDescent="0.3">
      <c r="A19" s="16" t="s">
        <v>2</v>
      </c>
      <c r="B19" s="7" t="s">
        <v>48</v>
      </c>
      <c r="C19" s="8">
        <v>425.39023033940799</v>
      </c>
      <c r="D19" s="12">
        <v>123</v>
      </c>
    </row>
  </sheetData>
  <mergeCells count="9">
    <mergeCell ref="A12:A13"/>
    <mergeCell ref="A14:A15"/>
    <mergeCell ref="A16:A17"/>
    <mergeCell ref="A18:A19"/>
    <mergeCell ref="B4:B5"/>
    <mergeCell ref="C4:D4"/>
    <mergeCell ref="A6:A7"/>
    <mergeCell ref="A8:A9"/>
    <mergeCell ref="A10:A11"/>
  </mergeCell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9"/>
  <sheetViews>
    <sheetView tabSelected="1" workbookViewId="0"/>
  </sheetViews>
  <sheetFormatPr defaultRowHeight="14.4" x14ac:dyDescent="0.3"/>
  <cols>
    <col min="1" max="1" width="121.44140625" bestFit="1" customWidth="1"/>
    <col min="2" max="2" width="7.77734375" bestFit="1" customWidth="1"/>
    <col min="3" max="4" width="22.6640625" bestFit="1" customWidth="1"/>
  </cols>
  <sheetData>
    <row r="1" spans="1:4" x14ac:dyDescent="0.3">
      <c r="A1" s="2" t="str">
        <f xml:space="preserve"> HYPERLINK("#'Table of Contents'!A1", "Table of Contents")</f>
        <v>Table of Contents</v>
      </c>
    </row>
    <row r="2" spans="1:4" x14ac:dyDescent="0.3">
      <c r="A2" s="1" t="s">
        <v>149</v>
      </c>
    </row>
    <row r="3" spans="1:4" ht="23.25" customHeight="1" x14ac:dyDescent="0.3">
      <c r="A3" s="3" t="s">
        <v>92</v>
      </c>
    </row>
    <row r="4" spans="1:4" x14ac:dyDescent="0.3">
      <c r="A4" s="4" t="s">
        <v>2</v>
      </c>
      <c r="B4" s="15" t="s">
        <v>2</v>
      </c>
      <c r="C4" s="17" t="s">
        <v>37</v>
      </c>
      <c r="D4" s="17" t="s">
        <v>2</v>
      </c>
    </row>
    <row r="5" spans="1:4" x14ac:dyDescent="0.3">
      <c r="A5" t="s">
        <v>2</v>
      </c>
      <c r="B5" s="16" t="s">
        <v>2</v>
      </c>
      <c r="C5" s="5" t="s">
        <v>20</v>
      </c>
      <c r="D5" s="11" t="s">
        <v>68</v>
      </c>
    </row>
    <row r="6" spans="1:4" ht="25.5" customHeight="1" x14ac:dyDescent="0.3">
      <c r="A6" s="18" t="s">
        <v>45</v>
      </c>
      <c r="B6" s="7" t="s">
        <v>46</v>
      </c>
      <c r="C6" s="8">
        <v>595.51756155554597</v>
      </c>
      <c r="D6" s="12">
        <v>363</v>
      </c>
    </row>
    <row r="7" spans="1:4" x14ac:dyDescent="0.3">
      <c r="A7" s="16" t="s">
        <v>2</v>
      </c>
      <c r="B7" s="7" t="s">
        <v>48</v>
      </c>
      <c r="C7" s="8">
        <v>787.39052149539305</v>
      </c>
      <c r="D7" s="12">
        <v>129</v>
      </c>
    </row>
    <row r="8" spans="1:4" ht="35.1" customHeight="1" x14ac:dyDescent="0.3">
      <c r="A8" s="18" t="s">
        <v>54</v>
      </c>
      <c r="B8" s="7" t="s">
        <v>46</v>
      </c>
      <c r="C8" s="8">
        <v>579.19361133945904</v>
      </c>
      <c r="D8" s="12">
        <v>278</v>
      </c>
    </row>
    <row r="9" spans="1:4" x14ac:dyDescent="0.3">
      <c r="A9" s="16" t="s">
        <v>2</v>
      </c>
      <c r="B9" s="7" t="s">
        <v>48</v>
      </c>
      <c r="C9" s="8">
        <v>722.57620784127005</v>
      </c>
      <c r="D9" s="12">
        <v>214</v>
      </c>
    </row>
    <row r="10" spans="1:4" ht="25.5" customHeight="1" x14ac:dyDescent="0.3">
      <c r="A10" s="18" t="s">
        <v>65</v>
      </c>
      <c r="B10" s="7" t="s">
        <v>46</v>
      </c>
      <c r="C10" s="8">
        <v>558.76749464034106</v>
      </c>
      <c r="D10" s="12">
        <v>51</v>
      </c>
    </row>
    <row r="11" spans="1:4" x14ac:dyDescent="0.3">
      <c r="A11" s="16" t="s">
        <v>2</v>
      </c>
      <c r="B11" s="7" t="s">
        <v>48</v>
      </c>
      <c r="C11" s="8">
        <v>673.85934716224403</v>
      </c>
      <c r="D11" s="12">
        <v>173</v>
      </c>
    </row>
    <row r="12" spans="1:4" ht="25.5" customHeight="1" x14ac:dyDescent="0.3">
      <c r="A12" s="18" t="s">
        <v>70</v>
      </c>
      <c r="B12" s="7" t="s">
        <v>46</v>
      </c>
      <c r="C12" s="8">
        <v>584.724325112766</v>
      </c>
      <c r="D12" s="12">
        <v>247</v>
      </c>
    </row>
    <row r="13" spans="1:4" x14ac:dyDescent="0.3">
      <c r="A13" s="16" t="s">
        <v>2</v>
      </c>
      <c r="B13" s="7" t="s">
        <v>48</v>
      </c>
      <c r="C13" s="8">
        <v>700.90623440952504</v>
      </c>
      <c r="D13" s="12">
        <v>245</v>
      </c>
    </row>
    <row r="14" spans="1:4" ht="25.5" customHeight="1" x14ac:dyDescent="0.3">
      <c r="A14" s="18" t="s">
        <v>71</v>
      </c>
      <c r="B14" s="7" t="s">
        <v>46</v>
      </c>
      <c r="C14" s="8">
        <v>568.34183066880405</v>
      </c>
      <c r="D14" s="12">
        <v>133</v>
      </c>
    </row>
    <row r="15" spans="1:4" x14ac:dyDescent="0.3">
      <c r="A15" s="16" t="s">
        <v>2</v>
      </c>
      <c r="B15" s="7" t="s">
        <v>48</v>
      </c>
      <c r="C15" s="8">
        <v>669.16770258967199</v>
      </c>
      <c r="D15" s="12">
        <v>359</v>
      </c>
    </row>
    <row r="16" spans="1:4" ht="25.5" customHeight="1" x14ac:dyDescent="0.3">
      <c r="A16" s="18" t="s">
        <v>72</v>
      </c>
      <c r="B16" s="7" t="s">
        <v>46</v>
      </c>
      <c r="C16" s="8">
        <v>503.35428861398901</v>
      </c>
      <c r="D16" s="12">
        <v>16</v>
      </c>
    </row>
    <row r="17" spans="1:4" x14ac:dyDescent="0.3">
      <c r="A17" s="16" t="s">
        <v>2</v>
      </c>
      <c r="B17" s="7" t="s">
        <v>48</v>
      </c>
      <c r="C17" s="8">
        <v>647.20429825218605</v>
      </c>
      <c r="D17" s="12">
        <v>43</v>
      </c>
    </row>
    <row r="18" spans="1:4" ht="25.5" customHeight="1" x14ac:dyDescent="0.3">
      <c r="A18" s="18" t="s">
        <v>58</v>
      </c>
      <c r="B18" s="7" t="s">
        <v>46</v>
      </c>
      <c r="C18" s="8">
        <v>640.04599969950698</v>
      </c>
      <c r="D18" s="12">
        <v>417</v>
      </c>
    </row>
    <row r="19" spans="1:4" x14ac:dyDescent="0.3">
      <c r="A19" s="16" t="s">
        <v>2</v>
      </c>
      <c r="B19" s="7" t="s">
        <v>48</v>
      </c>
      <c r="C19" s="8">
        <v>686.40749308439797</v>
      </c>
      <c r="D19" s="12">
        <v>75</v>
      </c>
    </row>
  </sheetData>
  <mergeCells count="9">
    <mergeCell ref="A12:A13"/>
    <mergeCell ref="A14:A15"/>
    <mergeCell ref="A16:A17"/>
    <mergeCell ref="A18:A19"/>
    <mergeCell ref="B4:B5"/>
    <mergeCell ref="C4:D4"/>
    <mergeCell ref="A6:A7"/>
    <mergeCell ref="A8:A9"/>
    <mergeCell ref="A10:A11"/>
  </mergeCell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21"/>
  <sheetViews>
    <sheetView tabSelected="1" workbookViewId="0"/>
  </sheetViews>
  <sheetFormatPr defaultRowHeight="14.4" x14ac:dyDescent="0.3"/>
  <cols>
    <col min="1" max="1" width="121.44140625" bestFit="1" customWidth="1"/>
    <col min="2" max="2" width="7.77734375" bestFit="1" customWidth="1"/>
    <col min="3" max="4" width="22.6640625" bestFit="1" customWidth="1"/>
  </cols>
  <sheetData>
    <row r="1" spans="1:4" x14ac:dyDescent="0.3">
      <c r="A1" s="2" t="str">
        <f xml:space="preserve"> HYPERLINK("#'Table of Contents'!A1", "Table of Contents")</f>
        <v>Table of Contents</v>
      </c>
    </row>
    <row r="2" spans="1:4" x14ac:dyDescent="0.3">
      <c r="A2" s="1" t="s">
        <v>150</v>
      </c>
    </row>
    <row r="3" spans="1:4" ht="23.25" customHeight="1" x14ac:dyDescent="0.3">
      <c r="A3" s="3" t="s">
        <v>92</v>
      </c>
    </row>
    <row r="4" spans="1:4" x14ac:dyDescent="0.3">
      <c r="A4" s="4" t="s">
        <v>2</v>
      </c>
      <c r="B4" s="15" t="s">
        <v>2</v>
      </c>
      <c r="C4" s="17" t="s">
        <v>41</v>
      </c>
      <c r="D4" s="17" t="s">
        <v>2</v>
      </c>
    </row>
    <row r="5" spans="1:4" x14ac:dyDescent="0.3">
      <c r="A5" t="s">
        <v>2</v>
      </c>
      <c r="B5" s="16" t="s">
        <v>2</v>
      </c>
      <c r="C5" s="5" t="s">
        <v>20</v>
      </c>
      <c r="D5" s="11" t="s">
        <v>68</v>
      </c>
    </row>
    <row r="6" spans="1:4" ht="25.5" customHeight="1" x14ac:dyDescent="0.3">
      <c r="A6" s="18" t="s">
        <v>45</v>
      </c>
      <c r="B6" s="7" t="s">
        <v>46</v>
      </c>
      <c r="C6" s="8">
        <v>540.71167445179594</v>
      </c>
      <c r="D6" s="12">
        <v>321</v>
      </c>
    </row>
    <row r="7" spans="1:4" x14ac:dyDescent="0.3">
      <c r="A7" s="16" t="s">
        <v>2</v>
      </c>
      <c r="B7" s="7" t="s">
        <v>48</v>
      </c>
      <c r="C7" s="8">
        <v>769.53444281758595</v>
      </c>
      <c r="D7" s="12">
        <v>124</v>
      </c>
    </row>
    <row r="8" spans="1:4" ht="25.5" customHeight="1" x14ac:dyDescent="0.3">
      <c r="A8" s="18" t="s">
        <v>52</v>
      </c>
      <c r="B8" s="7" t="s">
        <v>46</v>
      </c>
      <c r="C8" s="8">
        <v>500.05370191722602</v>
      </c>
      <c r="D8" s="12">
        <v>139</v>
      </c>
    </row>
    <row r="9" spans="1:4" x14ac:dyDescent="0.3">
      <c r="A9" s="16" t="s">
        <v>2</v>
      </c>
      <c r="B9" s="7" t="s">
        <v>48</v>
      </c>
      <c r="C9" s="8">
        <v>718.81387323545596</v>
      </c>
      <c r="D9" s="12">
        <v>145</v>
      </c>
    </row>
    <row r="10" spans="1:4" ht="35.1" customHeight="1" x14ac:dyDescent="0.3">
      <c r="A10" s="18" t="s">
        <v>54</v>
      </c>
      <c r="B10" s="7" t="s">
        <v>46</v>
      </c>
      <c r="C10" s="8">
        <v>533.45827476455099</v>
      </c>
      <c r="D10" s="12">
        <v>240</v>
      </c>
    </row>
    <row r="11" spans="1:4" x14ac:dyDescent="0.3">
      <c r="A11" s="16" t="s">
        <v>2</v>
      </c>
      <c r="B11" s="7" t="s">
        <v>48</v>
      </c>
      <c r="C11" s="8">
        <v>688.79905108390994</v>
      </c>
      <c r="D11" s="12">
        <v>203</v>
      </c>
    </row>
    <row r="12" spans="1:4" x14ac:dyDescent="0.3">
      <c r="A12" s="18" t="s">
        <v>59</v>
      </c>
      <c r="B12" s="7" t="s">
        <v>46</v>
      </c>
      <c r="C12" s="8">
        <v>516.86603036879296</v>
      </c>
      <c r="D12" s="12">
        <v>181</v>
      </c>
    </row>
    <row r="13" spans="1:4" x14ac:dyDescent="0.3">
      <c r="A13" s="16" t="s">
        <v>2</v>
      </c>
      <c r="B13" s="7" t="s">
        <v>48</v>
      </c>
      <c r="C13" s="8">
        <v>665.38169737568899</v>
      </c>
      <c r="D13" s="12">
        <v>262</v>
      </c>
    </row>
    <row r="14" spans="1:4" x14ac:dyDescent="0.3">
      <c r="A14" s="18" t="s">
        <v>62</v>
      </c>
      <c r="B14" s="7" t="s">
        <v>46</v>
      </c>
      <c r="C14" s="8">
        <v>495.99731930340198</v>
      </c>
      <c r="D14" s="12">
        <v>35</v>
      </c>
    </row>
    <row r="15" spans="1:4" x14ac:dyDescent="0.3">
      <c r="A15" s="16" t="s">
        <v>2</v>
      </c>
      <c r="B15" s="7" t="s">
        <v>48</v>
      </c>
      <c r="C15" s="8">
        <v>649.17794139564603</v>
      </c>
      <c r="D15" s="12">
        <v>89</v>
      </c>
    </row>
    <row r="16" spans="1:4" ht="25.5" customHeight="1" x14ac:dyDescent="0.3">
      <c r="A16" s="18" t="s">
        <v>72</v>
      </c>
      <c r="B16" s="7" t="s">
        <v>46</v>
      </c>
      <c r="C16" s="8">
        <v>429.17693322123898</v>
      </c>
      <c r="D16" s="12">
        <v>14</v>
      </c>
    </row>
    <row r="17" spans="1:4" x14ac:dyDescent="0.3">
      <c r="A17" s="16" t="s">
        <v>2</v>
      </c>
      <c r="B17" s="7" t="s">
        <v>48</v>
      </c>
      <c r="C17" s="8">
        <v>643.34664903992996</v>
      </c>
      <c r="D17" s="12">
        <v>43</v>
      </c>
    </row>
    <row r="18" spans="1:4" ht="25.5" customHeight="1" x14ac:dyDescent="0.3">
      <c r="A18" s="18" t="s">
        <v>65</v>
      </c>
      <c r="B18" s="7" t="s">
        <v>46</v>
      </c>
      <c r="C18" s="8">
        <v>514.96529220823504</v>
      </c>
      <c r="D18" s="12">
        <v>49</v>
      </c>
    </row>
    <row r="19" spans="1:4" x14ac:dyDescent="0.3">
      <c r="A19" s="16" t="s">
        <v>2</v>
      </c>
      <c r="B19" s="7" t="s">
        <v>48</v>
      </c>
      <c r="C19" s="8">
        <v>645.47182354073698</v>
      </c>
      <c r="D19" s="12">
        <v>161</v>
      </c>
    </row>
    <row r="20" spans="1:4" x14ac:dyDescent="0.3">
      <c r="A20" s="18" t="s">
        <v>74</v>
      </c>
      <c r="B20" s="7" t="s">
        <v>46</v>
      </c>
      <c r="C20" s="8">
        <v>485.43530032659498</v>
      </c>
      <c r="D20" s="12">
        <v>38</v>
      </c>
    </row>
    <row r="21" spans="1:4" x14ac:dyDescent="0.3">
      <c r="A21" s="16" t="s">
        <v>2</v>
      </c>
      <c r="B21" s="7" t="s">
        <v>48</v>
      </c>
      <c r="C21" s="8">
        <v>645.85682913682001</v>
      </c>
      <c r="D21" s="12">
        <v>168</v>
      </c>
    </row>
  </sheetData>
  <mergeCells count="10">
    <mergeCell ref="A12:A13"/>
    <mergeCell ref="A14:A15"/>
    <mergeCell ref="A16:A17"/>
    <mergeCell ref="A18:A19"/>
    <mergeCell ref="A20:A21"/>
    <mergeCell ref="B4:B5"/>
    <mergeCell ref="C4:D4"/>
    <mergeCell ref="A6:A7"/>
    <mergeCell ref="A8:A9"/>
    <mergeCell ref="A10:A11"/>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4"/>
  <sheetViews>
    <sheetView tabSelected="1" workbookViewId="0"/>
  </sheetViews>
  <sheetFormatPr defaultRowHeight="14.4" x14ac:dyDescent="0.3"/>
  <cols>
    <col min="1" max="1" width="104.88671875" bestFit="1" customWidth="1"/>
    <col min="2" max="2" width="6" bestFit="1" customWidth="1"/>
    <col min="3" max="3" width="22.6640625" bestFit="1" customWidth="1"/>
    <col min="4" max="4" width="5.6640625" bestFit="1" customWidth="1"/>
    <col min="5" max="5" width="25.6640625" bestFit="1" customWidth="1"/>
    <col min="6" max="6" width="5.6640625" bestFit="1" customWidth="1"/>
    <col min="7" max="7" width="22.6640625" bestFit="1" customWidth="1"/>
    <col min="8" max="8" width="5.6640625" bestFit="1" customWidth="1"/>
    <col min="9" max="9" width="22.6640625" bestFit="1" customWidth="1"/>
    <col min="10" max="10" width="5.6640625" bestFit="1" customWidth="1"/>
    <col min="11" max="11" width="22.6640625" bestFit="1" customWidth="1"/>
    <col min="12" max="12" width="5.6640625" bestFit="1" customWidth="1"/>
    <col min="13" max="13" width="22.6640625" bestFit="1" customWidth="1"/>
    <col min="14" max="14" width="5.6640625" bestFit="1" customWidth="1"/>
    <col min="15" max="15" width="22.6640625" bestFit="1" customWidth="1"/>
    <col min="16" max="16" width="5.6640625" bestFit="1" customWidth="1"/>
    <col min="17" max="17" width="22.6640625" bestFit="1" customWidth="1"/>
    <col min="18" max="18" width="5.6640625" bestFit="1" customWidth="1"/>
    <col min="19" max="19" width="22.6640625" bestFit="1" customWidth="1"/>
    <col min="20" max="20" width="5.6640625" bestFit="1" customWidth="1"/>
    <col min="21" max="21" width="22.6640625" bestFit="1" customWidth="1"/>
    <col min="22" max="22" width="5.6640625" bestFit="1" customWidth="1"/>
    <col min="23" max="23" width="22.6640625" bestFit="1" customWidth="1"/>
    <col min="24" max="24" width="5.6640625" bestFit="1" customWidth="1"/>
    <col min="25" max="25" width="22.6640625" bestFit="1" customWidth="1"/>
    <col min="26" max="26" width="5.6640625" bestFit="1" customWidth="1"/>
    <col min="27" max="27" width="22.6640625" bestFit="1" customWidth="1"/>
    <col min="28" max="28" width="5.6640625" bestFit="1" customWidth="1"/>
    <col min="29" max="29" width="22.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0</v>
      </c>
    </row>
    <row r="3" spans="1:30" ht="23.25" customHeight="1" x14ac:dyDescent="0.3">
      <c r="A3" s="3" t="s">
        <v>1</v>
      </c>
    </row>
    <row r="4" spans="1:30"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row>
    <row r="5" spans="1:30" x14ac:dyDescent="0.3">
      <c r="A5" t="s">
        <v>2</v>
      </c>
      <c r="B5" s="16" t="s">
        <v>2</v>
      </c>
      <c r="C5" s="5" t="s">
        <v>4</v>
      </c>
      <c r="D5" s="5" t="s">
        <v>5</v>
      </c>
      <c r="E5" s="5" t="s">
        <v>6</v>
      </c>
      <c r="F5" s="5" t="s">
        <v>5</v>
      </c>
      <c r="G5" s="5" t="s">
        <v>7</v>
      </c>
      <c r="H5" s="5" t="s">
        <v>5</v>
      </c>
      <c r="I5" s="5" t="s">
        <v>8</v>
      </c>
      <c r="J5" s="5" t="s">
        <v>5</v>
      </c>
      <c r="K5" s="5" t="s">
        <v>9</v>
      </c>
      <c r="L5" s="5" t="s">
        <v>5</v>
      </c>
      <c r="M5" s="5" t="s">
        <v>10</v>
      </c>
      <c r="N5" s="5" t="s">
        <v>5</v>
      </c>
      <c r="O5" s="5" t="s">
        <v>11</v>
      </c>
      <c r="P5" s="5" t="s">
        <v>5</v>
      </c>
      <c r="Q5" s="5" t="s">
        <v>12</v>
      </c>
      <c r="R5" s="5" t="s">
        <v>5</v>
      </c>
      <c r="S5" s="5" t="s">
        <v>13</v>
      </c>
      <c r="T5" s="5" t="s">
        <v>5</v>
      </c>
      <c r="U5" s="5" t="s">
        <v>14</v>
      </c>
      <c r="V5" s="5" t="s">
        <v>5</v>
      </c>
      <c r="W5" s="5" t="s">
        <v>15</v>
      </c>
      <c r="X5" s="5" t="s">
        <v>5</v>
      </c>
      <c r="Y5" s="5" t="s">
        <v>16</v>
      </c>
      <c r="Z5" s="5" t="s">
        <v>5</v>
      </c>
      <c r="AA5" s="5" t="s">
        <v>17</v>
      </c>
      <c r="AB5" s="5" t="s">
        <v>5</v>
      </c>
      <c r="AC5" s="5" t="s">
        <v>18</v>
      </c>
      <c r="AD5" s="5" t="s">
        <v>5</v>
      </c>
    </row>
    <row r="6" spans="1:30" ht="25.5" customHeight="1" x14ac:dyDescent="0.3">
      <c r="A6" s="6" t="s">
        <v>19</v>
      </c>
      <c r="B6" s="7" t="s">
        <v>20</v>
      </c>
      <c r="C6" s="8">
        <v>467.36091997097202</v>
      </c>
      <c r="D6" s="9" t="s">
        <v>21</v>
      </c>
      <c r="E6" s="8">
        <v>541.606685979536</v>
      </c>
      <c r="F6" s="9" t="s">
        <v>22</v>
      </c>
      <c r="G6" s="8">
        <v>501.39479155486998</v>
      </c>
      <c r="H6" s="9" t="s">
        <v>23</v>
      </c>
      <c r="I6" s="8">
        <v>467.09000326963502</v>
      </c>
      <c r="J6" s="9" t="s">
        <v>21</v>
      </c>
      <c r="K6" s="8">
        <v>529.89406481789399</v>
      </c>
      <c r="L6" s="9" t="s">
        <v>24</v>
      </c>
      <c r="M6" s="8">
        <v>492.69314616191002</v>
      </c>
      <c r="N6" s="9" t="s">
        <v>25</v>
      </c>
      <c r="O6" s="8">
        <v>539.66448333689402</v>
      </c>
      <c r="P6" s="9" t="s">
        <v>26</v>
      </c>
      <c r="Q6" s="8">
        <v>531.07656590654403</v>
      </c>
      <c r="R6" s="9" t="s">
        <v>27</v>
      </c>
      <c r="S6" s="8">
        <v>537.18371001350204</v>
      </c>
      <c r="T6" s="9" t="s">
        <v>28</v>
      </c>
      <c r="U6" s="8">
        <v>522.20973241928004</v>
      </c>
      <c r="V6" s="9" t="s">
        <v>29</v>
      </c>
      <c r="W6" s="8">
        <v>570.52307762705402</v>
      </c>
      <c r="X6" s="9" t="s">
        <v>30</v>
      </c>
      <c r="Y6" s="8">
        <v>537.79215369402596</v>
      </c>
      <c r="Z6" s="9" t="s">
        <v>31</v>
      </c>
      <c r="AA6" s="8">
        <v>573.96935405807994</v>
      </c>
      <c r="AB6" s="9" t="s">
        <v>32</v>
      </c>
      <c r="AC6" s="8">
        <v>521.74197233875202</v>
      </c>
      <c r="AD6" s="9" t="s">
        <v>29</v>
      </c>
    </row>
    <row r="7" spans="1:30" x14ac:dyDescent="0.3">
      <c r="A7" s="7" t="s">
        <v>33</v>
      </c>
      <c r="B7" s="7" t="s">
        <v>20</v>
      </c>
      <c r="C7" s="8">
        <v>318.80773191045398</v>
      </c>
      <c r="D7" s="9" t="s">
        <v>21</v>
      </c>
      <c r="E7" s="8">
        <v>404.106936933094</v>
      </c>
      <c r="F7" s="9" t="s">
        <v>27</v>
      </c>
      <c r="G7" s="8">
        <v>370.30205024633301</v>
      </c>
      <c r="H7" s="9" t="s">
        <v>23</v>
      </c>
      <c r="I7" s="8">
        <v>301.01259400574702</v>
      </c>
      <c r="J7" s="9" t="s">
        <v>34</v>
      </c>
      <c r="K7" s="8">
        <v>418.20125260334498</v>
      </c>
      <c r="L7" s="9" t="s">
        <v>31</v>
      </c>
      <c r="M7" s="8">
        <v>338.48387810047501</v>
      </c>
      <c r="N7" s="9" t="s">
        <v>25</v>
      </c>
      <c r="O7" s="8">
        <v>377.03884077320498</v>
      </c>
      <c r="P7" s="9" t="s">
        <v>35</v>
      </c>
      <c r="Q7" s="8">
        <v>386.56429396343901</v>
      </c>
      <c r="R7" s="9" t="s">
        <v>24</v>
      </c>
      <c r="S7" s="8">
        <v>423.01963842013703</v>
      </c>
      <c r="T7" s="9" t="s">
        <v>26</v>
      </c>
      <c r="U7" s="8">
        <v>417.836340501736</v>
      </c>
      <c r="V7" s="9" t="s">
        <v>31</v>
      </c>
      <c r="W7" s="8">
        <v>432.632779390412</v>
      </c>
      <c r="X7" s="9" t="s">
        <v>30</v>
      </c>
      <c r="Y7" s="8">
        <v>429.02229079817602</v>
      </c>
      <c r="Z7" s="9" t="s">
        <v>22</v>
      </c>
      <c r="AA7" s="8">
        <v>483.43279265848503</v>
      </c>
      <c r="AB7" s="9" t="s">
        <v>32</v>
      </c>
      <c r="AC7" s="8">
        <v>386.26872000667498</v>
      </c>
      <c r="AD7" s="9" t="s">
        <v>29</v>
      </c>
    </row>
    <row r="8" spans="1:30" x14ac:dyDescent="0.3">
      <c r="A8" s="7" t="s">
        <v>36</v>
      </c>
      <c r="B8" s="7" t="s">
        <v>20</v>
      </c>
      <c r="C8" s="8">
        <v>462.07024406889502</v>
      </c>
      <c r="D8" s="9" t="s">
        <v>21</v>
      </c>
      <c r="E8" s="8">
        <v>557.59364621535497</v>
      </c>
      <c r="F8" s="9" t="s">
        <v>26</v>
      </c>
      <c r="G8" s="8">
        <v>498.739771653285</v>
      </c>
      <c r="H8" s="9" t="s">
        <v>23</v>
      </c>
      <c r="I8" s="8">
        <v>454.20608799554498</v>
      </c>
      <c r="J8" s="9" t="s">
        <v>34</v>
      </c>
      <c r="K8" s="8">
        <v>538.15302258881695</v>
      </c>
      <c r="L8" s="9" t="s">
        <v>27</v>
      </c>
      <c r="M8" s="8">
        <v>497.11643410202498</v>
      </c>
      <c r="N8" s="9" t="s">
        <v>25</v>
      </c>
      <c r="O8" s="8">
        <v>570.646255488149</v>
      </c>
      <c r="P8" s="9" t="s">
        <v>22</v>
      </c>
      <c r="Q8" s="8">
        <v>554.403610704004</v>
      </c>
      <c r="R8" s="9" t="s">
        <v>31</v>
      </c>
      <c r="S8" s="8">
        <v>540.56210111154496</v>
      </c>
      <c r="T8" s="9" t="s">
        <v>28</v>
      </c>
      <c r="U8" s="8">
        <v>535.00972792422999</v>
      </c>
      <c r="V8" s="9" t="s">
        <v>29</v>
      </c>
      <c r="W8" s="8">
        <v>598.40738285376801</v>
      </c>
      <c r="X8" s="9" t="s">
        <v>32</v>
      </c>
      <c r="Y8" s="8">
        <v>537.69701501461805</v>
      </c>
      <c r="Z8" s="9" t="s">
        <v>27</v>
      </c>
      <c r="AA8" s="8">
        <v>584.23598778867404</v>
      </c>
      <c r="AB8" s="9" t="s">
        <v>30</v>
      </c>
      <c r="AC8" s="8">
        <v>530.36614187969803</v>
      </c>
      <c r="AD8" s="9" t="s">
        <v>35</v>
      </c>
    </row>
    <row r="9" spans="1:30" ht="25.5" customHeight="1" x14ac:dyDescent="0.3">
      <c r="A9" s="6" t="s">
        <v>37</v>
      </c>
      <c r="B9" s="7" t="s">
        <v>20</v>
      </c>
      <c r="C9" s="8">
        <v>540.98061293733099</v>
      </c>
      <c r="D9" s="9" t="s">
        <v>34</v>
      </c>
      <c r="E9" s="8">
        <v>611.50644134906702</v>
      </c>
      <c r="F9" s="9" t="s">
        <v>31</v>
      </c>
      <c r="G9" s="8">
        <v>584.80859483231495</v>
      </c>
      <c r="H9" s="9" t="s">
        <v>23</v>
      </c>
      <c r="I9" s="8">
        <v>553.09253313076204</v>
      </c>
      <c r="J9" s="9" t="s">
        <v>21</v>
      </c>
      <c r="K9" s="8">
        <v>598.79960060011501</v>
      </c>
      <c r="L9" s="9" t="s">
        <v>27</v>
      </c>
      <c r="M9" s="8">
        <v>576.51430761028496</v>
      </c>
      <c r="N9" s="9" t="s">
        <v>25</v>
      </c>
      <c r="O9" s="8">
        <v>619.42025789102604</v>
      </c>
      <c r="P9" s="9" t="s">
        <v>22</v>
      </c>
      <c r="Q9" s="8">
        <v>613.99179378900806</v>
      </c>
      <c r="R9" s="9" t="s">
        <v>26</v>
      </c>
      <c r="S9" s="8">
        <v>598.01421673770096</v>
      </c>
      <c r="T9" s="9" t="s">
        <v>29</v>
      </c>
      <c r="U9" s="8">
        <v>598.62446362110495</v>
      </c>
      <c r="V9" s="9" t="s">
        <v>27</v>
      </c>
      <c r="W9" s="8">
        <v>642.348381691241</v>
      </c>
      <c r="X9" s="9" t="s">
        <v>32</v>
      </c>
      <c r="Y9" s="8">
        <v>611.93385968475798</v>
      </c>
      <c r="Z9" s="9" t="s">
        <v>31</v>
      </c>
      <c r="AA9" s="8">
        <v>634.20403643420798</v>
      </c>
      <c r="AB9" s="9" t="s">
        <v>30</v>
      </c>
      <c r="AC9" s="8">
        <v>597.79650403528694</v>
      </c>
      <c r="AD9" s="9" t="s">
        <v>29</v>
      </c>
    </row>
    <row r="10" spans="1:30" x14ac:dyDescent="0.3">
      <c r="A10" s="7" t="s">
        <v>38</v>
      </c>
      <c r="B10" s="7" t="s">
        <v>20</v>
      </c>
      <c r="C10" s="8">
        <v>511.51295776561602</v>
      </c>
      <c r="D10" s="9" t="s">
        <v>34</v>
      </c>
      <c r="E10" s="8">
        <v>580.27034320001405</v>
      </c>
      <c r="F10" s="9" t="s">
        <v>31</v>
      </c>
      <c r="G10" s="8">
        <v>537.383910150048</v>
      </c>
      <c r="H10" s="9" t="s">
        <v>35</v>
      </c>
      <c r="I10" s="8">
        <v>520.39614334888904</v>
      </c>
      <c r="J10" s="9" t="s">
        <v>21</v>
      </c>
      <c r="K10" s="8">
        <v>564.98992250572599</v>
      </c>
      <c r="L10" s="9" t="s">
        <v>24</v>
      </c>
      <c r="M10" s="8">
        <v>532.43428056038397</v>
      </c>
      <c r="N10" s="9" t="s">
        <v>25</v>
      </c>
      <c r="O10" s="8">
        <v>587.32751228401798</v>
      </c>
      <c r="P10" s="9" t="s">
        <v>22</v>
      </c>
      <c r="Q10" s="8">
        <v>567.969664120277</v>
      </c>
      <c r="R10" s="9" t="s">
        <v>27</v>
      </c>
      <c r="S10" s="8">
        <v>585.39068859751001</v>
      </c>
      <c r="T10" s="9" t="s">
        <v>26</v>
      </c>
      <c r="U10" s="8">
        <v>536.63491542172301</v>
      </c>
      <c r="V10" s="9" t="s">
        <v>35</v>
      </c>
      <c r="W10" s="8">
        <v>608.65480455872705</v>
      </c>
      <c r="X10" s="9" t="s">
        <v>30</v>
      </c>
      <c r="Y10" s="8">
        <v>571.35803403170905</v>
      </c>
      <c r="Z10" s="9" t="s">
        <v>28</v>
      </c>
      <c r="AA10" s="8">
        <v>612.13754599948697</v>
      </c>
      <c r="AB10" s="9" t="s">
        <v>32</v>
      </c>
      <c r="AC10" s="8">
        <v>561.01085119883896</v>
      </c>
      <c r="AD10" s="9" t="s">
        <v>29</v>
      </c>
    </row>
    <row r="11" spans="1:30" ht="25.5" customHeight="1" x14ac:dyDescent="0.3">
      <c r="A11" s="6" t="s">
        <v>39</v>
      </c>
      <c r="B11" s="7" t="s">
        <v>20</v>
      </c>
      <c r="C11" s="8">
        <v>471.18365330720002</v>
      </c>
      <c r="D11" s="9" t="s">
        <v>34</v>
      </c>
      <c r="E11" s="8">
        <v>527.38081179319602</v>
      </c>
      <c r="F11" s="9" t="s">
        <v>28</v>
      </c>
      <c r="G11" s="8">
        <v>501.51730285329899</v>
      </c>
      <c r="H11" s="9" t="s">
        <v>23</v>
      </c>
      <c r="I11" s="8">
        <v>479.26924350977498</v>
      </c>
      <c r="J11" s="9" t="s">
        <v>21</v>
      </c>
      <c r="K11" s="8">
        <v>523.40094317473699</v>
      </c>
      <c r="L11" s="9" t="s">
        <v>24</v>
      </c>
      <c r="M11" s="8">
        <v>499.92197059596498</v>
      </c>
      <c r="N11" s="9" t="s">
        <v>25</v>
      </c>
      <c r="O11" s="8">
        <v>541.22140419949005</v>
      </c>
      <c r="P11" s="9" t="s">
        <v>22</v>
      </c>
      <c r="Q11" s="8">
        <v>530.12900799481895</v>
      </c>
      <c r="R11" s="9" t="s">
        <v>31</v>
      </c>
      <c r="S11" s="8">
        <v>530.62849746278096</v>
      </c>
      <c r="T11" s="9" t="s">
        <v>26</v>
      </c>
      <c r="U11" s="8">
        <v>521.585321791041</v>
      </c>
      <c r="V11" s="9" t="s">
        <v>29</v>
      </c>
      <c r="W11" s="8">
        <v>568.25885505588496</v>
      </c>
      <c r="X11" s="9" t="s">
        <v>32</v>
      </c>
      <c r="Y11" s="8">
        <v>526.86501241365704</v>
      </c>
      <c r="Z11" s="9" t="s">
        <v>28</v>
      </c>
      <c r="AA11" s="8">
        <v>562.23423404191499</v>
      </c>
      <c r="AB11" s="9" t="s">
        <v>30</v>
      </c>
      <c r="AC11" s="8">
        <v>521.51047158774998</v>
      </c>
      <c r="AD11" s="9" t="s">
        <v>29</v>
      </c>
    </row>
    <row r="12" spans="1:30" x14ac:dyDescent="0.3">
      <c r="A12" s="7" t="s">
        <v>40</v>
      </c>
      <c r="B12" s="7" t="s">
        <v>20</v>
      </c>
      <c r="C12" s="8">
        <v>501.24641682277797</v>
      </c>
      <c r="D12" s="9" t="s">
        <v>34</v>
      </c>
      <c r="E12" s="8">
        <v>574.46379282444104</v>
      </c>
      <c r="F12" s="9" t="s">
        <v>26</v>
      </c>
      <c r="G12" s="8">
        <v>531.08783714769299</v>
      </c>
      <c r="H12" s="9" t="s">
        <v>23</v>
      </c>
      <c r="I12" s="8">
        <v>508.81895193883702</v>
      </c>
      <c r="J12" s="9" t="s">
        <v>21</v>
      </c>
      <c r="K12" s="8">
        <v>553.84458490296095</v>
      </c>
      <c r="L12" s="9" t="s">
        <v>24</v>
      </c>
      <c r="M12" s="8">
        <v>529.39503197687998</v>
      </c>
      <c r="N12" s="9" t="s">
        <v>25</v>
      </c>
      <c r="O12" s="8">
        <v>575.65761723102605</v>
      </c>
      <c r="P12" s="9" t="s">
        <v>22</v>
      </c>
      <c r="Q12" s="8">
        <v>555.33921544492296</v>
      </c>
      <c r="R12" s="9" t="s">
        <v>27</v>
      </c>
      <c r="S12" s="8">
        <v>573.87231469010305</v>
      </c>
      <c r="T12" s="9" t="s">
        <v>26</v>
      </c>
      <c r="U12" s="8">
        <v>543.33195058243996</v>
      </c>
      <c r="V12" s="9" t="s">
        <v>35</v>
      </c>
      <c r="W12" s="8">
        <v>594.39730614626797</v>
      </c>
      <c r="X12" s="9" t="s">
        <v>32</v>
      </c>
      <c r="Y12" s="8">
        <v>563.18166667561502</v>
      </c>
      <c r="Z12" s="9" t="s">
        <v>28</v>
      </c>
      <c r="AA12" s="8">
        <v>589.17099147765896</v>
      </c>
      <c r="AB12" s="9" t="s">
        <v>30</v>
      </c>
      <c r="AC12" s="8">
        <v>551.58286654809297</v>
      </c>
      <c r="AD12" s="9" t="s">
        <v>29</v>
      </c>
    </row>
    <row r="13" spans="1:30" ht="25.5" customHeight="1" x14ac:dyDescent="0.3">
      <c r="A13" s="6" t="s">
        <v>41</v>
      </c>
      <c r="B13" s="7" t="s">
        <v>20</v>
      </c>
      <c r="C13" s="8">
        <v>502.24835857335199</v>
      </c>
      <c r="D13" s="9" t="s">
        <v>21</v>
      </c>
      <c r="E13" s="8">
        <v>573.18254171581702</v>
      </c>
      <c r="F13" s="9" t="s">
        <v>22</v>
      </c>
      <c r="G13" s="8">
        <v>526.82170737906802</v>
      </c>
      <c r="H13" s="9" t="s">
        <v>23</v>
      </c>
      <c r="I13" s="8">
        <v>499.93778627141</v>
      </c>
      <c r="J13" s="9" t="s">
        <v>34</v>
      </c>
      <c r="K13" s="8">
        <v>565.00106759055996</v>
      </c>
      <c r="L13" s="9" t="s">
        <v>28</v>
      </c>
      <c r="M13" s="8">
        <v>519.75852585178802</v>
      </c>
      <c r="N13" s="9" t="s">
        <v>25</v>
      </c>
      <c r="O13" s="8">
        <v>570.37006939674995</v>
      </c>
      <c r="P13" s="9" t="s">
        <v>26</v>
      </c>
      <c r="Q13" s="8">
        <v>556.465542697459</v>
      </c>
      <c r="R13" s="9" t="s">
        <v>27</v>
      </c>
      <c r="S13" s="8">
        <v>565.94551546348805</v>
      </c>
      <c r="T13" s="9" t="s">
        <v>31</v>
      </c>
      <c r="U13" s="8">
        <v>544.22313937700903</v>
      </c>
      <c r="V13" s="9" t="s">
        <v>35</v>
      </c>
      <c r="W13" s="8">
        <v>600.74057116013296</v>
      </c>
      <c r="X13" s="9" t="s">
        <v>32</v>
      </c>
      <c r="Y13" s="8">
        <v>554.80462389492197</v>
      </c>
      <c r="Z13" s="9" t="s">
        <v>24</v>
      </c>
      <c r="AA13" s="8">
        <v>583.20682725756205</v>
      </c>
      <c r="AB13" s="9" t="s">
        <v>30</v>
      </c>
      <c r="AC13" s="8">
        <v>547.90410218244597</v>
      </c>
      <c r="AD13" s="9" t="s">
        <v>29</v>
      </c>
    </row>
    <row r="14" spans="1:30" x14ac:dyDescent="0.3">
      <c r="A14" s="6" t="s">
        <v>42</v>
      </c>
      <c r="B14" s="7" t="s">
        <v>20</v>
      </c>
      <c r="C14" s="8">
        <v>517.468420021474</v>
      </c>
      <c r="D14" s="9" t="s">
        <v>25</v>
      </c>
      <c r="E14" s="8">
        <v>555.04141101154596</v>
      </c>
      <c r="F14" s="9" t="s">
        <v>22</v>
      </c>
      <c r="G14" s="8">
        <v>525.10580114763695</v>
      </c>
      <c r="H14" s="9" t="s">
        <v>24</v>
      </c>
      <c r="I14" s="8">
        <v>494.70576648653798</v>
      </c>
      <c r="J14" s="9" t="s">
        <v>34</v>
      </c>
      <c r="K14" s="8">
        <v>524.52219854719795</v>
      </c>
      <c r="L14" s="9" t="s">
        <v>24</v>
      </c>
      <c r="M14" s="8">
        <v>515.76892693363504</v>
      </c>
      <c r="N14" s="9" t="s">
        <v>21</v>
      </c>
      <c r="O14" s="8">
        <v>525.07829421530596</v>
      </c>
      <c r="P14" s="9" t="s">
        <v>24</v>
      </c>
      <c r="Q14" s="8">
        <v>546.72861075121102</v>
      </c>
      <c r="R14" s="9" t="s">
        <v>31</v>
      </c>
      <c r="S14" s="8">
        <v>521.18652832941905</v>
      </c>
      <c r="T14" s="9" t="s">
        <v>23</v>
      </c>
      <c r="U14" s="8">
        <v>532.93640447731798</v>
      </c>
      <c r="V14" s="9" t="s">
        <v>27</v>
      </c>
      <c r="W14" s="8">
        <v>580.88912756940999</v>
      </c>
      <c r="X14" s="9" t="s">
        <v>32</v>
      </c>
      <c r="Y14" s="8">
        <v>553.49703230689204</v>
      </c>
      <c r="Z14" s="9" t="s">
        <v>26</v>
      </c>
      <c r="AA14" s="8">
        <v>569.29955784377103</v>
      </c>
      <c r="AB14" s="9" t="s">
        <v>30</v>
      </c>
      <c r="AC14" s="8">
        <v>535.49261126938802</v>
      </c>
      <c r="AD14" s="9" t="s">
        <v>28</v>
      </c>
    </row>
  </sheetData>
  <mergeCells count="2">
    <mergeCell ref="B4:B5"/>
    <mergeCell ref="C4:AD4"/>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3"/>
  <sheetViews>
    <sheetView tabSelected="1" workbookViewId="0"/>
  </sheetViews>
  <sheetFormatPr defaultRowHeight="14.4" x14ac:dyDescent="0.3"/>
  <cols>
    <col min="1" max="1" width="121.44140625" bestFit="1" customWidth="1"/>
    <col min="2" max="2" width="7.77734375" bestFit="1" customWidth="1"/>
    <col min="3" max="4" width="22.6640625" bestFit="1" customWidth="1"/>
  </cols>
  <sheetData>
    <row r="1" spans="1:4" x14ac:dyDescent="0.3">
      <c r="A1" s="2" t="str">
        <f xml:space="preserve"> HYPERLINK("#'Table of Contents'!A1", "Table of Contents")</f>
        <v>Table of Contents</v>
      </c>
    </row>
    <row r="2" spans="1:4" x14ac:dyDescent="0.3">
      <c r="A2" s="1" t="s">
        <v>151</v>
      </c>
    </row>
    <row r="3" spans="1:4" ht="23.25" customHeight="1" x14ac:dyDescent="0.3">
      <c r="A3" s="3" t="s">
        <v>92</v>
      </c>
    </row>
    <row r="4" spans="1:4" x14ac:dyDescent="0.3">
      <c r="A4" s="4" t="s">
        <v>2</v>
      </c>
      <c r="B4" s="15" t="s">
        <v>2</v>
      </c>
      <c r="C4" s="17" t="s">
        <v>38</v>
      </c>
      <c r="D4" s="17" t="s">
        <v>2</v>
      </c>
    </row>
    <row r="5" spans="1:4" x14ac:dyDescent="0.3">
      <c r="A5" t="s">
        <v>2</v>
      </c>
      <c r="B5" s="16" t="s">
        <v>2</v>
      </c>
      <c r="C5" s="5" t="s">
        <v>20</v>
      </c>
      <c r="D5" s="11" t="s">
        <v>68</v>
      </c>
    </row>
    <row r="6" spans="1:4" ht="25.5" customHeight="1" x14ac:dyDescent="0.3">
      <c r="A6" s="18" t="s">
        <v>49</v>
      </c>
      <c r="B6" s="7" t="s">
        <v>46</v>
      </c>
      <c r="C6" s="8">
        <v>550.98946864844595</v>
      </c>
      <c r="D6" s="12">
        <v>243</v>
      </c>
    </row>
    <row r="7" spans="1:4" x14ac:dyDescent="0.3">
      <c r="A7" s="16" t="s">
        <v>2</v>
      </c>
      <c r="B7" s="7" t="s">
        <v>48</v>
      </c>
      <c r="C7" s="8">
        <v>681.58987093219798</v>
      </c>
      <c r="D7" s="12">
        <v>149</v>
      </c>
    </row>
    <row r="8" spans="1:4" x14ac:dyDescent="0.3">
      <c r="A8" s="18" t="s">
        <v>50</v>
      </c>
      <c r="B8" s="7" t="s">
        <v>46</v>
      </c>
      <c r="C8" s="8">
        <v>605.82394257931696</v>
      </c>
      <c r="D8" s="12">
        <v>140</v>
      </c>
    </row>
    <row r="9" spans="1:4" x14ac:dyDescent="0.3">
      <c r="A9" s="16" t="s">
        <v>2</v>
      </c>
      <c r="B9" s="7" t="s">
        <v>48</v>
      </c>
      <c r="C9" s="8">
        <v>608.64227875117297</v>
      </c>
      <c r="D9" s="12">
        <v>352</v>
      </c>
    </row>
    <row r="10" spans="1:4" ht="25.5" customHeight="1" x14ac:dyDescent="0.3">
      <c r="A10" s="18" t="s">
        <v>52</v>
      </c>
      <c r="B10" s="7" t="s">
        <v>46</v>
      </c>
      <c r="C10" s="8">
        <v>530.91393969196201</v>
      </c>
      <c r="D10" s="12">
        <v>143</v>
      </c>
    </row>
    <row r="11" spans="1:4" x14ac:dyDescent="0.3">
      <c r="A11" s="16" t="s">
        <v>2</v>
      </c>
      <c r="B11" s="7" t="s">
        <v>48</v>
      </c>
      <c r="C11" s="8">
        <v>703.39401129605199</v>
      </c>
      <c r="D11" s="12">
        <v>155</v>
      </c>
    </row>
    <row r="12" spans="1:4" ht="25.5" customHeight="1" x14ac:dyDescent="0.3">
      <c r="A12" s="18" t="s">
        <v>57</v>
      </c>
      <c r="B12" s="7" t="s">
        <v>46</v>
      </c>
      <c r="C12" s="8">
        <v>561.52205175816403</v>
      </c>
      <c r="D12" s="12">
        <v>118</v>
      </c>
    </row>
    <row r="13" spans="1:4" x14ac:dyDescent="0.3">
      <c r="A13" s="16" t="s">
        <v>2</v>
      </c>
      <c r="B13" s="7" t="s">
        <v>48</v>
      </c>
      <c r="C13" s="8">
        <v>621.92134635708396</v>
      </c>
      <c r="D13" s="12">
        <v>374</v>
      </c>
    </row>
    <row r="14" spans="1:4" x14ac:dyDescent="0.3">
      <c r="A14" s="19" t="s">
        <v>61</v>
      </c>
      <c r="B14" s="7" t="s">
        <v>46</v>
      </c>
      <c r="C14" s="8">
        <v>566.12689324914095</v>
      </c>
      <c r="D14" s="12">
        <v>134</v>
      </c>
    </row>
    <row r="15" spans="1:4" x14ac:dyDescent="0.3">
      <c r="A15" s="16" t="s">
        <v>2</v>
      </c>
      <c r="B15" s="7" t="s">
        <v>48</v>
      </c>
      <c r="C15" s="8">
        <v>622.87304003472798</v>
      </c>
      <c r="D15" s="12">
        <v>358</v>
      </c>
    </row>
    <row r="16" spans="1:4" ht="25.5" customHeight="1" x14ac:dyDescent="0.3">
      <c r="A16" s="18" t="s">
        <v>65</v>
      </c>
      <c r="B16" s="7" t="s">
        <v>46</v>
      </c>
      <c r="C16" s="8">
        <v>551.72709094130505</v>
      </c>
      <c r="D16" s="12">
        <v>51</v>
      </c>
    </row>
    <row r="17" spans="1:4" x14ac:dyDescent="0.3">
      <c r="A17" s="16" t="s">
        <v>2</v>
      </c>
      <c r="B17" s="7" t="s">
        <v>48</v>
      </c>
      <c r="C17" s="8">
        <v>646.88583375458199</v>
      </c>
      <c r="D17" s="12">
        <v>173</v>
      </c>
    </row>
    <row r="18" spans="1:4" x14ac:dyDescent="0.3">
      <c r="A18" s="19" t="s">
        <v>62</v>
      </c>
      <c r="B18" s="7" t="s">
        <v>46</v>
      </c>
      <c r="C18" s="8">
        <v>549.70140223490603</v>
      </c>
      <c r="D18" s="12">
        <v>35</v>
      </c>
    </row>
    <row r="19" spans="1:4" x14ac:dyDescent="0.3">
      <c r="A19" s="16" t="s">
        <v>2</v>
      </c>
      <c r="B19" s="7" t="s">
        <v>48</v>
      </c>
      <c r="C19" s="8">
        <v>632.04393525680098</v>
      </c>
      <c r="D19" s="12">
        <v>90</v>
      </c>
    </row>
    <row r="20" spans="1:4" ht="25.5" customHeight="1" x14ac:dyDescent="0.3">
      <c r="A20" s="18" t="s">
        <v>76</v>
      </c>
      <c r="B20" s="7" t="s">
        <v>46</v>
      </c>
      <c r="C20" s="8">
        <v>490.68757075346701</v>
      </c>
      <c r="D20" s="12">
        <v>36</v>
      </c>
    </row>
    <row r="21" spans="1:4" x14ac:dyDescent="0.3">
      <c r="A21" s="16" t="s">
        <v>2</v>
      </c>
      <c r="B21" s="7" t="s">
        <v>48</v>
      </c>
      <c r="C21" s="8">
        <v>690.53996407599595</v>
      </c>
      <c r="D21" s="12">
        <v>51</v>
      </c>
    </row>
    <row r="22" spans="1:4" ht="25.5" customHeight="1" x14ac:dyDescent="0.3">
      <c r="A22" s="18" t="s">
        <v>77</v>
      </c>
      <c r="B22" s="7" t="s">
        <v>46</v>
      </c>
      <c r="C22" s="8">
        <v>581.66552816268097</v>
      </c>
      <c r="D22" s="12">
        <v>41</v>
      </c>
    </row>
    <row r="23" spans="1:4" x14ac:dyDescent="0.3">
      <c r="A23" s="16" t="s">
        <v>2</v>
      </c>
      <c r="B23" s="7" t="s">
        <v>48</v>
      </c>
      <c r="C23" s="8">
        <v>614.17652155684198</v>
      </c>
      <c r="D23" s="12">
        <v>123</v>
      </c>
    </row>
  </sheetData>
  <mergeCells count="11">
    <mergeCell ref="A22:A23"/>
    <mergeCell ref="A12:A13"/>
    <mergeCell ref="A14:A15"/>
    <mergeCell ref="A16:A17"/>
    <mergeCell ref="A18:A19"/>
    <mergeCell ref="A20:A21"/>
    <mergeCell ref="B4:B5"/>
    <mergeCell ref="C4:D4"/>
    <mergeCell ref="A6:A7"/>
    <mergeCell ref="A8:A9"/>
    <mergeCell ref="A10:A11"/>
  </mergeCell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5"/>
  <sheetViews>
    <sheetView tabSelected="1" workbookViewId="0"/>
  </sheetViews>
  <sheetFormatPr defaultRowHeight="14.4" x14ac:dyDescent="0.3"/>
  <cols>
    <col min="1" max="1" width="121.44140625" bestFit="1" customWidth="1"/>
    <col min="2" max="2" width="7.77734375" bestFit="1" customWidth="1"/>
    <col min="3" max="4" width="22.6640625" bestFit="1" customWidth="1"/>
  </cols>
  <sheetData>
    <row r="1" spans="1:4" x14ac:dyDescent="0.3">
      <c r="A1" s="2" t="str">
        <f xml:space="preserve"> HYPERLINK("#'Table of Contents'!A1", "Table of Contents")</f>
        <v>Table of Contents</v>
      </c>
    </row>
    <row r="2" spans="1:4" x14ac:dyDescent="0.3">
      <c r="A2" s="1" t="s">
        <v>152</v>
      </c>
    </row>
    <row r="3" spans="1:4" ht="23.25" customHeight="1" x14ac:dyDescent="0.3">
      <c r="A3" s="3" t="s">
        <v>92</v>
      </c>
    </row>
    <row r="4" spans="1:4" x14ac:dyDescent="0.3">
      <c r="A4" s="4" t="s">
        <v>2</v>
      </c>
      <c r="B4" s="15" t="s">
        <v>2</v>
      </c>
      <c r="C4" s="17" t="s">
        <v>42</v>
      </c>
      <c r="D4" s="17" t="s">
        <v>2</v>
      </c>
    </row>
    <row r="5" spans="1:4" x14ac:dyDescent="0.3">
      <c r="A5" t="s">
        <v>2</v>
      </c>
      <c r="B5" s="16" t="s">
        <v>2</v>
      </c>
      <c r="C5" s="5" t="s">
        <v>20</v>
      </c>
      <c r="D5" s="11" t="s">
        <v>68</v>
      </c>
    </row>
    <row r="6" spans="1:4" ht="25.5" customHeight="1" x14ac:dyDescent="0.3">
      <c r="A6" s="18" t="s">
        <v>52</v>
      </c>
      <c r="B6" s="7" t="s">
        <v>46</v>
      </c>
      <c r="C6" s="8">
        <v>489.87043403518999</v>
      </c>
      <c r="D6" s="12">
        <v>132</v>
      </c>
    </row>
    <row r="7" spans="1:4" x14ac:dyDescent="0.3">
      <c r="A7" s="16" t="s">
        <v>2</v>
      </c>
      <c r="B7" s="7" t="s">
        <v>48</v>
      </c>
      <c r="C7" s="8">
        <v>669.99773491723499</v>
      </c>
      <c r="D7" s="12">
        <v>140</v>
      </c>
    </row>
    <row r="8" spans="1:4" ht="25.5" customHeight="1" x14ac:dyDescent="0.3">
      <c r="A8" s="18" t="s">
        <v>65</v>
      </c>
      <c r="B8" s="7" t="s">
        <v>46</v>
      </c>
      <c r="C8" s="8">
        <v>457.510322270622</v>
      </c>
      <c r="D8" s="12">
        <v>46</v>
      </c>
    </row>
    <row r="9" spans="1:4" x14ac:dyDescent="0.3">
      <c r="A9" s="16" t="s">
        <v>2</v>
      </c>
      <c r="B9" s="7" t="s">
        <v>48</v>
      </c>
      <c r="C9" s="8">
        <v>636.97072091143298</v>
      </c>
      <c r="D9" s="12">
        <v>164</v>
      </c>
    </row>
    <row r="10" spans="1:4" x14ac:dyDescent="0.3">
      <c r="A10" s="19" t="s">
        <v>61</v>
      </c>
      <c r="B10" s="7" t="s">
        <v>46</v>
      </c>
      <c r="C10" s="8">
        <v>539.87847910332596</v>
      </c>
      <c r="D10" s="12">
        <v>92</v>
      </c>
    </row>
    <row r="11" spans="1:4" x14ac:dyDescent="0.3">
      <c r="A11" s="16" t="s">
        <v>2</v>
      </c>
      <c r="B11" s="7" t="s">
        <v>48</v>
      </c>
      <c r="C11" s="8">
        <v>592.68501751718702</v>
      </c>
      <c r="D11" s="12">
        <v>315</v>
      </c>
    </row>
    <row r="12" spans="1:4" ht="25.5" customHeight="1" x14ac:dyDescent="0.3">
      <c r="A12" s="18" t="s">
        <v>55</v>
      </c>
      <c r="B12" s="7" t="s">
        <v>46</v>
      </c>
      <c r="C12" s="8">
        <v>505.16285675758797</v>
      </c>
      <c r="D12" s="12">
        <v>14</v>
      </c>
    </row>
    <row r="13" spans="1:4" x14ac:dyDescent="0.3">
      <c r="A13" s="16" t="s">
        <v>2</v>
      </c>
      <c r="B13" s="7" t="s">
        <v>48</v>
      </c>
      <c r="C13" s="8">
        <v>751.69515168675798</v>
      </c>
      <c r="D13" s="12">
        <v>27</v>
      </c>
    </row>
    <row r="14" spans="1:4" ht="25.5" customHeight="1" x14ac:dyDescent="0.3">
      <c r="A14" s="18" t="s">
        <v>79</v>
      </c>
      <c r="B14" s="7" t="s">
        <v>46</v>
      </c>
      <c r="C14" s="8">
        <v>547.48327443277401</v>
      </c>
      <c r="D14" s="12">
        <v>178</v>
      </c>
    </row>
    <row r="15" spans="1:4" x14ac:dyDescent="0.3">
      <c r="A15" s="16" t="s">
        <v>2</v>
      </c>
      <c r="B15" s="7" t="s">
        <v>48</v>
      </c>
      <c r="C15" s="8">
        <v>623.809949569943</v>
      </c>
      <c r="D15" s="12">
        <v>199</v>
      </c>
    </row>
    <row r="16" spans="1:4" x14ac:dyDescent="0.3">
      <c r="A16" s="18" t="s">
        <v>50</v>
      </c>
      <c r="B16" s="7" t="s">
        <v>46</v>
      </c>
      <c r="C16" s="8">
        <v>542.260977095763</v>
      </c>
      <c r="D16" s="12">
        <v>122</v>
      </c>
    </row>
    <row r="17" spans="1:4" x14ac:dyDescent="0.3">
      <c r="A17" s="16" t="s">
        <v>2</v>
      </c>
      <c r="B17" s="7" t="s">
        <v>48</v>
      </c>
      <c r="C17" s="8">
        <v>597.69937432376105</v>
      </c>
      <c r="D17" s="12">
        <v>287</v>
      </c>
    </row>
    <row r="18" spans="1:4" x14ac:dyDescent="0.3">
      <c r="A18" s="18" t="s">
        <v>74</v>
      </c>
      <c r="B18" s="7" t="s">
        <v>46</v>
      </c>
      <c r="C18" s="8">
        <v>502.70163194943501</v>
      </c>
      <c r="D18" s="12">
        <v>36</v>
      </c>
    </row>
    <row r="19" spans="1:4" x14ac:dyDescent="0.3">
      <c r="A19" s="16" t="s">
        <v>2</v>
      </c>
      <c r="B19" s="7" t="s">
        <v>48</v>
      </c>
      <c r="C19" s="8">
        <v>620.22697848722601</v>
      </c>
      <c r="D19" s="12">
        <v>170</v>
      </c>
    </row>
    <row r="20" spans="1:4" ht="25.5" customHeight="1" x14ac:dyDescent="0.3">
      <c r="A20" s="18" t="s">
        <v>80</v>
      </c>
      <c r="B20" s="7" t="s">
        <v>46</v>
      </c>
      <c r="C20" s="8">
        <v>400</v>
      </c>
      <c r="D20" s="12">
        <v>1</v>
      </c>
    </row>
    <row r="21" spans="1:4" x14ac:dyDescent="0.3">
      <c r="A21" s="16" t="s">
        <v>2</v>
      </c>
      <c r="B21" s="7" t="s">
        <v>48</v>
      </c>
      <c r="C21" s="8">
        <v>735.12054437214704</v>
      </c>
      <c r="D21" s="12">
        <v>12</v>
      </c>
    </row>
    <row r="22" spans="1:4" ht="25.5" customHeight="1" x14ac:dyDescent="0.3">
      <c r="A22" s="18" t="s">
        <v>57</v>
      </c>
      <c r="B22" s="7" t="s">
        <v>46</v>
      </c>
      <c r="C22" s="8">
        <v>520.28649303291104</v>
      </c>
      <c r="D22" s="12">
        <v>80</v>
      </c>
    </row>
    <row r="23" spans="1:4" x14ac:dyDescent="0.3">
      <c r="A23" s="16" t="s">
        <v>2</v>
      </c>
      <c r="B23" s="7" t="s">
        <v>48</v>
      </c>
      <c r="C23" s="8">
        <v>595.33440595721004</v>
      </c>
      <c r="D23" s="12">
        <v>327</v>
      </c>
    </row>
    <row r="24" spans="1:4" ht="25.5" customHeight="1" x14ac:dyDescent="0.3">
      <c r="A24" s="18" t="s">
        <v>81</v>
      </c>
      <c r="B24" s="7" t="s">
        <v>46</v>
      </c>
      <c r="C24" s="8">
        <v>483.83787664757699</v>
      </c>
      <c r="D24" s="12">
        <v>9</v>
      </c>
    </row>
    <row r="25" spans="1:4" x14ac:dyDescent="0.3">
      <c r="A25" s="16" t="s">
        <v>2</v>
      </c>
      <c r="B25" s="7" t="s">
        <v>48</v>
      </c>
      <c r="C25" s="8">
        <v>709.77407219864199</v>
      </c>
      <c r="D25" s="12">
        <v>16</v>
      </c>
    </row>
  </sheetData>
  <mergeCells count="12">
    <mergeCell ref="A22:A23"/>
    <mergeCell ref="A24:A25"/>
    <mergeCell ref="A12:A13"/>
    <mergeCell ref="A14:A15"/>
    <mergeCell ref="A16:A17"/>
    <mergeCell ref="A18:A19"/>
    <mergeCell ref="A20:A21"/>
    <mergeCell ref="B4:B5"/>
    <mergeCell ref="C4:D4"/>
    <mergeCell ref="A6:A7"/>
    <mergeCell ref="A8:A9"/>
    <mergeCell ref="A10:A11"/>
  </mergeCells>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25"/>
  <sheetViews>
    <sheetView tabSelected="1" workbookViewId="0"/>
  </sheetViews>
  <sheetFormatPr defaultRowHeight="14.4" x14ac:dyDescent="0.3"/>
  <cols>
    <col min="1" max="1" width="121.44140625" bestFit="1" customWidth="1"/>
    <col min="2" max="2" width="7.77734375" bestFit="1" customWidth="1"/>
    <col min="3" max="4" width="22.6640625" bestFit="1" customWidth="1"/>
  </cols>
  <sheetData>
    <row r="1" spans="1:4" x14ac:dyDescent="0.3">
      <c r="A1" s="2" t="str">
        <f xml:space="preserve"> HYPERLINK("#'Table of Contents'!A1", "Table of Contents")</f>
        <v>Table of Contents</v>
      </c>
    </row>
    <row r="2" spans="1:4" x14ac:dyDescent="0.3">
      <c r="A2" s="1" t="s">
        <v>153</v>
      </c>
    </row>
    <row r="3" spans="1:4" ht="23.25" customHeight="1" x14ac:dyDescent="0.3">
      <c r="A3" s="3" t="s">
        <v>92</v>
      </c>
    </row>
    <row r="4" spans="1:4" x14ac:dyDescent="0.3">
      <c r="A4" s="4" t="s">
        <v>2</v>
      </c>
      <c r="B4" s="15" t="s">
        <v>2</v>
      </c>
      <c r="C4" s="17" t="s">
        <v>40</v>
      </c>
      <c r="D4" s="17" t="s">
        <v>2</v>
      </c>
    </row>
    <row r="5" spans="1:4" x14ac:dyDescent="0.3">
      <c r="A5" t="s">
        <v>2</v>
      </c>
      <c r="B5" s="16" t="s">
        <v>2</v>
      </c>
      <c r="C5" s="5" t="s">
        <v>20</v>
      </c>
      <c r="D5" s="11" t="s">
        <v>68</v>
      </c>
    </row>
    <row r="6" spans="1:4" ht="25.5" customHeight="1" x14ac:dyDescent="0.3">
      <c r="A6" s="18" t="s">
        <v>49</v>
      </c>
      <c r="B6" s="7" t="s">
        <v>46</v>
      </c>
      <c r="C6" s="8">
        <v>533.80089986560995</v>
      </c>
      <c r="D6" s="12">
        <v>227</v>
      </c>
    </row>
    <row r="7" spans="1:4" x14ac:dyDescent="0.3">
      <c r="A7" s="16" t="s">
        <v>2</v>
      </c>
      <c r="B7" s="7" t="s">
        <v>48</v>
      </c>
      <c r="C7" s="8">
        <v>686.75299130139797</v>
      </c>
      <c r="D7" s="12">
        <v>141</v>
      </c>
    </row>
    <row r="8" spans="1:4" ht="25.5" customHeight="1" x14ac:dyDescent="0.3">
      <c r="A8" s="18" t="s">
        <v>52</v>
      </c>
      <c r="B8" s="7" t="s">
        <v>46</v>
      </c>
      <c r="C8" s="8">
        <v>519.54777693488199</v>
      </c>
      <c r="D8" s="12">
        <v>140</v>
      </c>
    </row>
    <row r="9" spans="1:4" x14ac:dyDescent="0.3">
      <c r="A9" s="16" t="s">
        <v>2</v>
      </c>
      <c r="B9" s="7" t="s">
        <v>48</v>
      </c>
      <c r="C9" s="8">
        <v>700.104800589776</v>
      </c>
      <c r="D9" s="12">
        <v>149</v>
      </c>
    </row>
    <row r="10" spans="1:4" ht="35.1" customHeight="1" x14ac:dyDescent="0.3">
      <c r="A10" s="18" t="s">
        <v>83</v>
      </c>
      <c r="B10" s="7" t="s">
        <v>46</v>
      </c>
      <c r="C10" s="8">
        <v>568.421145991721</v>
      </c>
      <c r="D10" s="12">
        <v>358</v>
      </c>
    </row>
    <row r="11" spans="1:4" x14ac:dyDescent="0.3">
      <c r="A11" s="16" t="s">
        <v>2</v>
      </c>
      <c r="B11" s="7" t="s">
        <v>48</v>
      </c>
      <c r="C11" s="8">
        <v>691.10739439581198</v>
      </c>
      <c r="D11" s="12">
        <v>105</v>
      </c>
    </row>
    <row r="12" spans="1:4" ht="25.5" customHeight="1" x14ac:dyDescent="0.3">
      <c r="A12" s="18" t="s">
        <v>76</v>
      </c>
      <c r="B12" s="7" t="s">
        <v>46</v>
      </c>
      <c r="C12" s="8">
        <v>526.607950320996</v>
      </c>
      <c r="D12" s="12">
        <v>35</v>
      </c>
    </row>
    <row r="13" spans="1:4" x14ac:dyDescent="0.3">
      <c r="A13" s="16" t="s">
        <v>2</v>
      </c>
      <c r="B13" s="7" t="s">
        <v>48</v>
      </c>
      <c r="C13" s="8">
        <v>698.93347546994505</v>
      </c>
      <c r="D13" s="12">
        <v>51</v>
      </c>
    </row>
    <row r="14" spans="1:4" x14ac:dyDescent="0.3">
      <c r="A14" s="18" t="s">
        <v>62</v>
      </c>
      <c r="B14" s="7" t="s">
        <v>46</v>
      </c>
      <c r="C14" s="8">
        <v>534.70828981491695</v>
      </c>
      <c r="D14" s="12">
        <v>34</v>
      </c>
    </row>
    <row r="15" spans="1:4" x14ac:dyDescent="0.3">
      <c r="A15" s="16" t="s">
        <v>2</v>
      </c>
      <c r="B15" s="7" t="s">
        <v>48</v>
      </c>
      <c r="C15" s="8">
        <v>655.42397889921199</v>
      </c>
      <c r="D15" s="12">
        <v>90</v>
      </c>
    </row>
    <row r="16" spans="1:4" ht="25.5" customHeight="1" x14ac:dyDescent="0.3">
      <c r="A16" s="18" t="s">
        <v>58</v>
      </c>
      <c r="B16" s="7" t="s">
        <v>46</v>
      </c>
      <c r="C16" s="8">
        <v>595.453105222315</v>
      </c>
      <c r="D16" s="12">
        <v>389</v>
      </c>
    </row>
    <row r="17" spans="1:4" x14ac:dyDescent="0.3">
      <c r="A17" s="16" t="s">
        <v>2</v>
      </c>
      <c r="B17" s="7" t="s">
        <v>48</v>
      </c>
      <c r="C17" s="8">
        <v>620.81759601556405</v>
      </c>
      <c r="D17" s="12">
        <v>73</v>
      </c>
    </row>
    <row r="18" spans="1:4" ht="25.5" customHeight="1" x14ac:dyDescent="0.3">
      <c r="A18" s="18" t="s">
        <v>84</v>
      </c>
      <c r="B18" s="7" t="s">
        <v>46</v>
      </c>
      <c r="C18" s="8">
        <v>646.69734107999898</v>
      </c>
      <c r="D18" s="12">
        <v>9</v>
      </c>
    </row>
    <row r="19" spans="1:4" x14ac:dyDescent="0.3">
      <c r="A19" s="16" t="s">
        <v>2</v>
      </c>
      <c r="B19" s="7" t="s">
        <v>48</v>
      </c>
      <c r="C19" s="8">
        <v>624.88386636304699</v>
      </c>
      <c r="D19" s="12">
        <v>91</v>
      </c>
    </row>
    <row r="20" spans="1:4" x14ac:dyDescent="0.3">
      <c r="A20" s="18" t="s">
        <v>50</v>
      </c>
      <c r="B20" s="7" t="s">
        <v>46</v>
      </c>
      <c r="C20" s="8">
        <v>617.31152178949606</v>
      </c>
      <c r="D20" s="12">
        <v>136</v>
      </c>
    </row>
    <row r="21" spans="1:4" x14ac:dyDescent="0.3">
      <c r="A21" s="16" t="s">
        <v>2</v>
      </c>
      <c r="B21" s="7" t="s">
        <v>48</v>
      </c>
      <c r="C21" s="8">
        <v>592.727480560853</v>
      </c>
      <c r="D21" s="12">
        <v>326</v>
      </c>
    </row>
    <row r="22" spans="1:4" x14ac:dyDescent="0.3">
      <c r="A22" s="19" t="s">
        <v>85</v>
      </c>
      <c r="B22" s="7" t="s">
        <v>46</v>
      </c>
      <c r="C22" s="8">
        <v>603.42285443365495</v>
      </c>
      <c r="D22" s="12">
        <v>12</v>
      </c>
    </row>
    <row r="23" spans="1:4" x14ac:dyDescent="0.3">
      <c r="A23" s="16" t="s">
        <v>2</v>
      </c>
      <c r="B23" s="7" t="s">
        <v>48</v>
      </c>
      <c r="C23" s="8">
        <v>624.68163041455</v>
      </c>
      <c r="D23" s="12">
        <v>82</v>
      </c>
    </row>
    <row r="24" spans="1:4" x14ac:dyDescent="0.3">
      <c r="A24" s="18" t="s">
        <v>86</v>
      </c>
      <c r="B24" s="7" t="s">
        <v>46</v>
      </c>
      <c r="C24" s="8">
        <v>558.35421376434203</v>
      </c>
      <c r="D24" s="12">
        <v>41</v>
      </c>
    </row>
    <row r="25" spans="1:4" x14ac:dyDescent="0.3">
      <c r="A25" s="16" t="s">
        <v>2</v>
      </c>
      <c r="B25" s="7" t="s">
        <v>48</v>
      </c>
      <c r="C25" s="8">
        <v>687.36946886504995</v>
      </c>
      <c r="D25" s="12">
        <v>63</v>
      </c>
    </row>
  </sheetData>
  <mergeCells count="12">
    <mergeCell ref="A22:A23"/>
    <mergeCell ref="A24:A25"/>
    <mergeCell ref="A12:A13"/>
    <mergeCell ref="A14:A15"/>
    <mergeCell ref="A16:A17"/>
    <mergeCell ref="A18:A19"/>
    <mergeCell ref="A20:A21"/>
    <mergeCell ref="B4:B5"/>
    <mergeCell ref="C4:D4"/>
    <mergeCell ref="A6:A7"/>
    <mergeCell ref="A8:A9"/>
    <mergeCell ref="A10:A11"/>
  </mergeCell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3"/>
  <sheetViews>
    <sheetView tabSelected="1" workbookViewId="0"/>
  </sheetViews>
  <sheetFormatPr defaultRowHeight="14.4" x14ac:dyDescent="0.3"/>
  <cols>
    <col min="1" max="1" width="121.44140625" bestFit="1" customWidth="1"/>
    <col min="2" max="2" width="7.77734375" bestFit="1" customWidth="1"/>
    <col min="3" max="4" width="22.6640625" bestFit="1" customWidth="1"/>
  </cols>
  <sheetData>
    <row r="1" spans="1:4" x14ac:dyDescent="0.3">
      <c r="A1" s="2" t="str">
        <f xml:space="preserve"> HYPERLINK("#'Table of Contents'!A1", "Table of Contents")</f>
        <v>Table of Contents</v>
      </c>
    </row>
    <row r="2" spans="1:4" x14ac:dyDescent="0.3">
      <c r="A2" s="1" t="s">
        <v>154</v>
      </c>
    </row>
    <row r="3" spans="1:4" ht="23.25" customHeight="1" x14ac:dyDescent="0.3">
      <c r="A3" s="3" t="s">
        <v>92</v>
      </c>
    </row>
    <row r="4" spans="1:4" x14ac:dyDescent="0.3">
      <c r="A4" s="4" t="s">
        <v>2</v>
      </c>
      <c r="B4" s="15" t="s">
        <v>2</v>
      </c>
      <c r="C4" s="17" t="s">
        <v>36</v>
      </c>
      <c r="D4" s="17" t="s">
        <v>2</v>
      </c>
    </row>
    <row r="5" spans="1:4" x14ac:dyDescent="0.3">
      <c r="A5" t="s">
        <v>2</v>
      </c>
      <c r="B5" s="16" t="s">
        <v>2</v>
      </c>
      <c r="C5" s="5" t="s">
        <v>20</v>
      </c>
      <c r="D5" s="11" t="s">
        <v>68</v>
      </c>
    </row>
    <row r="6" spans="1:4" ht="25.5" customHeight="1" x14ac:dyDescent="0.3">
      <c r="A6" s="18" t="s">
        <v>45</v>
      </c>
      <c r="B6" s="7" t="s">
        <v>46</v>
      </c>
      <c r="C6" s="8">
        <v>548.759402064391</v>
      </c>
      <c r="D6" s="12">
        <v>363</v>
      </c>
    </row>
    <row r="7" spans="1:4" x14ac:dyDescent="0.3">
      <c r="A7" s="16" t="s">
        <v>2</v>
      </c>
      <c r="B7" s="7" t="s">
        <v>48</v>
      </c>
      <c r="C7" s="8">
        <v>751.55372994686604</v>
      </c>
      <c r="D7" s="12">
        <v>129</v>
      </c>
    </row>
    <row r="8" spans="1:4" ht="25.5" customHeight="1" x14ac:dyDescent="0.3">
      <c r="A8" s="18" t="s">
        <v>49</v>
      </c>
      <c r="B8" s="7" t="s">
        <v>46</v>
      </c>
      <c r="C8" s="8">
        <v>555.44622109889804</v>
      </c>
      <c r="D8" s="12">
        <v>243</v>
      </c>
    </row>
    <row r="9" spans="1:4" x14ac:dyDescent="0.3">
      <c r="A9" s="16" t="s">
        <v>2</v>
      </c>
      <c r="B9" s="7" t="s">
        <v>48</v>
      </c>
      <c r="C9" s="8">
        <v>655.63027290673699</v>
      </c>
      <c r="D9" s="12">
        <v>149</v>
      </c>
    </row>
    <row r="10" spans="1:4" x14ac:dyDescent="0.3">
      <c r="A10" s="19" t="s">
        <v>50</v>
      </c>
      <c r="B10" s="7" t="s">
        <v>46</v>
      </c>
      <c r="C10" s="8">
        <v>608.62881569501894</v>
      </c>
      <c r="D10" s="12">
        <v>140</v>
      </c>
    </row>
    <row r="11" spans="1:4" x14ac:dyDescent="0.3">
      <c r="A11" s="16" t="s">
        <v>2</v>
      </c>
      <c r="B11" s="7" t="s">
        <v>48</v>
      </c>
      <c r="C11" s="8">
        <v>601.45365788858805</v>
      </c>
      <c r="D11" s="12">
        <v>352</v>
      </c>
    </row>
    <row r="12" spans="1:4" ht="35.1" customHeight="1" x14ac:dyDescent="0.3">
      <c r="A12" s="18" t="s">
        <v>54</v>
      </c>
      <c r="B12" s="7" t="s">
        <v>46</v>
      </c>
      <c r="C12" s="8">
        <v>534.52896009489996</v>
      </c>
      <c r="D12" s="12">
        <v>278</v>
      </c>
    </row>
    <row r="13" spans="1:4" x14ac:dyDescent="0.3">
      <c r="A13" s="16" t="s">
        <v>2</v>
      </c>
      <c r="B13" s="7" t="s">
        <v>48</v>
      </c>
      <c r="C13" s="8">
        <v>680.77976520691595</v>
      </c>
      <c r="D13" s="12">
        <v>214</v>
      </c>
    </row>
    <row r="14" spans="1:4" ht="25.5" customHeight="1" x14ac:dyDescent="0.3">
      <c r="A14" s="18" t="s">
        <v>52</v>
      </c>
      <c r="B14" s="7" t="s">
        <v>46</v>
      </c>
      <c r="C14" s="8">
        <v>511.083716010317</v>
      </c>
      <c r="D14" s="12">
        <v>143</v>
      </c>
    </row>
    <row r="15" spans="1:4" x14ac:dyDescent="0.3">
      <c r="A15" s="16" t="s">
        <v>2</v>
      </c>
      <c r="B15" s="7" t="s">
        <v>48</v>
      </c>
      <c r="C15" s="8">
        <v>699.15743831780196</v>
      </c>
      <c r="D15" s="12">
        <v>155</v>
      </c>
    </row>
    <row r="16" spans="1:4" ht="25.5" customHeight="1" x14ac:dyDescent="0.3">
      <c r="A16" s="18" t="s">
        <v>55</v>
      </c>
      <c r="B16" s="7" t="s">
        <v>46</v>
      </c>
      <c r="C16" s="8">
        <v>586.47854694079001</v>
      </c>
      <c r="D16" s="12">
        <v>20</v>
      </c>
    </row>
    <row r="17" spans="1:4" x14ac:dyDescent="0.3">
      <c r="A17" s="16" t="s">
        <v>2</v>
      </c>
      <c r="B17" s="7" t="s">
        <v>48</v>
      </c>
      <c r="C17" s="8">
        <v>741.24330315412794</v>
      </c>
      <c r="D17" s="12">
        <v>28</v>
      </c>
    </row>
    <row r="18" spans="1:4" x14ac:dyDescent="0.3">
      <c r="A18" s="19" t="s">
        <v>59</v>
      </c>
      <c r="B18" s="7" t="s">
        <v>46</v>
      </c>
      <c r="C18" s="8">
        <v>524.27553209461803</v>
      </c>
      <c r="D18" s="12">
        <v>210</v>
      </c>
    </row>
    <row r="19" spans="1:4" x14ac:dyDescent="0.3">
      <c r="A19" s="16" t="s">
        <v>2</v>
      </c>
      <c r="B19" s="7" t="s">
        <v>48</v>
      </c>
      <c r="C19" s="8">
        <v>653.47942414768795</v>
      </c>
      <c r="D19" s="12">
        <v>282</v>
      </c>
    </row>
    <row r="20" spans="1:4" x14ac:dyDescent="0.3">
      <c r="A20" s="19" t="s">
        <v>61</v>
      </c>
      <c r="B20" s="7" t="s">
        <v>46</v>
      </c>
      <c r="C20" s="8">
        <v>557.87635473743205</v>
      </c>
      <c r="D20" s="12">
        <v>134</v>
      </c>
    </row>
    <row r="21" spans="1:4" x14ac:dyDescent="0.3">
      <c r="A21" s="16" t="s">
        <v>2</v>
      </c>
      <c r="B21" s="7" t="s">
        <v>48</v>
      </c>
      <c r="C21" s="8">
        <v>614.01835187248901</v>
      </c>
      <c r="D21" s="12">
        <v>358</v>
      </c>
    </row>
    <row r="22" spans="1:4" ht="25.5" customHeight="1" x14ac:dyDescent="0.3">
      <c r="A22" s="18" t="s">
        <v>70</v>
      </c>
      <c r="B22" s="7" t="s">
        <v>46</v>
      </c>
      <c r="C22" s="8">
        <v>534.33186929540102</v>
      </c>
      <c r="D22" s="12">
        <v>247</v>
      </c>
    </row>
    <row r="23" spans="1:4" x14ac:dyDescent="0.3">
      <c r="A23" s="16" t="s">
        <v>2</v>
      </c>
      <c r="B23" s="7" t="s">
        <v>48</v>
      </c>
      <c r="C23" s="8">
        <v>664.71199058494904</v>
      </c>
      <c r="D23" s="12">
        <v>245</v>
      </c>
    </row>
  </sheetData>
  <mergeCells count="11">
    <mergeCell ref="A22:A23"/>
    <mergeCell ref="A12:A13"/>
    <mergeCell ref="A14:A15"/>
    <mergeCell ref="A16:A17"/>
    <mergeCell ref="A18:A19"/>
    <mergeCell ref="A20:A21"/>
    <mergeCell ref="B4:B5"/>
    <mergeCell ref="C4:D4"/>
    <mergeCell ref="A6:A7"/>
    <mergeCell ref="A8:A9"/>
    <mergeCell ref="A10:A11"/>
  </mergeCell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3"/>
  <sheetViews>
    <sheetView tabSelected="1" workbookViewId="0"/>
  </sheetViews>
  <sheetFormatPr defaultRowHeight="14.4" x14ac:dyDescent="0.3"/>
  <cols>
    <col min="1" max="1" width="121.44140625" bestFit="1" customWidth="1"/>
    <col min="2" max="2" width="7.77734375" bestFit="1" customWidth="1"/>
    <col min="3" max="4" width="22.6640625" bestFit="1" customWidth="1"/>
  </cols>
  <sheetData>
    <row r="1" spans="1:4" x14ac:dyDescent="0.3">
      <c r="A1" s="2" t="str">
        <f xml:space="preserve"> HYPERLINK("#'Table of Contents'!A1", "Table of Contents")</f>
        <v>Table of Contents</v>
      </c>
    </row>
    <row r="2" spans="1:4" x14ac:dyDescent="0.3">
      <c r="A2" s="1" t="s">
        <v>155</v>
      </c>
    </row>
    <row r="3" spans="1:4" ht="23.25" customHeight="1" x14ac:dyDescent="0.3">
      <c r="A3" s="3" t="s">
        <v>92</v>
      </c>
    </row>
    <row r="4" spans="1:4" x14ac:dyDescent="0.3">
      <c r="A4" s="4" t="s">
        <v>2</v>
      </c>
      <c r="B4" s="15" t="s">
        <v>2</v>
      </c>
      <c r="C4" s="17" t="s">
        <v>39</v>
      </c>
      <c r="D4" s="17" t="s">
        <v>2</v>
      </c>
    </row>
    <row r="5" spans="1:4" x14ac:dyDescent="0.3">
      <c r="A5" t="s">
        <v>2</v>
      </c>
      <c r="B5" s="16" t="s">
        <v>2</v>
      </c>
      <c r="C5" s="5" t="s">
        <v>20</v>
      </c>
      <c r="D5" s="11" t="s">
        <v>68</v>
      </c>
    </row>
    <row r="6" spans="1:4" ht="25.5" customHeight="1" x14ac:dyDescent="0.3">
      <c r="A6" s="18" t="s">
        <v>45</v>
      </c>
      <c r="B6" s="7" t="s">
        <v>46</v>
      </c>
      <c r="C6" s="8">
        <v>513.21893371007297</v>
      </c>
      <c r="D6" s="12">
        <v>363</v>
      </c>
    </row>
    <row r="7" spans="1:4" x14ac:dyDescent="0.3">
      <c r="A7" s="16" t="s">
        <v>2</v>
      </c>
      <c r="B7" s="7" t="s">
        <v>48</v>
      </c>
      <c r="C7" s="8">
        <v>739.693613433736</v>
      </c>
      <c r="D7" s="12">
        <v>129</v>
      </c>
    </row>
    <row r="8" spans="1:4" x14ac:dyDescent="0.3">
      <c r="A8" s="19" t="s">
        <v>50</v>
      </c>
      <c r="B8" s="7" t="s">
        <v>46</v>
      </c>
      <c r="C8" s="8">
        <v>557.01463755613497</v>
      </c>
      <c r="D8" s="12">
        <v>140</v>
      </c>
    </row>
    <row r="9" spans="1:4" x14ac:dyDescent="0.3">
      <c r="A9" s="16" t="s">
        <v>2</v>
      </c>
      <c r="B9" s="7" t="s">
        <v>48</v>
      </c>
      <c r="C9" s="8">
        <v>580.44313258286104</v>
      </c>
      <c r="D9" s="12">
        <v>352</v>
      </c>
    </row>
    <row r="10" spans="1:4" ht="25.5" customHeight="1" x14ac:dyDescent="0.3">
      <c r="A10" s="18" t="s">
        <v>63</v>
      </c>
      <c r="B10" s="7" t="s">
        <v>46</v>
      </c>
      <c r="C10" s="8">
        <v>491.41971834789803</v>
      </c>
      <c r="D10" s="12">
        <v>254</v>
      </c>
    </row>
    <row r="11" spans="1:4" x14ac:dyDescent="0.3">
      <c r="A11" s="16" t="s">
        <v>2</v>
      </c>
      <c r="B11" s="7" t="s">
        <v>48</v>
      </c>
      <c r="C11" s="8">
        <v>659.52505132682597</v>
      </c>
      <c r="D11" s="12">
        <v>238</v>
      </c>
    </row>
    <row r="12" spans="1:4" ht="25.5" customHeight="1" x14ac:dyDescent="0.3">
      <c r="A12" s="18" t="s">
        <v>56</v>
      </c>
      <c r="B12" s="7" t="s">
        <v>46</v>
      </c>
      <c r="C12" s="8">
        <v>502.53358756745001</v>
      </c>
      <c r="D12" s="12">
        <v>286</v>
      </c>
    </row>
    <row r="13" spans="1:4" x14ac:dyDescent="0.3">
      <c r="A13" s="16" t="s">
        <v>2</v>
      </c>
      <c r="B13" s="7" t="s">
        <v>48</v>
      </c>
      <c r="C13" s="8">
        <v>669.990137995331</v>
      </c>
      <c r="D13" s="12">
        <v>206</v>
      </c>
    </row>
    <row r="14" spans="1:4" x14ac:dyDescent="0.3">
      <c r="A14" s="19" t="s">
        <v>59</v>
      </c>
      <c r="B14" s="7" t="s">
        <v>46</v>
      </c>
      <c r="C14" s="8">
        <v>492.823084186541</v>
      </c>
      <c r="D14" s="12">
        <v>210</v>
      </c>
    </row>
    <row r="15" spans="1:4" x14ac:dyDescent="0.3">
      <c r="A15" s="16" t="s">
        <v>2</v>
      </c>
      <c r="B15" s="7" t="s">
        <v>48</v>
      </c>
      <c r="C15" s="8">
        <v>632.43139514816096</v>
      </c>
      <c r="D15" s="12">
        <v>282</v>
      </c>
    </row>
    <row r="16" spans="1:4" ht="25.5" customHeight="1" x14ac:dyDescent="0.3">
      <c r="A16" s="18" t="s">
        <v>53</v>
      </c>
      <c r="B16" s="7" t="s">
        <v>46</v>
      </c>
      <c r="C16" s="8">
        <v>531.84657233196401</v>
      </c>
      <c r="D16" s="12">
        <v>354</v>
      </c>
    </row>
    <row r="17" spans="1:4" x14ac:dyDescent="0.3">
      <c r="A17" s="16" t="s">
        <v>2</v>
      </c>
      <c r="B17" s="7" t="s">
        <v>48</v>
      </c>
      <c r="C17" s="8">
        <v>675.379298844593</v>
      </c>
      <c r="D17" s="12">
        <v>138</v>
      </c>
    </row>
    <row r="18" spans="1:4" ht="25.5" customHeight="1" x14ac:dyDescent="0.3">
      <c r="A18" s="18" t="s">
        <v>54</v>
      </c>
      <c r="B18" s="7" t="s">
        <v>46</v>
      </c>
      <c r="C18" s="8">
        <v>497.52036487415398</v>
      </c>
      <c r="D18" s="12">
        <v>278</v>
      </c>
    </row>
    <row r="19" spans="1:4" x14ac:dyDescent="0.3">
      <c r="A19" s="16" t="s">
        <v>2</v>
      </c>
      <c r="B19" s="7" t="s">
        <v>48</v>
      </c>
      <c r="C19" s="8">
        <v>670.15239479925697</v>
      </c>
      <c r="D19" s="12">
        <v>214</v>
      </c>
    </row>
    <row r="20" spans="1:4" ht="25.5" customHeight="1" x14ac:dyDescent="0.3">
      <c r="A20" s="18" t="s">
        <v>79</v>
      </c>
      <c r="B20" s="7" t="s">
        <v>46</v>
      </c>
      <c r="C20" s="8">
        <v>536.19177079223596</v>
      </c>
      <c r="D20" s="12">
        <v>212</v>
      </c>
    </row>
    <row r="21" spans="1:4" x14ac:dyDescent="0.3">
      <c r="A21" s="16" t="s">
        <v>2</v>
      </c>
      <c r="B21" s="7" t="s">
        <v>48</v>
      </c>
      <c r="C21" s="8">
        <v>617.56601896303505</v>
      </c>
      <c r="D21" s="12">
        <v>240</v>
      </c>
    </row>
    <row r="22" spans="1:4" ht="25.5" customHeight="1" x14ac:dyDescent="0.3">
      <c r="A22" s="18" t="s">
        <v>55</v>
      </c>
      <c r="B22" s="7" t="s">
        <v>46</v>
      </c>
      <c r="C22" s="8">
        <v>514.93708338387205</v>
      </c>
      <c r="D22" s="12">
        <v>20</v>
      </c>
    </row>
    <row r="23" spans="1:4" x14ac:dyDescent="0.3">
      <c r="A23" s="16" t="s">
        <v>2</v>
      </c>
      <c r="B23" s="7" t="s">
        <v>48</v>
      </c>
      <c r="C23" s="8">
        <v>723.88812623028502</v>
      </c>
      <c r="D23" s="12">
        <v>28</v>
      </c>
    </row>
  </sheetData>
  <mergeCells count="11">
    <mergeCell ref="A22:A23"/>
    <mergeCell ref="A12:A13"/>
    <mergeCell ref="A14:A15"/>
    <mergeCell ref="A16:A17"/>
    <mergeCell ref="A18:A19"/>
    <mergeCell ref="A20:A21"/>
    <mergeCell ref="B4:B5"/>
    <mergeCell ref="C4:D4"/>
    <mergeCell ref="A6:A7"/>
    <mergeCell ref="A8:A9"/>
    <mergeCell ref="A10:A11"/>
  </mergeCell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
  <sheetViews>
    <sheetView tabSelected="1" workbookViewId="0"/>
  </sheetViews>
  <sheetFormatPr defaultRowHeight="14.4" x14ac:dyDescent="0.3"/>
  <cols>
    <col min="1" max="1" width="132.3320312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156</v>
      </c>
    </row>
    <row r="3" spans="1:8" ht="23.25" customHeight="1" x14ac:dyDescent="0.3">
      <c r="A3" s="3" t="s">
        <v>157</v>
      </c>
    </row>
    <row r="4" spans="1:8" x14ac:dyDescent="0.3">
      <c r="A4" s="4" t="s">
        <v>2</v>
      </c>
      <c r="B4" s="15" t="s">
        <v>2</v>
      </c>
      <c r="C4" s="17" t="s">
        <v>158</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45</v>
      </c>
      <c r="B7" s="7" t="s">
        <v>46</v>
      </c>
      <c r="C7" s="14">
        <v>0.71112552915321903</v>
      </c>
      <c r="D7" s="14">
        <v>0.72386346902593601</v>
      </c>
      <c r="E7" s="14">
        <v>0.71677726652710605</v>
      </c>
      <c r="F7" s="14">
        <v>0.73269352886592998</v>
      </c>
      <c r="G7" s="14">
        <v>0.76094792258257304</v>
      </c>
      <c r="H7" s="14">
        <v>0.78044763625031599</v>
      </c>
    </row>
    <row r="8" spans="1:8" x14ac:dyDescent="0.3">
      <c r="A8" s="16" t="s">
        <v>2</v>
      </c>
      <c r="B8" s="7" t="s">
        <v>48</v>
      </c>
      <c r="C8" s="14">
        <v>0.28887447084678097</v>
      </c>
      <c r="D8" s="14">
        <v>0.27613653097406399</v>
      </c>
      <c r="E8" s="14">
        <v>0.28322273347289401</v>
      </c>
      <c r="F8" s="14">
        <v>0.26730647113407002</v>
      </c>
      <c r="G8" s="14">
        <v>0.23905207741742801</v>
      </c>
      <c r="H8" s="14">
        <v>0.21955236374968301</v>
      </c>
    </row>
    <row r="9" spans="1:8" ht="25.5" customHeight="1" x14ac:dyDescent="0.3">
      <c r="A9" s="18" t="s">
        <v>49</v>
      </c>
      <c r="B9" s="7" t="s">
        <v>46</v>
      </c>
      <c r="C9" s="14">
        <v>0.63615362987319901</v>
      </c>
      <c r="D9" s="14">
        <v>0.64900707624366605</v>
      </c>
      <c r="E9" s="14">
        <v>0.63592019867452299</v>
      </c>
      <c r="F9" s="14">
        <v>0.65872697245775103</v>
      </c>
      <c r="G9" s="14">
        <v>0.686216706510269</v>
      </c>
      <c r="H9" s="14">
        <v>0.70600672994826597</v>
      </c>
    </row>
    <row r="10" spans="1:8" x14ac:dyDescent="0.3">
      <c r="A10" s="16" t="s">
        <v>2</v>
      </c>
      <c r="B10" s="7" t="s">
        <v>48</v>
      </c>
      <c r="C10" s="14">
        <v>0.36384637012680099</v>
      </c>
      <c r="D10" s="14">
        <v>0.35099292375633401</v>
      </c>
      <c r="E10" s="14">
        <v>0.36407980132547701</v>
      </c>
      <c r="F10" s="14">
        <v>0.34127302754224897</v>
      </c>
      <c r="G10" s="14">
        <v>0.313783293489731</v>
      </c>
      <c r="H10" s="14">
        <v>0.29399327005173298</v>
      </c>
    </row>
    <row r="11" spans="1:8" x14ac:dyDescent="0.3">
      <c r="A11" s="18" t="s">
        <v>50</v>
      </c>
      <c r="B11" s="7" t="s">
        <v>46</v>
      </c>
      <c r="C11" s="14">
        <v>0.31258385033855901</v>
      </c>
      <c r="D11" s="14">
        <v>0.31279131707275898</v>
      </c>
      <c r="E11" s="14">
        <v>0.33033035418379197</v>
      </c>
      <c r="F11" s="14">
        <v>0.33436516819603801</v>
      </c>
      <c r="G11" s="14">
        <v>0.33413281883909202</v>
      </c>
      <c r="H11" s="14">
        <v>0.413929747714122</v>
      </c>
    </row>
    <row r="12" spans="1:8" x14ac:dyDescent="0.3">
      <c r="A12" s="16" t="s">
        <v>2</v>
      </c>
      <c r="B12" s="7" t="s">
        <v>48</v>
      </c>
      <c r="C12" s="14">
        <v>0.68741614966144104</v>
      </c>
      <c r="D12" s="14">
        <v>0.68720868292724102</v>
      </c>
      <c r="E12" s="14">
        <v>0.66966964581620803</v>
      </c>
      <c r="F12" s="14">
        <v>0.66563483180396199</v>
      </c>
      <c r="G12" s="14">
        <v>0.66586718116090804</v>
      </c>
      <c r="H12" s="14">
        <v>0.58607025228587795</v>
      </c>
    </row>
    <row r="13" spans="1:8" ht="25.5" customHeight="1" x14ac:dyDescent="0.3">
      <c r="A13" s="18" t="s">
        <v>51</v>
      </c>
      <c r="B13" s="7" t="s">
        <v>46</v>
      </c>
      <c r="C13" s="14">
        <v>0.28572716026224698</v>
      </c>
      <c r="D13" s="14">
        <v>0.30377719334500503</v>
      </c>
      <c r="E13" s="14">
        <v>0.27620982227242602</v>
      </c>
      <c r="F13" s="14">
        <v>0.26767649981057701</v>
      </c>
      <c r="G13" s="14">
        <v>0.36962662922879702</v>
      </c>
      <c r="H13" s="14">
        <v>0.38970779472808798</v>
      </c>
    </row>
    <row r="14" spans="1:8" x14ac:dyDescent="0.3">
      <c r="A14" s="16" t="s">
        <v>2</v>
      </c>
      <c r="B14" s="7" t="s">
        <v>48</v>
      </c>
      <c r="C14" s="14">
        <v>0.71427283973775302</v>
      </c>
      <c r="D14" s="14">
        <v>0.69622280665499503</v>
      </c>
      <c r="E14" s="14">
        <v>0.72379017772757404</v>
      </c>
      <c r="F14" s="14">
        <v>0.73232350018942305</v>
      </c>
      <c r="G14" s="14">
        <v>0.63037337077120303</v>
      </c>
      <c r="H14" s="14">
        <v>0.61029220527191197</v>
      </c>
    </row>
    <row r="15" spans="1:8" ht="25.5" customHeight="1" x14ac:dyDescent="0.3">
      <c r="A15" s="18" t="s">
        <v>52</v>
      </c>
      <c r="B15" s="7" t="s">
        <v>46</v>
      </c>
      <c r="C15" s="14">
        <v>0.58640899108448097</v>
      </c>
      <c r="D15" s="14">
        <v>0.63804310856700697</v>
      </c>
      <c r="E15" s="14">
        <v>0.62520679365670895</v>
      </c>
      <c r="F15" s="14">
        <v>0.63727339968473395</v>
      </c>
      <c r="G15" s="14">
        <v>0.54054235676982898</v>
      </c>
      <c r="H15" s="14">
        <v>0.57597457815191</v>
      </c>
    </row>
    <row r="16" spans="1:8" x14ac:dyDescent="0.3">
      <c r="A16" s="16" t="s">
        <v>2</v>
      </c>
      <c r="B16" s="7" t="s">
        <v>48</v>
      </c>
      <c r="C16" s="14">
        <v>0.41359100891551898</v>
      </c>
      <c r="D16" s="14">
        <v>0.36195689143299298</v>
      </c>
      <c r="E16" s="14">
        <v>0.374793206343291</v>
      </c>
      <c r="F16" s="14">
        <v>0.36272660031526599</v>
      </c>
      <c r="G16" s="14">
        <v>0.45945764323017102</v>
      </c>
      <c r="H16" s="14">
        <v>0.42402542184809</v>
      </c>
    </row>
    <row r="17" spans="1:8" ht="25.5" customHeight="1" x14ac:dyDescent="0.3">
      <c r="A17" s="18" t="s">
        <v>53</v>
      </c>
      <c r="B17" s="7" t="s">
        <v>46</v>
      </c>
      <c r="C17" s="14">
        <v>0.69553053175725799</v>
      </c>
      <c r="D17" s="14">
        <v>0.68482592389038299</v>
      </c>
      <c r="E17" s="14">
        <v>0.67287474074015097</v>
      </c>
      <c r="F17" s="14">
        <v>0.69053534537505801</v>
      </c>
      <c r="G17" s="14">
        <v>0.68891707474474395</v>
      </c>
      <c r="H17" s="14">
        <v>0.71127895613769598</v>
      </c>
    </row>
    <row r="18" spans="1:8" x14ac:dyDescent="0.3">
      <c r="A18" s="16" t="s">
        <v>2</v>
      </c>
      <c r="B18" s="7" t="s">
        <v>48</v>
      </c>
      <c r="C18" s="14">
        <v>0.30446946824274201</v>
      </c>
      <c r="D18" s="14">
        <v>0.31517407610961701</v>
      </c>
      <c r="E18" s="14">
        <v>0.32712525925984898</v>
      </c>
      <c r="F18" s="14">
        <v>0.30946465462494199</v>
      </c>
      <c r="G18" s="14">
        <v>0.31108292525525599</v>
      </c>
      <c r="H18" s="14">
        <v>0.28872104386230402</v>
      </c>
    </row>
    <row r="19" spans="1:8" ht="25.5" customHeight="1" x14ac:dyDescent="0.3">
      <c r="A19" s="18" t="s">
        <v>54</v>
      </c>
      <c r="B19" s="7" t="s">
        <v>46</v>
      </c>
      <c r="C19" s="14">
        <v>0.52310758508099997</v>
      </c>
      <c r="D19" s="14">
        <v>0.52420256842135704</v>
      </c>
      <c r="E19" s="14">
        <v>0.52091214953620202</v>
      </c>
      <c r="F19" s="14">
        <v>0.53591403792235004</v>
      </c>
      <c r="G19" s="14">
        <v>0.56618675336349</v>
      </c>
      <c r="H19" s="14">
        <v>0.58334194678276996</v>
      </c>
    </row>
    <row r="20" spans="1:8" x14ac:dyDescent="0.3">
      <c r="A20" s="16" t="s">
        <v>2</v>
      </c>
      <c r="B20" s="7" t="s">
        <v>48</v>
      </c>
      <c r="C20" s="14">
        <v>0.47689241491899997</v>
      </c>
      <c r="D20" s="14">
        <v>0.47579743157864302</v>
      </c>
      <c r="E20" s="14">
        <v>0.47908785046379798</v>
      </c>
      <c r="F20" s="14">
        <v>0.46408596207765002</v>
      </c>
      <c r="G20" s="14">
        <v>0.43381324663651</v>
      </c>
      <c r="H20" s="14">
        <v>0.41665805321722998</v>
      </c>
    </row>
    <row r="21" spans="1:8" ht="25.5" customHeight="1" x14ac:dyDescent="0.3">
      <c r="A21" s="18" t="s">
        <v>55</v>
      </c>
      <c r="B21" s="7" t="s">
        <v>46</v>
      </c>
      <c r="C21" s="14">
        <v>0.52259127584652398</v>
      </c>
      <c r="D21" s="14">
        <v>0.499712552775259</v>
      </c>
      <c r="E21" s="14">
        <v>0.53504743088681095</v>
      </c>
      <c r="F21" s="14">
        <v>0.54052741597908305</v>
      </c>
      <c r="G21" s="14">
        <v>0.58646623988638202</v>
      </c>
      <c r="H21" s="14">
        <v>0.67245124453574401</v>
      </c>
    </row>
    <row r="22" spans="1:8" x14ac:dyDescent="0.3">
      <c r="A22" s="16" t="s">
        <v>2</v>
      </c>
      <c r="B22" s="7" t="s">
        <v>48</v>
      </c>
      <c r="C22" s="14">
        <v>0.47740872415347602</v>
      </c>
      <c r="D22" s="14">
        <v>0.50028744722474106</v>
      </c>
      <c r="E22" s="14">
        <v>0.464952569113189</v>
      </c>
      <c r="F22" s="14">
        <v>0.45947258402091701</v>
      </c>
      <c r="G22" s="14">
        <v>0.41353376011361898</v>
      </c>
      <c r="H22" s="14">
        <v>0.32754875546425599</v>
      </c>
    </row>
    <row r="23" spans="1:8" ht="25.5" customHeight="1" x14ac:dyDescent="0.3">
      <c r="A23" s="18" t="s">
        <v>56</v>
      </c>
      <c r="B23" s="7" t="s">
        <v>46</v>
      </c>
      <c r="C23" s="14">
        <v>0.615758747241269</v>
      </c>
      <c r="D23" s="14">
        <v>0.59664962888766204</v>
      </c>
      <c r="E23" s="14">
        <v>0.58594703838307505</v>
      </c>
      <c r="F23" s="14">
        <v>0.59808771915677095</v>
      </c>
      <c r="G23" s="14">
        <v>0.60825677032569203</v>
      </c>
      <c r="H23" s="14">
        <v>0.62613853534450603</v>
      </c>
    </row>
    <row r="24" spans="1:8" x14ac:dyDescent="0.3">
      <c r="A24" s="16" t="s">
        <v>2</v>
      </c>
      <c r="B24" s="7" t="s">
        <v>48</v>
      </c>
      <c r="C24" s="14">
        <v>0.384241252758731</v>
      </c>
      <c r="D24" s="14">
        <v>0.40335037111233801</v>
      </c>
      <c r="E24" s="14">
        <v>0.41405296161692501</v>
      </c>
      <c r="F24" s="14">
        <v>0.401912280843229</v>
      </c>
      <c r="G24" s="14">
        <v>0.39174322967430802</v>
      </c>
      <c r="H24" s="14">
        <v>0.37386146465549402</v>
      </c>
    </row>
    <row r="25" spans="1:8" ht="25.5" customHeight="1" x14ac:dyDescent="0.3">
      <c r="A25" s="18" t="s">
        <v>57</v>
      </c>
      <c r="B25" s="7" t="s">
        <v>46</v>
      </c>
      <c r="C25" s="14">
        <v>0.32980552774736599</v>
      </c>
      <c r="D25" s="14">
        <v>0.31762574534444399</v>
      </c>
      <c r="E25" s="14">
        <v>0.28104730729669802</v>
      </c>
      <c r="F25" s="14">
        <v>0.25939538202969198</v>
      </c>
      <c r="G25" s="14">
        <v>0.29532845770177102</v>
      </c>
      <c r="H25" s="14">
        <v>0.275682160295453</v>
      </c>
    </row>
    <row r="26" spans="1:8" x14ac:dyDescent="0.3">
      <c r="A26" s="16" t="s">
        <v>2</v>
      </c>
      <c r="B26" s="7" t="s">
        <v>48</v>
      </c>
      <c r="C26" s="14">
        <v>0.67019447225263395</v>
      </c>
      <c r="D26" s="14">
        <v>0.68237425465555601</v>
      </c>
      <c r="E26" s="14">
        <v>0.71895269270330198</v>
      </c>
      <c r="F26" s="14">
        <v>0.74060461797030797</v>
      </c>
      <c r="G26" s="14">
        <v>0.70467154229822904</v>
      </c>
      <c r="H26" s="14">
        <v>0.724317839704546</v>
      </c>
    </row>
    <row r="27" spans="1:8" ht="25.5" customHeight="1" x14ac:dyDescent="0.3">
      <c r="A27" s="18" t="s">
        <v>58</v>
      </c>
      <c r="B27" s="7" t="s">
        <v>46</v>
      </c>
      <c r="C27" s="14">
        <v>0.84532625272971196</v>
      </c>
      <c r="D27" s="14">
        <v>0.82085538774393596</v>
      </c>
      <c r="E27" s="14">
        <v>0.80705805674273401</v>
      </c>
      <c r="F27" s="14">
        <v>0.80915726024711199</v>
      </c>
      <c r="G27" s="14">
        <v>0.83884876787875495</v>
      </c>
      <c r="H27" s="14">
        <v>0.82875102005673795</v>
      </c>
    </row>
    <row r="28" spans="1:8" x14ac:dyDescent="0.3">
      <c r="A28" s="16" t="s">
        <v>2</v>
      </c>
      <c r="B28" s="7" t="s">
        <v>48</v>
      </c>
      <c r="C28" s="14">
        <v>0.15467374727028799</v>
      </c>
      <c r="D28" s="14">
        <v>0.17914461225606501</v>
      </c>
      <c r="E28" s="14">
        <v>0.19294194325726599</v>
      </c>
      <c r="F28" s="14">
        <v>0.19084273975288801</v>
      </c>
      <c r="G28" s="14">
        <v>0.16115123212124499</v>
      </c>
      <c r="H28" s="14">
        <v>0.17124897994326199</v>
      </c>
    </row>
    <row r="29" spans="1:8" x14ac:dyDescent="0.3">
      <c r="A29" s="18" t="s">
        <v>59</v>
      </c>
      <c r="B29" s="7" t="s">
        <v>46</v>
      </c>
      <c r="C29" s="14">
        <v>0.40810935649531799</v>
      </c>
      <c r="D29" s="14">
        <v>0.41442816444912101</v>
      </c>
      <c r="E29" s="14">
        <v>0.41865359660903401</v>
      </c>
      <c r="F29" s="14">
        <v>0.42044972551427201</v>
      </c>
      <c r="G29" s="14">
        <v>0.445047044437615</v>
      </c>
      <c r="H29" s="14">
        <v>0.44090696135213198</v>
      </c>
    </row>
    <row r="30" spans="1:8" x14ac:dyDescent="0.3">
      <c r="A30" s="16" t="s">
        <v>2</v>
      </c>
      <c r="B30" s="7" t="s">
        <v>48</v>
      </c>
      <c r="C30" s="14">
        <v>0.59189064350468201</v>
      </c>
      <c r="D30" s="14">
        <v>0.58557183555087899</v>
      </c>
      <c r="E30" s="14">
        <v>0.58134640339096599</v>
      </c>
      <c r="F30" s="14">
        <v>0.57955027448572705</v>
      </c>
      <c r="G30" s="14">
        <v>0.554952955562385</v>
      </c>
      <c r="H30" s="14">
        <v>0.55909303864786797</v>
      </c>
    </row>
    <row r="31" spans="1:8" ht="25.5" customHeight="1" x14ac:dyDescent="0.3">
      <c r="A31" s="18" t="s">
        <v>60</v>
      </c>
      <c r="B31" s="7" t="s">
        <v>46</v>
      </c>
      <c r="C31" s="14">
        <v>0.76439424767050601</v>
      </c>
      <c r="D31" s="14">
        <v>0.76390889506644899</v>
      </c>
      <c r="E31" s="14">
        <v>0.74116274512454605</v>
      </c>
      <c r="F31" s="14">
        <v>0.74530772144214696</v>
      </c>
      <c r="G31" s="14">
        <v>0.75032271873527601</v>
      </c>
      <c r="H31" s="14">
        <v>0.77011478721390203</v>
      </c>
    </row>
    <row r="32" spans="1:8" x14ac:dyDescent="0.3">
      <c r="A32" s="16" t="s">
        <v>2</v>
      </c>
      <c r="B32" s="7" t="s">
        <v>48</v>
      </c>
      <c r="C32" s="14">
        <v>0.23560575232949299</v>
      </c>
      <c r="D32" s="14">
        <v>0.23609110493355101</v>
      </c>
      <c r="E32" s="14">
        <v>0.258837254875454</v>
      </c>
      <c r="F32" s="14">
        <v>0.25469227855785298</v>
      </c>
      <c r="G32" s="14">
        <v>0.24967728126472399</v>
      </c>
      <c r="H32" s="14">
        <v>0.229885212786098</v>
      </c>
    </row>
    <row r="33" spans="1:8" x14ac:dyDescent="0.3">
      <c r="A33" s="19" t="s">
        <v>61</v>
      </c>
      <c r="B33" s="7" t="s">
        <v>46</v>
      </c>
      <c r="C33" s="14">
        <v>0.18089218612524399</v>
      </c>
      <c r="D33" s="14">
        <v>0.18033685580690301</v>
      </c>
      <c r="E33" s="14">
        <v>0.15547535164863999</v>
      </c>
      <c r="F33" s="14">
        <v>0.158320650976567</v>
      </c>
      <c r="G33" s="14">
        <v>0.28101034992521001</v>
      </c>
      <c r="H33" s="14">
        <v>0.27346145585815801</v>
      </c>
    </row>
    <row r="34" spans="1:8" x14ac:dyDescent="0.3">
      <c r="A34" s="16" t="s">
        <v>2</v>
      </c>
      <c r="B34" s="7" t="s">
        <v>48</v>
      </c>
      <c r="C34" s="14">
        <v>0.81910781387475595</v>
      </c>
      <c r="D34" s="14">
        <v>0.81966314419309705</v>
      </c>
      <c r="E34" s="14">
        <v>0.84452464835135999</v>
      </c>
      <c r="F34" s="14">
        <v>0.841679349023434</v>
      </c>
      <c r="G34" s="14">
        <v>0.71898965007478999</v>
      </c>
      <c r="H34" s="14">
        <v>0.72653854414184205</v>
      </c>
    </row>
    <row r="35" spans="1:8" x14ac:dyDescent="0.3">
      <c r="A35" s="18" t="s">
        <v>62</v>
      </c>
      <c r="B35" s="7" t="s">
        <v>46</v>
      </c>
      <c r="C35" s="14">
        <v>0.27320510618326899</v>
      </c>
      <c r="D35" s="14">
        <v>0.27168520025419302</v>
      </c>
      <c r="E35" s="14">
        <v>0.29496963605746102</v>
      </c>
      <c r="F35" s="14">
        <v>0.296555432339906</v>
      </c>
      <c r="G35" s="14">
        <v>0.31511464188169003</v>
      </c>
      <c r="H35" s="14">
        <v>0.30123868708512802</v>
      </c>
    </row>
    <row r="36" spans="1:8" x14ac:dyDescent="0.3">
      <c r="A36" s="16" t="s">
        <v>2</v>
      </c>
      <c r="B36" s="7" t="s">
        <v>48</v>
      </c>
      <c r="C36" s="14">
        <v>0.72679489381673101</v>
      </c>
      <c r="D36" s="14">
        <v>0.72831479974580704</v>
      </c>
      <c r="E36" s="14">
        <v>0.70503036394253904</v>
      </c>
      <c r="F36" s="14">
        <v>0.703444567660094</v>
      </c>
      <c r="G36" s="14">
        <v>0.68488535811830997</v>
      </c>
      <c r="H36" s="14">
        <v>0.69876131291487198</v>
      </c>
    </row>
    <row r="37" spans="1:8" ht="25.5" customHeight="1" x14ac:dyDescent="0.3">
      <c r="A37" s="18" t="s">
        <v>63</v>
      </c>
      <c r="B37" s="7" t="s">
        <v>46</v>
      </c>
      <c r="C37" s="14">
        <v>0.489580230649169</v>
      </c>
      <c r="D37" s="14">
        <v>0.48053069167114998</v>
      </c>
      <c r="E37" s="14">
        <v>0.47570981431933401</v>
      </c>
      <c r="F37" s="14">
        <v>0.48886851167528</v>
      </c>
      <c r="G37" s="14">
        <v>0.53744487126227702</v>
      </c>
      <c r="H37" s="14">
        <v>0.53524041286839497</v>
      </c>
    </row>
    <row r="38" spans="1:8" x14ac:dyDescent="0.3">
      <c r="A38" s="16" t="s">
        <v>2</v>
      </c>
      <c r="B38" s="7" t="s">
        <v>48</v>
      </c>
      <c r="C38" s="14">
        <v>0.510419769350831</v>
      </c>
      <c r="D38" s="14">
        <v>0.51946930832884997</v>
      </c>
      <c r="E38" s="14">
        <v>0.52429018568066599</v>
      </c>
      <c r="F38" s="14">
        <v>0.51113148832472</v>
      </c>
      <c r="G38" s="14">
        <v>0.46255512873772398</v>
      </c>
      <c r="H38" s="14">
        <v>0.46475958713160498</v>
      </c>
    </row>
    <row r="39" spans="1:8" ht="25.5" customHeight="1" x14ac:dyDescent="0.3">
      <c r="A39" s="18" t="s">
        <v>64</v>
      </c>
      <c r="B39" s="7" t="s">
        <v>46</v>
      </c>
      <c r="C39" s="14">
        <v>0.78679902566104598</v>
      </c>
      <c r="D39" s="14">
        <v>0.77126092594789797</v>
      </c>
      <c r="E39" s="14">
        <v>0.76089263360648596</v>
      </c>
      <c r="F39" s="14">
        <v>0.78136221570846498</v>
      </c>
      <c r="G39" s="14">
        <v>0.76527987347939297</v>
      </c>
      <c r="H39" s="14">
        <v>0.77742628116037604</v>
      </c>
    </row>
    <row r="40" spans="1:8" x14ac:dyDescent="0.3">
      <c r="A40" s="16" t="s">
        <v>2</v>
      </c>
      <c r="B40" s="7" t="s">
        <v>48</v>
      </c>
      <c r="C40" s="14">
        <v>0.21320097433895399</v>
      </c>
      <c r="D40" s="14">
        <v>0.228739074052102</v>
      </c>
      <c r="E40" s="14">
        <v>0.23910736639351499</v>
      </c>
      <c r="F40" s="14">
        <v>0.21863778429153499</v>
      </c>
      <c r="G40" s="14">
        <v>0.234720126520607</v>
      </c>
      <c r="H40" s="14">
        <v>0.22257371883962401</v>
      </c>
    </row>
    <row r="41" spans="1:8" ht="25.5" customHeight="1" x14ac:dyDescent="0.3">
      <c r="A41" s="18" t="s">
        <v>65</v>
      </c>
      <c r="B41" s="7" t="s">
        <v>46</v>
      </c>
      <c r="C41" s="14">
        <v>0.20743521291203501</v>
      </c>
      <c r="D41" s="14">
        <v>0.21779475725130901</v>
      </c>
      <c r="E41" s="14">
        <v>0.24423640932357299</v>
      </c>
      <c r="F41" s="14">
        <v>0.24716934007409799</v>
      </c>
      <c r="G41" s="14">
        <v>0.26433945284994997</v>
      </c>
      <c r="H41" s="14">
        <v>0.26550461998520603</v>
      </c>
    </row>
    <row r="42" spans="1:8" x14ac:dyDescent="0.3">
      <c r="A42" s="16" t="s">
        <v>2</v>
      </c>
      <c r="B42" s="7" t="s">
        <v>48</v>
      </c>
      <c r="C42" s="14">
        <v>0.79256478708796496</v>
      </c>
      <c r="D42" s="14">
        <v>0.78220524274869097</v>
      </c>
      <c r="E42" s="14">
        <v>0.75576359067642596</v>
      </c>
      <c r="F42" s="14">
        <v>0.75283065992590104</v>
      </c>
      <c r="G42" s="14">
        <v>0.73566054715005003</v>
      </c>
      <c r="H42" s="14">
        <v>0.73449538001479397</v>
      </c>
    </row>
  </sheetData>
  <mergeCells count="20">
    <mergeCell ref="A33:A34"/>
    <mergeCell ref="A35:A36"/>
    <mergeCell ref="A37:A38"/>
    <mergeCell ref="A39:A40"/>
    <mergeCell ref="A41:A42"/>
    <mergeCell ref="A23:A24"/>
    <mergeCell ref="A25:A26"/>
    <mergeCell ref="A27:A28"/>
    <mergeCell ref="A29:A30"/>
    <mergeCell ref="A31:A32"/>
    <mergeCell ref="A13:A14"/>
    <mergeCell ref="A15:A16"/>
    <mergeCell ref="A17:A18"/>
    <mergeCell ref="A19:A20"/>
    <mergeCell ref="A21:A22"/>
    <mergeCell ref="B4:B6"/>
    <mergeCell ref="C4:H4"/>
    <mergeCell ref="A7:A8"/>
    <mergeCell ref="A9:A10"/>
    <mergeCell ref="A11:A12"/>
  </mergeCell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2"/>
  <sheetViews>
    <sheetView tabSelected="1" workbookViewId="0"/>
  </sheetViews>
  <sheetFormatPr defaultRowHeight="14.4" x14ac:dyDescent="0.3"/>
  <cols>
    <col min="1" max="1" width="85.10937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165</v>
      </c>
    </row>
    <row r="3" spans="1:8" ht="23.25" customHeight="1" x14ac:dyDescent="0.3">
      <c r="A3" s="3" t="s">
        <v>166</v>
      </c>
    </row>
    <row r="4" spans="1:8" x14ac:dyDescent="0.3">
      <c r="A4" s="4" t="s">
        <v>2</v>
      </c>
      <c r="B4" s="15" t="s">
        <v>2</v>
      </c>
      <c r="C4" s="17" t="s">
        <v>167</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45</v>
      </c>
      <c r="B7" s="7" t="s">
        <v>46</v>
      </c>
      <c r="C7" s="14">
        <v>0.64680035699663296</v>
      </c>
      <c r="D7" s="14">
        <v>0.72766329958851395</v>
      </c>
      <c r="E7" s="14">
        <v>0.727591152584255</v>
      </c>
      <c r="F7" s="14">
        <v>0.70313673932090304</v>
      </c>
      <c r="G7" s="14">
        <v>0.71030252397585603</v>
      </c>
      <c r="H7" s="14">
        <v>0.75164448336027201</v>
      </c>
    </row>
    <row r="8" spans="1:8" x14ac:dyDescent="0.3">
      <c r="A8" s="16" t="s">
        <v>2</v>
      </c>
      <c r="B8" s="7" t="s">
        <v>48</v>
      </c>
      <c r="C8" s="14">
        <v>0.35319964300336698</v>
      </c>
      <c r="D8" s="14">
        <v>0.272336700411486</v>
      </c>
      <c r="E8" s="14">
        <v>0.272408847415745</v>
      </c>
      <c r="F8" s="14">
        <v>0.29686326067909702</v>
      </c>
      <c r="G8" s="14">
        <v>0.28969747602414397</v>
      </c>
      <c r="H8" s="14">
        <v>0.24835551663972799</v>
      </c>
    </row>
    <row r="9" spans="1:8" ht="25.5" customHeight="1" x14ac:dyDescent="0.3">
      <c r="A9" s="18" t="s">
        <v>49</v>
      </c>
      <c r="B9" s="7" t="s">
        <v>46</v>
      </c>
      <c r="C9" s="14">
        <v>0.57162733332659699</v>
      </c>
      <c r="D9" s="14">
        <v>0.59962302975034398</v>
      </c>
      <c r="E9" s="14">
        <v>0.58364896076952599</v>
      </c>
      <c r="F9" s="14">
        <v>0.62843526028654795</v>
      </c>
      <c r="G9" s="14">
        <v>0.58745546707485996</v>
      </c>
      <c r="H9" s="14">
        <v>0.64141338819051597</v>
      </c>
    </row>
    <row r="10" spans="1:8" x14ac:dyDescent="0.3">
      <c r="A10" s="16" t="s">
        <v>2</v>
      </c>
      <c r="B10" s="7" t="s">
        <v>48</v>
      </c>
      <c r="C10" s="14">
        <v>0.42837266667340301</v>
      </c>
      <c r="D10" s="14">
        <v>0.40037697024965602</v>
      </c>
      <c r="E10" s="14">
        <v>0.41635103923047401</v>
      </c>
      <c r="F10" s="14">
        <v>0.371564739713451</v>
      </c>
      <c r="G10" s="14">
        <v>0.41254453292513898</v>
      </c>
      <c r="H10" s="14">
        <v>0.35858661180948398</v>
      </c>
    </row>
    <row r="11" spans="1:8" x14ac:dyDescent="0.3">
      <c r="A11" s="18" t="s">
        <v>50</v>
      </c>
      <c r="B11" s="7" t="s">
        <v>46</v>
      </c>
      <c r="C11" s="14">
        <v>0.229616755061889</v>
      </c>
      <c r="D11" s="14">
        <v>0.205531987011079</v>
      </c>
      <c r="E11" s="14">
        <v>0.20091235366068799</v>
      </c>
      <c r="F11" s="14">
        <v>0.32569395924730898</v>
      </c>
      <c r="G11" s="14">
        <v>0.18589153866754801</v>
      </c>
      <c r="H11" s="14">
        <v>0.34885889832584899</v>
      </c>
    </row>
    <row r="12" spans="1:8" x14ac:dyDescent="0.3">
      <c r="A12" s="16" t="s">
        <v>2</v>
      </c>
      <c r="B12" s="7" t="s">
        <v>48</v>
      </c>
      <c r="C12" s="14">
        <v>0.77038324493811094</v>
      </c>
      <c r="D12" s="14">
        <v>0.794468012988921</v>
      </c>
      <c r="E12" s="14">
        <v>0.79908764633931195</v>
      </c>
      <c r="F12" s="14">
        <v>0.67430604075269096</v>
      </c>
      <c r="G12" s="14">
        <v>0.81410846133245096</v>
      </c>
      <c r="H12" s="14">
        <v>0.65114110167415096</v>
      </c>
    </row>
    <row r="13" spans="1:8" ht="25.5" customHeight="1" x14ac:dyDescent="0.3">
      <c r="A13" s="18" t="s">
        <v>51</v>
      </c>
      <c r="B13" s="7" t="s">
        <v>46</v>
      </c>
      <c r="C13" s="14">
        <v>0.25653551346711001</v>
      </c>
      <c r="D13" s="14">
        <v>0.24678803744543501</v>
      </c>
      <c r="E13" s="14">
        <v>0.25921909625075601</v>
      </c>
      <c r="F13" s="14">
        <v>0.23183298555939</v>
      </c>
      <c r="G13" s="14">
        <v>0.30032955167480802</v>
      </c>
      <c r="H13" s="14">
        <v>0.41242686898735997</v>
      </c>
    </row>
    <row r="14" spans="1:8" x14ac:dyDescent="0.3">
      <c r="A14" s="16" t="s">
        <v>2</v>
      </c>
      <c r="B14" s="7" t="s">
        <v>48</v>
      </c>
      <c r="C14" s="14">
        <v>0.74346448653288999</v>
      </c>
      <c r="D14" s="14">
        <v>0.75321196255456402</v>
      </c>
      <c r="E14" s="14">
        <v>0.74078090374924499</v>
      </c>
      <c r="F14" s="14">
        <v>0.76816701444060997</v>
      </c>
      <c r="G14" s="14">
        <v>0.69967044832519198</v>
      </c>
      <c r="H14" s="14">
        <v>0.58757313101263997</v>
      </c>
    </row>
    <row r="15" spans="1:8" ht="25.5" customHeight="1" x14ac:dyDescent="0.3">
      <c r="A15" s="18" t="s">
        <v>52</v>
      </c>
      <c r="B15" s="7" t="s">
        <v>46</v>
      </c>
      <c r="C15" s="14">
        <v>0.51011793171097597</v>
      </c>
      <c r="D15" s="14">
        <v>0.62411573291787203</v>
      </c>
      <c r="E15" s="14">
        <v>0.55248731125995698</v>
      </c>
      <c r="F15" s="14">
        <v>0.64643367355676096</v>
      </c>
      <c r="G15" s="14">
        <v>0.40914549961953001</v>
      </c>
      <c r="H15" s="14">
        <v>0.51627163616487703</v>
      </c>
    </row>
    <row r="16" spans="1:8" x14ac:dyDescent="0.3">
      <c r="A16" s="16" t="s">
        <v>2</v>
      </c>
      <c r="B16" s="7" t="s">
        <v>48</v>
      </c>
      <c r="C16" s="14">
        <v>0.48988206828902398</v>
      </c>
      <c r="D16" s="14">
        <v>0.37588426708212802</v>
      </c>
      <c r="E16" s="14">
        <v>0.44751268874004302</v>
      </c>
      <c r="F16" s="14">
        <v>0.35356632644323999</v>
      </c>
      <c r="G16" s="14">
        <v>0.59085450038047005</v>
      </c>
      <c r="H16" s="14">
        <v>0.48372836383512302</v>
      </c>
    </row>
    <row r="17" spans="1:8" ht="25.5" customHeight="1" x14ac:dyDescent="0.3">
      <c r="A17" s="18" t="s">
        <v>53</v>
      </c>
      <c r="B17" s="7" t="s">
        <v>46</v>
      </c>
      <c r="C17" s="14">
        <v>0.64783422560473203</v>
      </c>
      <c r="D17" s="14">
        <v>0.70060606018539395</v>
      </c>
      <c r="E17" s="14">
        <v>0.67353477947396201</v>
      </c>
      <c r="F17" s="14">
        <v>0.66794502113250198</v>
      </c>
      <c r="G17" s="14">
        <v>0.70821221034082704</v>
      </c>
      <c r="H17" s="14">
        <v>0.71902695860119603</v>
      </c>
    </row>
    <row r="18" spans="1:8" x14ac:dyDescent="0.3">
      <c r="A18" s="16" t="s">
        <v>2</v>
      </c>
      <c r="B18" s="7" t="s">
        <v>48</v>
      </c>
      <c r="C18" s="14">
        <v>0.35216577439526803</v>
      </c>
      <c r="D18" s="14">
        <v>0.29939393981460599</v>
      </c>
      <c r="E18" s="14">
        <v>0.32646522052603799</v>
      </c>
      <c r="F18" s="14">
        <v>0.33205497886749902</v>
      </c>
      <c r="G18" s="14">
        <v>0.29178778965917301</v>
      </c>
      <c r="H18" s="14">
        <v>0.28097304139880402</v>
      </c>
    </row>
    <row r="19" spans="1:8" ht="25.5" customHeight="1" x14ac:dyDescent="0.3">
      <c r="A19" s="18" t="s">
        <v>54</v>
      </c>
      <c r="B19" s="7" t="s">
        <v>46</v>
      </c>
      <c r="C19" s="14">
        <v>0.48600713083995201</v>
      </c>
      <c r="D19" s="14">
        <v>0.47740404035496298</v>
      </c>
      <c r="E19" s="14">
        <v>0.45491530625853899</v>
      </c>
      <c r="F19" s="14">
        <v>0.52403539401218902</v>
      </c>
      <c r="G19" s="14">
        <v>0.56470818482145202</v>
      </c>
      <c r="H19" s="14">
        <v>0.56128046206004001</v>
      </c>
    </row>
    <row r="20" spans="1:8" x14ac:dyDescent="0.3">
      <c r="A20" s="16" t="s">
        <v>2</v>
      </c>
      <c r="B20" s="7" t="s">
        <v>48</v>
      </c>
      <c r="C20" s="14">
        <v>0.51399286916004805</v>
      </c>
      <c r="D20" s="14">
        <v>0.52259595964503702</v>
      </c>
      <c r="E20" s="14">
        <v>0.54508469374146096</v>
      </c>
      <c r="F20" s="14">
        <v>0.47596460598781098</v>
      </c>
      <c r="G20" s="14">
        <v>0.43529181517854798</v>
      </c>
      <c r="H20" s="14">
        <v>0.43871953793995999</v>
      </c>
    </row>
    <row r="21" spans="1:8" ht="25.5" customHeight="1" x14ac:dyDescent="0.3">
      <c r="A21" s="18" t="s">
        <v>55</v>
      </c>
      <c r="B21" s="7" t="s">
        <v>46</v>
      </c>
      <c r="C21" s="14">
        <v>0.32767304753222198</v>
      </c>
      <c r="D21" s="14">
        <v>0.38189207801790198</v>
      </c>
      <c r="E21" s="14">
        <v>0.46246822312881802</v>
      </c>
      <c r="F21" s="14">
        <v>0.38578318574213299</v>
      </c>
      <c r="G21" s="14">
        <v>0.26249094611002299</v>
      </c>
      <c r="H21" s="14">
        <v>0.490340438587199</v>
      </c>
    </row>
    <row r="22" spans="1:8" x14ac:dyDescent="0.3">
      <c r="A22" s="16" t="s">
        <v>2</v>
      </c>
      <c r="B22" s="7" t="s">
        <v>48</v>
      </c>
      <c r="C22" s="14">
        <v>0.67232695246777796</v>
      </c>
      <c r="D22" s="14">
        <v>0.61810792198209796</v>
      </c>
      <c r="E22" s="14">
        <v>0.53753177687118203</v>
      </c>
      <c r="F22" s="14">
        <v>0.61421681425786701</v>
      </c>
      <c r="G22" s="14">
        <v>0.73750905388997601</v>
      </c>
      <c r="H22" s="14">
        <v>0.509659561412801</v>
      </c>
    </row>
    <row r="23" spans="1:8" ht="25.5" customHeight="1" x14ac:dyDescent="0.3">
      <c r="A23" s="18" t="s">
        <v>56</v>
      </c>
      <c r="B23" s="7" t="s">
        <v>46</v>
      </c>
      <c r="C23" s="14">
        <v>0.56477718452352399</v>
      </c>
      <c r="D23" s="14">
        <v>0.54121548768030703</v>
      </c>
      <c r="E23" s="14">
        <v>0.56205725533706097</v>
      </c>
      <c r="F23" s="14">
        <v>0.52211786231343704</v>
      </c>
      <c r="G23" s="14">
        <v>0.58472160170102505</v>
      </c>
      <c r="H23" s="14">
        <v>0.57406288965488805</v>
      </c>
    </row>
    <row r="24" spans="1:8" x14ac:dyDescent="0.3">
      <c r="A24" s="16" t="s">
        <v>2</v>
      </c>
      <c r="B24" s="7" t="s">
        <v>48</v>
      </c>
      <c r="C24" s="14">
        <v>0.43522281547647701</v>
      </c>
      <c r="D24" s="14">
        <v>0.45878451231969303</v>
      </c>
      <c r="E24" s="14">
        <v>0.43794274466293898</v>
      </c>
      <c r="F24" s="14">
        <v>0.47788213768656301</v>
      </c>
      <c r="G24" s="14">
        <v>0.415278398298975</v>
      </c>
      <c r="H24" s="14">
        <v>0.425937110345112</v>
      </c>
    </row>
    <row r="25" spans="1:8" ht="25.5" customHeight="1" x14ac:dyDescent="0.3">
      <c r="A25" s="18" t="s">
        <v>57</v>
      </c>
      <c r="B25" s="7" t="s">
        <v>46</v>
      </c>
      <c r="C25" s="14">
        <v>0.28695187175727899</v>
      </c>
      <c r="D25" s="14">
        <v>0.28232323256161002</v>
      </c>
      <c r="E25" s="14">
        <v>0.253992699355505</v>
      </c>
      <c r="F25" s="14">
        <v>0.21133588943932399</v>
      </c>
      <c r="G25" s="14">
        <v>0.267413908609133</v>
      </c>
      <c r="H25" s="14">
        <v>0.22207772971957901</v>
      </c>
    </row>
    <row r="26" spans="1:8" x14ac:dyDescent="0.3">
      <c r="A26" s="16" t="s">
        <v>2</v>
      </c>
      <c r="B26" s="7" t="s">
        <v>48</v>
      </c>
      <c r="C26" s="14">
        <v>0.71304812824272101</v>
      </c>
      <c r="D26" s="14">
        <v>0.71767676743839004</v>
      </c>
      <c r="E26" s="14">
        <v>0.74600730064449505</v>
      </c>
      <c r="F26" s="14">
        <v>0.78866411056067598</v>
      </c>
      <c r="G26" s="14">
        <v>0.73258609139086694</v>
      </c>
      <c r="H26" s="14">
        <v>0.77792227028042105</v>
      </c>
    </row>
    <row r="27" spans="1:8" ht="25.5" customHeight="1" x14ac:dyDescent="0.3">
      <c r="A27" s="18" t="s">
        <v>58</v>
      </c>
      <c r="B27" s="7" t="s">
        <v>46</v>
      </c>
      <c r="C27" s="14">
        <v>0.90520499145146005</v>
      </c>
      <c r="D27" s="14">
        <v>0.84289562242821603</v>
      </c>
      <c r="E27" s="14">
        <v>0.77869893696342596</v>
      </c>
      <c r="F27" s="14">
        <v>0.78580804648469404</v>
      </c>
      <c r="G27" s="14">
        <v>0.84316185720794401</v>
      </c>
      <c r="H27" s="14">
        <v>0.84903492817110804</v>
      </c>
    </row>
    <row r="28" spans="1:8" x14ac:dyDescent="0.3">
      <c r="A28" s="16" t="s">
        <v>2</v>
      </c>
      <c r="B28" s="7" t="s">
        <v>48</v>
      </c>
      <c r="C28" s="14">
        <v>9.4795008548540199E-2</v>
      </c>
      <c r="D28" s="14">
        <v>0.157104377571784</v>
      </c>
      <c r="E28" s="14">
        <v>0.22130106303657399</v>
      </c>
      <c r="F28" s="14">
        <v>0.21419195351530701</v>
      </c>
      <c r="G28" s="14">
        <v>0.15683814279205599</v>
      </c>
      <c r="H28" s="14">
        <v>0.15096507182889199</v>
      </c>
    </row>
    <row r="29" spans="1:8" x14ac:dyDescent="0.3">
      <c r="A29" s="18" t="s">
        <v>59</v>
      </c>
      <c r="B29" s="7" t="s">
        <v>46</v>
      </c>
      <c r="C29" s="14">
        <v>0.42017825391930602</v>
      </c>
      <c r="D29" s="14">
        <v>0.42766666689803301</v>
      </c>
      <c r="E29" s="14">
        <v>0.42242904574326101</v>
      </c>
      <c r="F29" s="14">
        <v>0.39163390770267498</v>
      </c>
      <c r="G29" s="14">
        <v>0.43168604657972598</v>
      </c>
      <c r="H29" s="14">
        <v>0.42019919435296499</v>
      </c>
    </row>
    <row r="30" spans="1:8" x14ac:dyDescent="0.3">
      <c r="A30" s="16" t="s">
        <v>2</v>
      </c>
      <c r="B30" s="7" t="s">
        <v>48</v>
      </c>
      <c r="C30" s="14">
        <v>0.57982174608069403</v>
      </c>
      <c r="D30" s="14">
        <v>0.57233333310196699</v>
      </c>
      <c r="E30" s="14">
        <v>0.57757095425673899</v>
      </c>
      <c r="F30" s="14">
        <v>0.60836609229732497</v>
      </c>
      <c r="G30" s="14">
        <v>0.56831395342027402</v>
      </c>
      <c r="H30" s="14">
        <v>0.57980080564703596</v>
      </c>
    </row>
    <row r="31" spans="1:8" ht="25.5" customHeight="1" x14ac:dyDescent="0.3">
      <c r="A31" s="18" t="s">
        <v>60</v>
      </c>
      <c r="B31" s="7" t="s">
        <v>46</v>
      </c>
      <c r="C31" s="14">
        <v>0.76321746932354095</v>
      </c>
      <c r="D31" s="14">
        <v>0.74527272638932796</v>
      </c>
      <c r="E31" s="14">
        <v>0.76705346135743901</v>
      </c>
      <c r="F31" s="14">
        <v>0.75275153362816005</v>
      </c>
      <c r="G31" s="14">
        <v>0.70974955346116597</v>
      </c>
      <c r="H31" s="14">
        <v>0.77810100274332195</v>
      </c>
    </row>
    <row r="32" spans="1:8" x14ac:dyDescent="0.3">
      <c r="A32" s="16" t="s">
        <v>2</v>
      </c>
      <c r="B32" s="7" t="s">
        <v>48</v>
      </c>
      <c r="C32" s="14">
        <v>0.23678253067645999</v>
      </c>
      <c r="D32" s="14">
        <v>0.25472727361067199</v>
      </c>
      <c r="E32" s="14">
        <v>0.23294653864256101</v>
      </c>
      <c r="F32" s="14">
        <v>0.24724846637184</v>
      </c>
      <c r="G32" s="14">
        <v>0.29025044653883397</v>
      </c>
      <c r="H32" s="14">
        <v>0.221898997256678</v>
      </c>
    </row>
    <row r="33" spans="1:8" x14ac:dyDescent="0.3">
      <c r="A33" s="19" t="s">
        <v>61</v>
      </c>
      <c r="B33" s="7" t="s">
        <v>46</v>
      </c>
      <c r="C33" s="14">
        <v>0.14803921618394</v>
      </c>
      <c r="D33" s="14">
        <v>0.18149831669229</v>
      </c>
      <c r="E33" s="14">
        <v>0.11561797663397499</v>
      </c>
      <c r="F33" s="14">
        <v>0.13431901800826601</v>
      </c>
      <c r="G33" s="14">
        <v>0.30786001768585902</v>
      </c>
      <c r="H33" s="14">
        <v>0.24656402969702801</v>
      </c>
    </row>
    <row r="34" spans="1:8" x14ac:dyDescent="0.3">
      <c r="A34" s="16" t="s">
        <v>2</v>
      </c>
      <c r="B34" s="7" t="s">
        <v>48</v>
      </c>
      <c r="C34" s="14">
        <v>0.851960783816061</v>
      </c>
      <c r="D34" s="14">
        <v>0.81850168330771</v>
      </c>
      <c r="E34" s="14">
        <v>0.88438202336602501</v>
      </c>
      <c r="F34" s="14">
        <v>0.86568098199173404</v>
      </c>
      <c r="G34" s="14">
        <v>0.69213998231414098</v>
      </c>
      <c r="H34" s="14">
        <v>0.75343597030297305</v>
      </c>
    </row>
    <row r="35" spans="1:8" x14ac:dyDescent="0.3">
      <c r="A35" s="18" t="s">
        <v>62</v>
      </c>
      <c r="B35" s="7" t="s">
        <v>46</v>
      </c>
      <c r="C35" s="14">
        <v>0.299213522562985</v>
      </c>
      <c r="D35" s="14">
        <v>0.199636519332103</v>
      </c>
      <c r="E35" s="14">
        <v>0.25192898738710501</v>
      </c>
      <c r="F35" s="14">
        <v>0.18177748594305099</v>
      </c>
      <c r="G35" s="14">
        <v>0.320820928420814</v>
      </c>
      <c r="H35" s="14">
        <v>0.24490149526069299</v>
      </c>
    </row>
    <row r="36" spans="1:8" x14ac:dyDescent="0.3">
      <c r="A36" s="16" t="s">
        <v>2</v>
      </c>
      <c r="B36" s="7" t="s">
        <v>48</v>
      </c>
      <c r="C36" s="14">
        <v>0.70078647743701505</v>
      </c>
      <c r="D36" s="14">
        <v>0.80036348066789698</v>
      </c>
      <c r="E36" s="14">
        <v>0.74807101261289499</v>
      </c>
      <c r="F36" s="14">
        <v>0.81822251405695001</v>
      </c>
      <c r="G36" s="14">
        <v>0.679179071579186</v>
      </c>
      <c r="H36" s="14">
        <v>0.75509850473930695</v>
      </c>
    </row>
    <row r="37" spans="1:8" ht="25.5" customHeight="1" x14ac:dyDescent="0.3">
      <c r="A37" s="18" t="s">
        <v>63</v>
      </c>
      <c r="B37" s="7" t="s">
        <v>46</v>
      </c>
      <c r="C37" s="14">
        <v>0.45598039295380699</v>
      </c>
      <c r="D37" s="14">
        <v>0.49062289534478798</v>
      </c>
      <c r="E37" s="14">
        <v>0.41789311785016597</v>
      </c>
      <c r="F37" s="14">
        <v>0.48848324645173002</v>
      </c>
      <c r="G37" s="14">
        <v>0.52417822068121001</v>
      </c>
      <c r="H37" s="14">
        <v>0.50555302235775901</v>
      </c>
    </row>
    <row r="38" spans="1:8" x14ac:dyDescent="0.3">
      <c r="A38" s="16" t="s">
        <v>2</v>
      </c>
      <c r="B38" s="7" t="s">
        <v>48</v>
      </c>
      <c r="C38" s="14">
        <v>0.54401960704619301</v>
      </c>
      <c r="D38" s="14">
        <v>0.50937710465521202</v>
      </c>
      <c r="E38" s="14">
        <v>0.58210688214983397</v>
      </c>
      <c r="F38" s="14">
        <v>0.51151675354826998</v>
      </c>
      <c r="G38" s="14">
        <v>0.47582177931878999</v>
      </c>
      <c r="H38" s="14">
        <v>0.49444697764224099</v>
      </c>
    </row>
    <row r="39" spans="1:8" ht="25.5" customHeight="1" x14ac:dyDescent="0.3">
      <c r="A39" s="18" t="s">
        <v>64</v>
      </c>
      <c r="B39" s="7" t="s">
        <v>46</v>
      </c>
      <c r="C39" s="14">
        <v>0.79103386857570801</v>
      </c>
      <c r="D39" s="14">
        <v>0.740582491795162</v>
      </c>
      <c r="E39" s="14">
        <v>0.78376404701200397</v>
      </c>
      <c r="F39" s="14">
        <v>0.76591906556030398</v>
      </c>
      <c r="G39" s="14">
        <v>0.75131373034064897</v>
      </c>
      <c r="H39" s="14">
        <v>0.78944741078943603</v>
      </c>
    </row>
    <row r="40" spans="1:8" x14ac:dyDescent="0.3">
      <c r="A40" s="16" t="s">
        <v>2</v>
      </c>
      <c r="B40" s="7" t="s">
        <v>48</v>
      </c>
      <c r="C40" s="14">
        <v>0.20896613142429199</v>
      </c>
      <c r="D40" s="14">
        <v>0.259417508204838</v>
      </c>
      <c r="E40" s="14">
        <v>0.216235952987996</v>
      </c>
      <c r="F40" s="14">
        <v>0.23408093443969599</v>
      </c>
      <c r="G40" s="14">
        <v>0.24868626965935101</v>
      </c>
      <c r="H40" s="14">
        <v>0.210552589210564</v>
      </c>
    </row>
    <row r="41" spans="1:8" ht="25.5" customHeight="1" x14ac:dyDescent="0.3">
      <c r="A41" s="18" t="s">
        <v>65</v>
      </c>
      <c r="B41" s="7" t="s">
        <v>46</v>
      </c>
      <c r="C41" s="14">
        <v>0.163349784885682</v>
      </c>
      <c r="D41" s="14">
        <v>0.16214365581950799</v>
      </c>
      <c r="E41" s="14">
        <v>0.22792427217130501</v>
      </c>
      <c r="F41" s="14">
        <v>0.166772496375826</v>
      </c>
      <c r="G41" s="14">
        <v>0.240248389159221</v>
      </c>
      <c r="H41" s="14">
        <v>0.21028845281533701</v>
      </c>
    </row>
    <row r="42" spans="1:8" x14ac:dyDescent="0.3">
      <c r="A42" s="16" t="s">
        <v>2</v>
      </c>
      <c r="B42" s="7" t="s">
        <v>48</v>
      </c>
      <c r="C42" s="14">
        <v>0.83665021511431803</v>
      </c>
      <c r="D42" s="14">
        <v>0.83785634418049204</v>
      </c>
      <c r="E42" s="14">
        <v>0.77207572782869505</v>
      </c>
      <c r="F42" s="14">
        <v>0.83322750362417397</v>
      </c>
      <c r="G42" s="14">
        <v>0.75975161084077902</v>
      </c>
      <c r="H42" s="14">
        <v>0.78971154718466297</v>
      </c>
    </row>
  </sheetData>
  <mergeCells count="20">
    <mergeCell ref="A33:A34"/>
    <mergeCell ref="A35:A36"/>
    <mergeCell ref="A37:A38"/>
    <mergeCell ref="A39:A40"/>
    <mergeCell ref="A41:A42"/>
    <mergeCell ref="A23:A24"/>
    <mergeCell ref="A25:A26"/>
    <mergeCell ref="A27:A28"/>
    <mergeCell ref="A29:A30"/>
    <mergeCell ref="A31:A32"/>
    <mergeCell ref="A13:A14"/>
    <mergeCell ref="A15:A16"/>
    <mergeCell ref="A17:A18"/>
    <mergeCell ref="A19:A20"/>
    <mergeCell ref="A21:A22"/>
    <mergeCell ref="B4:B6"/>
    <mergeCell ref="C4:H4"/>
    <mergeCell ref="A7:A8"/>
    <mergeCell ref="A9:A10"/>
    <mergeCell ref="A11:A12"/>
  </mergeCell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20"/>
  <sheetViews>
    <sheetView tabSelected="1" workbookViewId="0"/>
  </sheetViews>
  <sheetFormatPr defaultRowHeight="14.4" x14ac:dyDescent="0.3"/>
  <cols>
    <col min="1" max="1" width="85.10937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168</v>
      </c>
    </row>
    <row r="3" spans="1:8" ht="23.25" customHeight="1" x14ac:dyDescent="0.3">
      <c r="A3" s="3" t="s">
        <v>166</v>
      </c>
    </row>
    <row r="4" spans="1:8" x14ac:dyDescent="0.3">
      <c r="A4" s="4" t="s">
        <v>2</v>
      </c>
      <c r="B4" s="15" t="s">
        <v>2</v>
      </c>
      <c r="C4" s="17" t="s">
        <v>167</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49</v>
      </c>
      <c r="B7" s="7" t="s">
        <v>46</v>
      </c>
      <c r="C7" s="14">
        <v>0.57162733332659699</v>
      </c>
      <c r="D7" s="14">
        <v>0.59962302975034398</v>
      </c>
      <c r="E7" s="14">
        <v>0.58364896076952599</v>
      </c>
      <c r="F7" s="14">
        <v>0.62843526028654795</v>
      </c>
      <c r="G7" s="14">
        <v>0.58745546707485996</v>
      </c>
      <c r="H7" s="14">
        <v>0.64141338819051597</v>
      </c>
    </row>
    <row r="8" spans="1:8" x14ac:dyDescent="0.3">
      <c r="A8" s="16" t="s">
        <v>2</v>
      </c>
      <c r="B8" s="7" t="s">
        <v>48</v>
      </c>
      <c r="C8" s="14">
        <v>0.42837266667340301</v>
      </c>
      <c r="D8" s="14">
        <v>0.40037697024965602</v>
      </c>
      <c r="E8" s="14">
        <v>0.41635103923047401</v>
      </c>
      <c r="F8" s="14">
        <v>0.371564739713451</v>
      </c>
      <c r="G8" s="14">
        <v>0.41254453292513898</v>
      </c>
      <c r="H8" s="14">
        <v>0.35858661180948398</v>
      </c>
    </row>
    <row r="9" spans="1:8" x14ac:dyDescent="0.3">
      <c r="A9" s="18" t="s">
        <v>50</v>
      </c>
      <c r="B9" s="7" t="s">
        <v>46</v>
      </c>
      <c r="C9" s="14">
        <v>0.229616755061889</v>
      </c>
      <c r="D9" s="14">
        <v>0.205531987011079</v>
      </c>
      <c r="E9" s="14">
        <v>0.20091235366068799</v>
      </c>
      <c r="F9" s="14">
        <v>0.32569395924730898</v>
      </c>
      <c r="G9" s="14">
        <v>0.18589153866754801</v>
      </c>
      <c r="H9" s="14">
        <v>0.34885889832584899</v>
      </c>
    </row>
    <row r="10" spans="1:8" x14ac:dyDescent="0.3">
      <c r="A10" s="16" t="s">
        <v>2</v>
      </c>
      <c r="B10" s="7" t="s">
        <v>48</v>
      </c>
      <c r="C10" s="14">
        <v>0.77038324493811094</v>
      </c>
      <c r="D10" s="14">
        <v>0.794468012988921</v>
      </c>
      <c r="E10" s="14">
        <v>0.79908764633931195</v>
      </c>
      <c r="F10" s="14">
        <v>0.67430604075269096</v>
      </c>
      <c r="G10" s="14">
        <v>0.81410846133245096</v>
      </c>
      <c r="H10" s="14">
        <v>0.65114110167415096</v>
      </c>
    </row>
    <row r="11" spans="1:8" x14ac:dyDescent="0.3">
      <c r="A11" s="18" t="s">
        <v>51</v>
      </c>
      <c r="B11" s="7" t="s">
        <v>46</v>
      </c>
      <c r="C11" s="14">
        <v>0.25653551346711001</v>
      </c>
      <c r="D11" s="14">
        <v>0.24678803744543501</v>
      </c>
      <c r="E11" s="14">
        <v>0.25921909625075601</v>
      </c>
      <c r="F11" s="14">
        <v>0.23183298555939</v>
      </c>
      <c r="G11" s="14">
        <v>0.30032955167480802</v>
      </c>
      <c r="H11" s="14">
        <v>0.41242686898735997</v>
      </c>
    </row>
    <row r="12" spans="1:8" x14ac:dyDescent="0.3">
      <c r="A12" s="16" t="s">
        <v>2</v>
      </c>
      <c r="B12" s="7" t="s">
        <v>48</v>
      </c>
      <c r="C12" s="14">
        <v>0.74346448653288999</v>
      </c>
      <c r="D12" s="14">
        <v>0.75321196255456402</v>
      </c>
      <c r="E12" s="14">
        <v>0.74078090374924499</v>
      </c>
      <c r="F12" s="14">
        <v>0.76816701444060997</v>
      </c>
      <c r="G12" s="14">
        <v>0.69967044832519198</v>
      </c>
      <c r="H12" s="14">
        <v>0.58757313101263997</v>
      </c>
    </row>
    <row r="13" spans="1:8" ht="25.5" customHeight="1" x14ac:dyDescent="0.3">
      <c r="A13" s="18" t="s">
        <v>63</v>
      </c>
      <c r="B13" s="7" t="s">
        <v>46</v>
      </c>
      <c r="C13" s="14">
        <v>0.45598039295380699</v>
      </c>
      <c r="D13" s="14">
        <v>0.49062289534478798</v>
      </c>
      <c r="E13" s="14">
        <v>0.41789311785016597</v>
      </c>
      <c r="F13" s="14">
        <v>0.48848324645173002</v>
      </c>
      <c r="G13" s="14">
        <v>0.52417822068121001</v>
      </c>
      <c r="H13" s="14">
        <v>0.50555302235775901</v>
      </c>
    </row>
    <row r="14" spans="1:8" x14ac:dyDescent="0.3">
      <c r="A14" s="16" t="s">
        <v>2</v>
      </c>
      <c r="B14" s="7" t="s">
        <v>48</v>
      </c>
      <c r="C14" s="14">
        <v>0.54401960704619301</v>
      </c>
      <c r="D14" s="14">
        <v>0.50937710465521202</v>
      </c>
      <c r="E14" s="14">
        <v>0.58210688214983397</v>
      </c>
      <c r="F14" s="14">
        <v>0.51151675354826998</v>
      </c>
      <c r="G14" s="14">
        <v>0.47582177931878999</v>
      </c>
      <c r="H14" s="14">
        <v>0.49444697764224099</v>
      </c>
    </row>
    <row r="15" spans="1:8" x14ac:dyDescent="0.3">
      <c r="A15" s="18" t="s">
        <v>59</v>
      </c>
      <c r="B15" s="7" t="s">
        <v>46</v>
      </c>
      <c r="C15" s="14">
        <v>0.42017825391930602</v>
      </c>
      <c r="D15" s="14">
        <v>0.42766666689803301</v>
      </c>
      <c r="E15" s="14">
        <v>0.42242904574326101</v>
      </c>
      <c r="F15" s="14">
        <v>0.39163390770267498</v>
      </c>
      <c r="G15" s="14">
        <v>0.43168604657972598</v>
      </c>
      <c r="H15" s="14">
        <v>0.42019919435296499</v>
      </c>
    </row>
    <row r="16" spans="1:8" x14ac:dyDescent="0.3">
      <c r="A16" s="16" t="s">
        <v>2</v>
      </c>
      <c r="B16" s="7" t="s">
        <v>48</v>
      </c>
      <c r="C16" s="14">
        <v>0.57982174608069403</v>
      </c>
      <c r="D16" s="14">
        <v>0.57233333310196699</v>
      </c>
      <c r="E16" s="14">
        <v>0.57757095425673899</v>
      </c>
      <c r="F16" s="14">
        <v>0.60836609229732497</v>
      </c>
      <c r="G16" s="14">
        <v>0.56831395342027402</v>
      </c>
      <c r="H16" s="14">
        <v>0.57980080564703596</v>
      </c>
    </row>
    <row r="17" spans="1:8" x14ac:dyDescent="0.3">
      <c r="A17" s="19" t="s">
        <v>88</v>
      </c>
      <c r="B17" s="7" t="s">
        <v>46</v>
      </c>
      <c r="C17" s="14">
        <v>0.74584422911360404</v>
      </c>
      <c r="D17" s="14">
        <v>0.71846421629420198</v>
      </c>
      <c r="E17" s="14">
        <v>0.72213967840405002</v>
      </c>
      <c r="F17" s="14">
        <v>0.72668647226890204</v>
      </c>
      <c r="G17" s="14">
        <v>0.77240235531024404</v>
      </c>
      <c r="H17" s="14">
        <v>0.67508009028202698</v>
      </c>
    </row>
    <row r="18" spans="1:8" x14ac:dyDescent="0.3">
      <c r="A18" s="16" t="s">
        <v>2</v>
      </c>
      <c r="B18" s="7" t="s">
        <v>48</v>
      </c>
      <c r="C18" s="14">
        <v>0.25415577088639602</v>
      </c>
      <c r="D18" s="14">
        <v>0.28153578370579802</v>
      </c>
      <c r="E18" s="14">
        <v>0.27786032159594998</v>
      </c>
      <c r="F18" s="14">
        <v>0.27331352773109702</v>
      </c>
      <c r="G18" s="14">
        <v>0.22759764468975599</v>
      </c>
      <c r="H18" s="14">
        <v>0.32491990971797302</v>
      </c>
    </row>
    <row r="19" spans="1:8" ht="25.5" customHeight="1" x14ac:dyDescent="0.3">
      <c r="A19" s="18" t="s">
        <v>77</v>
      </c>
      <c r="B19" s="7" t="s">
        <v>46</v>
      </c>
      <c r="C19" s="14">
        <v>0.20575425845163001</v>
      </c>
      <c r="D19" s="14">
        <v>0.263905068672591</v>
      </c>
      <c r="E19" s="14">
        <v>0.153509369880823</v>
      </c>
      <c r="F19" s="14">
        <v>0.21632823581781799</v>
      </c>
      <c r="G19" s="14">
        <v>0.24354276489153601</v>
      </c>
      <c r="H19" s="14">
        <v>0.25584363384053099</v>
      </c>
    </row>
    <row r="20" spans="1:8" x14ac:dyDescent="0.3">
      <c r="A20" s="16" t="s">
        <v>2</v>
      </c>
      <c r="B20" s="7" t="s">
        <v>48</v>
      </c>
      <c r="C20" s="14">
        <v>0.79424574154837002</v>
      </c>
      <c r="D20" s="14">
        <v>0.736094931327409</v>
      </c>
      <c r="E20" s="14">
        <v>0.84649063011917702</v>
      </c>
      <c r="F20" s="14">
        <v>0.78367176418218198</v>
      </c>
      <c r="G20" s="14">
        <v>0.75645723510846397</v>
      </c>
      <c r="H20" s="14">
        <v>0.74415636615946901</v>
      </c>
    </row>
  </sheetData>
  <mergeCells count="9">
    <mergeCell ref="A13:A14"/>
    <mergeCell ref="A15:A16"/>
    <mergeCell ref="A17:A18"/>
    <mergeCell ref="A19:A20"/>
    <mergeCell ref="B4:B6"/>
    <mergeCell ref="C4:H4"/>
    <mergeCell ref="A7:A8"/>
    <mergeCell ref="A9:A10"/>
    <mergeCell ref="A11:A12"/>
  </mergeCell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0"/>
  <sheetViews>
    <sheetView tabSelected="1" workbookViewId="0"/>
  </sheetViews>
  <sheetFormatPr defaultRowHeight="14.4" x14ac:dyDescent="0.3"/>
  <cols>
    <col min="1" max="1" width="85.10937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169</v>
      </c>
    </row>
    <row r="3" spans="1:8" ht="23.25" customHeight="1" x14ac:dyDescent="0.3">
      <c r="A3" s="3" t="s">
        <v>166</v>
      </c>
    </row>
    <row r="4" spans="1:8" x14ac:dyDescent="0.3">
      <c r="A4" s="4" t="s">
        <v>2</v>
      </c>
      <c r="B4" s="15" t="s">
        <v>2</v>
      </c>
      <c r="C4" s="17" t="s">
        <v>167</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45</v>
      </c>
      <c r="B7" s="7" t="s">
        <v>46</v>
      </c>
      <c r="C7" s="14">
        <v>0.64680035699663296</v>
      </c>
      <c r="D7" s="14">
        <v>0.72766329958851395</v>
      </c>
      <c r="E7" s="14">
        <v>0.727591152584255</v>
      </c>
      <c r="F7" s="14">
        <v>0.70313673932090304</v>
      </c>
      <c r="G7" s="14">
        <v>0.71030252397585603</v>
      </c>
      <c r="H7" s="14">
        <v>0.75164448336027201</v>
      </c>
    </row>
    <row r="8" spans="1:8" x14ac:dyDescent="0.3">
      <c r="A8" s="16" t="s">
        <v>2</v>
      </c>
      <c r="B8" s="7" t="s">
        <v>48</v>
      </c>
      <c r="C8" s="14">
        <v>0.35319964300336698</v>
      </c>
      <c r="D8" s="14">
        <v>0.272336700411486</v>
      </c>
      <c r="E8" s="14">
        <v>0.272408847415745</v>
      </c>
      <c r="F8" s="14">
        <v>0.29686326067909702</v>
      </c>
      <c r="G8" s="14">
        <v>0.28969747602414397</v>
      </c>
      <c r="H8" s="14">
        <v>0.24835551663972799</v>
      </c>
    </row>
    <row r="9" spans="1:8" ht="35.1" customHeight="1" x14ac:dyDescent="0.3">
      <c r="A9" s="18" t="s">
        <v>54</v>
      </c>
      <c r="B9" s="7" t="s">
        <v>46</v>
      </c>
      <c r="C9" s="14">
        <v>0.48600713083995201</v>
      </c>
      <c r="D9" s="14">
        <v>0.47740404035496298</v>
      </c>
      <c r="E9" s="14">
        <v>0.45491530625853899</v>
      </c>
      <c r="F9" s="14">
        <v>0.52403539401218902</v>
      </c>
      <c r="G9" s="14">
        <v>0.56470818482145202</v>
      </c>
      <c r="H9" s="14">
        <v>0.56128046206004001</v>
      </c>
    </row>
    <row r="10" spans="1:8" x14ac:dyDescent="0.3">
      <c r="A10" s="16" t="s">
        <v>2</v>
      </c>
      <c r="B10" s="7" t="s">
        <v>48</v>
      </c>
      <c r="C10" s="14">
        <v>0.51399286916004805</v>
      </c>
      <c r="D10" s="14">
        <v>0.52259595964503702</v>
      </c>
      <c r="E10" s="14">
        <v>0.54508469374146096</v>
      </c>
      <c r="F10" s="14">
        <v>0.47596460598781098</v>
      </c>
      <c r="G10" s="14">
        <v>0.43529181517854798</v>
      </c>
      <c r="H10" s="14">
        <v>0.43871953793995999</v>
      </c>
    </row>
    <row r="11" spans="1:8" ht="25.5" customHeight="1" x14ac:dyDescent="0.3">
      <c r="A11" s="18" t="s">
        <v>65</v>
      </c>
      <c r="B11" s="7" t="s">
        <v>46</v>
      </c>
      <c r="C11" s="14">
        <v>0.163349784885682</v>
      </c>
      <c r="D11" s="14">
        <v>0.16214365581950799</v>
      </c>
      <c r="E11" s="14">
        <v>0.22792427217130501</v>
      </c>
      <c r="F11" s="14">
        <v>0.166772496375826</v>
      </c>
      <c r="G11" s="14">
        <v>0.240248389159221</v>
      </c>
      <c r="H11" s="14">
        <v>0.21028845281533701</v>
      </c>
    </row>
    <row r="12" spans="1:8" x14ac:dyDescent="0.3">
      <c r="A12" s="16" t="s">
        <v>2</v>
      </c>
      <c r="B12" s="7" t="s">
        <v>48</v>
      </c>
      <c r="C12" s="14">
        <v>0.83665021511431803</v>
      </c>
      <c r="D12" s="14">
        <v>0.83785634418049204</v>
      </c>
      <c r="E12" s="14">
        <v>0.77207572782869505</v>
      </c>
      <c r="F12" s="14">
        <v>0.83322750362417397</v>
      </c>
      <c r="G12" s="14">
        <v>0.75975161084077902</v>
      </c>
      <c r="H12" s="14">
        <v>0.78971154718466297</v>
      </c>
    </row>
    <row r="13" spans="1:8" ht="25.5" customHeight="1" x14ac:dyDescent="0.3">
      <c r="A13" s="18" t="s">
        <v>70</v>
      </c>
      <c r="B13" s="7" t="s">
        <v>46</v>
      </c>
      <c r="C13" s="14">
        <v>0.42749554411868401</v>
      </c>
      <c r="D13" s="14">
        <v>0.44177441108523702</v>
      </c>
      <c r="E13" s="14">
        <v>0.49233820033634601</v>
      </c>
      <c r="F13" s="14">
        <v>0.432422369204577</v>
      </c>
      <c r="G13" s="14">
        <v>0.54366055433501403</v>
      </c>
      <c r="H13" s="14">
        <v>0.47228419673592598</v>
      </c>
    </row>
    <row r="14" spans="1:8" x14ac:dyDescent="0.3">
      <c r="A14" s="16" t="s">
        <v>2</v>
      </c>
      <c r="B14" s="7" t="s">
        <v>48</v>
      </c>
      <c r="C14" s="14">
        <v>0.57250445588131604</v>
      </c>
      <c r="D14" s="14">
        <v>0.55822558891476304</v>
      </c>
      <c r="E14" s="14">
        <v>0.50766179966365399</v>
      </c>
      <c r="F14" s="14">
        <v>0.567577630795424</v>
      </c>
      <c r="G14" s="14">
        <v>0.45633944566498602</v>
      </c>
      <c r="H14" s="14">
        <v>0.52771580326407397</v>
      </c>
    </row>
    <row r="15" spans="1:8" ht="25.5" customHeight="1" x14ac:dyDescent="0.3">
      <c r="A15" s="18" t="s">
        <v>71</v>
      </c>
      <c r="B15" s="7" t="s">
        <v>46</v>
      </c>
      <c r="C15" s="14">
        <v>0.28824420717035198</v>
      </c>
      <c r="D15" s="14">
        <v>0.28896969629663</v>
      </c>
      <c r="E15" s="14">
        <v>0.26498072362443398</v>
      </c>
      <c r="F15" s="14">
        <v>0.24413426171845001</v>
      </c>
      <c r="G15" s="14">
        <v>0.28055120767750302</v>
      </c>
      <c r="H15" s="14">
        <v>0.26113994117709699</v>
      </c>
    </row>
    <row r="16" spans="1:8" x14ac:dyDescent="0.3">
      <c r="A16" s="16" t="s">
        <v>2</v>
      </c>
      <c r="B16" s="7" t="s">
        <v>48</v>
      </c>
      <c r="C16" s="14">
        <v>0.71175579282964796</v>
      </c>
      <c r="D16" s="14">
        <v>0.71103030370336895</v>
      </c>
      <c r="E16" s="14">
        <v>0.73501927637556597</v>
      </c>
      <c r="F16" s="14">
        <v>0.75586573828155101</v>
      </c>
      <c r="G16" s="14">
        <v>0.71944879232249703</v>
      </c>
      <c r="H16" s="14">
        <v>0.73886005882290395</v>
      </c>
    </row>
    <row r="17" spans="1:8" ht="25.5" customHeight="1" x14ac:dyDescent="0.3">
      <c r="A17" s="18" t="s">
        <v>72</v>
      </c>
      <c r="B17" s="7" t="s">
        <v>46</v>
      </c>
      <c r="C17" s="14">
        <v>0.22064579247143501</v>
      </c>
      <c r="D17" s="14">
        <v>0.269775580436806</v>
      </c>
      <c r="E17" s="14">
        <v>0.27933010148460602</v>
      </c>
      <c r="F17" s="14">
        <v>0.23159630341728599</v>
      </c>
      <c r="G17" s="14">
        <v>0.24556553854184099</v>
      </c>
      <c r="H17" s="14">
        <v>0.28831339886208601</v>
      </c>
    </row>
    <row r="18" spans="1:8" x14ac:dyDescent="0.3">
      <c r="A18" s="16" t="s">
        <v>2</v>
      </c>
      <c r="B18" s="7" t="s">
        <v>48</v>
      </c>
      <c r="C18" s="14">
        <v>0.77935420752856499</v>
      </c>
      <c r="D18" s="14">
        <v>0.73022441956319395</v>
      </c>
      <c r="E18" s="14">
        <v>0.72066989851539398</v>
      </c>
      <c r="F18" s="14">
        <v>0.76840369658271401</v>
      </c>
      <c r="G18" s="14">
        <v>0.75443446145815896</v>
      </c>
      <c r="H18" s="14">
        <v>0.71168660113791404</v>
      </c>
    </row>
    <row r="19" spans="1:8" ht="25.5" customHeight="1" x14ac:dyDescent="0.3">
      <c r="A19" s="18" t="s">
        <v>58</v>
      </c>
      <c r="B19" s="7" t="s">
        <v>46</v>
      </c>
      <c r="C19" s="14">
        <v>0.90520499145146005</v>
      </c>
      <c r="D19" s="14">
        <v>0.84289562242821603</v>
      </c>
      <c r="E19" s="14">
        <v>0.77869893696342596</v>
      </c>
      <c r="F19" s="14">
        <v>0.78580804648469404</v>
      </c>
      <c r="G19" s="14">
        <v>0.84316185720794401</v>
      </c>
      <c r="H19" s="14">
        <v>0.84903492817110804</v>
      </c>
    </row>
    <row r="20" spans="1:8" x14ac:dyDescent="0.3">
      <c r="A20" s="16" t="s">
        <v>2</v>
      </c>
      <c r="B20" s="7" t="s">
        <v>48</v>
      </c>
      <c r="C20" s="14">
        <v>9.4795008548540199E-2</v>
      </c>
      <c r="D20" s="14">
        <v>0.157104377571784</v>
      </c>
      <c r="E20" s="14">
        <v>0.22130106303657399</v>
      </c>
      <c r="F20" s="14">
        <v>0.21419195351530701</v>
      </c>
      <c r="G20" s="14">
        <v>0.15683814279205599</v>
      </c>
      <c r="H20" s="14">
        <v>0.15096507182889199</v>
      </c>
    </row>
  </sheetData>
  <mergeCells count="9">
    <mergeCell ref="A13:A14"/>
    <mergeCell ref="A15:A16"/>
    <mergeCell ref="A17:A18"/>
    <mergeCell ref="A19:A20"/>
    <mergeCell ref="B4:B6"/>
    <mergeCell ref="C4:H4"/>
    <mergeCell ref="A7:A8"/>
    <mergeCell ref="A9:A10"/>
    <mergeCell ref="A11:A12"/>
  </mergeCell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22"/>
  <sheetViews>
    <sheetView tabSelected="1" workbookViewId="0"/>
  </sheetViews>
  <sheetFormatPr defaultRowHeight="14.4" x14ac:dyDescent="0.3"/>
  <cols>
    <col min="1" max="1" width="85.10937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170</v>
      </c>
    </row>
    <row r="3" spans="1:8" ht="23.25" customHeight="1" x14ac:dyDescent="0.3">
      <c r="A3" s="3" t="s">
        <v>166</v>
      </c>
    </row>
    <row r="4" spans="1:8" x14ac:dyDescent="0.3">
      <c r="A4" s="4" t="s">
        <v>2</v>
      </c>
      <c r="B4" s="15" t="s">
        <v>2</v>
      </c>
      <c r="C4" s="17" t="s">
        <v>167</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45</v>
      </c>
      <c r="B7" s="7" t="s">
        <v>46</v>
      </c>
      <c r="C7" s="14">
        <v>0.64680035699663296</v>
      </c>
      <c r="D7" s="14">
        <v>0.72766329958851395</v>
      </c>
      <c r="E7" s="14">
        <v>0.727591152584255</v>
      </c>
      <c r="F7" s="14">
        <v>0.70313673932090304</v>
      </c>
      <c r="G7" s="14">
        <v>0.71030252397585603</v>
      </c>
      <c r="H7" s="14">
        <v>0.75164448336027201</v>
      </c>
    </row>
    <row r="8" spans="1:8" x14ac:dyDescent="0.3">
      <c r="A8" s="16" t="s">
        <v>2</v>
      </c>
      <c r="B8" s="7" t="s">
        <v>48</v>
      </c>
      <c r="C8" s="14">
        <v>0.35319964300336698</v>
      </c>
      <c r="D8" s="14">
        <v>0.272336700411486</v>
      </c>
      <c r="E8" s="14">
        <v>0.272408847415745</v>
      </c>
      <c r="F8" s="14">
        <v>0.29686326067909702</v>
      </c>
      <c r="G8" s="14">
        <v>0.28969747602414397</v>
      </c>
      <c r="H8" s="14">
        <v>0.24835551663972799</v>
      </c>
    </row>
    <row r="9" spans="1:8" ht="25.5" customHeight="1" x14ac:dyDescent="0.3">
      <c r="A9" s="18" t="s">
        <v>52</v>
      </c>
      <c r="B9" s="7" t="s">
        <v>46</v>
      </c>
      <c r="C9" s="14">
        <v>0.51011793171097597</v>
      </c>
      <c r="D9" s="14">
        <v>0.62411573291787203</v>
      </c>
      <c r="E9" s="14">
        <v>0.55248731125995698</v>
      </c>
      <c r="F9" s="14">
        <v>0.64643367355676096</v>
      </c>
      <c r="G9" s="14">
        <v>0.40914549961953001</v>
      </c>
      <c r="H9" s="14">
        <v>0.51627163616487703</v>
      </c>
    </row>
    <row r="10" spans="1:8" x14ac:dyDescent="0.3">
      <c r="A10" s="16" t="s">
        <v>2</v>
      </c>
      <c r="B10" s="7" t="s">
        <v>48</v>
      </c>
      <c r="C10" s="14">
        <v>0.48988206828902398</v>
      </c>
      <c r="D10" s="14">
        <v>0.37588426708212802</v>
      </c>
      <c r="E10" s="14">
        <v>0.44751268874004302</v>
      </c>
      <c r="F10" s="14">
        <v>0.35356632644323999</v>
      </c>
      <c r="G10" s="14">
        <v>0.59085450038047005</v>
      </c>
      <c r="H10" s="14">
        <v>0.48372836383512302</v>
      </c>
    </row>
    <row r="11" spans="1:8" ht="35.1" customHeight="1" x14ac:dyDescent="0.3">
      <c r="A11" s="18" t="s">
        <v>54</v>
      </c>
      <c r="B11" s="7" t="s">
        <v>46</v>
      </c>
      <c r="C11" s="14">
        <v>0.48600713083995201</v>
      </c>
      <c r="D11" s="14">
        <v>0.47740404035496298</v>
      </c>
      <c r="E11" s="14">
        <v>0.45491530625853899</v>
      </c>
      <c r="F11" s="14">
        <v>0.52403539401218902</v>
      </c>
      <c r="G11" s="14">
        <v>0.56470818482145202</v>
      </c>
      <c r="H11" s="14">
        <v>0.56128046206004001</v>
      </c>
    </row>
    <row r="12" spans="1:8" x14ac:dyDescent="0.3">
      <c r="A12" s="16" t="s">
        <v>2</v>
      </c>
      <c r="B12" s="7" t="s">
        <v>48</v>
      </c>
      <c r="C12" s="14">
        <v>0.51399286916004805</v>
      </c>
      <c r="D12" s="14">
        <v>0.52259595964503702</v>
      </c>
      <c r="E12" s="14">
        <v>0.54508469374146096</v>
      </c>
      <c r="F12" s="14">
        <v>0.47596460598781098</v>
      </c>
      <c r="G12" s="14">
        <v>0.43529181517854798</v>
      </c>
      <c r="H12" s="14">
        <v>0.43871953793995999</v>
      </c>
    </row>
    <row r="13" spans="1:8" x14ac:dyDescent="0.3">
      <c r="A13" s="18" t="s">
        <v>59</v>
      </c>
      <c r="B13" s="7" t="s">
        <v>46</v>
      </c>
      <c r="C13" s="14">
        <v>0.42017825391930602</v>
      </c>
      <c r="D13" s="14">
        <v>0.42766666689803301</v>
      </c>
      <c r="E13" s="14">
        <v>0.42242904574326101</v>
      </c>
      <c r="F13" s="14">
        <v>0.39163390770267498</v>
      </c>
      <c r="G13" s="14">
        <v>0.43168604657972598</v>
      </c>
      <c r="H13" s="14">
        <v>0.42019919435296499</v>
      </c>
    </row>
    <row r="14" spans="1:8" x14ac:dyDescent="0.3">
      <c r="A14" s="16" t="s">
        <v>2</v>
      </c>
      <c r="B14" s="7" t="s">
        <v>48</v>
      </c>
      <c r="C14" s="14">
        <v>0.57982174608069403</v>
      </c>
      <c r="D14" s="14">
        <v>0.57233333310196699</v>
      </c>
      <c r="E14" s="14">
        <v>0.57757095425673899</v>
      </c>
      <c r="F14" s="14">
        <v>0.60836609229732497</v>
      </c>
      <c r="G14" s="14">
        <v>0.56831395342027402</v>
      </c>
      <c r="H14" s="14">
        <v>0.57980080564703596</v>
      </c>
    </row>
    <row r="15" spans="1:8" x14ac:dyDescent="0.3">
      <c r="A15" s="18" t="s">
        <v>62</v>
      </c>
      <c r="B15" s="7" t="s">
        <v>46</v>
      </c>
      <c r="C15" s="14">
        <v>0.299213522562985</v>
      </c>
      <c r="D15" s="14">
        <v>0.199636519332103</v>
      </c>
      <c r="E15" s="14">
        <v>0.25192898738710501</v>
      </c>
      <c r="F15" s="14">
        <v>0.18177748594305099</v>
      </c>
      <c r="G15" s="14">
        <v>0.320820928420814</v>
      </c>
      <c r="H15" s="14">
        <v>0.24490149526069299</v>
      </c>
    </row>
    <row r="16" spans="1:8" x14ac:dyDescent="0.3">
      <c r="A16" s="16" t="s">
        <v>2</v>
      </c>
      <c r="B16" s="7" t="s">
        <v>48</v>
      </c>
      <c r="C16" s="14">
        <v>0.70078647743701505</v>
      </c>
      <c r="D16" s="14">
        <v>0.80036348066789698</v>
      </c>
      <c r="E16" s="14">
        <v>0.74807101261289499</v>
      </c>
      <c r="F16" s="14">
        <v>0.81822251405695001</v>
      </c>
      <c r="G16" s="14">
        <v>0.679179071579186</v>
      </c>
      <c r="H16" s="14">
        <v>0.75509850473930695</v>
      </c>
    </row>
    <row r="17" spans="1:8" ht="25.5" customHeight="1" x14ac:dyDescent="0.3">
      <c r="A17" s="18" t="s">
        <v>72</v>
      </c>
      <c r="B17" s="7" t="s">
        <v>46</v>
      </c>
      <c r="C17" s="14">
        <v>0.22064579247143501</v>
      </c>
      <c r="D17" s="14">
        <v>0.269775580436806</v>
      </c>
      <c r="E17" s="14">
        <v>0.27933010148460602</v>
      </c>
      <c r="F17" s="14">
        <v>0.23159630341728599</v>
      </c>
      <c r="G17" s="14">
        <v>0.24556553854184099</v>
      </c>
      <c r="H17" s="14">
        <v>0.28831339886208601</v>
      </c>
    </row>
    <row r="18" spans="1:8" x14ac:dyDescent="0.3">
      <c r="A18" s="16" t="s">
        <v>2</v>
      </c>
      <c r="B18" s="7" t="s">
        <v>48</v>
      </c>
      <c r="C18" s="14">
        <v>0.77935420752856499</v>
      </c>
      <c r="D18" s="14">
        <v>0.73022441956319395</v>
      </c>
      <c r="E18" s="14">
        <v>0.72066989851539398</v>
      </c>
      <c r="F18" s="14">
        <v>0.76840369658271401</v>
      </c>
      <c r="G18" s="14">
        <v>0.75443446145815896</v>
      </c>
      <c r="H18" s="14">
        <v>0.71168660113791404</v>
      </c>
    </row>
    <row r="19" spans="1:8" ht="25.5" customHeight="1" x14ac:dyDescent="0.3">
      <c r="A19" s="18" t="s">
        <v>65</v>
      </c>
      <c r="B19" s="7" t="s">
        <v>46</v>
      </c>
      <c r="C19" s="14">
        <v>0.163349784885682</v>
      </c>
      <c r="D19" s="14">
        <v>0.16214365581950799</v>
      </c>
      <c r="E19" s="14">
        <v>0.22792427217130501</v>
      </c>
      <c r="F19" s="14">
        <v>0.166772496375826</v>
      </c>
      <c r="G19" s="14">
        <v>0.240248389159221</v>
      </c>
      <c r="H19" s="14">
        <v>0.21028845281533701</v>
      </c>
    </row>
    <row r="20" spans="1:8" x14ac:dyDescent="0.3">
      <c r="A20" s="16" t="s">
        <v>2</v>
      </c>
      <c r="B20" s="7" t="s">
        <v>48</v>
      </c>
      <c r="C20" s="14">
        <v>0.83665021511431803</v>
      </c>
      <c r="D20" s="14">
        <v>0.83785634418049204</v>
      </c>
      <c r="E20" s="14">
        <v>0.77207572782869505</v>
      </c>
      <c r="F20" s="14">
        <v>0.83322750362417397</v>
      </c>
      <c r="G20" s="14">
        <v>0.75975161084077902</v>
      </c>
      <c r="H20" s="14">
        <v>0.78971154718466297</v>
      </c>
    </row>
    <row r="21" spans="1:8" x14ac:dyDescent="0.3">
      <c r="A21" s="18" t="s">
        <v>74</v>
      </c>
      <c r="B21" s="7" t="s">
        <v>46</v>
      </c>
      <c r="C21" s="14">
        <v>0.19099396678078501</v>
      </c>
      <c r="D21" s="14">
        <v>0.21561693678355401</v>
      </c>
      <c r="E21" s="14">
        <v>0.217643215955233</v>
      </c>
      <c r="F21" s="14">
        <v>0.14151316502081901</v>
      </c>
      <c r="G21" s="14">
        <v>0.117755971972692</v>
      </c>
      <c r="H21" s="14">
        <v>0.20562193548183899</v>
      </c>
    </row>
    <row r="22" spans="1:8" x14ac:dyDescent="0.3">
      <c r="A22" s="16" t="s">
        <v>2</v>
      </c>
      <c r="B22" s="7" t="s">
        <v>48</v>
      </c>
      <c r="C22" s="14">
        <v>0.80900603321921505</v>
      </c>
      <c r="D22" s="14">
        <v>0.78438306321644602</v>
      </c>
      <c r="E22" s="14">
        <v>0.78235678404476705</v>
      </c>
      <c r="F22" s="14">
        <v>0.85848683497918099</v>
      </c>
      <c r="G22" s="14">
        <v>0.88224402802730795</v>
      </c>
      <c r="H22" s="14">
        <v>0.79437806451816095</v>
      </c>
    </row>
  </sheetData>
  <mergeCells count="10">
    <mergeCell ref="A13:A14"/>
    <mergeCell ref="A15:A16"/>
    <mergeCell ref="A17:A18"/>
    <mergeCell ref="A19:A20"/>
    <mergeCell ref="A21:A22"/>
    <mergeCell ref="B4:B6"/>
    <mergeCell ref="C4:H4"/>
    <mergeCell ref="A7:A8"/>
    <mergeCell ref="A9:A10"/>
    <mergeCell ref="A11:A12"/>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2"/>
  <sheetViews>
    <sheetView tabSelected="1" workbookViewId="0"/>
  </sheetViews>
  <sheetFormatPr defaultRowHeight="14.4" x14ac:dyDescent="0.3"/>
  <cols>
    <col min="1" max="1" width="104.88671875" bestFit="1" customWidth="1"/>
    <col min="2" max="2" width="7.7773437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5.88671875"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218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 min="31" max="31" width="21.6640625" bestFit="1" customWidth="1"/>
    <col min="32" max="32" width="5.6640625" bestFit="1" customWidth="1"/>
  </cols>
  <sheetData>
    <row r="1" spans="1:32" x14ac:dyDescent="0.3">
      <c r="A1" s="2" t="str">
        <f xml:space="preserve"> HYPERLINK("#'Table of Contents'!A1", "Table of Contents")</f>
        <v>Table of Contents</v>
      </c>
    </row>
    <row r="2" spans="1:32" x14ac:dyDescent="0.3">
      <c r="A2" s="1" t="s">
        <v>43</v>
      </c>
    </row>
    <row r="3" spans="1:32" ht="23.25" customHeight="1" x14ac:dyDescent="0.3">
      <c r="A3" s="3" t="s">
        <v>1</v>
      </c>
    </row>
    <row r="4" spans="1:32"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c r="AE4" s="17" t="s">
        <v>18</v>
      </c>
      <c r="AF4" s="17" t="s">
        <v>2</v>
      </c>
    </row>
    <row r="5" spans="1:32" x14ac:dyDescent="0.3">
      <c r="A5" t="s">
        <v>2</v>
      </c>
      <c r="B5" s="16" t="s">
        <v>2</v>
      </c>
      <c r="C5" s="17" t="s">
        <v>4</v>
      </c>
      <c r="D5" s="17" t="s">
        <v>2</v>
      </c>
      <c r="E5" s="17" t="s">
        <v>6</v>
      </c>
      <c r="F5" s="17" t="s">
        <v>2</v>
      </c>
      <c r="G5" s="17" t="s">
        <v>7</v>
      </c>
      <c r="H5" s="17" t="s">
        <v>2</v>
      </c>
      <c r="I5" s="17" t="s">
        <v>8</v>
      </c>
      <c r="J5" s="17" t="s">
        <v>2</v>
      </c>
      <c r="K5" s="17" t="s">
        <v>9</v>
      </c>
      <c r="L5" s="17" t="s">
        <v>2</v>
      </c>
      <c r="M5" s="17" t="s">
        <v>10</v>
      </c>
      <c r="N5" s="17" t="s">
        <v>2</v>
      </c>
      <c r="O5" s="17" t="s">
        <v>11</v>
      </c>
      <c r="P5" s="17" t="s">
        <v>2</v>
      </c>
      <c r="Q5" s="17" t="s">
        <v>12</v>
      </c>
      <c r="R5" s="17" t="s">
        <v>2</v>
      </c>
      <c r="S5" s="17" t="s">
        <v>13</v>
      </c>
      <c r="T5" s="17" t="s">
        <v>2</v>
      </c>
      <c r="U5" s="17" t="s">
        <v>14</v>
      </c>
      <c r="V5" s="17" t="s">
        <v>2</v>
      </c>
      <c r="W5" s="17" t="s">
        <v>15</v>
      </c>
      <c r="X5" s="17" t="s">
        <v>2</v>
      </c>
      <c r="Y5" s="17" t="s">
        <v>16</v>
      </c>
      <c r="Z5" s="17" t="s">
        <v>2</v>
      </c>
      <c r="AA5" s="17" t="s">
        <v>17</v>
      </c>
      <c r="AB5" s="17" t="s">
        <v>2</v>
      </c>
      <c r="AC5" s="17" t="s">
        <v>18</v>
      </c>
      <c r="AD5" s="17" t="s">
        <v>2</v>
      </c>
      <c r="AE5" s="17" t="s">
        <v>18</v>
      </c>
      <c r="AF5" s="17" t="s">
        <v>2</v>
      </c>
    </row>
    <row r="6" spans="1:32" x14ac:dyDescent="0.3">
      <c r="A6" t="s">
        <v>2</v>
      </c>
      <c r="B6" s="16" t="s">
        <v>2</v>
      </c>
      <c r="C6" s="5" t="s">
        <v>44</v>
      </c>
      <c r="D6" s="5" t="s">
        <v>5</v>
      </c>
      <c r="E6" s="5" t="s">
        <v>44</v>
      </c>
      <c r="F6" s="5" t="s">
        <v>5</v>
      </c>
      <c r="G6" s="5" t="s">
        <v>44</v>
      </c>
      <c r="H6" s="5" t="s">
        <v>5</v>
      </c>
      <c r="I6" s="5" t="s">
        <v>44</v>
      </c>
      <c r="J6" s="5" t="s">
        <v>5</v>
      </c>
      <c r="K6" s="5" t="s">
        <v>44</v>
      </c>
      <c r="L6" s="5" t="s">
        <v>5</v>
      </c>
      <c r="M6" s="5" t="s">
        <v>44</v>
      </c>
      <c r="N6" s="5" t="s">
        <v>5</v>
      </c>
      <c r="O6" s="5" t="s">
        <v>44</v>
      </c>
      <c r="P6" s="5" t="s">
        <v>5</v>
      </c>
      <c r="Q6" s="5" t="s">
        <v>44</v>
      </c>
      <c r="R6" s="5" t="s">
        <v>5</v>
      </c>
      <c r="S6" s="5" t="s">
        <v>44</v>
      </c>
      <c r="T6" s="5" t="s">
        <v>5</v>
      </c>
      <c r="U6" s="5" t="s">
        <v>44</v>
      </c>
      <c r="V6" s="5" t="s">
        <v>5</v>
      </c>
      <c r="W6" s="5" t="s">
        <v>44</v>
      </c>
      <c r="X6" s="5" t="s">
        <v>5</v>
      </c>
      <c r="Y6" s="5" t="s">
        <v>44</v>
      </c>
      <c r="Z6" s="5" t="s">
        <v>5</v>
      </c>
      <c r="AA6" s="5" t="s">
        <v>44</v>
      </c>
      <c r="AB6" s="5" t="s">
        <v>5</v>
      </c>
      <c r="AC6" s="5" t="s">
        <v>44</v>
      </c>
      <c r="AD6" s="5" t="s">
        <v>5</v>
      </c>
      <c r="AE6" s="5" t="s">
        <v>44</v>
      </c>
      <c r="AF6" s="5" t="s">
        <v>5</v>
      </c>
    </row>
    <row r="7" spans="1:32" ht="25.5" customHeight="1" x14ac:dyDescent="0.3">
      <c r="A7" s="18" t="s">
        <v>45</v>
      </c>
      <c r="B7" s="7" t="s">
        <v>46</v>
      </c>
      <c r="C7" s="10">
        <v>79.925739281917501</v>
      </c>
      <c r="D7" s="9" t="s">
        <v>26</v>
      </c>
      <c r="E7" s="10">
        <v>75.919976807088702</v>
      </c>
      <c r="F7" s="9" t="s">
        <v>35</v>
      </c>
      <c r="G7" s="10">
        <v>73.7121157907591</v>
      </c>
      <c r="H7" s="9" t="s">
        <v>25</v>
      </c>
      <c r="I7" s="10">
        <v>81.5459523987343</v>
      </c>
      <c r="J7" s="9" t="s">
        <v>32</v>
      </c>
      <c r="K7" s="10">
        <v>75.066991920754703</v>
      </c>
      <c r="L7" s="9" t="s">
        <v>23</v>
      </c>
      <c r="M7" s="10">
        <v>80.331292268653996</v>
      </c>
      <c r="N7" s="9" t="s">
        <v>22</v>
      </c>
      <c r="O7" s="10">
        <v>78.251100748380097</v>
      </c>
      <c r="P7" s="9" t="s">
        <v>28</v>
      </c>
      <c r="Q7" s="10">
        <v>80.660821008407297</v>
      </c>
      <c r="R7" s="9" t="s">
        <v>30</v>
      </c>
      <c r="S7" s="10">
        <v>79.477059686164395</v>
      </c>
      <c r="T7" s="9" t="s">
        <v>31</v>
      </c>
      <c r="U7" s="10">
        <v>70.272523457577094</v>
      </c>
      <c r="V7" s="9" t="s">
        <v>47</v>
      </c>
      <c r="W7" s="10">
        <v>73.073259963534696</v>
      </c>
      <c r="X7" s="9" t="s">
        <v>21</v>
      </c>
      <c r="Y7" s="10">
        <v>77.003785796206998</v>
      </c>
      <c r="Z7" s="9" t="s">
        <v>29</v>
      </c>
      <c r="AA7" s="10">
        <v>72.559867737128599</v>
      </c>
      <c r="AB7" s="9" t="s">
        <v>34</v>
      </c>
      <c r="AC7" s="10">
        <v>77.058513091383702</v>
      </c>
      <c r="AD7" s="9" t="s">
        <v>27</v>
      </c>
      <c r="AE7" s="10">
        <v>77.058513091383702</v>
      </c>
      <c r="AF7" s="9" t="s">
        <v>27</v>
      </c>
    </row>
    <row r="8" spans="1:32" x14ac:dyDescent="0.3">
      <c r="A8" s="16" t="s">
        <v>2</v>
      </c>
      <c r="B8" s="7" t="s">
        <v>48</v>
      </c>
      <c r="C8" s="10">
        <v>20.074260718082499</v>
      </c>
      <c r="D8" s="9" t="s">
        <v>25</v>
      </c>
      <c r="E8" s="10">
        <v>24.080023192911298</v>
      </c>
      <c r="F8" s="9" t="s">
        <v>28</v>
      </c>
      <c r="G8" s="10">
        <v>26.2878842092409</v>
      </c>
      <c r="H8" s="9" t="s">
        <v>26</v>
      </c>
      <c r="I8" s="10">
        <v>18.4540476012657</v>
      </c>
      <c r="J8" s="9" t="s">
        <v>47</v>
      </c>
      <c r="K8" s="10">
        <v>24.933008079245301</v>
      </c>
      <c r="L8" s="9" t="s">
        <v>31</v>
      </c>
      <c r="M8" s="10">
        <v>19.668707731346</v>
      </c>
      <c r="N8" s="9" t="s">
        <v>21</v>
      </c>
      <c r="O8" s="10">
        <v>21.7488992516199</v>
      </c>
      <c r="P8" s="9" t="s">
        <v>35</v>
      </c>
      <c r="Q8" s="10">
        <v>19.3391789915927</v>
      </c>
      <c r="R8" s="9" t="s">
        <v>34</v>
      </c>
      <c r="S8" s="10">
        <v>20.522940313835601</v>
      </c>
      <c r="T8" s="9" t="s">
        <v>23</v>
      </c>
      <c r="U8" s="10">
        <v>29.727476542422899</v>
      </c>
      <c r="V8" s="9" t="s">
        <v>32</v>
      </c>
      <c r="W8" s="10">
        <v>26.926740036465301</v>
      </c>
      <c r="X8" s="9" t="s">
        <v>22</v>
      </c>
      <c r="Y8" s="10">
        <v>22.996214203792999</v>
      </c>
      <c r="Z8" s="9" t="s">
        <v>27</v>
      </c>
      <c r="AA8" s="10">
        <v>27.440132262871401</v>
      </c>
      <c r="AB8" s="9" t="s">
        <v>30</v>
      </c>
      <c r="AC8" s="10">
        <v>22.941486908616302</v>
      </c>
      <c r="AD8" s="9" t="s">
        <v>24</v>
      </c>
      <c r="AE8" s="10">
        <v>22.941486908616302</v>
      </c>
      <c r="AF8" s="9" t="s">
        <v>24</v>
      </c>
    </row>
    <row r="9" spans="1:32" ht="25.5" customHeight="1" x14ac:dyDescent="0.3">
      <c r="A9" s="18" t="s">
        <v>49</v>
      </c>
      <c r="B9" s="7" t="s">
        <v>46</v>
      </c>
      <c r="C9" s="10">
        <v>70.007592262684497</v>
      </c>
      <c r="D9" s="9" t="s">
        <v>24</v>
      </c>
      <c r="E9" s="10">
        <v>70.478959889949607</v>
      </c>
      <c r="F9" s="9" t="s">
        <v>28</v>
      </c>
      <c r="G9" s="10">
        <v>64.358874128599396</v>
      </c>
      <c r="H9" s="9" t="s">
        <v>34</v>
      </c>
      <c r="I9" s="10">
        <v>77.409161437760105</v>
      </c>
      <c r="J9" s="9" t="s">
        <v>32</v>
      </c>
      <c r="K9" s="10">
        <v>73.886413466789506</v>
      </c>
      <c r="L9" s="9" t="s">
        <v>30</v>
      </c>
      <c r="M9" s="10">
        <v>72.205751816520205</v>
      </c>
      <c r="N9" s="9" t="s">
        <v>31</v>
      </c>
      <c r="O9" s="10">
        <v>65.685352747317594</v>
      </c>
      <c r="P9" s="9" t="s">
        <v>25</v>
      </c>
      <c r="Q9" s="10">
        <v>73.663486938724404</v>
      </c>
      <c r="R9" s="9" t="s">
        <v>22</v>
      </c>
      <c r="S9" s="10">
        <v>70.236777370835398</v>
      </c>
      <c r="T9" s="9" t="s">
        <v>27</v>
      </c>
      <c r="U9" s="10">
        <v>64.9618253021561</v>
      </c>
      <c r="V9" s="9" t="s">
        <v>21</v>
      </c>
      <c r="W9" s="10">
        <v>61.365321264981098</v>
      </c>
      <c r="X9" s="9" t="s">
        <v>47</v>
      </c>
      <c r="Y9" s="10">
        <v>72.407154866346403</v>
      </c>
      <c r="Z9" s="9" t="s">
        <v>26</v>
      </c>
      <c r="AA9" s="10">
        <v>69.010591746164295</v>
      </c>
      <c r="AB9" s="9" t="s">
        <v>23</v>
      </c>
      <c r="AC9" s="10">
        <v>69.595659703662307</v>
      </c>
      <c r="AD9" s="9" t="s">
        <v>29</v>
      </c>
      <c r="AE9" s="10">
        <v>69.595659703662307</v>
      </c>
      <c r="AF9" s="9" t="s">
        <v>29</v>
      </c>
    </row>
    <row r="10" spans="1:32" x14ac:dyDescent="0.3">
      <c r="A10" s="16" t="s">
        <v>2</v>
      </c>
      <c r="B10" s="7" t="s">
        <v>48</v>
      </c>
      <c r="C10" s="10">
        <v>29.992407737315499</v>
      </c>
      <c r="D10" s="9" t="s">
        <v>24</v>
      </c>
      <c r="E10" s="10">
        <v>29.5210401100504</v>
      </c>
      <c r="F10" s="9" t="s">
        <v>35</v>
      </c>
      <c r="G10" s="10">
        <v>35.641125871400597</v>
      </c>
      <c r="H10" s="9" t="s">
        <v>30</v>
      </c>
      <c r="I10" s="10">
        <v>22.590838562239899</v>
      </c>
      <c r="J10" s="9" t="s">
        <v>47</v>
      </c>
      <c r="K10" s="10">
        <v>26.113586533210501</v>
      </c>
      <c r="L10" s="9" t="s">
        <v>34</v>
      </c>
      <c r="M10" s="10">
        <v>27.794248183479802</v>
      </c>
      <c r="N10" s="9" t="s">
        <v>23</v>
      </c>
      <c r="O10" s="10">
        <v>34.314647252682398</v>
      </c>
      <c r="P10" s="9" t="s">
        <v>26</v>
      </c>
      <c r="Q10" s="10">
        <v>26.3365130612755</v>
      </c>
      <c r="R10" s="9" t="s">
        <v>21</v>
      </c>
      <c r="S10" s="10">
        <v>29.763222629164598</v>
      </c>
      <c r="T10" s="9" t="s">
        <v>29</v>
      </c>
      <c r="U10" s="10">
        <v>35.0381746978439</v>
      </c>
      <c r="V10" s="9" t="s">
        <v>22</v>
      </c>
      <c r="W10" s="10">
        <v>38.634678735018802</v>
      </c>
      <c r="X10" s="9" t="s">
        <v>32</v>
      </c>
      <c r="Y10" s="10">
        <v>27.592845133653601</v>
      </c>
      <c r="Z10" s="9" t="s">
        <v>25</v>
      </c>
      <c r="AA10" s="10">
        <v>30.989408253835698</v>
      </c>
      <c r="AB10" s="9" t="s">
        <v>31</v>
      </c>
      <c r="AC10" s="10">
        <v>30.404340296337701</v>
      </c>
      <c r="AD10" s="9" t="s">
        <v>28</v>
      </c>
      <c r="AE10" s="10">
        <v>30.404340296337701</v>
      </c>
      <c r="AF10" s="9" t="s">
        <v>28</v>
      </c>
    </row>
    <row r="11" spans="1:32" x14ac:dyDescent="0.3">
      <c r="A11" s="18" t="s">
        <v>50</v>
      </c>
      <c r="B11" s="7" t="s">
        <v>46</v>
      </c>
      <c r="C11" s="10">
        <v>60.701546399976799</v>
      </c>
      <c r="D11" s="9" t="s">
        <v>32</v>
      </c>
      <c r="E11" s="10">
        <v>30.382545775273101</v>
      </c>
      <c r="F11" s="9" t="s">
        <v>25</v>
      </c>
      <c r="G11" s="10">
        <v>42.078631837388997</v>
      </c>
      <c r="H11" s="9" t="s">
        <v>26</v>
      </c>
      <c r="I11" s="10">
        <v>57.260184925255601</v>
      </c>
      <c r="J11" s="9" t="s">
        <v>30</v>
      </c>
      <c r="K11" s="10">
        <v>41.274616572815503</v>
      </c>
      <c r="L11" s="9" t="s">
        <v>31</v>
      </c>
      <c r="M11" s="10">
        <v>38.627872204465703</v>
      </c>
      <c r="N11" s="9" t="s">
        <v>27</v>
      </c>
      <c r="O11" s="10">
        <v>41.054493188257801</v>
      </c>
      <c r="P11" s="9" t="s">
        <v>28</v>
      </c>
      <c r="Q11" s="10">
        <v>36.832841439450398</v>
      </c>
      <c r="R11" s="9" t="s">
        <v>35</v>
      </c>
      <c r="S11" s="10">
        <v>28.8006693787529</v>
      </c>
      <c r="T11" s="9" t="s">
        <v>21</v>
      </c>
      <c r="U11" s="10">
        <v>30.8715336944359</v>
      </c>
      <c r="V11" s="9" t="s">
        <v>23</v>
      </c>
      <c r="W11" s="10">
        <v>26.642559020796799</v>
      </c>
      <c r="X11" s="9" t="s">
        <v>34</v>
      </c>
      <c r="Y11" s="10">
        <v>42.143019462751603</v>
      </c>
      <c r="Z11" s="9" t="s">
        <v>22</v>
      </c>
      <c r="AA11" s="10">
        <v>22.117880311130101</v>
      </c>
      <c r="AB11" s="9" t="s">
        <v>47</v>
      </c>
      <c r="AC11" s="10">
        <v>37.357030191536097</v>
      </c>
      <c r="AD11" s="9" t="s">
        <v>24</v>
      </c>
      <c r="AE11" s="10">
        <v>37.357030191536097</v>
      </c>
      <c r="AF11" s="9" t="s">
        <v>24</v>
      </c>
    </row>
    <row r="12" spans="1:32" x14ac:dyDescent="0.3">
      <c r="A12" s="16" t="s">
        <v>2</v>
      </c>
      <c r="B12" s="7" t="s">
        <v>48</v>
      </c>
      <c r="C12" s="10">
        <v>39.298453600023102</v>
      </c>
      <c r="D12" s="9" t="s">
        <v>47</v>
      </c>
      <c r="E12" s="10">
        <v>69.617454224726899</v>
      </c>
      <c r="F12" s="9" t="s">
        <v>26</v>
      </c>
      <c r="G12" s="10">
        <v>57.921368162611003</v>
      </c>
      <c r="H12" s="9" t="s">
        <v>25</v>
      </c>
      <c r="I12" s="10">
        <v>42.739815074744399</v>
      </c>
      <c r="J12" s="9" t="s">
        <v>34</v>
      </c>
      <c r="K12" s="10">
        <v>58.725383427184497</v>
      </c>
      <c r="L12" s="9" t="s">
        <v>23</v>
      </c>
      <c r="M12" s="10">
        <v>61.372127795534297</v>
      </c>
      <c r="N12" s="9" t="s">
        <v>29</v>
      </c>
      <c r="O12" s="10">
        <v>58.945506811742199</v>
      </c>
      <c r="P12" s="9" t="s">
        <v>35</v>
      </c>
      <c r="Q12" s="10">
        <v>63.167158560549602</v>
      </c>
      <c r="R12" s="9" t="s">
        <v>28</v>
      </c>
      <c r="S12" s="10">
        <v>71.199330621247</v>
      </c>
      <c r="T12" s="9" t="s">
        <v>22</v>
      </c>
      <c r="U12" s="10">
        <v>69.128466305564103</v>
      </c>
      <c r="V12" s="9" t="s">
        <v>31</v>
      </c>
      <c r="W12" s="10">
        <v>73.357440979203204</v>
      </c>
      <c r="X12" s="9" t="s">
        <v>30</v>
      </c>
      <c r="Y12" s="10">
        <v>57.856980537248397</v>
      </c>
      <c r="Z12" s="9" t="s">
        <v>21</v>
      </c>
      <c r="AA12" s="10">
        <v>77.882119688869906</v>
      </c>
      <c r="AB12" s="9" t="s">
        <v>32</v>
      </c>
      <c r="AC12" s="10">
        <v>62.642969808463803</v>
      </c>
      <c r="AD12" s="9" t="s">
        <v>27</v>
      </c>
      <c r="AE12" s="10">
        <v>62.642969808463803</v>
      </c>
      <c r="AF12" s="9" t="s">
        <v>27</v>
      </c>
    </row>
    <row r="13" spans="1:32" ht="25.5" customHeight="1" x14ac:dyDescent="0.3">
      <c r="A13" s="18" t="s">
        <v>51</v>
      </c>
      <c r="B13" s="7" t="s">
        <v>46</v>
      </c>
      <c r="C13" s="10">
        <v>47.756106112824597</v>
      </c>
      <c r="D13" s="9" t="s">
        <v>32</v>
      </c>
      <c r="E13" s="10">
        <v>40.256749119619599</v>
      </c>
      <c r="F13" s="9" t="s">
        <v>31</v>
      </c>
      <c r="G13" s="10">
        <v>34.850248457127897</v>
      </c>
      <c r="H13" s="9" t="s">
        <v>35</v>
      </c>
      <c r="I13" s="10">
        <v>42.228222398367699</v>
      </c>
      <c r="J13" s="9" t="s">
        <v>30</v>
      </c>
      <c r="K13" s="10">
        <v>31.549350120407301</v>
      </c>
      <c r="L13" s="9" t="s">
        <v>47</v>
      </c>
      <c r="M13" s="10">
        <v>41.789672905414498</v>
      </c>
      <c r="N13" s="9" t="s">
        <v>26</v>
      </c>
      <c r="O13" s="10">
        <v>42.003872059743003</v>
      </c>
      <c r="P13" s="9" t="s">
        <v>22</v>
      </c>
      <c r="Q13" s="10">
        <v>38.239584592071601</v>
      </c>
      <c r="R13" s="9" t="s">
        <v>28</v>
      </c>
      <c r="S13" s="10">
        <v>34.746453796238697</v>
      </c>
      <c r="T13" s="9" t="s">
        <v>23</v>
      </c>
      <c r="U13" s="10">
        <v>32.233134070498998</v>
      </c>
      <c r="V13" s="9" t="s">
        <v>34</v>
      </c>
      <c r="W13" s="10">
        <v>35.583026069063997</v>
      </c>
      <c r="X13" s="9" t="s">
        <v>29</v>
      </c>
      <c r="Y13" s="10">
        <v>32.457396692066801</v>
      </c>
      <c r="Z13" s="9" t="s">
        <v>21</v>
      </c>
      <c r="AA13" s="10">
        <v>32.713648157558701</v>
      </c>
      <c r="AB13" s="9" t="s">
        <v>25</v>
      </c>
      <c r="AC13" s="10">
        <v>37.952301572575102</v>
      </c>
      <c r="AD13" s="9" t="s">
        <v>27</v>
      </c>
      <c r="AE13" s="10">
        <v>37.952301572575102</v>
      </c>
      <c r="AF13" s="9" t="s">
        <v>27</v>
      </c>
    </row>
    <row r="14" spans="1:32" x14ac:dyDescent="0.3">
      <c r="A14" s="16" t="s">
        <v>2</v>
      </c>
      <c r="B14" s="7" t="s">
        <v>48</v>
      </c>
      <c r="C14" s="10">
        <v>52.243893887175403</v>
      </c>
      <c r="D14" s="9" t="s">
        <v>47</v>
      </c>
      <c r="E14" s="10">
        <v>59.743250880380401</v>
      </c>
      <c r="F14" s="9" t="s">
        <v>23</v>
      </c>
      <c r="G14" s="10">
        <v>65.149751542872195</v>
      </c>
      <c r="H14" s="9" t="s">
        <v>28</v>
      </c>
      <c r="I14" s="10">
        <v>57.771777601632301</v>
      </c>
      <c r="J14" s="9" t="s">
        <v>34</v>
      </c>
      <c r="K14" s="10">
        <v>68.450649879592703</v>
      </c>
      <c r="L14" s="9" t="s">
        <v>32</v>
      </c>
      <c r="M14" s="10">
        <v>58.210327094585502</v>
      </c>
      <c r="N14" s="9" t="s">
        <v>25</v>
      </c>
      <c r="O14" s="10">
        <v>57.996127940256997</v>
      </c>
      <c r="P14" s="9" t="s">
        <v>21</v>
      </c>
      <c r="Q14" s="10">
        <v>61.760415407928399</v>
      </c>
      <c r="R14" s="9" t="s">
        <v>35</v>
      </c>
      <c r="S14" s="10">
        <v>65.253546203761303</v>
      </c>
      <c r="T14" s="9" t="s">
        <v>31</v>
      </c>
      <c r="U14" s="10">
        <v>67.766865929500995</v>
      </c>
      <c r="V14" s="9" t="s">
        <v>30</v>
      </c>
      <c r="W14" s="10">
        <v>64.416973930935995</v>
      </c>
      <c r="X14" s="9" t="s">
        <v>27</v>
      </c>
      <c r="Y14" s="10">
        <v>67.542603307933206</v>
      </c>
      <c r="Z14" s="9" t="s">
        <v>22</v>
      </c>
      <c r="AA14" s="10">
        <v>67.286351842441306</v>
      </c>
      <c r="AB14" s="9" t="s">
        <v>26</v>
      </c>
      <c r="AC14" s="10">
        <v>62.047698427424898</v>
      </c>
      <c r="AD14" s="9" t="s">
        <v>24</v>
      </c>
      <c r="AE14" s="10">
        <v>62.047698427424898</v>
      </c>
      <c r="AF14" s="9" t="s">
        <v>24</v>
      </c>
    </row>
    <row r="15" spans="1:32" ht="25.5" customHeight="1" x14ac:dyDescent="0.3">
      <c r="A15" s="18" t="s">
        <v>52</v>
      </c>
      <c r="B15" s="7" t="s">
        <v>46</v>
      </c>
      <c r="C15" s="10">
        <v>59.7170201449537</v>
      </c>
      <c r="D15" s="9" t="s">
        <v>26</v>
      </c>
      <c r="E15" s="10">
        <v>50.539296127700403</v>
      </c>
      <c r="F15" s="9" t="s">
        <v>34</v>
      </c>
      <c r="G15" s="10">
        <v>59.846977163997998</v>
      </c>
      <c r="H15" s="9" t="s">
        <v>22</v>
      </c>
      <c r="I15" s="10">
        <v>66.925546060869905</v>
      </c>
      <c r="J15" s="9" t="s">
        <v>32</v>
      </c>
      <c r="K15" s="10">
        <v>52.183210400959801</v>
      </c>
      <c r="L15" s="9" t="s">
        <v>23</v>
      </c>
      <c r="M15" s="10">
        <v>57.968455935437603</v>
      </c>
      <c r="N15" s="9" t="s">
        <v>31</v>
      </c>
      <c r="O15" s="10">
        <v>55.709412186569601</v>
      </c>
      <c r="P15" s="9" t="s">
        <v>29</v>
      </c>
      <c r="Q15" s="10">
        <v>56.331484852208099</v>
      </c>
      <c r="R15" s="9" t="s">
        <v>28</v>
      </c>
      <c r="S15" s="10">
        <v>50.698537569391902</v>
      </c>
      <c r="T15" s="9" t="s">
        <v>21</v>
      </c>
      <c r="U15" s="10">
        <v>65.573135439495303</v>
      </c>
      <c r="V15" s="9" t="s">
        <v>30</v>
      </c>
      <c r="W15" s="10">
        <v>46.238909755448603</v>
      </c>
      <c r="X15" s="9" t="s">
        <v>47</v>
      </c>
      <c r="Y15" s="10">
        <v>52.000436108385699</v>
      </c>
      <c r="Z15" s="9" t="s">
        <v>25</v>
      </c>
      <c r="AA15" s="10">
        <v>53.397641916735203</v>
      </c>
      <c r="AB15" s="9" t="s">
        <v>35</v>
      </c>
      <c r="AC15" s="10">
        <v>55.855579276532403</v>
      </c>
      <c r="AD15" s="9" t="s">
        <v>27</v>
      </c>
      <c r="AE15" s="10">
        <v>55.855579276532403</v>
      </c>
      <c r="AF15" s="9" t="s">
        <v>27</v>
      </c>
    </row>
    <row r="16" spans="1:32" x14ac:dyDescent="0.3">
      <c r="A16" s="16" t="s">
        <v>2</v>
      </c>
      <c r="B16" s="7" t="s">
        <v>48</v>
      </c>
      <c r="C16" s="10">
        <v>40.2829798550463</v>
      </c>
      <c r="D16" s="9" t="s">
        <v>25</v>
      </c>
      <c r="E16" s="10">
        <v>49.460703872299597</v>
      </c>
      <c r="F16" s="9" t="s">
        <v>30</v>
      </c>
      <c r="G16" s="10">
        <v>40.153022836002002</v>
      </c>
      <c r="H16" s="9" t="s">
        <v>21</v>
      </c>
      <c r="I16" s="10">
        <v>33.074453939130102</v>
      </c>
      <c r="J16" s="9" t="s">
        <v>47</v>
      </c>
      <c r="K16" s="10">
        <v>47.816789599040199</v>
      </c>
      <c r="L16" s="9" t="s">
        <v>31</v>
      </c>
      <c r="M16" s="10">
        <v>42.031544064562297</v>
      </c>
      <c r="N16" s="9" t="s">
        <v>23</v>
      </c>
      <c r="O16" s="10">
        <v>44.290587813430399</v>
      </c>
      <c r="P16" s="9" t="s">
        <v>27</v>
      </c>
      <c r="Q16" s="10">
        <v>43.668515147791901</v>
      </c>
      <c r="R16" s="9" t="s">
        <v>35</v>
      </c>
      <c r="S16" s="10">
        <v>49.301462430608098</v>
      </c>
      <c r="T16" s="9" t="s">
        <v>22</v>
      </c>
      <c r="U16" s="10">
        <v>34.426864560504697</v>
      </c>
      <c r="V16" s="9" t="s">
        <v>34</v>
      </c>
      <c r="W16" s="10">
        <v>53.761090244551397</v>
      </c>
      <c r="X16" s="9" t="s">
        <v>32</v>
      </c>
      <c r="Y16" s="10">
        <v>47.999563891614301</v>
      </c>
      <c r="Z16" s="9" t="s">
        <v>26</v>
      </c>
      <c r="AA16" s="10">
        <v>46.602358083264797</v>
      </c>
      <c r="AB16" s="9" t="s">
        <v>28</v>
      </c>
      <c r="AC16" s="10">
        <v>44.144420723467597</v>
      </c>
      <c r="AD16" s="9" t="s">
        <v>24</v>
      </c>
      <c r="AE16" s="10">
        <v>44.144420723467597</v>
      </c>
      <c r="AF16" s="9" t="s">
        <v>24</v>
      </c>
    </row>
    <row r="17" spans="1:32" ht="25.5" customHeight="1" x14ac:dyDescent="0.3">
      <c r="A17" s="18" t="s">
        <v>53</v>
      </c>
      <c r="B17" s="7" t="s">
        <v>46</v>
      </c>
      <c r="C17" s="10">
        <v>66.094676148609395</v>
      </c>
      <c r="D17" s="9" t="s">
        <v>21</v>
      </c>
      <c r="E17" s="10">
        <v>71.5542122501801</v>
      </c>
      <c r="F17" s="9" t="s">
        <v>31</v>
      </c>
      <c r="G17" s="10">
        <v>62.924709682574601</v>
      </c>
      <c r="H17" s="9" t="s">
        <v>34</v>
      </c>
      <c r="I17" s="10">
        <v>74.813118153182401</v>
      </c>
      <c r="J17" s="9" t="s">
        <v>32</v>
      </c>
      <c r="K17" s="10">
        <v>69.8278878438731</v>
      </c>
      <c r="L17" s="9" t="s">
        <v>29</v>
      </c>
      <c r="M17" s="10">
        <v>71.560679984914898</v>
      </c>
      <c r="N17" s="9" t="s">
        <v>26</v>
      </c>
      <c r="O17" s="10">
        <v>71.990182553617501</v>
      </c>
      <c r="P17" s="9" t="s">
        <v>30</v>
      </c>
      <c r="Q17" s="10">
        <v>69.381451542141804</v>
      </c>
      <c r="R17" s="9" t="s">
        <v>23</v>
      </c>
      <c r="S17" s="10">
        <v>71.775099975810093</v>
      </c>
      <c r="T17" s="9" t="s">
        <v>22</v>
      </c>
      <c r="U17" s="10">
        <v>61.722188306435001</v>
      </c>
      <c r="V17" s="9" t="s">
        <v>47</v>
      </c>
      <c r="W17" s="10">
        <v>71.356910375239593</v>
      </c>
      <c r="X17" s="9" t="s">
        <v>28</v>
      </c>
      <c r="Y17" s="10">
        <v>69.800215972403606</v>
      </c>
      <c r="Z17" s="9" t="s">
        <v>35</v>
      </c>
      <c r="AA17" s="10">
        <v>69.368999560968305</v>
      </c>
      <c r="AB17" s="9" t="s">
        <v>25</v>
      </c>
      <c r="AC17" s="10">
        <v>69.996656274910904</v>
      </c>
      <c r="AD17" s="9" t="s">
        <v>27</v>
      </c>
      <c r="AE17" s="10">
        <v>69.996656274910904</v>
      </c>
      <c r="AF17" s="9" t="s">
        <v>27</v>
      </c>
    </row>
    <row r="18" spans="1:32" x14ac:dyDescent="0.3">
      <c r="A18" s="16" t="s">
        <v>2</v>
      </c>
      <c r="B18" s="7" t="s">
        <v>48</v>
      </c>
      <c r="C18" s="10">
        <v>33.905323851390598</v>
      </c>
      <c r="D18" s="9" t="s">
        <v>22</v>
      </c>
      <c r="E18" s="10">
        <v>28.4457877498199</v>
      </c>
      <c r="F18" s="9" t="s">
        <v>23</v>
      </c>
      <c r="G18" s="10">
        <v>37.075290317425399</v>
      </c>
      <c r="H18" s="9" t="s">
        <v>30</v>
      </c>
      <c r="I18" s="10">
        <v>25.186881846817599</v>
      </c>
      <c r="J18" s="9" t="s">
        <v>47</v>
      </c>
      <c r="K18" s="10">
        <v>30.1721121561269</v>
      </c>
      <c r="L18" s="9" t="s">
        <v>27</v>
      </c>
      <c r="M18" s="10">
        <v>28.439320015085102</v>
      </c>
      <c r="N18" s="9" t="s">
        <v>25</v>
      </c>
      <c r="O18" s="10">
        <v>28.009817446382499</v>
      </c>
      <c r="P18" s="9" t="s">
        <v>34</v>
      </c>
      <c r="Q18" s="10">
        <v>30.6185484578582</v>
      </c>
      <c r="R18" s="9" t="s">
        <v>31</v>
      </c>
      <c r="S18" s="10">
        <v>28.2249000241899</v>
      </c>
      <c r="T18" s="9" t="s">
        <v>21</v>
      </c>
      <c r="U18" s="10">
        <v>38.277811693564999</v>
      </c>
      <c r="V18" s="9" t="s">
        <v>32</v>
      </c>
      <c r="W18" s="10">
        <v>28.6430896247604</v>
      </c>
      <c r="X18" s="9" t="s">
        <v>35</v>
      </c>
      <c r="Y18" s="10">
        <v>30.199784027596401</v>
      </c>
      <c r="Z18" s="9" t="s">
        <v>28</v>
      </c>
      <c r="AA18" s="10">
        <v>30.631000439031698</v>
      </c>
      <c r="AB18" s="9" t="s">
        <v>26</v>
      </c>
      <c r="AC18" s="10">
        <v>30.003343725089099</v>
      </c>
      <c r="AD18" s="9" t="s">
        <v>24</v>
      </c>
      <c r="AE18" s="10">
        <v>30.003343725089099</v>
      </c>
      <c r="AF18" s="9" t="s">
        <v>24</v>
      </c>
    </row>
    <row r="19" spans="1:32" ht="25.5" customHeight="1" x14ac:dyDescent="0.3">
      <c r="A19" s="18" t="s">
        <v>54</v>
      </c>
      <c r="B19" s="7" t="s">
        <v>46</v>
      </c>
      <c r="C19" s="10">
        <v>52.7381832065699</v>
      </c>
      <c r="D19" s="9" t="s">
        <v>21</v>
      </c>
      <c r="E19" s="10">
        <v>54.594497220060802</v>
      </c>
      <c r="F19" s="9" t="s">
        <v>23</v>
      </c>
      <c r="G19" s="10">
        <v>50.324258094812201</v>
      </c>
      <c r="H19" s="9" t="s">
        <v>34</v>
      </c>
      <c r="I19" s="10">
        <v>58.5176950676085</v>
      </c>
      <c r="J19" s="9" t="s">
        <v>31</v>
      </c>
      <c r="K19" s="10">
        <v>59.098164762376904</v>
      </c>
      <c r="L19" s="9" t="s">
        <v>22</v>
      </c>
      <c r="M19" s="10">
        <v>61.045123500960997</v>
      </c>
      <c r="N19" s="9" t="s">
        <v>32</v>
      </c>
      <c r="O19" s="10">
        <v>57.586555252529401</v>
      </c>
      <c r="P19" s="9" t="s">
        <v>28</v>
      </c>
      <c r="Q19" s="10">
        <v>57.478783960930002</v>
      </c>
      <c r="R19" s="9" t="s">
        <v>27</v>
      </c>
      <c r="S19" s="10">
        <v>58.961280693070499</v>
      </c>
      <c r="T19" s="9" t="s">
        <v>26</v>
      </c>
      <c r="U19" s="10">
        <v>49.622617689955398</v>
      </c>
      <c r="V19" s="9" t="s">
        <v>47</v>
      </c>
      <c r="W19" s="10">
        <v>56.301032324989997</v>
      </c>
      <c r="X19" s="9" t="s">
        <v>35</v>
      </c>
      <c r="Y19" s="10">
        <v>54.344846087661601</v>
      </c>
      <c r="Z19" s="9" t="s">
        <v>25</v>
      </c>
      <c r="AA19" s="10">
        <v>60.637193030882699</v>
      </c>
      <c r="AB19" s="9" t="s">
        <v>30</v>
      </c>
      <c r="AC19" s="10">
        <v>57.466350451729198</v>
      </c>
      <c r="AD19" s="9" t="s">
        <v>24</v>
      </c>
      <c r="AE19" s="10">
        <v>57.466350451729198</v>
      </c>
      <c r="AF19" s="9" t="s">
        <v>24</v>
      </c>
    </row>
    <row r="20" spans="1:32" x14ac:dyDescent="0.3">
      <c r="A20" s="16" t="s">
        <v>2</v>
      </c>
      <c r="B20" s="7" t="s">
        <v>48</v>
      </c>
      <c r="C20" s="10">
        <v>47.2618167934301</v>
      </c>
      <c r="D20" s="9" t="s">
        <v>22</v>
      </c>
      <c r="E20" s="10">
        <v>45.405502779939198</v>
      </c>
      <c r="F20" s="9" t="s">
        <v>31</v>
      </c>
      <c r="G20" s="10">
        <v>49.675741905187799</v>
      </c>
      <c r="H20" s="9" t="s">
        <v>30</v>
      </c>
      <c r="I20" s="10">
        <v>41.4823049323915</v>
      </c>
      <c r="J20" s="9" t="s">
        <v>23</v>
      </c>
      <c r="K20" s="10">
        <v>40.901835237623096</v>
      </c>
      <c r="L20" s="9" t="s">
        <v>21</v>
      </c>
      <c r="M20" s="10">
        <v>38.954876499039003</v>
      </c>
      <c r="N20" s="9" t="s">
        <v>47</v>
      </c>
      <c r="O20" s="10">
        <v>42.413444747470599</v>
      </c>
      <c r="P20" s="9" t="s">
        <v>35</v>
      </c>
      <c r="Q20" s="10">
        <v>42.521216039069898</v>
      </c>
      <c r="R20" s="9" t="s">
        <v>29</v>
      </c>
      <c r="S20" s="10">
        <v>41.038719306929501</v>
      </c>
      <c r="T20" s="9" t="s">
        <v>25</v>
      </c>
      <c r="U20" s="10">
        <v>50.377382310044602</v>
      </c>
      <c r="V20" s="9" t="s">
        <v>32</v>
      </c>
      <c r="W20" s="10">
        <v>43.698967675010003</v>
      </c>
      <c r="X20" s="9" t="s">
        <v>28</v>
      </c>
      <c r="Y20" s="10">
        <v>45.655153912338399</v>
      </c>
      <c r="Z20" s="9" t="s">
        <v>26</v>
      </c>
      <c r="AA20" s="10">
        <v>39.362806969117301</v>
      </c>
      <c r="AB20" s="9" t="s">
        <v>34</v>
      </c>
      <c r="AC20" s="10">
        <v>42.533649548270802</v>
      </c>
      <c r="AD20" s="9" t="s">
        <v>27</v>
      </c>
      <c r="AE20" s="10">
        <v>42.533649548270802</v>
      </c>
      <c r="AF20" s="9" t="s">
        <v>27</v>
      </c>
    </row>
    <row r="21" spans="1:32" ht="25.5" customHeight="1" x14ac:dyDescent="0.3">
      <c r="A21" s="18" t="s">
        <v>55</v>
      </c>
      <c r="B21" s="7" t="s">
        <v>46</v>
      </c>
      <c r="C21" s="10">
        <v>85.363202964897297</v>
      </c>
      <c r="D21" s="9" t="s">
        <v>32</v>
      </c>
      <c r="E21" s="10">
        <v>41.883362881609798</v>
      </c>
      <c r="F21" s="9" t="s">
        <v>34</v>
      </c>
      <c r="G21" s="10">
        <v>62.4922184510148</v>
      </c>
      <c r="H21" s="9" t="s">
        <v>24</v>
      </c>
      <c r="I21" s="10">
        <v>82.625695423085702</v>
      </c>
      <c r="J21" s="9" t="s">
        <v>30</v>
      </c>
      <c r="K21" s="10">
        <v>72.268344281503701</v>
      </c>
      <c r="L21" s="9" t="s">
        <v>26</v>
      </c>
      <c r="M21" s="10">
        <v>57.6673101491822</v>
      </c>
      <c r="N21" s="9" t="s">
        <v>29</v>
      </c>
      <c r="O21" s="10">
        <v>80.3373322047686</v>
      </c>
      <c r="P21" s="9" t="s">
        <v>22</v>
      </c>
      <c r="Q21" s="10">
        <v>52.218709485074299</v>
      </c>
      <c r="R21" s="9" t="s">
        <v>25</v>
      </c>
      <c r="S21" s="10">
        <v>55.968770298318397</v>
      </c>
      <c r="T21" s="9" t="s">
        <v>35</v>
      </c>
      <c r="U21" s="10">
        <v>55.568837732335098</v>
      </c>
      <c r="V21" s="9" t="s">
        <v>23</v>
      </c>
      <c r="W21" s="10">
        <v>39.601130944522801</v>
      </c>
      <c r="X21" s="9" t="s">
        <v>47</v>
      </c>
      <c r="Y21" s="10">
        <v>71.4635762742856</v>
      </c>
      <c r="Z21" s="9" t="s">
        <v>31</v>
      </c>
      <c r="AA21" s="10">
        <v>44.368045357447002</v>
      </c>
      <c r="AB21" s="9" t="s">
        <v>21</v>
      </c>
      <c r="AC21" s="10">
        <v>63.669656134913403</v>
      </c>
      <c r="AD21" s="9" t="s">
        <v>28</v>
      </c>
      <c r="AE21" s="10">
        <v>63.669656134913403</v>
      </c>
      <c r="AF21" s="9" t="s">
        <v>28</v>
      </c>
    </row>
    <row r="22" spans="1:32" x14ac:dyDescent="0.3">
      <c r="A22" s="16" t="s">
        <v>2</v>
      </c>
      <c r="B22" s="7" t="s">
        <v>48</v>
      </c>
      <c r="C22" s="10">
        <v>14.636797035102701</v>
      </c>
      <c r="D22" s="9" t="s">
        <v>47</v>
      </c>
      <c r="E22" s="10">
        <v>58.116637118390202</v>
      </c>
      <c r="F22" s="9" t="s">
        <v>30</v>
      </c>
      <c r="G22" s="10">
        <v>37.5077815489852</v>
      </c>
      <c r="H22" s="9" t="s">
        <v>24</v>
      </c>
      <c r="I22" s="10">
        <v>17.374304576914302</v>
      </c>
      <c r="J22" s="9" t="s">
        <v>34</v>
      </c>
      <c r="K22" s="10">
        <v>27.731655718496299</v>
      </c>
      <c r="L22" s="9" t="s">
        <v>25</v>
      </c>
      <c r="M22" s="10">
        <v>42.3326898508178</v>
      </c>
      <c r="N22" s="9" t="s">
        <v>27</v>
      </c>
      <c r="O22" s="10">
        <v>19.6626677952314</v>
      </c>
      <c r="P22" s="9" t="s">
        <v>21</v>
      </c>
      <c r="Q22" s="10">
        <v>47.781290514925701</v>
      </c>
      <c r="R22" s="9" t="s">
        <v>26</v>
      </c>
      <c r="S22" s="10">
        <v>44.031229701681603</v>
      </c>
      <c r="T22" s="9" t="s">
        <v>28</v>
      </c>
      <c r="U22" s="10">
        <v>44.431162267664902</v>
      </c>
      <c r="V22" s="9" t="s">
        <v>31</v>
      </c>
      <c r="W22" s="10">
        <v>60.398869055477199</v>
      </c>
      <c r="X22" s="9" t="s">
        <v>32</v>
      </c>
      <c r="Y22" s="10">
        <v>28.5364237257144</v>
      </c>
      <c r="Z22" s="9" t="s">
        <v>23</v>
      </c>
      <c r="AA22" s="10">
        <v>55.631954642552998</v>
      </c>
      <c r="AB22" s="9" t="s">
        <v>22</v>
      </c>
      <c r="AC22" s="10">
        <v>36.330343865086597</v>
      </c>
      <c r="AD22" s="9" t="s">
        <v>29</v>
      </c>
      <c r="AE22" s="10">
        <v>36.330343865086597</v>
      </c>
      <c r="AF22" s="9" t="s">
        <v>29</v>
      </c>
    </row>
    <row r="23" spans="1:32" ht="25.5" customHeight="1" x14ac:dyDescent="0.3">
      <c r="A23" s="18" t="s">
        <v>56</v>
      </c>
      <c r="B23" s="7" t="s">
        <v>46</v>
      </c>
      <c r="C23" s="10">
        <v>57.640076127684701</v>
      </c>
      <c r="D23" s="9" t="s">
        <v>21</v>
      </c>
      <c r="E23" s="10">
        <v>65.274570596146503</v>
      </c>
      <c r="F23" s="9" t="s">
        <v>31</v>
      </c>
      <c r="G23" s="10">
        <v>52.7797236672182</v>
      </c>
      <c r="H23" s="9" t="s">
        <v>47</v>
      </c>
      <c r="I23" s="10">
        <v>66.621466417114505</v>
      </c>
      <c r="J23" s="9" t="s">
        <v>32</v>
      </c>
      <c r="K23" s="10">
        <v>65.611863300334306</v>
      </c>
      <c r="L23" s="9" t="s">
        <v>26</v>
      </c>
      <c r="M23" s="10">
        <v>63.051555462697401</v>
      </c>
      <c r="N23" s="9" t="s">
        <v>24</v>
      </c>
      <c r="O23" s="10">
        <v>63.520060573240698</v>
      </c>
      <c r="P23" s="9" t="s">
        <v>28</v>
      </c>
      <c r="Q23" s="10">
        <v>58.919071673841003</v>
      </c>
      <c r="R23" s="9" t="s">
        <v>23</v>
      </c>
      <c r="S23" s="10">
        <v>65.930922078733701</v>
      </c>
      <c r="T23" s="9" t="s">
        <v>30</v>
      </c>
      <c r="U23" s="10">
        <v>54.843605570266703</v>
      </c>
      <c r="V23" s="9" t="s">
        <v>34</v>
      </c>
      <c r="W23" s="10">
        <v>57.9441998055973</v>
      </c>
      <c r="X23" s="9" t="s">
        <v>25</v>
      </c>
      <c r="Y23" s="10">
        <v>63.215121957856297</v>
      </c>
      <c r="Z23" s="9" t="s">
        <v>27</v>
      </c>
      <c r="AA23" s="10">
        <v>65.673482560798206</v>
      </c>
      <c r="AB23" s="9" t="s">
        <v>22</v>
      </c>
      <c r="AC23" s="10">
        <v>61.709253618099801</v>
      </c>
      <c r="AD23" s="9" t="s">
        <v>29</v>
      </c>
      <c r="AE23" s="10">
        <v>61.709253618099801</v>
      </c>
      <c r="AF23" s="9" t="s">
        <v>29</v>
      </c>
    </row>
    <row r="24" spans="1:32" x14ac:dyDescent="0.3">
      <c r="A24" s="16" t="s">
        <v>2</v>
      </c>
      <c r="B24" s="7" t="s">
        <v>48</v>
      </c>
      <c r="C24" s="10">
        <v>42.3599238723152</v>
      </c>
      <c r="D24" s="9" t="s">
        <v>22</v>
      </c>
      <c r="E24" s="10">
        <v>34.725429403853497</v>
      </c>
      <c r="F24" s="9" t="s">
        <v>23</v>
      </c>
      <c r="G24" s="10">
        <v>47.2202763327818</v>
      </c>
      <c r="H24" s="9" t="s">
        <v>32</v>
      </c>
      <c r="I24" s="10">
        <v>33.378533582885503</v>
      </c>
      <c r="J24" s="9" t="s">
        <v>47</v>
      </c>
      <c r="K24" s="10">
        <v>34.388136699665701</v>
      </c>
      <c r="L24" s="9" t="s">
        <v>25</v>
      </c>
      <c r="M24" s="10">
        <v>36.948444537302599</v>
      </c>
      <c r="N24" s="9" t="s">
        <v>24</v>
      </c>
      <c r="O24" s="10">
        <v>36.479939426759302</v>
      </c>
      <c r="P24" s="9" t="s">
        <v>35</v>
      </c>
      <c r="Q24" s="10">
        <v>41.080928326158997</v>
      </c>
      <c r="R24" s="9" t="s">
        <v>31</v>
      </c>
      <c r="S24" s="10">
        <v>34.069077921266299</v>
      </c>
      <c r="T24" s="9" t="s">
        <v>34</v>
      </c>
      <c r="U24" s="10">
        <v>45.156394429733297</v>
      </c>
      <c r="V24" s="9" t="s">
        <v>30</v>
      </c>
      <c r="W24" s="10">
        <v>42.0558001944027</v>
      </c>
      <c r="X24" s="9" t="s">
        <v>26</v>
      </c>
      <c r="Y24" s="10">
        <v>36.784878042143703</v>
      </c>
      <c r="Z24" s="9" t="s">
        <v>29</v>
      </c>
      <c r="AA24" s="10">
        <v>34.326517439201901</v>
      </c>
      <c r="AB24" s="9" t="s">
        <v>21</v>
      </c>
      <c r="AC24" s="10">
        <v>38.290746381900199</v>
      </c>
      <c r="AD24" s="9" t="s">
        <v>28</v>
      </c>
      <c r="AE24" s="10">
        <v>38.290746381900199</v>
      </c>
      <c r="AF24" s="9" t="s">
        <v>28</v>
      </c>
    </row>
    <row r="25" spans="1:32" ht="25.5" customHeight="1" x14ac:dyDescent="0.3">
      <c r="A25" s="18" t="s">
        <v>57</v>
      </c>
      <c r="B25" s="7" t="s">
        <v>46</v>
      </c>
      <c r="C25" s="10">
        <v>21.143996418354401</v>
      </c>
      <c r="D25" s="9" t="s">
        <v>47</v>
      </c>
      <c r="E25" s="10">
        <v>28.755724496391899</v>
      </c>
      <c r="F25" s="9" t="s">
        <v>27</v>
      </c>
      <c r="G25" s="10">
        <v>23.360476084253499</v>
      </c>
      <c r="H25" s="9" t="s">
        <v>34</v>
      </c>
      <c r="I25" s="10">
        <v>29.1243366022772</v>
      </c>
      <c r="J25" s="9" t="s">
        <v>28</v>
      </c>
      <c r="K25" s="10">
        <v>32.993222612060897</v>
      </c>
      <c r="L25" s="9" t="s">
        <v>30</v>
      </c>
      <c r="M25" s="10">
        <v>31.711988454462801</v>
      </c>
      <c r="N25" s="9" t="s">
        <v>26</v>
      </c>
      <c r="O25" s="10">
        <v>32.845934678855301</v>
      </c>
      <c r="P25" s="9" t="s">
        <v>22</v>
      </c>
      <c r="Q25" s="10">
        <v>25.884604614895199</v>
      </c>
      <c r="R25" s="9" t="s">
        <v>23</v>
      </c>
      <c r="S25" s="10">
        <v>38.293690481093101</v>
      </c>
      <c r="T25" s="9" t="s">
        <v>32</v>
      </c>
      <c r="U25" s="10">
        <v>26.650154549166299</v>
      </c>
      <c r="V25" s="9" t="s">
        <v>35</v>
      </c>
      <c r="W25" s="10">
        <v>24.495743785713799</v>
      </c>
      <c r="X25" s="9" t="s">
        <v>25</v>
      </c>
      <c r="Y25" s="10">
        <v>30.861834490203801</v>
      </c>
      <c r="Z25" s="9" t="s">
        <v>31</v>
      </c>
      <c r="AA25" s="10">
        <v>24.092051397548001</v>
      </c>
      <c r="AB25" s="9" t="s">
        <v>21</v>
      </c>
      <c r="AC25" s="10">
        <v>28.562079832791799</v>
      </c>
      <c r="AD25" s="9" t="s">
        <v>24</v>
      </c>
      <c r="AE25" s="10">
        <v>28.562079832791799</v>
      </c>
      <c r="AF25" s="9" t="s">
        <v>24</v>
      </c>
    </row>
    <row r="26" spans="1:32" x14ac:dyDescent="0.3">
      <c r="A26" s="16" t="s">
        <v>2</v>
      </c>
      <c r="B26" s="7" t="s">
        <v>48</v>
      </c>
      <c r="C26" s="10">
        <v>78.856003581645595</v>
      </c>
      <c r="D26" s="9" t="s">
        <v>32</v>
      </c>
      <c r="E26" s="10">
        <v>71.244275503608094</v>
      </c>
      <c r="F26" s="9" t="s">
        <v>29</v>
      </c>
      <c r="G26" s="10">
        <v>76.639523915746494</v>
      </c>
      <c r="H26" s="9" t="s">
        <v>30</v>
      </c>
      <c r="I26" s="10">
        <v>70.875663397722803</v>
      </c>
      <c r="J26" s="9" t="s">
        <v>35</v>
      </c>
      <c r="K26" s="10">
        <v>67.006777387939096</v>
      </c>
      <c r="L26" s="9" t="s">
        <v>34</v>
      </c>
      <c r="M26" s="10">
        <v>68.288011545537202</v>
      </c>
      <c r="N26" s="9" t="s">
        <v>25</v>
      </c>
      <c r="O26" s="10">
        <v>67.154065321144699</v>
      </c>
      <c r="P26" s="9" t="s">
        <v>21</v>
      </c>
      <c r="Q26" s="10">
        <v>74.115395385104804</v>
      </c>
      <c r="R26" s="9" t="s">
        <v>31</v>
      </c>
      <c r="S26" s="10">
        <v>61.706309518906899</v>
      </c>
      <c r="T26" s="9" t="s">
        <v>47</v>
      </c>
      <c r="U26" s="10">
        <v>73.349845450833698</v>
      </c>
      <c r="V26" s="9" t="s">
        <v>28</v>
      </c>
      <c r="W26" s="10">
        <v>75.504256214286201</v>
      </c>
      <c r="X26" s="9" t="s">
        <v>26</v>
      </c>
      <c r="Y26" s="10">
        <v>69.138165509796195</v>
      </c>
      <c r="Z26" s="9" t="s">
        <v>23</v>
      </c>
      <c r="AA26" s="10">
        <v>75.907948602451995</v>
      </c>
      <c r="AB26" s="9" t="s">
        <v>22</v>
      </c>
      <c r="AC26" s="10">
        <v>71.437920167208205</v>
      </c>
      <c r="AD26" s="9" t="s">
        <v>27</v>
      </c>
      <c r="AE26" s="10">
        <v>71.437920167208205</v>
      </c>
      <c r="AF26" s="9" t="s">
        <v>27</v>
      </c>
    </row>
    <row r="27" spans="1:32" ht="25.5" customHeight="1" x14ac:dyDescent="0.3">
      <c r="A27" s="18" t="s">
        <v>58</v>
      </c>
      <c r="B27" s="7" t="s">
        <v>46</v>
      </c>
      <c r="C27" s="10">
        <v>79.933941168311307</v>
      </c>
      <c r="D27" s="9" t="s">
        <v>21</v>
      </c>
      <c r="E27" s="10">
        <v>83.952521820252699</v>
      </c>
      <c r="F27" s="9" t="s">
        <v>24</v>
      </c>
      <c r="G27" s="10">
        <v>71.624765127206402</v>
      </c>
      <c r="H27" s="9" t="s">
        <v>47</v>
      </c>
      <c r="I27" s="10">
        <v>81.740111913194596</v>
      </c>
      <c r="J27" s="9" t="s">
        <v>25</v>
      </c>
      <c r="K27" s="10">
        <v>87.305511367492997</v>
      </c>
      <c r="L27" s="9" t="s">
        <v>22</v>
      </c>
      <c r="M27" s="10">
        <v>84.920920277191897</v>
      </c>
      <c r="N27" s="9" t="s">
        <v>28</v>
      </c>
      <c r="O27" s="10">
        <v>86.724712223485895</v>
      </c>
      <c r="P27" s="9" t="s">
        <v>31</v>
      </c>
      <c r="Q27" s="10">
        <v>87.395248686121704</v>
      </c>
      <c r="R27" s="9" t="s">
        <v>30</v>
      </c>
      <c r="S27" s="10">
        <v>87.769759993686804</v>
      </c>
      <c r="T27" s="9" t="s">
        <v>32</v>
      </c>
      <c r="U27" s="10">
        <v>77.5685112655935</v>
      </c>
      <c r="V27" s="9" t="s">
        <v>34</v>
      </c>
      <c r="W27" s="10">
        <v>84.606416967492905</v>
      </c>
      <c r="X27" s="9" t="s">
        <v>27</v>
      </c>
      <c r="Y27" s="10">
        <v>86.828977188392699</v>
      </c>
      <c r="Z27" s="9" t="s">
        <v>26</v>
      </c>
      <c r="AA27" s="10">
        <v>81.839571991746695</v>
      </c>
      <c r="AB27" s="9" t="s">
        <v>23</v>
      </c>
      <c r="AC27" s="10">
        <v>83.385822796132402</v>
      </c>
      <c r="AD27" s="9" t="s">
        <v>29</v>
      </c>
      <c r="AE27" s="10">
        <v>83.385822796132402</v>
      </c>
      <c r="AF27" s="9" t="s">
        <v>29</v>
      </c>
    </row>
    <row r="28" spans="1:32" x14ac:dyDescent="0.3">
      <c r="A28" s="16" t="s">
        <v>2</v>
      </c>
      <c r="B28" s="7" t="s">
        <v>48</v>
      </c>
      <c r="C28" s="10">
        <v>20.0660588316887</v>
      </c>
      <c r="D28" s="9" t="s">
        <v>22</v>
      </c>
      <c r="E28" s="10">
        <v>16.047478179747301</v>
      </c>
      <c r="F28" s="9" t="s">
        <v>24</v>
      </c>
      <c r="G28" s="10">
        <v>28.375234872793499</v>
      </c>
      <c r="H28" s="9" t="s">
        <v>32</v>
      </c>
      <c r="I28" s="10">
        <v>18.2598880868054</v>
      </c>
      <c r="J28" s="9" t="s">
        <v>26</v>
      </c>
      <c r="K28" s="10">
        <v>12.694488632506999</v>
      </c>
      <c r="L28" s="9" t="s">
        <v>21</v>
      </c>
      <c r="M28" s="10">
        <v>15.0790797228081</v>
      </c>
      <c r="N28" s="9" t="s">
        <v>35</v>
      </c>
      <c r="O28" s="10">
        <v>13.2752877765141</v>
      </c>
      <c r="P28" s="9" t="s">
        <v>23</v>
      </c>
      <c r="Q28" s="10">
        <v>12.6047513138783</v>
      </c>
      <c r="R28" s="9" t="s">
        <v>34</v>
      </c>
      <c r="S28" s="10">
        <v>12.230240006313201</v>
      </c>
      <c r="T28" s="9" t="s">
        <v>47</v>
      </c>
      <c r="U28" s="10">
        <v>22.4314887344065</v>
      </c>
      <c r="V28" s="9" t="s">
        <v>30</v>
      </c>
      <c r="W28" s="10">
        <v>15.393583032507101</v>
      </c>
      <c r="X28" s="9" t="s">
        <v>29</v>
      </c>
      <c r="Y28" s="10">
        <v>13.1710228116072</v>
      </c>
      <c r="Z28" s="9" t="s">
        <v>25</v>
      </c>
      <c r="AA28" s="10">
        <v>18.160428008253302</v>
      </c>
      <c r="AB28" s="9" t="s">
        <v>31</v>
      </c>
      <c r="AC28" s="10">
        <v>16.614177203867602</v>
      </c>
      <c r="AD28" s="9" t="s">
        <v>28</v>
      </c>
      <c r="AE28" s="10">
        <v>16.614177203867602</v>
      </c>
      <c r="AF28" s="9" t="s">
        <v>28</v>
      </c>
    </row>
    <row r="29" spans="1:32" x14ac:dyDescent="0.3">
      <c r="A29" s="18" t="s">
        <v>59</v>
      </c>
      <c r="B29" s="7" t="s">
        <v>46</v>
      </c>
      <c r="C29" s="10">
        <v>40.700352575944201</v>
      </c>
      <c r="D29" s="9" t="s">
        <v>25</v>
      </c>
      <c r="E29" s="10">
        <v>39.175685442436098</v>
      </c>
      <c r="F29" s="9" t="s">
        <v>34</v>
      </c>
      <c r="G29" s="10">
        <v>42.967096172965199</v>
      </c>
      <c r="H29" s="9" t="s">
        <v>24</v>
      </c>
      <c r="I29" s="10">
        <v>44.006886505007103</v>
      </c>
      <c r="J29" s="9" t="s">
        <v>27</v>
      </c>
      <c r="K29" s="10">
        <v>40.655680970634997</v>
      </c>
      <c r="L29" s="9" t="s">
        <v>21</v>
      </c>
      <c r="M29" s="10">
        <v>48.5305573469767</v>
      </c>
      <c r="N29" s="9" t="s">
        <v>32</v>
      </c>
      <c r="O29" s="10">
        <v>46.573586936085299</v>
      </c>
      <c r="P29" s="9" t="s">
        <v>30</v>
      </c>
      <c r="Q29" s="10">
        <v>42.433972274169697</v>
      </c>
      <c r="R29" s="9" t="s">
        <v>23</v>
      </c>
      <c r="S29" s="10">
        <v>45.5693344132522</v>
      </c>
      <c r="T29" s="9" t="s">
        <v>26</v>
      </c>
      <c r="U29" s="10">
        <v>33.063717324182299</v>
      </c>
      <c r="V29" s="9" t="s">
        <v>47</v>
      </c>
      <c r="W29" s="10">
        <v>42.599623840927599</v>
      </c>
      <c r="X29" s="9" t="s">
        <v>35</v>
      </c>
      <c r="Y29" s="10">
        <v>42.869655703528998</v>
      </c>
      <c r="Z29" s="9" t="s">
        <v>29</v>
      </c>
      <c r="AA29" s="10">
        <v>46.528952838107998</v>
      </c>
      <c r="AB29" s="9" t="s">
        <v>22</v>
      </c>
      <c r="AC29" s="10">
        <v>44.3001340071946</v>
      </c>
      <c r="AD29" s="9" t="s">
        <v>31</v>
      </c>
      <c r="AE29" s="10">
        <v>44.3001340071946</v>
      </c>
      <c r="AF29" s="9" t="s">
        <v>31</v>
      </c>
    </row>
    <row r="30" spans="1:32" x14ac:dyDescent="0.3">
      <c r="A30" s="16" t="s">
        <v>2</v>
      </c>
      <c r="B30" s="7" t="s">
        <v>48</v>
      </c>
      <c r="C30" s="10">
        <v>59.299647424055799</v>
      </c>
      <c r="D30" s="9" t="s">
        <v>26</v>
      </c>
      <c r="E30" s="10">
        <v>60.824314557563902</v>
      </c>
      <c r="F30" s="9" t="s">
        <v>30</v>
      </c>
      <c r="G30" s="10">
        <v>57.032903827034801</v>
      </c>
      <c r="H30" s="9" t="s">
        <v>24</v>
      </c>
      <c r="I30" s="10">
        <v>55.993113494992897</v>
      </c>
      <c r="J30" s="9" t="s">
        <v>29</v>
      </c>
      <c r="K30" s="10">
        <v>59.344319029365003</v>
      </c>
      <c r="L30" s="9" t="s">
        <v>22</v>
      </c>
      <c r="M30" s="10">
        <v>51.4694426530233</v>
      </c>
      <c r="N30" s="9" t="s">
        <v>47</v>
      </c>
      <c r="O30" s="10">
        <v>53.426413063914701</v>
      </c>
      <c r="P30" s="9" t="s">
        <v>34</v>
      </c>
      <c r="Q30" s="10">
        <v>57.566027725830303</v>
      </c>
      <c r="R30" s="9" t="s">
        <v>31</v>
      </c>
      <c r="S30" s="10">
        <v>54.4306655867478</v>
      </c>
      <c r="T30" s="9" t="s">
        <v>25</v>
      </c>
      <c r="U30" s="10">
        <v>66.936282675817694</v>
      </c>
      <c r="V30" s="9" t="s">
        <v>32</v>
      </c>
      <c r="W30" s="10">
        <v>57.400376159072401</v>
      </c>
      <c r="X30" s="9" t="s">
        <v>28</v>
      </c>
      <c r="Y30" s="10">
        <v>57.130344296471002</v>
      </c>
      <c r="Z30" s="9" t="s">
        <v>27</v>
      </c>
      <c r="AA30" s="10">
        <v>53.471047161892002</v>
      </c>
      <c r="AB30" s="9" t="s">
        <v>21</v>
      </c>
      <c r="AC30" s="10">
        <v>55.6998659928053</v>
      </c>
      <c r="AD30" s="9" t="s">
        <v>35</v>
      </c>
      <c r="AE30" s="10">
        <v>55.6998659928053</v>
      </c>
      <c r="AF30" s="9" t="s">
        <v>35</v>
      </c>
    </row>
    <row r="31" spans="1:32" ht="25.5" customHeight="1" x14ac:dyDescent="0.3">
      <c r="A31" s="18" t="s">
        <v>60</v>
      </c>
      <c r="B31" s="7" t="s">
        <v>46</v>
      </c>
      <c r="C31" s="10">
        <v>71.360917072010395</v>
      </c>
      <c r="D31" s="9" t="s">
        <v>21</v>
      </c>
      <c r="E31" s="10">
        <v>78.999874219000702</v>
      </c>
      <c r="F31" s="9" t="s">
        <v>30</v>
      </c>
      <c r="G31" s="10">
        <v>65.529733577615701</v>
      </c>
      <c r="H31" s="9" t="s">
        <v>47</v>
      </c>
      <c r="I31" s="10">
        <v>76.747252907165006</v>
      </c>
      <c r="J31" s="9" t="s">
        <v>27</v>
      </c>
      <c r="K31" s="10">
        <v>77.706312561944003</v>
      </c>
      <c r="L31" s="9" t="s">
        <v>31</v>
      </c>
      <c r="M31" s="10">
        <v>78.973529196065201</v>
      </c>
      <c r="N31" s="9" t="s">
        <v>22</v>
      </c>
      <c r="O31" s="10">
        <v>78.858266085510394</v>
      </c>
      <c r="P31" s="9" t="s">
        <v>26</v>
      </c>
      <c r="Q31" s="10">
        <v>77.242593117511106</v>
      </c>
      <c r="R31" s="9" t="s">
        <v>28</v>
      </c>
      <c r="S31" s="10">
        <v>82.121310959212906</v>
      </c>
      <c r="T31" s="9" t="s">
        <v>32</v>
      </c>
      <c r="U31" s="10">
        <v>69.566328847885202</v>
      </c>
      <c r="V31" s="9" t="s">
        <v>34</v>
      </c>
      <c r="W31" s="10">
        <v>74.360622950350702</v>
      </c>
      <c r="X31" s="9" t="s">
        <v>25</v>
      </c>
      <c r="Y31" s="10">
        <v>75.635571629378902</v>
      </c>
      <c r="Z31" s="9" t="s">
        <v>23</v>
      </c>
      <c r="AA31" s="10">
        <v>75.926487883017401</v>
      </c>
      <c r="AB31" s="9" t="s">
        <v>35</v>
      </c>
      <c r="AC31" s="10">
        <v>76.010240674064605</v>
      </c>
      <c r="AD31" s="9" t="s">
        <v>24</v>
      </c>
      <c r="AE31" s="10">
        <v>76.010240674064605</v>
      </c>
      <c r="AF31" s="9" t="s">
        <v>24</v>
      </c>
    </row>
    <row r="32" spans="1:32" x14ac:dyDescent="0.3">
      <c r="A32" s="16" t="s">
        <v>2</v>
      </c>
      <c r="B32" s="7" t="s">
        <v>48</v>
      </c>
      <c r="C32" s="10">
        <v>28.639082927989602</v>
      </c>
      <c r="D32" s="9" t="s">
        <v>22</v>
      </c>
      <c r="E32" s="10">
        <v>21.000125780999301</v>
      </c>
      <c r="F32" s="9" t="s">
        <v>34</v>
      </c>
      <c r="G32" s="10">
        <v>34.470266422384299</v>
      </c>
      <c r="H32" s="9" t="s">
        <v>32</v>
      </c>
      <c r="I32" s="10">
        <v>23.252747092835001</v>
      </c>
      <c r="J32" s="9" t="s">
        <v>29</v>
      </c>
      <c r="K32" s="10">
        <v>22.293687438056001</v>
      </c>
      <c r="L32" s="9" t="s">
        <v>23</v>
      </c>
      <c r="M32" s="10">
        <v>21.026470803934799</v>
      </c>
      <c r="N32" s="9" t="s">
        <v>21</v>
      </c>
      <c r="O32" s="10">
        <v>21.141733914489599</v>
      </c>
      <c r="P32" s="9" t="s">
        <v>25</v>
      </c>
      <c r="Q32" s="10">
        <v>22.757406882488901</v>
      </c>
      <c r="R32" s="9" t="s">
        <v>35</v>
      </c>
      <c r="S32" s="10">
        <v>17.878689040787101</v>
      </c>
      <c r="T32" s="9" t="s">
        <v>47</v>
      </c>
      <c r="U32" s="10">
        <v>30.433671152114801</v>
      </c>
      <c r="V32" s="9" t="s">
        <v>30</v>
      </c>
      <c r="W32" s="10">
        <v>25.639377049649301</v>
      </c>
      <c r="X32" s="9" t="s">
        <v>26</v>
      </c>
      <c r="Y32" s="10">
        <v>24.364428370621098</v>
      </c>
      <c r="Z32" s="9" t="s">
        <v>31</v>
      </c>
      <c r="AA32" s="10">
        <v>24.073512116982599</v>
      </c>
      <c r="AB32" s="9" t="s">
        <v>28</v>
      </c>
      <c r="AC32" s="10">
        <v>23.989759325935399</v>
      </c>
      <c r="AD32" s="9" t="s">
        <v>27</v>
      </c>
      <c r="AE32" s="10">
        <v>23.989759325935399</v>
      </c>
      <c r="AF32" s="9" t="s">
        <v>27</v>
      </c>
    </row>
    <row r="33" spans="1:32" x14ac:dyDescent="0.3">
      <c r="A33" s="19" t="s">
        <v>61</v>
      </c>
      <c r="B33" s="7" t="s">
        <v>46</v>
      </c>
      <c r="C33" s="10">
        <v>19.418459918282501</v>
      </c>
      <c r="D33" s="9" t="s">
        <v>47</v>
      </c>
      <c r="E33" s="10">
        <v>31.885819926100499</v>
      </c>
      <c r="F33" s="9" t="s">
        <v>22</v>
      </c>
      <c r="G33" s="10">
        <v>21.875743637445701</v>
      </c>
      <c r="H33" s="9" t="s">
        <v>34</v>
      </c>
      <c r="I33" s="10">
        <v>27.366848770081099</v>
      </c>
      <c r="J33" s="9" t="s">
        <v>29</v>
      </c>
      <c r="K33" s="10">
        <v>31.743955218696399</v>
      </c>
      <c r="L33" s="9" t="s">
        <v>26</v>
      </c>
      <c r="M33" s="10">
        <v>27.232105358026601</v>
      </c>
      <c r="N33" s="9" t="s">
        <v>35</v>
      </c>
      <c r="O33" s="10">
        <v>33.687122311046302</v>
      </c>
      <c r="P33" s="9" t="s">
        <v>30</v>
      </c>
      <c r="Q33" s="10">
        <v>26.4462790628119</v>
      </c>
      <c r="R33" s="9" t="s">
        <v>25</v>
      </c>
      <c r="S33" s="10">
        <v>38.234674497438597</v>
      </c>
      <c r="T33" s="9" t="s">
        <v>32</v>
      </c>
      <c r="U33" s="10">
        <v>26.7795980655177</v>
      </c>
      <c r="V33" s="9" t="s">
        <v>23</v>
      </c>
      <c r="W33" s="10">
        <v>27.749813904497898</v>
      </c>
      <c r="X33" s="9" t="s">
        <v>28</v>
      </c>
      <c r="Y33" s="10">
        <v>29.647259501504902</v>
      </c>
      <c r="Z33" s="9" t="s">
        <v>31</v>
      </c>
      <c r="AA33" s="10">
        <v>26.081058591494202</v>
      </c>
      <c r="AB33" s="9" t="s">
        <v>21</v>
      </c>
      <c r="AC33" s="10">
        <v>27.7280278515994</v>
      </c>
      <c r="AD33" s="9" t="s">
        <v>27</v>
      </c>
      <c r="AE33" s="10">
        <v>27.7280278515994</v>
      </c>
      <c r="AF33" s="9" t="s">
        <v>27</v>
      </c>
    </row>
    <row r="34" spans="1:32" x14ac:dyDescent="0.3">
      <c r="A34" s="16" t="s">
        <v>2</v>
      </c>
      <c r="B34" s="7" t="s">
        <v>48</v>
      </c>
      <c r="C34" s="10">
        <v>80.581540081717506</v>
      </c>
      <c r="D34" s="9" t="s">
        <v>32</v>
      </c>
      <c r="E34" s="10">
        <v>68.114180073899604</v>
      </c>
      <c r="F34" s="9" t="s">
        <v>21</v>
      </c>
      <c r="G34" s="10">
        <v>78.124256362554306</v>
      </c>
      <c r="H34" s="9" t="s">
        <v>30</v>
      </c>
      <c r="I34" s="10">
        <v>72.633151229918994</v>
      </c>
      <c r="J34" s="9" t="s">
        <v>27</v>
      </c>
      <c r="K34" s="10">
        <v>68.256044781303601</v>
      </c>
      <c r="L34" s="9" t="s">
        <v>25</v>
      </c>
      <c r="M34" s="10">
        <v>72.767894641973399</v>
      </c>
      <c r="N34" s="9" t="s">
        <v>28</v>
      </c>
      <c r="O34" s="10">
        <v>66.312877688953705</v>
      </c>
      <c r="P34" s="9" t="s">
        <v>34</v>
      </c>
      <c r="Q34" s="10">
        <v>73.553720937188103</v>
      </c>
      <c r="R34" s="9" t="s">
        <v>26</v>
      </c>
      <c r="S34" s="10">
        <v>61.765325502561403</v>
      </c>
      <c r="T34" s="9" t="s">
        <v>47</v>
      </c>
      <c r="U34" s="10">
        <v>73.220401934482396</v>
      </c>
      <c r="V34" s="9" t="s">
        <v>31</v>
      </c>
      <c r="W34" s="10">
        <v>72.250186095502102</v>
      </c>
      <c r="X34" s="9" t="s">
        <v>35</v>
      </c>
      <c r="Y34" s="10">
        <v>70.352740498495095</v>
      </c>
      <c r="Z34" s="9" t="s">
        <v>23</v>
      </c>
      <c r="AA34" s="10">
        <v>73.918941408505802</v>
      </c>
      <c r="AB34" s="9" t="s">
        <v>22</v>
      </c>
      <c r="AC34" s="10">
        <v>72.271972148400494</v>
      </c>
      <c r="AD34" s="9" t="s">
        <v>24</v>
      </c>
      <c r="AE34" s="10">
        <v>72.271972148400494</v>
      </c>
      <c r="AF34" s="9" t="s">
        <v>24</v>
      </c>
    </row>
    <row r="35" spans="1:32" x14ac:dyDescent="0.3">
      <c r="A35" s="18" t="s">
        <v>62</v>
      </c>
      <c r="B35" s="7" t="s">
        <v>46</v>
      </c>
      <c r="C35" s="10">
        <v>32.644799708223999</v>
      </c>
      <c r="D35" s="9" t="s">
        <v>31</v>
      </c>
      <c r="E35" s="10">
        <v>18.1649459098984</v>
      </c>
      <c r="F35" s="9" t="s">
        <v>47</v>
      </c>
      <c r="G35" s="10">
        <v>33.493579113330298</v>
      </c>
      <c r="H35" s="9" t="s">
        <v>26</v>
      </c>
      <c r="I35" s="10">
        <v>40.019847516569101</v>
      </c>
      <c r="J35" s="9" t="s">
        <v>22</v>
      </c>
      <c r="K35" s="10">
        <v>22.778880000916001</v>
      </c>
      <c r="L35" s="9" t="s">
        <v>21</v>
      </c>
      <c r="M35" s="10">
        <v>31.2831088209815</v>
      </c>
      <c r="N35" s="9" t="s">
        <v>28</v>
      </c>
      <c r="O35" s="10">
        <v>26.978317509304802</v>
      </c>
      <c r="P35" s="9" t="s">
        <v>25</v>
      </c>
      <c r="Q35" s="10">
        <v>40.708926243334403</v>
      </c>
      <c r="R35" s="9" t="s">
        <v>30</v>
      </c>
      <c r="S35" s="10">
        <v>20.561424104209799</v>
      </c>
      <c r="T35" s="9" t="s">
        <v>34</v>
      </c>
      <c r="U35" s="10">
        <v>41.048082344728101</v>
      </c>
      <c r="V35" s="9" t="s">
        <v>32</v>
      </c>
      <c r="W35" s="10">
        <v>28.424164716943402</v>
      </c>
      <c r="X35" s="9" t="s">
        <v>35</v>
      </c>
      <c r="Y35" s="10">
        <v>30.521798637195001</v>
      </c>
      <c r="Z35" s="9" t="s">
        <v>29</v>
      </c>
      <c r="AA35" s="10">
        <v>28.3864480511475</v>
      </c>
      <c r="AB35" s="9" t="s">
        <v>23</v>
      </c>
      <c r="AC35" s="10">
        <v>30.791126044103901</v>
      </c>
      <c r="AD35" s="9" t="s">
        <v>27</v>
      </c>
      <c r="AE35" s="10">
        <v>30.791126044103901</v>
      </c>
      <c r="AF35" s="9" t="s">
        <v>27</v>
      </c>
    </row>
    <row r="36" spans="1:32" x14ac:dyDescent="0.3">
      <c r="A36" s="16" t="s">
        <v>2</v>
      </c>
      <c r="B36" s="7" t="s">
        <v>48</v>
      </c>
      <c r="C36" s="10">
        <v>67.355200291776001</v>
      </c>
      <c r="D36" s="9" t="s">
        <v>23</v>
      </c>
      <c r="E36" s="10">
        <v>81.835054090101593</v>
      </c>
      <c r="F36" s="9" t="s">
        <v>32</v>
      </c>
      <c r="G36" s="10">
        <v>66.506420886669702</v>
      </c>
      <c r="H36" s="9" t="s">
        <v>25</v>
      </c>
      <c r="I36" s="10">
        <v>59.980152483430899</v>
      </c>
      <c r="J36" s="9" t="s">
        <v>21</v>
      </c>
      <c r="K36" s="10">
        <v>77.221119999083896</v>
      </c>
      <c r="L36" s="9" t="s">
        <v>22</v>
      </c>
      <c r="M36" s="10">
        <v>68.716891179018504</v>
      </c>
      <c r="N36" s="9" t="s">
        <v>35</v>
      </c>
      <c r="O36" s="10">
        <v>73.021682490695198</v>
      </c>
      <c r="P36" s="9" t="s">
        <v>26</v>
      </c>
      <c r="Q36" s="10">
        <v>59.291073756665597</v>
      </c>
      <c r="R36" s="9" t="s">
        <v>34</v>
      </c>
      <c r="S36" s="10">
        <v>79.438575895790194</v>
      </c>
      <c r="T36" s="9" t="s">
        <v>30</v>
      </c>
      <c r="U36" s="10">
        <v>58.951917655271899</v>
      </c>
      <c r="V36" s="9" t="s">
        <v>47</v>
      </c>
      <c r="W36" s="10">
        <v>71.575835283056605</v>
      </c>
      <c r="X36" s="9" t="s">
        <v>28</v>
      </c>
      <c r="Y36" s="10">
        <v>69.478201362804995</v>
      </c>
      <c r="Z36" s="9" t="s">
        <v>27</v>
      </c>
      <c r="AA36" s="10">
        <v>71.613551948852503</v>
      </c>
      <c r="AB36" s="9" t="s">
        <v>31</v>
      </c>
      <c r="AC36" s="10">
        <v>69.208873955896095</v>
      </c>
      <c r="AD36" s="9" t="s">
        <v>24</v>
      </c>
      <c r="AE36" s="10">
        <v>69.208873955896095</v>
      </c>
      <c r="AF36" s="9" t="s">
        <v>24</v>
      </c>
    </row>
    <row r="37" spans="1:32" ht="25.5" customHeight="1" x14ac:dyDescent="0.3">
      <c r="A37" s="18" t="s">
        <v>63</v>
      </c>
      <c r="B37" s="7" t="s">
        <v>46</v>
      </c>
      <c r="C37" s="10">
        <v>49.1666038182154</v>
      </c>
      <c r="D37" s="9" t="s">
        <v>34</v>
      </c>
      <c r="E37" s="10">
        <v>56.571230583304697</v>
      </c>
      <c r="F37" s="9" t="s">
        <v>22</v>
      </c>
      <c r="G37" s="10">
        <v>50.3353267193188</v>
      </c>
      <c r="H37" s="9" t="s">
        <v>25</v>
      </c>
      <c r="I37" s="10">
        <v>59.797006238085899</v>
      </c>
      <c r="J37" s="9" t="s">
        <v>32</v>
      </c>
      <c r="K37" s="10">
        <v>52.602551026272003</v>
      </c>
      <c r="L37" s="9" t="s">
        <v>29</v>
      </c>
      <c r="M37" s="10">
        <v>55.325989005842402</v>
      </c>
      <c r="N37" s="9" t="s">
        <v>31</v>
      </c>
      <c r="O37" s="10">
        <v>51.696091262601897</v>
      </c>
      <c r="P37" s="9" t="s">
        <v>35</v>
      </c>
      <c r="Q37" s="10">
        <v>49.640629815005703</v>
      </c>
      <c r="R37" s="9" t="s">
        <v>21</v>
      </c>
      <c r="S37" s="10">
        <v>56.5840737717701</v>
      </c>
      <c r="T37" s="9" t="s">
        <v>30</v>
      </c>
      <c r="U37" s="10">
        <v>47.684154512964597</v>
      </c>
      <c r="V37" s="9" t="s">
        <v>47</v>
      </c>
      <c r="W37" s="10">
        <v>51.495255959451697</v>
      </c>
      <c r="X37" s="9" t="s">
        <v>23</v>
      </c>
      <c r="Y37" s="10">
        <v>55.634815672031202</v>
      </c>
      <c r="Z37" s="9" t="s">
        <v>26</v>
      </c>
      <c r="AA37" s="10">
        <v>54.719231767588198</v>
      </c>
      <c r="AB37" s="9" t="s">
        <v>28</v>
      </c>
      <c r="AC37" s="10">
        <v>53.635560081354797</v>
      </c>
      <c r="AD37" s="9" t="s">
        <v>27</v>
      </c>
      <c r="AE37" s="10">
        <v>53.635560081354797</v>
      </c>
      <c r="AF37" s="9" t="s">
        <v>27</v>
      </c>
    </row>
    <row r="38" spans="1:32" x14ac:dyDescent="0.3">
      <c r="A38" s="16" t="s">
        <v>2</v>
      </c>
      <c r="B38" s="7" t="s">
        <v>48</v>
      </c>
      <c r="C38" s="10">
        <v>50.8333961817846</v>
      </c>
      <c r="D38" s="9" t="s">
        <v>30</v>
      </c>
      <c r="E38" s="10">
        <v>43.428769416695303</v>
      </c>
      <c r="F38" s="9" t="s">
        <v>21</v>
      </c>
      <c r="G38" s="10">
        <v>49.6646732806812</v>
      </c>
      <c r="H38" s="9" t="s">
        <v>26</v>
      </c>
      <c r="I38" s="10">
        <v>40.202993761914101</v>
      </c>
      <c r="J38" s="9" t="s">
        <v>47</v>
      </c>
      <c r="K38" s="10">
        <v>47.397448973727997</v>
      </c>
      <c r="L38" s="9" t="s">
        <v>27</v>
      </c>
      <c r="M38" s="10">
        <v>44.674010994157598</v>
      </c>
      <c r="N38" s="9" t="s">
        <v>23</v>
      </c>
      <c r="O38" s="10">
        <v>48.303908737398103</v>
      </c>
      <c r="P38" s="9" t="s">
        <v>28</v>
      </c>
      <c r="Q38" s="10">
        <v>50.359370184994297</v>
      </c>
      <c r="R38" s="9" t="s">
        <v>22</v>
      </c>
      <c r="S38" s="10">
        <v>43.4159262282299</v>
      </c>
      <c r="T38" s="9" t="s">
        <v>34</v>
      </c>
      <c r="U38" s="10">
        <v>52.315845487035403</v>
      </c>
      <c r="V38" s="9" t="s">
        <v>32</v>
      </c>
      <c r="W38" s="10">
        <v>48.504744040548303</v>
      </c>
      <c r="X38" s="9" t="s">
        <v>31</v>
      </c>
      <c r="Y38" s="10">
        <v>44.365184327968798</v>
      </c>
      <c r="Z38" s="9" t="s">
        <v>25</v>
      </c>
      <c r="AA38" s="10">
        <v>45.280768232411802</v>
      </c>
      <c r="AB38" s="9" t="s">
        <v>35</v>
      </c>
      <c r="AC38" s="10">
        <v>46.364439918645203</v>
      </c>
      <c r="AD38" s="9" t="s">
        <v>24</v>
      </c>
      <c r="AE38" s="10">
        <v>46.364439918645203</v>
      </c>
      <c r="AF38" s="9" t="s">
        <v>24</v>
      </c>
    </row>
    <row r="39" spans="1:32" ht="25.5" customHeight="1" x14ac:dyDescent="0.3">
      <c r="A39" s="18" t="s">
        <v>64</v>
      </c>
      <c r="B39" s="7" t="s">
        <v>46</v>
      </c>
      <c r="C39" s="10">
        <v>71.497538614715495</v>
      </c>
      <c r="D39" s="9" t="s">
        <v>34</v>
      </c>
      <c r="E39" s="10">
        <v>77.466179667930405</v>
      </c>
      <c r="F39" s="9" t="s">
        <v>26</v>
      </c>
      <c r="G39" s="10">
        <v>72.773731476626295</v>
      </c>
      <c r="H39" s="9" t="s">
        <v>21</v>
      </c>
      <c r="I39" s="10">
        <v>78.144998354770294</v>
      </c>
      <c r="J39" s="9" t="s">
        <v>22</v>
      </c>
      <c r="K39" s="10">
        <v>75.256117138670206</v>
      </c>
      <c r="L39" s="9" t="s">
        <v>25</v>
      </c>
      <c r="M39" s="10">
        <v>81.147683580037693</v>
      </c>
      <c r="N39" s="9" t="s">
        <v>32</v>
      </c>
      <c r="O39" s="10">
        <v>75.7071615843968</v>
      </c>
      <c r="P39" s="9" t="s">
        <v>23</v>
      </c>
      <c r="Q39" s="10">
        <v>76.691294103516498</v>
      </c>
      <c r="R39" s="9" t="s">
        <v>24</v>
      </c>
      <c r="S39" s="10">
        <v>78.248807842333093</v>
      </c>
      <c r="T39" s="9" t="s">
        <v>30</v>
      </c>
      <c r="U39" s="10">
        <v>71.331450670450195</v>
      </c>
      <c r="V39" s="9" t="s">
        <v>47</v>
      </c>
      <c r="W39" s="10">
        <v>77.020257145252003</v>
      </c>
      <c r="X39" s="9" t="s">
        <v>27</v>
      </c>
      <c r="Y39" s="10">
        <v>76.583864745777603</v>
      </c>
      <c r="Z39" s="9" t="s">
        <v>29</v>
      </c>
      <c r="AA39" s="10">
        <v>75.719288416843199</v>
      </c>
      <c r="AB39" s="9" t="s">
        <v>35</v>
      </c>
      <c r="AC39" s="10">
        <v>77.128167554643397</v>
      </c>
      <c r="AD39" s="9" t="s">
        <v>31</v>
      </c>
      <c r="AE39" s="10">
        <v>77.128167554643397</v>
      </c>
      <c r="AF39" s="9" t="s">
        <v>31</v>
      </c>
    </row>
    <row r="40" spans="1:32" x14ac:dyDescent="0.3">
      <c r="A40" s="16" t="s">
        <v>2</v>
      </c>
      <c r="B40" s="7" t="s">
        <v>48</v>
      </c>
      <c r="C40" s="10">
        <v>28.502461385284501</v>
      </c>
      <c r="D40" s="9" t="s">
        <v>30</v>
      </c>
      <c r="E40" s="10">
        <v>22.533820332069599</v>
      </c>
      <c r="F40" s="9" t="s">
        <v>25</v>
      </c>
      <c r="G40" s="10">
        <v>27.226268523373701</v>
      </c>
      <c r="H40" s="9" t="s">
        <v>22</v>
      </c>
      <c r="I40" s="10">
        <v>21.855001645229699</v>
      </c>
      <c r="J40" s="9" t="s">
        <v>21</v>
      </c>
      <c r="K40" s="10">
        <v>24.743882861329801</v>
      </c>
      <c r="L40" s="9" t="s">
        <v>26</v>
      </c>
      <c r="M40" s="10">
        <v>18.8523164199623</v>
      </c>
      <c r="N40" s="9" t="s">
        <v>47</v>
      </c>
      <c r="O40" s="10">
        <v>24.292838415603299</v>
      </c>
      <c r="P40" s="9" t="s">
        <v>31</v>
      </c>
      <c r="Q40" s="10">
        <v>23.308705896483499</v>
      </c>
      <c r="R40" s="9" t="s">
        <v>24</v>
      </c>
      <c r="S40" s="10">
        <v>21.7511921576669</v>
      </c>
      <c r="T40" s="9" t="s">
        <v>34</v>
      </c>
      <c r="U40" s="10">
        <v>28.668549329549801</v>
      </c>
      <c r="V40" s="9" t="s">
        <v>32</v>
      </c>
      <c r="W40" s="10">
        <v>22.979742854748</v>
      </c>
      <c r="X40" s="9" t="s">
        <v>29</v>
      </c>
      <c r="Y40" s="10">
        <v>23.4161352542224</v>
      </c>
      <c r="Z40" s="9" t="s">
        <v>27</v>
      </c>
      <c r="AA40" s="10">
        <v>24.280711583156801</v>
      </c>
      <c r="AB40" s="9" t="s">
        <v>28</v>
      </c>
      <c r="AC40" s="10">
        <v>22.871832445356599</v>
      </c>
      <c r="AD40" s="9" t="s">
        <v>35</v>
      </c>
      <c r="AE40" s="10">
        <v>22.871832445356599</v>
      </c>
      <c r="AF40" s="9" t="s">
        <v>35</v>
      </c>
    </row>
    <row r="41" spans="1:32" ht="25.5" customHeight="1" x14ac:dyDescent="0.3">
      <c r="A41" s="18" t="s">
        <v>65</v>
      </c>
      <c r="B41" s="7" t="s">
        <v>46</v>
      </c>
      <c r="C41" s="10">
        <v>29.594690894919601</v>
      </c>
      <c r="D41" s="9" t="s">
        <v>22</v>
      </c>
      <c r="E41" s="10">
        <v>17.207620452319599</v>
      </c>
      <c r="F41" s="9" t="s">
        <v>47</v>
      </c>
      <c r="G41" s="10">
        <v>33.313315388790997</v>
      </c>
      <c r="H41" s="9" t="s">
        <v>32</v>
      </c>
      <c r="I41" s="10">
        <v>29.029654979979501</v>
      </c>
      <c r="J41" s="9" t="s">
        <v>26</v>
      </c>
      <c r="K41" s="10">
        <v>24.374339550215801</v>
      </c>
      <c r="L41" s="9" t="s">
        <v>35</v>
      </c>
      <c r="M41" s="10">
        <v>27.1389637264279</v>
      </c>
      <c r="N41" s="9" t="s">
        <v>28</v>
      </c>
      <c r="O41" s="10">
        <v>21.747982349992299</v>
      </c>
      <c r="P41" s="9" t="s">
        <v>21</v>
      </c>
      <c r="Q41" s="10">
        <v>28.931639349651402</v>
      </c>
      <c r="R41" s="9" t="s">
        <v>31</v>
      </c>
      <c r="S41" s="10">
        <v>20.454673407643199</v>
      </c>
      <c r="T41" s="9" t="s">
        <v>34</v>
      </c>
      <c r="U41" s="10">
        <v>33.1271700911634</v>
      </c>
      <c r="V41" s="9" t="s">
        <v>30</v>
      </c>
      <c r="W41" s="10">
        <v>22.5586113014053</v>
      </c>
      <c r="X41" s="9" t="s">
        <v>23</v>
      </c>
      <c r="Y41" s="10">
        <v>22.271823721136801</v>
      </c>
      <c r="Z41" s="9" t="s">
        <v>25</v>
      </c>
      <c r="AA41" s="10">
        <v>26.682882750713301</v>
      </c>
      <c r="AB41" s="9" t="s">
        <v>27</v>
      </c>
      <c r="AC41" s="10">
        <v>26.492715688995901</v>
      </c>
      <c r="AD41" s="9" t="s">
        <v>24</v>
      </c>
      <c r="AE41" s="10">
        <v>26.492715688995901</v>
      </c>
      <c r="AF41" s="9" t="s">
        <v>24</v>
      </c>
    </row>
    <row r="42" spans="1:32" x14ac:dyDescent="0.3">
      <c r="A42" s="16" t="s">
        <v>2</v>
      </c>
      <c r="B42" s="7" t="s">
        <v>48</v>
      </c>
      <c r="C42" s="10">
        <v>70.405309105080406</v>
      </c>
      <c r="D42" s="9" t="s">
        <v>21</v>
      </c>
      <c r="E42" s="10">
        <v>82.792379547680397</v>
      </c>
      <c r="F42" s="9" t="s">
        <v>32</v>
      </c>
      <c r="G42" s="10">
        <v>66.686684611209003</v>
      </c>
      <c r="H42" s="9" t="s">
        <v>47</v>
      </c>
      <c r="I42" s="10">
        <v>70.970345020020503</v>
      </c>
      <c r="J42" s="9" t="s">
        <v>25</v>
      </c>
      <c r="K42" s="10">
        <v>75.625660449784206</v>
      </c>
      <c r="L42" s="9" t="s">
        <v>28</v>
      </c>
      <c r="M42" s="10">
        <v>72.861036273572097</v>
      </c>
      <c r="N42" s="9" t="s">
        <v>35</v>
      </c>
      <c r="O42" s="10">
        <v>78.252017650007701</v>
      </c>
      <c r="P42" s="9" t="s">
        <v>22</v>
      </c>
      <c r="Q42" s="10">
        <v>71.068360650348595</v>
      </c>
      <c r="R42" s="9" t="s">
        <v>23</v>
      </c>
      <c r="S42" s="10">
        <v>79.545326592356801</v>
      </c>
      <c r="T42" s="9" t="s">
        <v>30</v>
      </c>
      <c r="U42" s="10">
        <v>66.872829908836593</v>
      </c>
      <c r="V42" s="9" t="s">
        <v>34</v>
      </c>
      <c r="W42" s="10">
        <v>77.441388698594693</v>
      </c>
      <c r="X42" s="9" t="s">
        <v>31</v>
      </c>
      <c r="Y42" s="10">
        <v>77.728176278863202</v>
      </c>
      <c r="Z42" s="9" t="s">
        <v>26</v>
      </c>
      <c r="AA42" s="10">
        <v>73.317117249286696</v>
      </c>
      <c r="AB42" s="9" t="s">
        <v>29</v>
      </c>
      <c r="AC42" s="10">
        <v>73.507284311004099</v>
      </c>
      <c r="AD42" s="9" t="s">
        <v>27</v>
      </c>
      <c r="AE42" s="10">
        <v>73.507284311004099</v>
      </c>
      <c r="AF42" s="9" t="s">
        <v>27</v>
      </c>
    </row>
  </sheetData>
  <mergeCells count="36">
    <mergeCell ref="A33:A34"/>
    <mergeCell ref="A35:A36"/>
    <mergeCell ref="A37:A38"/>
    <mergeCell ref="A39:A40"/>
    <mergeCell ref="A41:A42"/>
    <mergeCell ref="A23:A24"/>
    <mergeCell ref="A25:A26"/>
    <mergeCell ref="A27:A28"/>
    <mergeCell ref="A29:A30"/>
    <mergeCell ref="A31:A32"/>
    <mergeCell ref="A13:A14"/>
    <mergeCell ref="A15:A16"/>
    <mergeCell ref="A17:A18"/>
    <mergeCell ref="A19:A20"/>
    <mergeCell ref="A21:A22"/>
    <mergeCell ref="AC5:AD5"/>
    <mergeCell ref="AE5:AF5"/>
    <mergeCell ref="A7:A8"/>
    <mergeCell ref="A9:A10"/>
    <mergeCell ref="A11:A12"/>
    <mergeCell ref="B4:B6"/>
    <mergeCell ref="C4:AD4"/>
    <mergeCell ref="AE4:AF4"/>
    <mergeCell ref="C5:D5"/>
    <mergeCell ref="E5:F5"/>
    <mergeCell ref="G5:H5"/>
    <mergeCell ref="I5:J5"/>
    <mergeCell ref="K5:L5"/>
    <mergeCell ref="M5:N5"/>
    <mergeCell ref="O5:P5"/>
    <mergeCell ref="Q5:R5"/>
    <mergeCell ref="S5:T5"/>
    <mergeCell ref="U5:V5"/>
    <mergeCell ref="W5:X5"/>
    <mergeCell ref="Y5:Z5"/>
    <mergeCell ref="AA5:AB5"/>
  </mergeCell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24"/>
  <sheetViews>
    <sheetView tabSelected="1" workbookViewId="0"/>
  </sheetViews>
  <sheetFormatPr defaultRowHeight="14.4" x14ac:dyDescent="0.3"/>
  <cols>
    <col min="1" max="1" width="85.10937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171</v>
      </c>
    </row>
    <row r="3" spans="1:8" ht="23.25" customHeight="1" x14ac:dyDescent="0.3">
      <c r="A3" s="3" t="s">
        <v>166</v>
      </c>
    </row>
    <row r="4" spans="1:8" x14ac:dyDescent="0.3">
      <c r="A4" s="4" t="s">
        <v>2</v>
      </c>
      <c r="B4" s="15" t="s">
        <v>2</v>
      </c>
      <c r="C4" s="17" t="s">
        <v>167</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49</v>
      </c>
      <c r="B7" s="7" t="s">
        <v>46</v>
      </c>
      <c r="C7" s="14">
        <v>0.57162733332659699</v>
      </c>
      <c r="D7" s="14">
        <v>0.59962302975034398</v>
      </c>
      <c r="E7" s="14">
        <v>0.58364896076952599</v>
      </c>
      <c r="F7" s="14">
        <v>0.62843526028654795</v>
      </c>
      <c r="G7" s="14">
        <v>0.58745546707485996</v>
      </c>
      <c r="H7" s="14">
        <v>0.64141338819051597</v>
      </c>
    </row>
    <row r="8" spans="1:8" x14ac:dyDescent="0.3">
      <c r="A8" s="16" t="s">
        <v>2</v>
      </c>
      <c r="B8" s="7" t="s">
        <v>48</v>
      </c>
      <c r="C8" s="14">
        <v>0.42837266667340301</v>
      </c>
      <c r="D8" s="14">
        <v>0.40037697024965602</v>
      </c>
      <c r="E8" s="14">
        <v>0.41635103923047401</v>
      </c>
      <c r="F8" s="14">
        <v>0.371564739713451</v>
      </c>
      <c r="G8" s="14">
        <v>0.41254453292513898</v>
      </c>
      <c r="H8" s="14">
        <v>0.35858661180948398</v>
      </c>
    </row>
    <row r="9" spans="1:8" x14ac:dyDescent="0.3">
      <c r="A9" s="18" t="s">
        <v>50</v>
      </c>
      <c r="B9" s="7" t="s">
        <v>46</v>
      </c>
      <c r="C9" s="14">
        <v>0.229616755061889</v>
      </c>
      <c r="D9" s="14">
        <v>0.205531987011079</v>
      </c>
      <c r="E9" s="14">
        <v>0.20091235366068799</v>
      </c>
      <c r="F9" s="14">
        <v>0.32569395924730898</v>
      </c>
      <c r="G9" s="14">
        <v>0.18589153866754801</v>
      </c>
      <c r="H9" s="14">
        <v>0.34885889832584899</v>
      </c>
    </row>
    <row r="10" spans="1:8" x14ac:dyDescent="0.3">
      <c r="A10" s="16" t="s">
        <v>2</v>
      </c>
      <c r="B10" s="7" t="s">
        <v>48</v>
      </c>
      <c r="C10" s="14">
        <v>0.77038324493811094</v>
      </c>
      <c r="D10" s="14">
        <v>0.794468012988921</v>
      </c>
      <c r="E10" s="14">
        <v>0.79908764633931195</v>
      </c>
      <c r="F10" s="14">
        <v>0.67430604075269096</v>
      </c>
      <c r="G10" s="14">
        <v>0.81410846133245096</v>
      </c>
      <c r="H10" s="14">
        <v>0.65114110167415096</v>
      </c>
    </row>
    <row r="11" spans="1:8" ht="25.5" customHeight="1" x14ac:dyDescent="0.3">
      <c r="A11" s="18" t="s">
        <v>52</v>
      </c>
      <c r="B11" s="7" t="s">
        <v>46</v>
      </c>
      <c r="C11" s="14">
        <v>0.51011793171097597</v>
      </c>
      <c r="D11" s="14">
        <v>0.62411573291787203</v>
      </c>
      <c r="E11" s="14">
        <v>0.55248731125995698</v>
      </c>
      <c r="F11" s="14">
        <v>0.64643367355676096</v>
      </c>
      <c r="G11" s="14">
        <v>0.40914549961953001</v>
      </c>
      <c r="H11" s="14">
        <v>0.51627163616487703</v>
      </c>
    </row>
    <row r="12" spans="1:8" x14ac:dyDescent="0.3">
      <c r="A12" s="16" t="s">
        <v>2</v>
      </c>
      <c r="B12" s="7" t="s">
        <v>48</v>
      </c>
      <c r="C12" s="14">
        <v>0.48988206828902398</v>
      </c>
      <c r="D12" s="14">
        <v>0.37588426708212802</v>
      </c>
      <c r="E12" s="14">
        <v>0.44751268874004302</v>
      </c>
      <c r="F12" s="14">
        <v>0.35356632644323999</v>
      </c>
      <c r="G12" s="14">
        <v>0.59085450038047005</v>
      </c>
      <c r="H12" s="14">
        <v>0.48372836383512302</v>
      </c>
    </row>
    <row r="13" spans="1:8" ht="25.5" customHeight="1" x14ac:dyDescent="0.3">
      <c r="A13" s="18" t="s">
        <v>57</v>
      </c>
      <c r="B13" s="7" t="s">
        <v>46</v>
      </c>
      <c r="C13" s="14">
        <v>0.28695187175727899</v>
      </c>
      <c r="D13" s="14">
        <v>0.28232323256161002</v>
      </c>
      <c r="E13" s="14">
        <v>0.253992699355505</v>
      </c>
      <c r="F13" s="14">
        <v>0.21133588943932399</v>
      </c>
      <c r="G13" s="14">
        <v>0.267413908609133</v>
      </c>
      <c r="H13" s="14">
        <v>0.22207772971957901</v>
      </c>
    </row>
    <row r="14" spans="1:8" x14ac:dyDescent="0.3">
      <c r="A14" s="16" t="s">
        <v>2</v>
      </c>
      <c r="B14" s="7" t="s">
        <v>48</v>
      </c>
      <c r="C14" s="14">
        <v>0.71304812824272101</v>
      </c>
      <c r="D14" s="14">
        <v>0.71767676743839004</v>
      </c>
      <c r="E14" s="14">
        <v>0.74600730064449505</v>
      </c>
      <c r="F14" s="14">
        <v>0.78866411056067598</v>
      </c>
      <c r="G14" s="14">
        <v>0.73258609139086694</v>
      </c>
      <c r="H14" s="14">
        <v>0.77792227028042105</v>
      </c>
    </row>
    <row r="15" spans="1:8" x14ac:dyDescent="0.3">
      <c r="A15" s="19" t="s">
        <v>61</v>
      </c>
      <c r="B15" s="7" t="s">
        <v>46</v>
      </c>
      <c r="C15" s="14">
        <v>0.14803921618394</v>
      </c>
      <c r="D15" s="14">
        <v>0.18149831669229</v>
      </c>
      <c r="E15" s="14">
        <v>0.11561797663397499</v>
      </c>
      <c r="F15" s="14">
        <v>0.13431901800826601</v>
      </c>
      <c r="G15" s="14">
        <v>0.30786001768585902</v>
      </c>
      <c r="H15" s="14">
        <v>0.24656402969702801</v>
      </c>
    </row>
    <row r="16" spans="1:8" x14ac:dyDescent="0.3">
      <c r="A16" s="16" t="s">
        <v>2</v>
      </c>
      <c r="B16" s="7" t="s">
        <v>48</v>
      </c>
      <c r="C16" s="14">
        <v>0.851960783816061</v>
      </c>
      <c r="D16" s="14">
        <v>0.81850168330771</v>
      </c>
      <c r="E16" s="14">
        <v>0.88438202336602501</v>
      </c>
      <c r="F16" s="14">
        <v>0.86568098199173404</v>
      </c>
      <c r="G16" s="14">
        <v>0.69213998231414098</v>
      </c>
      <c r="H16" s="14">
        <v>0.75343597030297305</v>
      </c>
    </row>
    <row r="17" spans="1:8" ht="25.5" customHeight="1" x14ac:dyDescent="0.3">
      <c r="A17" s="18" t="s">
        <v>65</v>
      </c>
      <c r="B17" s="7" t="s">
        <v>46</v>
      </c>
      <c r="C17" s="14">
        <v>0.163349784885682</v>
      </c>
      <c r="D17" s="14">
        <v>0.16214365581950799</v>
      </c>
      <c r="E17" s="14">
        <v>0.22792427217130501</v>
      </c>
      <c r="F17" s="14">
        <v>0.166772496375826</v>
      </c>
      <c r="G17" s="14">
        <v>0.240248389159221</v>
      </c>
      <c r="H17" s="14">
        <v>0.21028845281533701</v>
      </c>
    </row>
    <row r="18" spans="1:8" x14ac:dyDescent="0.3">
      <c r="A18" s="16" t="s">
        <v>2</v>
      </c>
      <c r="B18" s="7" t="s">
        <v>48</v>
      </c>
      <c r="C18" s="14">
        <v>0.83665021511431803</v>
      </c>
      <c r="D18" s="14">
        <v>0.83785634418049204</v>
      </c>
      <c r="E18" s="14">
        <v>0.77207572782869505</v>
      </c>
      <c r="F18" s="14">
        <v>0.83322750362417397</v>
      </c>
      <c r="G18" s="14">
        <v>0.75975161084077902</v>
      </c>
      <c r="H18" s="14">
        <v>0.78971154718466297</v>
      </c>
    </row>
    <row r="19" spans="1:8" x14ac:dyDescent="0.3">
      <c r="A19" s="19" t="s">
        <v>62</v>
      </c>
      <c r="B19" s="7" t="s">
        <v>46</v>
      </c>
      <c r="C19" s="14">
        <v>0.299213522562985</v>
      </c>
      <c r="D19" s="14">
        <v>0.199636519332103</v>
      </c>
      <c r="E19" s="14">
        <v>0.25192898738710501</v>
      </c>
      <c r="F19" s="14">
        <v>0.18177748594305099</v>
      </c>
      <c r="G19" s="14">
        <v>0.320820928420814</v>
      </c>
      <c r="H19" s="14">
        <v>0.24490149526069299</v>
      </c>
    </row>
    <row r="20" spans="1:8" x14ac:dyDescent="0.3">
      <c r="A20" s="16" t="s">
        <v>2</v>
      </c>
      <c r="B20" s="7" t="s">
        <v>48</v>
      </c>
      <c r="C20" s="14">
        <v>0.70078647743701505</v>
      </c>
      <c r="D20" s="14">
        <v>0.80036348066789698</v>
      </c>
      <c r="E20" s="14">
        <v>0.74807101261289499</v>
      </c>
      <c r="F20" s="14">
        <v>0.81822251405695001</v>
      </c>
      <c r="G20" s="14">
        <v>0.679179071579186</v>
      </c>
      <c r="H20" s="14">
        <v>0.75509850473930695</v>
      </c>
    </row>
    <row r="21" spans="1:8" ht="25.5" customHeight="1" x14ac:dyDescent="0.3">
      <c r="A21" s="18" t="s">
        <v>76</v>
      </c>
      <c r="B21" s="7" t="s">
        <v>46</v>
      </c>
      <c r="C21" s="14">
        <v>0.73590249582754597</v>
      </c>
      <c r="D21" s="14">
        <v>0.45431218755206798</v>
      </c>
      <c r="E21" s="14">
        <v>0.61700564803462998</v>
      </c>
      <c r="F21" s="14">
        <v>0.48895199855404498</v>
      </c>
      <c r="G21" s="14">
        <v>0.38968400568756401</v>
      </c>
      <c r="H21" s="14">
        <v>0.410564855215515</v>
      </c>
    </row>
    <row r="22" spans="1:8" x14ac:dyDescent="0.3">
      <c r="A22" s="16" t="s">
        <v>2</v>
      </c>
      <c r="B22" s="7" t="s">
        <v>48</v>
      </c>
      <c r="C22" s="14">
        <v>0.26409750417245398</v>
      </c>
      <c r="D22" s="14">
        <v>0.54568781244793196</v>
      </c>
      <c r="E22" s="14">
        <v>0.38299435196537002</v>
      </c>
      <c r="F22" s="14">
        <v>0.51104800144595497</v>
      </c>
      <c r="G22" s="14">
        <v>0.61031599431243599</v>
      </c>
      <c r="H22" s="14">
        <v>0.589435144784485</v>
      </c>
    </row>
    <row r="23" spans="1:8" ht="25.5" customHeight="1" x14ac:dyDescent="0.3">
      <c r="A23" s="18" t="s">
        <v>77</v>
      </c>
      <c r="B23" s="7" t="s">
        <v>46</v>
      </c>
      <c r="C23" s="14">
        <v>0.20575425845163001</v>
      </c>
      <c r="D23" s="14">
        <v>0.263905068672591</v>
      </c>
      <c r="E23" s="14">
        <v>0.153509369880823</v>
      </c>
      <c r="F23" s="14">
        <v>0.21632823581781799</v>
      </c>
      <c r="G23" s="14">
        <v>0.24354276489153601</v>
      </c>
      <c r="H23" s="14">
        <v>0.25584363384053099</v>
      </c>
    </row>
    <row r="24" spans="1:8" x14ac:dyDescent="0.3">
      <c r="A24" s="16" t="s">
        <v>2</v>
      </c>
      <c r="B24" s="7" t="s">
        <v>48</v>
      </c>
      <c r="C24" s="14">
        <v>0.79424574154837002</v>
      </c>
      <c r="D24" s="14">
        <v>0.736094931327409</v>
      </c>
      <c r="E24" s="14">
        <v>0.84649063011917702</v>
      </c>
      <c r="F24" s="14">
        <v>0.78367176418218198</v>
      </c>
      <c r="G24" s="14">
        <v>0.75645723510846397</v>
      </c>
      <c r="H24" s="14">
        <v>0.74415636615946901</v>
      </c>
    </row>
  </sheetData>
  <mergeCells count="11">
    <mergeCell ref="A23:A24"/>
    <mergeCell ref="A13:A14"/>
    <mergeCell ref="A15:A16"/>
    <mergeCell ref="A17:A18"/>
    <mergeCell ref="A19:A20"/>
    <mergeCell ref="A21:A22"/>
    <mergeCell ref="B4:B6"/>
    <mergeCell ref="C4:H4"/>
    <mergeCell ref="A7:A8"/>
    <mergeCell ref="A9:A10"/>
    <mergeCell ref="A11:A12"/>
  </mergeCells>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26"/>
  <sheetViews>
    <sheetView tabSelected="1" workbookViewId="0"/>
  </sheetViews>
  <sheetFormatPr defaultRowHeight="14.4" x14ac:dyDescent="0.3"/>
  <cols>
    <col min="1" max="1" width="85.10937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172</v>
      </c>
    </row>
    <row r="3" spans="1:8" ht="23.25" customHeight="1" x14ac:dyDescent="0.3">
      <c r="A3" s="3" t="s">
        <v>166</v>
      </c>
    </row>
    <row r="4" spans="1:8" x14ac:dyDescent="0.3">
      <c r="A4" s="4" t="s">
        <v>2</v>
      </c>
      <c r="B4" s="15" t="s">
        <v>2</v>
      </c>
      <c r="C4" s="17" t="s">
        <v>167</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52</v>
      </c>
      <c r="B7" s="7" t="s">
        <v>46</v>
      </c>
      <c r="C7" s="14">
        <v>0.51011793171097597</v>
      </c>
      <c r="D7" s="14">
        <v>0.62411573291787203</v>
      </c>
      <c r="E7" s="14">
        <v>0.55248731125995698</v>
      </c>
      <c r="F7" s="14">
        <v>0.64643367355676096</v>
      </c>
      <c r="G7" s="14">
        <v>0.40914549961953001</v>
      </c>
      <c r="H7" s="14">
        <v>0.51627163616487703</v>
      </c>
    </row>
    <row r="8" spans="1:8" x14ac:dyDescent="0.3">
      <c r="A8" s="16" t="s">
        <v>2</v>
      </c>
      <c r="B8" s="7" t="s">
        <v>48</v>
      </c>
      <c r="C8" s="14">
        <v>0.48988206828902398</v>
      </c>
      <c r="D8" s="14">
        <v>0.37588426708212802</v>
      </c>
      <c r="E8" s="14">
        <v>0.44751268874004302</v>
      </c>
      <c r="F8" s="14">
        <v>0.35356632644323999</v>
      </c>
      <c r="G8" s="14">
        <v>0.59085450038047005</v>
      </c>
      <c r="H8" s="14">
        <v>0.48372836383512302</v>
      </c>
    </row>
    <row r="9" spans="1:8" ht="25.5" customHeight="1" x14ac:dyDescent="0.3">
      <c r="A9" s="18" t="s">
        <v>65</v>
      </c>
      <c r="B9" s="7" t="s">
        <v>46</v>
      </c>
      <c r="C9" s="14">
        <v>0.163349784885682</v>
      </c>
      <c r="D9" s="14">
        <v>0.16214365581950799</v>
      </c>
      <c r="E9" s="14">
        <v>0.22792427217130501</v>
      </c>
      <c r="F9" s="14">
        <v>0.166772496375826</v>
      </c>
      <c r="G9" s="14">
        <v>0.240248389159221</v>
      </c>
      <c r="H9" s="14">
        <v>0.21028845281533701</v>
      </c>
    </row>
    <row r="10" spans="1:8" x14ac:dyDescent="0.3">
      <c r="A10" s="16" t="s">
        <v>2</v>
      </c>
      <c r="B10" s="7" t="s">
        <v>48</v>
      </c>
      <c r="C10" s="14">
        <v>0.83665021511431803</v>
      </c>
      <c r="D10" s="14">
        <v>0.83785634418049204</v>
      </c>
      <c r="E10" s="14">
        <v>0.77207572782869505</v>
      </c>
      <c r="F10" s="14">
        <v>0.83322750362417397</v>
      </c>
      <c r="G10" s="14">
        <v>0.75975161084077902</v>
      </c>
      <c r="H10" s="14">
        <v>0.78971154718466297</v>
      </c>
    </row>
    <row r="11" spans="1:8" x14ac:dyDescent="0.3">
      <c r="A11" s="19" t="s">
        <v>61</v>
      </c>
      <c r="B11" s="7" t="s">
        <v>46</v>
      </c>
      <c r="C11" s="14">
        <v>0.14803921618394</v>
      </c>
      <c r="D11" s="14">
        <v>0.18149831669229</v>
      </c>
      <c r="E11" s="14">
        <v>0.11561797663397499</v>
      </c>
      <c r="F11" s="14">
        <v>0.13431901800826601</v>
      </c>
      <c r="G11" s="14">
        <v>0.30786001768585902</v>
      </c>
      <c r="H11" s="14">
        <v>0.24656402969702801</v>
      </c>
    </row>
    <row r="12" spans="1:8" x14ac:dyDescent="0.3">
      <c r="A12" s="16" t="s">
        <v>2</v>
      </c>
      <c r="B12" s="7" t="s">
        <v>48</v>
      </c>
      <c r="C12" s="14">
        <v>0.851960783816061</v>
      </c>
      <c r="D12" s="14">
        <v>0.81850168330771</v>
      </c>
      <c r="E12" s="14">
        <v>0.88438202336602501</v>
      </c>
      <c r="F12" s="14">
        <v>0.86568098199173404</v>
      </c>
      <c r="G12" s="14">
        <v>0.69213998231414098</v>
      </c>
      <c r="H12" s="14">
        <v>0.75343597030297305</v>
      </c>
    </row>
    <row r="13" spans="1:8" ht="25.5" customHeight="1" x14ac:dyDescent="0.3">
      <c r="A13" s="18" t="s">
        <v>55</v>
      </c>
      <c r="B13" s="7" t="s">
        <v>46</v>
      </c>
      <c r="C13" s="14">
        <v>0.32767304753222198</v>
      </c>
      <c r="D13" s="14">
        <v>0.38189207801790198</v>
      </c>
      <c r="E13" s="14">
        <v>0.46246822312881802</v>
      </c>
      <c r="F13" s="14">
        <v>0.38578318574213299</v>
      </c>
      <c r="G13" s="14">
        <v>0.26249094611002299</v>
      </c>
      <c r="H13" s="14">
        <v>0.490340438587199</v>
      </c>
    </row>
    <row r="14" spans="1:8" x14ac:dyDescent="0.3">
      <c r="A14" s="16" t="s">
        <v>2</v>
      </c>
      <c r="B14" s="7" t="s">
        <v>48</v>
      </c>
      <c r="C14" s="14">
        <v>0.67232695246777796</v>
      </c>
      <c r="D14" s="14">
        <v>0.61810792198209796</v>
      </c>
      <c r="E14" s="14">
        <v>0.53753177687118203</v>
      </c>
      <c r="F14" s="14">
        <v>0.61421681425786701</v>
      </c>
      <c r="G14" s="14">
        <v>0.73750905388997601</v>
      </c>
      <c r="H14" s="14">
        <v>0.509659561412801</v>
      </c>
    </row>
    <row r="15" spans="1:8" ht="25.5" customHeight="1" x14ac:dyDescent="0.3">
      <c r="A15" s="18" t="s">
        <v>79</v>
      </c>
      <c r="B15" s="7" t="s">
        <v>46</v>
      </c>
      <c r="C15" s="14">
        <v>0.39894681854666902</v>
      </c>
      <c r="D15" s="14">
        <v>0.44886582430286198</v>
      </c>
      <c r="E15" s="14">
        <v>0.42149564518474802</v>
      </c>
      <c r="F15" s="14">
        <v>0.46650758087068001</v>
      </c>
      <c r="G15" s="14">
        <v>0.50415223934340903</v>
      </c>
      <c r="H15" s="14">
        <v>0.44680000969981998</v>
      </c>
    </row>
    <row r="16" spans="1:8" x14ac:dyDescent="0.3">
      <c r="A16" s="16" t="s">
        <v>2</v>
      </c>
      <c r="B16" s="7" t="s">
        <v>48</v>
      </c>
      <c r="C16" s="14">
        <v>0.60105318145333098</v>
      </c>
      <c r="D16" s="14">
        <v>0.55113417569713796</v>
      </c>
      <c r="E16" s="14">
        <v>0.57850435481525198</v>
      </c>
      <c r="F16" s="14">
        <v>0.53349241912931999</v>
      </c>
      <c r="G16" s="14">
        <v>0.49584776065659097</v>
      </c>
      <c r="H16" s="14">
        <v>0.55319999030017997</v>
      </c>
    </row>
    <row r="17" spans="1:8" x14ac:dyDescent="0.3">
      <c r="A17" s="18" t="s">
        <v>50</v>
      </c>
      <c r="B17" s="7" t="s">
        <v>46</v>
      </c>
      <c r="C17" s="14">
        <v>0.229616755061889</v>
      </c>
      <c r="D17" s="14">
        <v>0.205531987011079</v>
      </c>
      <c r="E17" s="14">
        <v>0.20091235366068799</v>
      </c>
      <c r="F17" s="14">
        <v>0.32569395924730898</v>
      </c>
      <c r="G17" s="14">
        <v>0.18589153866754801</v>
      </c>
      <c r="H17" s="14">
        <v>0.34885889832584899</v>
      </c>
    </row>
    <row r="18" spans="1:8" x14ac:dyDescent="0.3">
      <c r="A18" s="16" t="s">
        <v>2</v>
      </c>
      <c r="B18" s="7" t="s">
        <v>48</v>
      </c>
      <c r="C18" s="14">
        <v>0.77038324493811094</v>
      </c>
      <c r="D18" s="14">
        <v>0.794468012988921</v>
      </c>
      <c r="E18" s="14">
        <v>0.79908764633931195</v>
      </c>
      <c r="F18" s="14">
        <v>0.67430604075269096</v>
      </c>
      <c r="G18" s="14">
        <v>0.81410846133245096</v>
      </c>
      <c r="H18" s="14">
        <v>0.65114110167415096</v>
      </c>
    </row>
    <row r="19" spans="1:8" x14ac:dyDescent="0.3">
      <c r="A19" s="18" t="s">
        <v>74</v>
      </c>
      <c r="B19" s="7" t="s">
        <v>46</v>
      </c>
      <c r="C19" s="14">
        <v>0.19099396678078501</v>
      </c>
      <c r="D19" s="14">
        <v>0.21561693678355401</v>
      </c>
      <c r="E19" s="14">
        <v>0.217643215955233</v>
      </c>
      <c r="F19" s="14">
        <v>0.14151316502081901</v>
      </c>
      <c r="G19" s="14">
        <v>0.117755971972692</v>
      </c>
      <c r="H19" s="14">
        <v>0.20562193548183899</v>
      </c>
    </row>
    <row r="20" spans="1:8" x14ac:dyDescent="0.3">
      <c r="A20" s="16" t="s">
        <v>2</v>
      </c>
      <c r="B20" s="7" t="s">
        <v>48</v>
      </c>
      <c r="C20" s="14">
        <v>0.80900603321921505</v>
      </c>
      <c r="D20" s="14">
        <v>0.78438306321644602</v>
      </c>
      <c r="E20" s="14">
        <v>0.78235678404476705</v>
      </c>
      <c r="F20" s="14">
        <v>0.85848683497918099</v>
      </c>
      <c r="G20" s="14">
        <v>0.88224402802730795</v>
      </c>
      <c r="H20" s="14">
        <v>0.79437806451816095</v>
      </c>
    </row>
    <row r="21" spans="1:8" ht="25.5" customHeight="1" x14ac:dyDescent="0.3">
      <c r="A21" s="18" t="s">
        <v>80</v>
      </c>
      <c r="B21" s="7" t="s">
        <v>46</v>
      </c>
      <c r="C21" s="14">
        <v>0.108280256117455</v>
      </c>
      <c r="D21" s="14">
        <v>0.27107214379643402</v>
      </c>
      <c r="E21" s="14">
        <v>0.138522205562606</v>
      </c>
      <c r="F21" s="14">
        <v>0.2</v>
      </c>
      <c r="G21" s="14">
        <v>0.16823160719941199</v>
      </c>
      <c r="H21" s="14">
        <v>0</v>
      </c>
    </row>
    <row r="22" spans="1:8" x14ac:dyDescent="0.3">
      <c r="A22" s="16" t="s">
        <v>2</v>
      </c>
      <c r="B22" s="7" t="s">
        <v>48</v>
      </c>
      <c r="C22" s="14">
        <v>0.89171974388254505</v>
      </c>
      <c r="D22" s="14">
        <v>0.72892785620356604</v>
      </c>
      <c r="E22" s="14">
        <v>0.86147779443739403</v>
      </c>
      <c r="F22" s="14">
        <v>0.8</v>
      </c>
      <c r="G22" s="14">
        <v>0.83176839280058801</v>
      </c>
      <c r="H22" s="14">
        <v>1</v>
      </c>
    </row>
    <row r="23" spans="1:8" ht="25.5" customHeight="1" x14ac:dyDescent="0.3">
      <c r="A23" s="18" t="s">
        <v>57</v>
      </c>
      <c r="B23" s="7" t="s">
        <v>46</v>
      </c>
      <c r="C23" s="14">
        <v>0.28695187175727899</v>
      </c>
      <c r="D23" s="14">
        <v>0.28232323256161002</v>
      </c>
      <c r="E23" s="14">
        <v>0.253992699355505</v>
      </c>
      <c r="F23" s="14">
        <v>0.21133588943932399</v>
      </c>
      <c r="G23" s="14">
        <v>0.267413908609133</v>
      </c>
      <c r="H23" s="14">
        <v>0.22207772971957901</v>
      </c>
    </row>
    <row r="24" spans="1:8" x14ac:dyDescent="0.3">
      <c r="A24" s="16" t="s">
        <v>2</v>
      </c>
      <c r="B24" s="7" t="s">
        <v>48</v>
      </c>
      <c r="C24" s="14">
        <v>0.71304812824272101</v>
      </c>
      <c r="D24" s="14">
        <v>0.71767676743839004</v>
      </c>
      <c r="E24" s="14">
        <v>0.74600730064449505</v>
      </c>
      <c r="F24" s="14">
        <v>0.78866411056067598</v>
      </c>
      <c r="G24" s="14">
        <v>0.73258609139086694</v>
      </c>
      <c r="H24" s="14">
        <v>0.77792227028042105</v>
      </c>
    </row>
    <row r="25" spans="1:8" ht="25.5" customHeight="1" x14ac:dyDescent="0.3">
      <c r="A25" s="18" t="s">
        <v>81</v>
      </c>
      <c r="B25" s="7" t="s">
        <v>46</v>
      </c>
      <c r="C25" s="14">
        <v>0.59011106781145195</v>
      </c>
      <c r="D25" s="14">
        <v>0.211026809898785</v>
      </c>
      <c r="E25" s="14">
        <v>0.320613151461765</v>
      </c>
      <c r="F25" s="14">
        <v>0.41277579130694197</v>
      </c>
      <c r="G25" s="14">
        <v>0.28090709667742902</v>
      </c>
      <c r="H25" s="14">
        <v>0.38514406630921599</v>
      </c>
    </row>
    <row r="26" spans="1:8" x14ac:dyDescent="0.3">
      <c r="A26" s="16" t="s">
        <v>2</v>
      </c>
      <c r="B26" s="7" t="s">
        <v>48</v>
      </c>
      <c r="C26" s="14">
        <v>0.40988893218854799</v>
      </c>
      <c r="D26" s="14">
        <v>0.78897319010121503</v>
      </c>
      <c r="E26" s="14">
        <v>0.67938684853823506</v>
      </c>
      <c r="F26" s="14">
        <v>0.58722420869305803</v>
      </c>
      <c r="G26" s="14">
        <v>0.71909290332257103</v>
      </c>
      <c r="H26" s="14">
        <v>0.61485593369078395</v>
      </c>
    </row>
  </sheetData>
  <mergeCells count="12">
    <mergeCell ref="A23:A24"/>
    <mergeCell ref="A25:A26"/>
    <mergeCell ref="A13:A14"/>
    <mergeCell ref="A15:A16"/>
    <mergeCell ref="A17:A18"/>
    <mergeCell ref="A19:A20"/>
    <mergeCell ref="A21:A22"/>
    <mergeCell ref="B4:B6"/>
    <mergeCell ref="C4:H4"/>
    <mergeCell ref="A7:A8"/>
    <mergeCell ref="A9:A10"/>
    <mergeCell ref="A11:A12"/>
  </mergeCells>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26"/>
  <sheetViews>
    <sheetView tabSelected="1" workbookViewId="0"/>
  </sheetViews>
  <sheetFormatPr defaultRowHeight="14.4" x14ac:dyDescent="0.3"/>
  <cols>
    <col min="1" max="1" width="85.10937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173</v>
      </c>
    </row>
    <row r="3" spans="1:8" ht="23.25" customHeight="1" x14ac:dyDescent="0.3">
      <c r="A3" s="3" t="s">
        <v>166</v>
      </c>
    </row>
    <row r="4" spans="1:8" x14ac:dyDescent="0.3">
      <c r="A4" s="4" t="s">
        <v>2</v>
      </c>
      <c r="B4" s="15" t="s">
        <v>2</v>
      </c>
      <c r="C4" s="17" t="s">
        <v>167</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49</v>
      </c>
      <c r="B7" s="7" t="s">
        <v>46</v>
      </c>
      <c r="C7" s="14">
        <v>0.57162733332659699</v>
      </c>
      <c r="D7" s="14">
        <v>0.59962302975034398</v>
      </c>
      <c r="E7" s="14">
        <v>0.58364896076952599</v>
      </c>
      <c r="F7" s="14">
        <v>0.62843526028654795</v>
      </c>
      <c r="G7" s="14">
        <v>0.58745546707485996</v>
      </c>
      <c r="H7" s="14">
        <v>0.64141338819051597</v>
      </c>
    </row>
    <row r="8" spans="1:8" x14ac:dyDescent="0.3">
      <c r="A8" s="16" t="s">
        <v>2</v>
      </c>
      <c r="B8" s="7" t="s">
        <v>48</v>
      </c>
      <c r="C8" s="14">
        <v>0.42837266667340301</v>
      </c>
      <c r="D8" s="14">
        <v>0.40037697024965602</v>
      </c>
      <c r="E8" s="14">
        <v>0.41635103923047401</v>
      </c>
      <c r="F8" s="14">
        <v>0.371564739713451</v>
      </c>
      <c r="G8" s="14">
        <v>0.41254453292513898</v>
      </c>
      <c r="H8" s="14">
        <v>0.35858661180948398</v>
      </c>
    </row>
    <row r="9" spans="1:8" ht="25.5" customHeight="1" x14ac:dyDescent="0.3">
      <c r="A9" s="18" t="s">
        <v>52</v>
      </c>
      <c r="B9" s="7" t="s">
        <v>46</v>
      </c>
      <c r="C9" s="14">
        <v>0.51011793171097597</v>
      </c>
      <c r="D9" s="14">
        <v>0.62411573291787203</v>
      </c>
      <c r="E9" s="14">
        <v>0.55248731125995698</v>
      </c>
      <c r="F9" s="14">
        <v>0.64643367355676096</v>
      </c>
      <c r="G9" s="14">
        <v>0.40914549961953001</v>
      </c>
      <c r="H9" s="14">
        <v>0.51627163616487703</v>
      </c>
    </row>
    <row r="10" spans="1:8" x14ac:dyDescent="0.3">
      <c r="A10" s="16" t="s">
        <v>2</v>
      </c>
      <c r="B10" s="7" t="s">
        <v>48</v>
      </c>
      <c r="C10" s="14">
        <v>0.48988206828902398</v>
      </c>
      <c r="D10" s="14">
        <v>0.37588426708212802</v>
      </c>
      <c r="E10" s="14">
        <v>0.44751268874004302</v>
      </c>
      <c r="F10" s="14">
        <v>0.35356632644323999</v>
      </c>
      <c r="G10" s="14">
        <v>0.59085450038047005</v>
      </c>
      <c r="H10" s="14">
        <v>0.48372836383512302</v>
      </c>
    </row>
    <row r="11" spans="1:8" ht="35.1" customHeight="1" x14ac:dyDescent="0.3">
      <c r="A11" s="18" t="s">
        <v>83</v>
      </c>
      <c r="B11" s="7" t="s">
        <v>46</v>
      </c>
      <c r="C11" s="14">
        <v>0.74598930516297701</v>
      </c>
      <c r="D11" s="14">
        <v>0.78551851777300397</v>
      </c>
      <c r="E11" s="14">
        <v>0.75863905690830502</v>
      </c>
      <c r="F11" s="14">
        <v>0.77783223211857599</v>
      </c>
      <c r="G11" s="14">
        <v>0.75508720906650295</v>
      </c>
      <c r="H11" s="14">
        <v>0.80229146954663799</v>
      </c>
    </row>
    <row r="12" spans="1:8" x14ac:dyDescent="0.3">
      <c r="A12" s="16" t="s">
        <v>2</v>
      </c>
      <c r="B12" s="7" t="s">
        <v>48</v>
      </c>
      <c r="C12" s="14">
        <v>0.25401069483702299</v>
      </c>
      <c r="D12" s="14">
        <v>0.21448148222699601</v>
      </c>
      <c r="E12" s="14">
        <v>0.24136094309169501</v>
      </c>
      <c r="F12" s="14">
        <v>0.22216776788142401</v>
      </c>
      <c r="G12" s="14">
        <v>0.24491279093349699</v>
      </c>
      <c r="H12" s="14">
        <v>0.19770853045336201</v>
      </c>
    </row>
    <row r="13" spans="1:8" ht="25.5" customHeight="1" x14ac:dyDescent="0.3">
      <c r="A13" s="18" t="s">
        <v>76</v>
      </c>
      <c r="B13" s="7" t="s">
        <v>46</v>
      </c>
      <c r="C13" s="14">
        <v>0.73590249582754597</v>
      </c>
      <c r="D13" s="14">
        <v>0.45431218755206798</v>
      </c>
      <c r="E13" s="14">
        <v>0.61700564803462998</v>
      </c>
      <c r="F13" s="14">
        <v>0.48895199855404498</v>
      </c>
      <c r="G13" s="14">
        <v>0.38968400568756401</v>
      </c>
      <c r="H13" s="14">
        <v>0.410564855215515</v>
      </c>
    </row>
    <row r="14" spans="1:8" x14ac:dyDescent="0.3">
      <c r="A14" s="16" t="s">
        <v>2</v>
      </c>
      <c r="B14" s="7" t="s">
        <v>48</v>
      </c>
      <c r="C14" s="14">
        <v>0.26409750417245398</v>
      </c>
      <c r="D14" s="14">
        <v>0.54568781244793196</v>
      </c>
      <c r="E14" s="14">
        <v>0.38299435196537002</v>
      </c>
      <c r="F14" s="14">
        <v>0.51104800144595497</v>
      </c>
      <c r="G14" s="14">
        <v>0.61031599431243599</v>
      </c>
      <c r="H14" s="14">
        <v>0.589435144784485</v>
      </c>
    </row>
    <row r="15" spans="1:8" x14ac:dyDescent="0.3">
      <c r="A15" s="18" t="s">
        <v>62</v>
      </c>
      <c r="B15" s="7" t="s">
        <v>46</v>
      </c>
      <c r="C15" s="14">
        <v>0.299213522562985</v>
      </c>
      <c r="D15" s="14">
        <v>0.199636519332103</v>
      </c>
      <c r="E15" s="14">
        <v>0.25192898738710501</v>
      </c>
      <c r="F15" s="14">
        <v>0.18177748594305099</v>
      </c>
      <c r="G15" s="14">
        <v>0.320820928420814</v>
      </c>
      <c r="H15" s="14">
        <v>0.24490149526069299</v>
      </c>
    </row>
    <row r="16" spans="1:8" x14ac:dyDescent="0.3">
      <c r="A16" s="16" t="s">
        <v>2</v>
      </c>
      <c r="B16" s="7" t="s">
        <v>48</v>
      </c>
      <c r="C16" s="14">
        <v>0.70078647743701505</v>
      </c>
      <c r="D16" s="14">
        <v>0.80036348066789698</v>
      </c>
      <c r="E16" s="14">
        <v>0.74807101261289499</v>
      </c>
      <c r="F16" s="14">
        <v>0.81822251405695001</v>
      </c>
      <c r="G16" s="14">
        <v>0.679179071579186</v>
      </c>
      <c r="H16" s="14">
        <v>0.75509850473930695</v>
      </c>
    </row>
    <row r="17" spans="1:8" ht="25.5" customHeight="1" x14ac:dyDescent="0.3">
      <c r="A17" s="18" t="s">
        <v>58</v>
      </c>
      <c r="B17" s="7" t="s">
        <v>46</v>
      </c>
      <c r="C17" s="14">
        <v>0.90520499145146005</v>
      </c>
      <c r="D17" s="14">
        <v>0.84289562242821603</v>
      </c>
      <c r="E17" s="14">
        <v>0.77869893696342596</v>
      </c>
      <c r="F17" s="14">
        <v>0.78580804648469404</v>
      </c>
      <c r="G17" s="14">
        <v>0.84316185720794401</v>
      </c>
      <c r="H17" s="14">
        <v>0.84903492817110804</v>
      </c>
    </row>
    <row r="18" spans="1:8" x14ac:dyDescent="0.3">
      <c r="A18" s="16" t="s">
        <v>2</v>
      </c>
      <c r="B18" s="7" t="s">
        <v>48</v>
      </c>
      <c r="C18" s="14">
        <v>9.4795008548540199E-2</v>
      </c>
      <c r="D18" s="14">
        <v>0.157104377571784</v>
      </c>
      <c r="E18" s="14">
        <v>0.22130106303657399</v>
      </c>
      <c r="F18" s="14">
        <v>0.21419195351530701</v>
      </c>
      <c r="G18" s="14">
        <v>0.15683814279205599</v>
      </c>
      <c r="H18" s="14">
        <v>0.15096507182889199</v>
      </c>
    </row>
    <row r="19" spans="1:8" ht="25.5" customHeight="1" x14ac:dyDescent="0.3">
      <c r="A19" s="18" t="s">
        <v>84</v>
      </c>
      <c r="B19" s="7" t="s">
        <v>46</v>
      </c>
      <c r="C19" s="14">
        <v>0.19618625881811999</v>
      </c>
      <c r="D19" s="14">
        <v>0.11969111929027899</v>
      </c>
      <c r="E19" s="14">
        <v>9.7351857359733396E-2</v>
      </c>
      <c r="F19" s="14">
        <v>0.116887286045071</v>
      </c>
      <c r="G19" s="14">
        <v>9.4111096797572194E-2</v>
      </c>
      <c r="H19" s="14">
        <v>8.3789784851529894E-2</v>
      </c>
    </row>
    <row r="20" spans="1:8" x14ac:dyDescent="0.3">
      <c r="A20" s="16" t="s">
        <v>2</v>
      </c>
      <c r="B20" s="7" t="s">
        <v>48</v>
      </c>
      <c r="C20" s="14">
        <v>0.80381374118187998</v>
      </c>
      <c r="D20" s="14">
        <v>0.88030888070972202</v>
      </c>
      <c r="E20" s="14">
        <v>0.90264814264026605</v>
      </c>
      <c r="F20" s="14">
        <v>0.88311271395492896</v>
      </c>
      <c r="G20" s="14">
        <v>0.90588890320242799</v>
      </c>
      <c r="H20" s="14">
        <v>0.91621021514847001</v>
      </c>
    </row>
    <row r="21" spans="1:8" x14ac:dyDescent="0.3">
      <c r="A21" s="18" t="s">
        <v>50</v>
      </c>
      <c r="B21" s="7" t="s">
        <v>46</v>
      </c>
      <c r="C21" s="14">
        <v>0.229616755061889</v>
      </c>
      <c r="D21" s="14">
        <v>0.205531987011079</v>
      </c>
      <c r="E21" s="14">
        <v>0.20091235366068799</v>
      </c>
      <c r="F21" s="14">
        <v>0.32569395924730898</v>
      </c>
      <c r="G21" s="14">
        <v>0.18589153866754801</v>
      </c>
      <c r="H21" s="14">
        <v>0.34885889832584899</v>
      </c>
    </row>
    <row r="22" spans="1:8" x14ac:dyDescent="0.3">
      <c r="A22" s="16" t="s">
        <v>2</v>
      </c>
      <c r="B22" s="7" t="s">
        <v>48</v>
      </c>
      <c r="C22" s="14">
        <v>0.77038324493811094</v>
      </c>
      <c r="D22" s="14">
        <v>0.794468012988921</v>
      </c>
      <c r="E22" s="14">
        <v>0.79908764633931195</v>
      </c>
      <c r="F22" s="14">
        <v>0.67430604075269096</v>
      </c>
      <c r="G22" s="14">
        <v>0.81410846133245096</v>
      </c>
      <c r="H22" s="14">
        <v>0.65114110167415096</v>
      </c>
    </row>
    <row r="23" spans="1:8" x14ac:dyDescent="0.3">
      <c r="A23" s="19" t="s">
        <v>85</v>
      </c>
      <c r="B23" s="7" t="s">
        <v>46</v>
      </c>
      <c r="C23" s="14">
        <v>0.34308770135385303</v>
      </c>
      <c r="D23" s="14">
        <v>0.21261571613761701</v>
      </c>
      <c r="E23" s="14">
        <v>0.14464563540099801</v>
      </c>
      <c r="F23" s="14">
        <v>0.167205808975118</v>
      </c>
      <c r="G23" s="14">
        <v>7.6497440599465602E-2</v>
      </c>
      <c r="H23" s="14">
        <v>0.157560064813068</v>
      </c>
    </row>
    <row r="24" spans="1:8" x14ac:dyDescent="0.3">
      <c r="A24" s="16" t="s">
        <v>2</v>
      </c>
      <c r="B24" s="7" t="s">
        <v>48</v>
      </c>
      <c r="C24" s="14">
        <v>0.65691229864614797</v>
      </c>
      <c r="D24" s="14">
        <v>0.78738428386238302</v>
      </c>
      <c r="E24" s="14">
        <v>0.85535436459900205</v>
      </c>
      <c r="F24" s="14">
        <v>0.83279419102488195</v>
      </c>
      <c r="G24" s="14">
        <v>0.92350255940053405</v>
      </c>
      <c r="H24" s="14">
        <v>0.84243993518693205</v>
      </c>
    </row>
    <row r="25" spans="1:8" x14ac:dyDescent="0.3">
      <c r="A25" s="18" t="s">
        <v>86</v>
      </c>
      <c r="B25" s="7" t="s">
        <v>46</v>
      </c>
      <c r="C25" s="14">
        <v>0.40851306937744403</v>
      </c>
      <c r="D25" s="14">
        <v>0.39628316968337302</v>
      </c>
      <c r="E25" s="14">
        <v>0.42373858433154998</v>
      </c>
      <c r="F25" s="14">
        <v>0.47906197839340497</v>
      </c>
      <c r="G25" s="14">
        <v>0.407057908931862</v>
      </c>
      <c r="H25" s="14">
        <v>0.39886644527917697</v>
      </c>
    </row>
    <row r="26" spans="1:8" x14ac:dyDescent="0.3">
      <c r="A26" s="16" t="s">
        <v>2</v>
      </c>
      <c r="B26" s="7" t="s">
        <v>48</v>
      </c>
      <c r="C26" s="14">
        <v>0.59148693062255597</v>
      </c>
      <c r="D26" s="14">
        <v>0.60371683031662604</v>
      </c>
      <c r="E26" s="14">
        <v>0.57626141566845002</v>
      </c>
      <c r="F26" s="14">
        <v>0.52093802160659497</v>
      </c>
      <c r="G26" s="14">
        <v>0.592942091068138</v>
      </c>
      <c r="H26" s="14">
        <v>0.60113355472082297</v>
      </c>
    </row>
  </sheetData>
  <mergeCells count="12">
    <mergeCell ref="A23:A24"/>
    <mergeCell ref="A25:A26"/>
    <mergeCell ref="A13:A14"/>
    <mergeCell ref="A15:A16"/>
    <mergeCell ref="A17:A18"/>
    <mergeCell ref="A19:A20"/>
    <mergeCell ref="A21:A22"/>
    <mergeCell ref="B4:B6"/>
    <mergeCell ref="C4:H4"/>
    <mergeCell ref="A7:A8"/>
    <mergeCell ref="A9:A10"/>
    <mergeCell ref="A11:A12"/>
  </mergeCell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24"/>
  <sheetViews>
    <sheetView tabSelected="1" workbookViewId="0"/>
  </sheetViews>
  <sheetFormatPr defaultRowHeight="14.4" x14ac:dyDescent="0.3"/>
  <cols>
    <col min="1" max="1" width="85.10937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174</v>
      </c>
    </row>
    <row r="3" spans="1:8" ht="23.25" customHeight="1" x14ac:dyDescent="0.3">
      <c r="A3" s="3" t="s">
        <v>166</v>
      </c>
    </row>
    <row r="4" spans="1:8" x14ac:dyDescent="0.3">
      <c r="A4" s="4" t="s">
        <v>2</v>
      </c>
      <c r="B4" s="15" t="s">
        <v>2</v>
      </c>
      <c r="C4" s="17" t="s">
        <v>167</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45</v>
      </c>
      <c r="B7" s="7" t="s">
        <v>46</v>
      </c>
      <c r="C7" s="14">
        <v>0.64680035699663296</v>
      </c>
      <c r="D7" s="14">
        <v>0.72766329958851395</v>
      </c>
      <c r="E7" s="14">
        <v>0.727591152584255</v>
      </c>
      <c r="F7" s="14">
        <v>0.70313673932090304</v>
      </c>
      <c r="G7" s="14">
        <v>0.71030252397585603</v>
      </c>
      <c r="H7" s="14">
        <v>0.75164448336027201</v>
      </c>
    </row>
    <row r="8" spans="1:8" x14ac:dyDescent="0.3">
      <c r="A8" s="16" t="s">
        <v>2</v>
      </c>
      <c r="B8" s="7" t="s">
        <v>48</v>
      </c>
      <c r="C8" s="14">
        <v>0.35319964300336698</v>
      </c>
      <c r="D8" s="14">
        <v>0.272336700411486</v>
      </c>
      <c r="E8" s="14">
        <v>0.272408847415745</v>
      </c>
      <c r="F8" s="14">
        <v>0.29686326067909702</v>
      </c>
      <c r="G8" s="14">
        <v>0.28969747602414397</v>
      </c>
      <c r="H8" s="14">
        <v>0.24835551663972799</v>
      </c>
    </row>
    <row r="9" spans="1:8" ht="25.5" customHeight="1" x14ac:dyDescent="0.3">
      <c r="A9" s="18" t="s">
        <v>49</v>
      </c>
      <c r="B9" s="7" t="s">
        <v>46</v>
      </c>
      <c r="C9" s="14">
        <v>0.57162733332659699</v>
      </c>
      <c r="D9" s="14">
        <v>0.59962302975034398</v>
      </c>
      <c r="E9" s="14">
        <v>0.58364896076952599</v>
      </c>
      <c r="F9" s="14">
        <v>0.62843526028654795</v>
      </c>
      <c r="G9" s="14">
        <v>0.58745546707485996</v>
      </c>
      <c r="H9" s="14">
        <v>0.64141338819051597</v>
      </c>
    </row>
    <row r="10" spans="1:8" x14ac:dyDescent="0.3">
      <c r="A10" s="16" t="s">
        <v>2</v>
      </c>
      <c r="B10" s="7" t="s">
        <v>48</v>
      </c>
      <c r="C10" s="14">
        <v>0.42837266667340301</v>
      </c>
      <c r="D10" s="14">
        <v>0.40037697024965602</v>
      </c>
      <c r="E10" s="14">
        <v>0.41635103923047401</v>
      </c>
      <c r="F10" s="14">
        <v>0.371564739713451</v>
      </c>
      <c r="G10" s="14">
        <v>0.41254453292513898</v>
      </c>
      <c r="H10" s="14">
        <v>0.35858661180948398</v>
      </c>
    </row>
    <row r="11" spans="1:8" x14ac:dyDescent="0.3">
      <c r="A11" s="19" t="s">
        <v>50</v>
      </c>
      <c r="B11" s="7" t="s">
        <v>46</v>
      </c>
      <c r="C11" s="14">
        <v>0.229616755061889</v>
      </c>
      <c r="D11" s="14">
        <v>0.205531987011079</v>
      </c>
      <c r="E11" s="14">
        <v>0.20091235366068799</v>
      </c>
      <c r="F11" s="14">
        <v>0.32569395924730898</v>
      </c>
      <c r="G11" s="14">
        <v>0.18589153866754801</v>
      </c>
      <c r="H11" s="14">
        <v>0.34885889832584899</v>
      </c>
    </row>
    <row r="12" spans="1:8" x14ac:dyDescent="0.3">
      <c r="A12" s="16" t="s">
        <v>2</v>
      </c>
      <c r="B12" s="7" t="s">
        <v>48</v>
      </c>
      <c r="C12" s="14">
        <v>0.77038324493811094</v>
      </c>
      <c r="D12" s="14">
        <v>0.794468012988921</v>
      </c>
      <c r="E12" s="14">
        <v>0.79908764633931195</v>
      </c>
      <c r="F12" s="14">
        <v>0.67430604075269096</v>
      </c>
      <c r="G12" s="14">
        <v>0.81410846133245096</v>
      </c>
      <c r="H12" s="14">
        <v>0.65114110167415096</v>
      </c>
    </row>
    <row r="13" spans="1:8" ht="35.1" customHeight="1" x14ac:dyDescent="0.3">
      <c r="A13" s="18" t="s">
        <v>54</v>
      </c>
      <c r="B13" s="7" t="s">
        <v>46</v>
      </c>
      <c r="C13" s="14">
        <v>0.48600713083995201</v>
      </c>
      <c r="D13" s="14">
        <v>0.47740404035496298</v>
      </c>
      <c r="E13" s="14">
        <v>0.45491530625853899</v>
      </c>
      <c r="F13" s="14">
        <v>0.52403539401218902</v>
      </c>
      <c r="G13" s="14">
        <v>0.56470818482145202</v>
      </c>
      <c r="H13" s="14">
        <v>0.56128046206004001</v>
      </c>
    </row>
    <row r="14" spans="1:8" x14ac:dyDescent="0.3">
      <c r="A14" s="16" t="s">
        <v>2</v>
      </c>
      <c r="B14" s="7" t="s">
        <v>48</v>
      </c>
      <c r="C14" s="14">
        <v>0.51399286916004805</v>
      </c>
      <c r="D14" s="14">
        <v>0.52259595964503702</v>
      </c>
      <c r="E14" s="14">
        <v>0.54508469374146096</v>
      </c>
      <c r="F14" s="14">
        <v>0.47596460598781098</v>
      </c>
      <c r="G14" s="14">
        <v>0.43529181517854798</v>
      </c>
      <c r="H14" s="14">
        <v>0.43871953793995999</v>
      </c>
    </row>
    <row r="15" spans="1:8" ht="25.5" customHeight="1" x14ac:dyDescent="0.3">
      <c r="A15" s="18" t="s">
        <v>52</v>
      </c>
      <c r="B15" s="7" t="s">
        <v>46</v>
      </c>
      <c r="C15" s="14">
        <v>0.51011793171097597</v>
      </c>
      <c r="D15" s="14">
        <v>0.62411573291787203</v>
      </c>
      <c r="E15" s="14">
        <v>0.55248731125995698</v>
      </c>
      <c r="F15" s="14">
        <v>0.64643367355676096</v>
      </c>
      <c r="G15" s="14">
        <v>0.40914549961953001</v>
      </c>
      <c r="H15" s="14">
        <v>0.51627163616487703</v>
      </c>
    </row>
    <row r="16" spans="1:8" x14ac:dyDescent="0.3">
      <c r="A16" s="16" t="s">
        <v>2</v>
      </c>
      <c r="B16" s="7" t="s">
        <v>48</v>
      </c>
      <c r="C16" s="14">
        <v>0.48988206828902398</v>
      </c>
      <c r="D16" s="14">
        <v>0.37588426708212802</v>
      </c>
      <c r="E16" s="14">
        <v>0.44751268874004302</v>
      </c>
      <c r="F16" s="14">
        <v>0.35356632644323999</v>
      </c>
      <c r="G16" s="14">
        <v>0.59085450038047005</v>
      </c>
      <c r="H16" s="14">
        <v>0.48372836383512302</v>
      </c>
    </row>
    <row r="17" spans="1:8" ht="25.5" customHeight="1" x14ac:dyDescent="0.3">
      <c r="A17" s="18" t="s">
        <v>55</v>
      </c>
      <c r="B17" s="7" t="s">
        <v>46</v>
      </c>
      <c r="C17" s="14">
        <v>0.32767304753222198</v>
      </c>
      <c r="D17" s="14">
        <v>0.38189207801790198</v>
      </c>
      <c r="E17" s="14">
        <v>0.46246822312881802</v>
      </c>
      <c r="F17" s="14">
        <v>0.38578318574213299</v>
      </c>
      <c r="G17" s="14">
        <v>0.26249094611002299</v>
      </c>
      <c r="H17" s="14">
        <v>0.490340438587199</v>
      </c>
    </row>
    <row r="18" spans="1:8" x14ac:dyDescent="0.3">
      <c r="A18" s="16" t="s">
        <v>2</v>
      </c>
      <c r="B18" s="7" t="s">
        <v>48</v>
      </c>
      <c r="C18" s="14">
        <v>0.67232695246777796</v>
      </c>
      <c r="D18" s="14">
        <v>0.61810792198209796</v>
      </c>
      <c r="E18" s="14">
        <v>0.53753177687118203</v>
      </c>
      <c r="F18" s="14">
        <v>0.61421681425786701</v>
      </c>
      <c r="G18" s="14">
        <v>0.73750905388997601</v>
      </c>
      <c r="H18" s="14">
        <v>0.509659561412801</v>
      </c>
    </row>
    <row r="19" spans="1:8" x14ac:dyDescent="0.3">
      <c r="A19" s="19" t="s">
        <v>59</v>
      </c>
      <c r="B19" s="7" t="s">
        <v>46</v>
      </c>
      <c r="C19" s="14">
        <v>0.42017825391930602</v>
      </c>
      <c r="D19" s="14">
        <v>0.42766666689803301</v>
      </c>
      <c r="E19" s="14">
        <v>0.42242904574326101</v>
      </c>
      <c r="F19" s="14">
        <v>0.39163390770267498</v>
      </c>
      <c r="G19" s="14">
        <v>0.43168604657972598</v>
      </c>
      <c r="H19" s="14">
        <v>0.42019919435296499</v>
      </c>
    </row>
    <row r="20" spans="1:8" x14ac:dyDescent="0.3">
      <c r="A20" s="16" t="s">
        <v>2</v>
      </c>
      <c r="B20" s="7" t="s">
        <v>48</v>
      </c>
      <c r="C20" s="14">
        <v>0.57982174608069403</v>
      </c>
      <c r="D20" s="14">
        <v>0.57233333310196699</v>
      </c>
      <c r="E20" s="14">
        <v>0.57757095425673899</v>
      </c>
      <c r="F20" s="14">
        <v>0.60836609229732497</v>
      </c>
      <c r="G20" s="14">
        <v>0.56831395342027402</v>
      </c>
      <c r="H20" s="14">
        <v>0.57980080564703596</v>
      </c>
    </row>
    <row r="21" spans="1:8" x14ac:dyDescent="0.3">
      <c r="A21" s="19" t="s">
        <v>61</v>
      </c>
      <c r="B21" s="7" t="s">
        <v>46</v>
      </c>
      <c r="C21" s="14">
        <v>0.14803921618394</v>
      </c>
      <c r="D21" s="14">
        <v>0.18149831669229</v>
      </c>
      <c r="E21" s="14">
        <v>0.11561797663397499</v>
      </c>
      <c r="F21" s="14">
        <v>0.13431901800826601</v>
      </c>
      <c r="G21" s="14">
        <v>0.30786001768585902</v>
      </c>
      <c r="H21" s="14">
        <v>0.24656402969702801</v>
      </c>
    </row>
    <row r="22" spans="1:8" x14ac:dyDescent="0.3">
      <c r="A22" s="16" t="s">
        <v>2</v>
      </c>
      <c r="B22" s="7" t="s">
        <v>48</v>
      </c>
      <c r="C22" s="14">
        <v>0.851960783816061</v>
      </c>
      <c r="D22" s="14">
        <v>0.81850168330771</v>
      </c>
      <c r="E22" s="14">
        <v>0.88438202336602501</v>
      </c>
      <c r="F22" s="14">
        <v>0.86568098199173404</v>
      </c>
      <c r="G22" s="14">
        <v>0.69213998231414098</v>
      </c>
      <c r="H22" s="14">
        <v>0.75343597030297305</v>
      </c>
    </row>
    <row r="23" spans="1:8" ht="25.5" customHeight="1" x14ac:dyDescent="0.3">
      <c r="A23" s="18" t="s">
        <v>70</v>
      </c>
      <c r="B23" s="7" t="s">
        <v>46</v>
      </c>
      <c r="C23" s="14">
        <v>0.42749554411868401</v>
      </c>
      <c r="D23" s="14">
        <v>0.44177441108523702</v>
      </c>
      <c r="E23" s="14">
        <v>0.49233820033634601</v>
      </c>
      <c r="F23" s="14">
        <v>0.432422369204577</v>
      </c>
      <c r="G23" s="14">
        <v>0.54366055433501403</v>
      </c>
      <c r="H23" s="14">
        <v>0.47228419673592598</v>
      </c>
    </row>
    <row r="24" spans="1:8" x14ac:dyDescent="0.3">
      <c r="A24" s="16" t="s">
        <v>2</v>
      </c>
      <c r="B24" s="7" t="s">
        <v>48</v>
      </c>
      <c r="C24" s="14">
        <v>0.57250445588131604</v>
      </c>
      <c r="D24" s="14">
        <v>0.55822558891476304</v>
      </c>
      <c r="E24" s="14">
        <v>0.50766179966365399</v>
      </c>
      <c r="F24" s="14">
        <v>0.567577630795424</v>
      </c>
      <c r="G24" s="14">
        <v>0.45633944566498602</v>
      </c>
      <c r="H24" s="14">
        <v>0.52771580326407397</v>
      </c>
    </row>
  </sheetData>
  <mergeCells count="11">
    <mergeCell ref="A23:A24"/>
    <mergeCell ref="A13:A14"/>
    <mergeCell ref="A15:A16"/>
    <mergeCell ref="A17:A18"/>
    <mergeCell ref="A19:A20"/>
    <mergeCell ref="A21:A22"/>
    <mergeCell ref="B4:B6"/>
    <mergeCell ref="C4:H4"/>
    <mergeCell ref="A7:A8"/>
    <mergeCell ref="A9:A10"/>
    <mergeCell ref="A11:A12"/>
  </mergeCells>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24"/>
  <sheetViews>
    <sheetView tabSelected="1" workbookViewId="0"/>
  </sheetViews>
  <sheetFormatPr defaultRowHeight="14.4" x14ac:dyDescent="0.3"/>
  <cols>
    <col min="1" max="1" width="85.109375" bestFit="1" customWidth="1"/>
    <col min="2" max="2" width="7.77734375" bestFit="1" customWidth="1"/>
    <col min="3" max="8" width="20.6640625" bestFit="1" customWidth="1"/>
  </cols>
  <sheetData>
    <row r="1" spans="1:8" x14ac:dyDescent="0.3">
      <c r="A1" s="2" t="str">
        <f xml:space="preserve"> HYPERLINK("#'Table of Contents'!A1", "Table of Contents")</f>
        <v>Table of Contents</v>
      </c>
    </row>
    <row r="2" spans="1:8" x14ac:dyDescent="0.3">
      <c r="A2" s="1" t="s">
        <v>175</v>
      </c>
    </row>
    <row r="3" spans="1:8" ht="23.25" customHeight="1" x14ac:dyDescent="0.3">
      <c r="A3" s="3" t="s">
        <v>166</v>
      </c>
    </row>
    <row r="4" spans="1:8" x14ac:dyDescent="0.3">
      <c r="A4" s="4" t="s">
        <v>2</v>
      </c>
      <c r="B4" s="15" t="s">
        <v>2</v>
      </c>
      <c r="C4" s="17" t="s">
        <v>167</v>
      </c>
      <c r="D4" s="17" t="s">
        <v>2</v>
      </c>
      <c r="E4" s="17" t="s">
        <v>2</v>
      </c>
      <c r="F4" s="17" t="s">
        <v>2</v>
      </c>
      <c r="G4" s="17" t="s">
        <v>2</v>
      </c>
      <c r="H4" s="17" t="s">
        <v>2</v>
      </c>
    </row>
    <row r="5" spans="1:8" x14ac:dyDescent="0.3">
      <c r="A5" t="s">
        <v>2</v>
      </c>
      <c r="B5" s="16" t="s">
        <v>2</v>
      </c>
      <c r="C5" s="5" t="s">
        <v>159</v>
      </c>
      <c r="D5" s="5" t="s">
        <v>160</v>
      </c>
      <c r="E5" s="5" t="s">
        <v>161</v>
      </c>
      <c r="F5" s="5" t="s">
        <v>162</v>
      </c>
      <c r="G5" s="5" t="s">
        <v>163</v>
      </c>
      <c r="H5" s="5" t="s">
        <v>164</v>
      </c>
    </row>
    <row r="6" spans="1:8" x14ac:dyDescent="0.3">
      <c r="A6" t="s">
        <v>2</v>
      </c>
      <c r="B6" s="16" t="s">
        <v>2</v>
      </c>
      <c r="C6" s="5" t="s">
        <v>44</v>
      </c>
      <c r="D6" s="5" t="s">
        <v>44</v>
      </c>
      <c r="E6" s="5" t="s">
        <v>44</v>
      </c>
      <c r="F6" s="5" t="s">
        <v>44</v>
      </c>
      <c r="G6" s="5" t="s">
        <v>44</v>
      </c>
      <c r="H6" s="5" t="s">
        <v>44</v>
      </c>
    </row>
    <row r="7" spans="1:8" ht="25.5" customHeight="1" x14ac:dyDescent="0.3">
      <c r="A7" s="18" t="s">
        <v>45</v>
      </c>
      <c r="B7" s="7" t="s">
        <v>46</v>
      </c>
      <c r="C7" s="14">
        <v>0.64680035699663296</v>
      </c>
      <c r="D7" s="14">
        <v>0.72766329958851395</v>
      </c>
      <c r="E7" s="14">
        <v>0.727591152584255</v>
      </c>
      <c r="F7" s="14">
        <v>0.70313673932090304</v>
      </c>
      <c r="G7" s="14">
        <v>0.71030252397585603</v>
      </c>
      <c r="H7" s="14">
        <v>0.75164448336027201</v>
      </c>
    </row>
    <row r="8" spans="1:8" x14ac:dyDescent="0.3">
      <c r="A8" s="16" t="s">
        <v>2</v>
      </c>
      <c r="B8" s="7" t="s">
        <v>48</v>
      </c>
      <c r="C8" s="14">
        <v>0.35319964300336698</v>
      </c>
      <c r="D8" s="14">
        <v>0.272336700411486</v>
      </c>
      <c r="E8" s="14">
        <v>0.272408847415745</v>
      </c>
      <c r="F8" s="14">
        <v>0.29686326067909702</v>
      </c>
      <c r="G8" s="14">
        <v>0.28969747602414397</v>
      </c>
      <c r="H8" s="14">
        <v>0.24835551663972799</v>
      </c>
    </row>
    <row r="9" spans="1:8" x14ac:dyDescent="0.3">
      <c r="A9" s="19" t="s">
        <v>50</v>
      </c>
      <c r="B9" s="7" t="s">
        <v>46</v>
      </c>
      <c r="C9" s="14">
        <v>0.229616755061889</v>
      </c>
      <c r="D9" s="14">
        <v>0.205531987011079</v>
      </c>
      <c r="E9" s="14">
        <v>0.20091235366068799</v>
      </c>
      <c r="F9" s="14">
        <v>0.32569395924730898</v>
      </c>
      <c r="G9" s="14">
        <v>0.18589153866754801</v>
      </c>
      <c r="H9" s="14">
        <v>0.34885889832584899</v>
      </c>
    </row>
    <row r="10" spans="1:8" x14ac:dyDescent="0.3">
      <c r="A10" s="16" t="s">
        <v>2</v>
      </c>
      <c r="B10" s="7" t="s">
        <v>48</v>
      </c>
      <c r="C10" s="14">
        <v>0.77038324493811094</v>
      </c>
      <c r="D10" s="14">
        <v>0.794468012988921</v>
      </c>
      <c r="E10" s="14">
        <v>0.79908764633931195</v>
      </c>
      <c r="F10" s="14">
        <v>0.67430604075269096</v>
      </c>
      <c r="G10" s="14">
        <v>0.81410846133245096</v>
      </c>
      <c r="H10" s="14">
        <v>0.65114110167415096</v>
      </c>
    </row>
    <row r="11" spans="1:8" ht="25.5" customHeight="1" x14ac:dyDescent="0.3">
      <c r="A11" s="18" t="s">
        <v>63</v>
      </c>
      <c r="B11" s="7" t="s">
        <v>46</v>
      </c>
      <c r="C11" s="14">
        <v>0.45598039295380699</v>
      </c>
      <c r="D11" s="14">
        <v>0.49062289534478798</v>
      </c>
      <c r="E11" s="14">
        <v>0.41789311785016597</v>
      </c>
      <c r="F11" s="14">
        <v>0.48848324645173002</v>
      </c>
      <c r="G11" s="14">
        <v>0.52417822068121001</v>
      </c>
      <c r="H11" s="14">
        <v>0.50555302235775901</v>
      </c>
    </row>
    <row r="12" spans="1:8" x14ac:dyDescent="0.3">
      <c r="A12" s="16" t="s">
        <v>2</v>
      </c>
      <c r="B12" s="7" t="s">
        <v>48</v>
      </c>
      <c r="C12" s="14">
        <v>0.54401960704619301</v>
      </c>
      <c r="D12" s="14">
        <v>0.50937710465521202</v>
      </c>
      <c r="E12" s="14">
        <v>0.58210688214983397</v>
      </c>
      <c r="F12" s="14">
        <v>0.51151675354826998</v>
      </c>
      <c r="G12" s="14">
        <v>0.47582177931878999</v>
      </c>
      <c r="H12" s="14">
        <v>0.49444697764224099</v>
      </c>
    </row>
    <row r="13" spans="1:8" ht="25.5" customHeight="1" x14ac:dyDescent="0.3">
      <c r="A13" s="18" t="s">
        <v>56</v>
      </c>
      <c r="B13" s="7" t="s">
        <v>46</v>
      </c>
      <c r="C13" s="14">
        <v>0.56477718452352399</v>
      </c>
      <c r="D13" s="14">
        <v>0.54121548768030703</v>
      </c>
      <c r="E13" s="14">
        <v>0.56205725533706097</v>
      </c>
      <c r="F13" s="14">
        <v>0.52211786231343704</v>
      </c>
      <c r="G13" s="14">
        <v>0.58472160170102505</v>
      </c>
      <c r="H13" s="14">
        <v>0.57406288965488805</v>
      </c>
    </row>
    <row r="14" spans="1:8" x14ac:dyDescent="0.3">
      <c r="A14" s="16" t="s">
        <v>2</v>
      </c>
      <c r="B14" s="7" t="s">
        <v>48</v>
      </c>
      <c r="C14" s="14">
        <v>0.43522281547647701</v>
      </c>
      <c r="D14" s="14">
        <v>0.45878451231969303</v>
      </c>
      <c r="E14" s="14">
        <v>0.43794274466293898</v>
      </c>
      <c r="F14" s="14">
        <v>0.47788213768656301</v>
      </c>
      <c r="G14" s="14">
        <v>0.415278398298975</v>
      </c>
      <c r="H14" s="14">
        <v>0.425937110345112</v>
      </c>
    </row>
    <row r="15" spans="1:8" x14ac:dyDescent="0.3">
      <c r="A15" s="19" t="s">
        <v>59</v>
      </c>
      <c r="B15" s="7" t="s">
        <v>46</v>
      </c>
      <c r="C15" s="14">
        <v>0.42017825391930602</v>
      </c>
      <c r="D15" s="14">
        <v>0.42766666689803301</v>
      </c>
      <c r="E15" s="14">
        <v>0.42242904574326101</v>
      </c>
      <c r="F15" s="14">
        <v>0.39163390770267498</v>
      </c>
      <c r="G15" s="14">
        <v>0.43168604657972598</v>
      </c>
      <c r="H15" s="14">
        <v>0.42019919435296499</v>
      </c>
    </row>
    <row r="16" spans="1:8" x14ac:dyDescent="0.3">
      <c r="A16" s="16" t="s">
        <v>2</v>
      </c>
      <c r="B16" s="7" t="s">
        <v>48</v>
      </c>
      <c r="C16" s="14">
        <v>0.57982174608069403</v>
      </c>
      <c r="D16" s="14">
        <v>0.57233333310196699</v>
      </c>
      <c r="E16" s="14">
        <v>0.57757095425673899</v>
      </c>
      <c r="F16" s="14">
        <v>0.60836609229732497</v>
      </c>
      <c r="G16" s="14">
        <v>0.56831395342027402</v>
      </c>
      <c r="H16" s="14">
        <v>0.57980080564703596</v>
      </c>
    </row>
    <row r="17" spans="1:8" ht="25.5" customHeight="1" x14ac:dyDescent="0.3">
      <c r="A17" s="18" t="s">
        <v>53</v>
      </c>
      <c r="B17" s="7" t="s">
        <v>46</v>
      </c>
      <c r="C17" s="14">
        <v>0.64783422560473203</v>
      </c>
      <c r="D17" s="14">
        <v>0.70060606018539395</v>
      </c>
      <c r="E17" s="14">
        <v>0.67353477947396201</v>
      </c>
      <c r="F17" s="14">
        <v>0.66794502113250198</v>
      </c>
      <c r="G17" s="14">
        <v>0.70821221034082704</v>
      </c>
      <c r="H17" s="14">
        <v>0.71902695860119603</v>
      </c>
    </row>
    <row r="18" spans="1:8" x14ac:dyDescent="0.3">
      <c r="A18" s="16" t="s">
        <v>2</v>
      </c>
      <c r="B18" s="7" t="s">
        <v>48</v>
      </c>
      <c r="C18" s="14">
        <v>0.35216577439526803</v>
      </c>
      <c r="D18" s="14">
        <v>0.29939393981460599</v>
      </c>
      <c r="E18" s="14">
        <v>0.32646522052603799</v>
      </c>
      <c r="F18" s="14">
        <v>0.33205497886749902</v>
      </c>
      <c r="G18" s="14">
        <v>0.29178778965917301</v>
      </c>
      <c r="H18" s="14">
        <v>0.28097304139880402</v>
      </c>
    </row>
    <row r="19" spans="1:8" ht="25.5" customHeight="1" x14ac:dyDescent="0.3">
      <c r="A19" s="18" t="s">
        <v>54</v>
      </c>
      <c r="B19" s="7" t="s">
        <v>46</v>
      </c>
      <c r="C19" s="14">
        <v>0.48600713083995201</v>
      </c>
      <c r="D19" s="14">
        <v>0.47740404035496298</v>
      </c>
      <c r="E19" s="14">
        <v>0.45491530625853899</v>
      </c>
      <c r="F19" s="14">
        <v>0.52403539401218902</v>
      </c>
      <c r="G19" s="14">
        <v>0.56470818482145202</v>
      </c>
      <c r="H19" s="14">
        <v>0.56128046206004001</v>
      </c>
    </row>
    <row r="20" spans="1:8" x14ac:dyDescent="0.3">
      <c r="A20" s="16" t="s">
        <v>2</v>
      </c>
      <c r="B20" s="7" t="s">
        <v>48</v>
      </c>
      <c r="C20" s="14">
        <v>0.51399286916004805</v>
      </c>
      <c r="D20" s="14">
        <v>0.52259595964503702</v>
      </c>
      <c r="E20" s="14">
        <v>0.54508469374146096</v>
      </c>
      <c r="F20" s="14">
        <v>0.47596460598781098</v>
      </c>
      <c r="G20" s="14">
        <v>0.43529181517854798</v>
      </c>
      <c r="H20" s="14">
        <v>0.43871953793995999</v>
      </c>
    </row>
    <row r="21" spans="1:8" ht="25.5" customHeight="1" x14ac:dyDescent="0.3">
      <c r="A21" s="18" t="s">
        <v>79</v>
      </c>
      <c r="B21" s="7" t="s">
        <v>46</v>
      </c>
      <c r="C21" s="14">
        <v>0.39894681854666902</v>
      </c>
      <c r="D21" s="14">
        <v>0.44886582430286198</v>
      </c>
      <c r="E21" s="14">
        <v>0.42149564518474802</v>
      </c>
      <c r="F21" s="14">
        <v>0.46650758087068001</v>
      </c>
      <c r="G21" s="14">
        <v>0.50415223934340903</v>
      </c>
      <c r="H21" s="14">
        <v>0.44680000969981998</v>
      </c>
    </row>
    <row r="22" spans="1:8" x14ac:dyDescent="0.3">
      <c r="A22" s="16" t="s">
        <v>2</v>
      </c>
      <c r="B22" s="7" t="s">
        <v>48</v>
      </c>
      <c r="C22" s="14">
        <v>0.60105318145333098</v>
      </c>
      <c r="D22" s="14">
        <v>0.55113417569713796</v>
      </c>
      <c r="E22" s="14">
        <v>0.57850435481525198</v>
      </c>
      <c r="F22" s="14">
        <v>0.53349241912931999</v>
      </c>
      <c r="G22" s="14">
        <v>0.49584776065659097</v>
      </c>
      <c r="H22" s="14">
        <v>0.55319999030017997</v>
      </c>
    </row>
    <row r="23" spans="1:8" ht="25.5" customHeight="1" x14ac:dyDescent="0.3">
      <c r="A23" s="18" t="s">
        <v>55</v>
      </c>
      <c r="B23" s="7" t="s">
        <v>46</v>
      </c>
      <c r="C23" s="14">
        <v>0.32767304753222198</v>
      </c>
      <c r="D23" s="14">
        <v>0.38189207801790198</v>
      </c>
      <c r="E23" s="14">
        <v>0.46246822312881802</v>
      </c>
      <c r="F23" s="14">
        <v>0.38578318574213299</v>
      </c>
      <c r="G23" s="14">
        <v>0.26249094611002299</v>
      </c>
      <c r="H23" s="14">
        <v>0.490340438587199</v>
      </c>
    </row>
    <row r="24" spans="1:8" x14ac:dyDescent="0.3">
      <c r="A24" s="16" t="s">
        <v>2</v>
      </c>
      <c r="B24" s="7" t="s">
        <v>48</v>
      </c>
      <c r="C24" s="14">
        <v>0.67232695246777796</v>
      </c>
      <c r="D24" s="14">
        <v>0.61810792198209796</v>
      </c>
      <c r="E24" s="14">
        <v>0.53753177687118203</v>
      </c>
      <c r="F24" s="14">
        <v>0.61421681425786701</v>
      </c>
      <c r="G24" s="14">
        <v>0.73750905388997601</v>
      </c>
      <c r="H24" s="14">
        <v>0.509659561412801</v>
      </c>
    </row>
  </sheetData>
  <mergeCells count="11">
    <mergeCell ref="A23:A24"/>
    <mergeCell ref="A13:A14"/>
    <mergeCell ref="A15:A16"/>
    <mergeCell ref="A17:A18"/>
    <mergeCell ref="A19:A20"/>
    <mergeCell ref="A21:A22"/>
    <mergeCell ref="B4:B6"/>
    <mergeCell ref="C4:H4"/>
    <mergeCell ref="A7:A8"/>
    <mergeCell ref="A9:A10"/>
    <mergeCell ref="A11:A1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1"/>
  <sheetViews>
    <sheetView tabSelected="1" workbookViewId="0"/>
  </sheetViews>
  <sheetFormatPr defaultRowHeight="14.4" x14ac:dyDescent="0.3"/>
  <cols>
    <col min="1" max="1" width="121.44140625" bestFit="1" customWidth="1"/>
    <col min="2" max="2" width="7.77734375" bestFit="1" customWidth="1"/>
    <col min="3" max="20" width="22.6640625" bestFit="1" customWidth="1"/>
  </cols>
  <sheetData>
    <row r="1" spans="1:20" x14ac:dyDescent="0.3">
      <c r="A1" s="2" t="str">
        <f xml:space="preserve"> HYPERLINK("#'Table of Contents'!A1", "Table of Contents")</f>
        <v>Table of Contents</v>
      </c>
    </row>
    <row r="2" spans="1:20" x14ac:dyDescent="0.3">
      <c r="A2" s="1" t="s">
        <v>66</v>
      </c>
    </row>
    <row r="3" spans="1:20" ht="23.25" customHeight="1" x14ac:dyDescent="0.3">
      <c r="A3" s="3" t="s">
        <v>67</v>
      </c>
    </row>
    <row r="4" spans="1:20" x14ac:dyDescent="0.3">
      <c r="A4" s="4" t="s">
        <v>2</v>
      </c>
      <c r="B4" s="15" t="s">
        <v>2</v>
      </c>
      <c r="C4" s="17" t="s">
        <v>19</v>
      </c>
      <c r="D4" s="17" t="s">
        <v>2</v>
      </c>
      <c r="E4" s="17" t="s">
        <v>33</v>
      </c>
      <c r="F4" s="17" t="s">
        <v>2</v>
      </c>
      <c r="G4" s="17" t="s">
        <v>36</v>
      </c>
      <c r="H4" s="17" t="s">
        <v>2</v>
      </c>
      <c r="I4" s="17" t="s">
        <v>37</v>
      </c>
      <c r="J4" s="17" t="s">
        <v>2</v>
      </c>
      <c r="K4" s="17" t="s">
        <v>38</v>
      </c>
      <c r="L4" s="17" t="s">
        <v>2</v>
      </c>
      <c r="M4" s="17" t="s">
        <v>39</v>
      </c>
      <c r="N4" s="17" t="s">
        <v>2</v>
      </c>
      <c r="O4" s="17" t="s">
        <v>40</v>
      </c>
      <c r="P4" s="17" t="s">
        <v>2</v>
      </c>
      <c r="Q4" s="17" t="s">
        <v>41</v>
      </c>
      <c r="R4" s="17" t="s">
        <v>2</v>
      </c>
      <c r="S4" s="17" t="s">
        <v>42</v>
      </c>
      <c r="T4" s="17" t="s">
        <v>2</v>
      </c>
    </row>
    <row r="5" spans="1:20" x14ac:dyDescent="0.3">
      <c r="A5" t="s">
        <v>2</v>
      </c>
      <c r="B5" s="16" t="s">
        <v>2</v>
      </c>
      <c r="C5" s="5" t="s">
        <v>20</v>
      </c>
      <c r="D5" s="11" t="s">
        <v>68</v>
      </c>
      <c r="E5" s="5" t="s">
        <v>20</v>
      </c>
      <c r="F5" s="11" t="s">
        <v>68</v>
      </c>
      <c r="G5" s="5" t="s">
        <v>20</v>
      </c>
      <c r="H5" s="11" t="s">
        <v>68</v>
      </c>
      <c r="I5" s="5" t="s">
        <v>20</v>
      </c>
      <c r="J5" s="11" t="s">
        <v>68</v>
      </c>
      <c r="K5" s="5" t="s">
        <v>20</v>
      </c>
      <c r="L5" s="11" t="s">
        <v>68</v>
      </c>
      <c r="M5" s="5" t="s">
        <v>20</v>
      </c>
      <c r="N5" s="11" t="s">
        <v>68</v>
      </c>
      <c r="O5" s="5" t="s">
        <v>20</v>
      </c>
      <c r="P5" s="11" t="s">
        <v>68</v>
      </c>
      <c r="Q5" s="5" t="s">
        <v>20</v>
      </c>
      <c r="R5" s="11" t="s">
        <v>68</v>
      </c>
      <c r="S5" s="5" t="s">
        <v>20</v>
      </c>
      <c r="T5" s="11" t="s">
        <v>68</v>
      </c>
    </row>
    <row r="6" spans="1:20" ht="25.5" customHeight="1" x14ac:dyDescent="0.3">
      <c r="A6" s="18" t="s">
        <v>45</v>
      </c>
      <c r="B6" s="7" t="s">
        <v>46</v>
      </c>
      <c r="C6" s="8">
        <v>518.89381783695501</v>
      </c>
      <c r="D6" s="12">
        <v>363</v>
      </c>
      <c r="E6" s="8">
        <v>378.13920735927701</v>
      </c>
      <c r="F6" s="12">
        <v>363</v>
      </c>
      <c r="G6" s="8">
        <v>548.759402064391</v>
      </c>
      <c r="H6" s="12">
        <v>363</v>
      </c>
      <c r="I6" s="8">
        <v>595.51756155554597</v>
      </c>
      <c r="J6" s="12">
        <v>363</v>
      </c>
      <c r="K6" s="8">
        <v>559.89612444494401</v>
      </c>
      <c r="L6" s="12">
        <v>363</v>
      </c>
      <c r="M6" s="8">
        <v>513.21893371007297</v>
      </c>
      <c r="N6" s="12">
        <v>363</v>
      </c>
      <c r="O6" s="8">
        <v>538.91750812560201</v>
      </c>
      <c r="P6" s="12">
        <v>336</v>
      </c>
      <c r="Q6" s="8">
        <v>540.71167445179594</v>
      </c>
      <c r="R6" s="12">
        <v>321</v>
      </c>
      <c r="S6" s="8">
        <v>522.729446401117</v>
      </c>
      <c r="T6" s="12">
        <v>297</v>
      </c>
    </row>
    <row r="7" spans="1:20" x14ac:dyDescent="0.3">
      <c r="A7" s="16" t="s">
        <v>2</v>
      </c>
      <c r="B7" s="7" t="s">
        <v>48</v>
      </c>
      <c r="C7" s="8">
        <v>725.948151517626</v>
      </c>
      <c r="D7" s="12">
        <v>129</v>
      </c>
      <c r="E7" s="8">
        <v>582.57467730567998</v>
      </c>
      <c r="F7" s="12">
        <v>129</v>
      </c>
      <c r="G7" s="8">
        <v>751.55372994686604</v>
      </c>
      <c r="H7" s="12">
        <v>129</v>
      </c>
      <c r="I7" s="8">
        <v>787.39052149539305</v>
      </c>
      <c r="J7" s="12">
        <v>129</v>
      </c>
      <c r="K7" s="8">
        <v>738.14004614968701</v>
      </c>
      <c r="L7" s="12">
        <v>129</v>
      </c>
      <c r="M7" s="8">
        <v>739.693613433736</v>
      </c>
      <c r="N7" s="12">
        <v>129</v>
      </c>
      <c r="O7" s="8">
        <v>755.55082898595197</v>
      </c>
      <c r="P7" s="12">
        <v>126</v>
      </c>
      <c r="Q7" s="8">
        <v>769.53444281758595</v>
      </c>
      <c r="R7" s="12">
        <v>124</v>
      </c>
      <c r="S7" s="8">
        <v>732.43749640891497</v>
      </c>
      <c r="T7" s="12">
        <v>112</v>
      </c>
    </row>
    <row r="8" spans="1:20" ht="25.5" customHeight="1" x14ac:dyDescent="0.3">
      <c r="A8" s="18" t="s">
        <v>49</v>
      </c>
      <c r="B8" s="7" t="s">
        <v>46</v>
      </c>
      <c r="C8" s="8">
        <v>519.23541643835995</v>
      </c>
      <c r="D8" s="12">
        <v>243</v>
      </c>
      <c r="E8" s="8">
        <v>371.67714571740999</v>
      </c>
      <c r="F8" s="12">
        <v>243</v>
      </c>
      <c r="G8" s="8">
        <v>555.44622109889804</v>
      </c>
      <c r="H8" s="12">
        <v>243</v>
      </c>
      <c r="I8" s="8">
        <v>606.32928266390604</v>
      </c>
      <c r="J8" s="12">
        <v>243</v>
      </c>
      <c r="K8" s="8">
        <v>550.98946864844595</v>
      </c>
      <c r="L8" s="12">
        <v>243</v>
      </c>
      <c r="M8" s="8">
        <v>507.60679385924101</v>
      </c>
      <c r="N8" s="12">
        <v>243</v>
      </c>
      <c r="O8" s="8">
        <v>533.80089986560995</v>
      </c>
      <c r="P8" s="12">
        <v>227</v>
      </c>
      <c r="Q8" s="8">
        <v>546.33560337827498</v>
      </c>
      <c r="R8" s="12">
        <v>220</v>
      </c>
      <c r="S8" s="8">
        <v>537.393019780999</v>
      </c>
      <c r="T8" s="12">
        <v>205</v>
      </c>
    </row>
    <row r="9" spans="1:20" x14ac:dyDescent="0.3">
      <c r="A9" s="16" t="s">
        <v>2</v>
      </c>
      <c r="B9" s="7" t="s">
        <v>48</v>
      </c>
      <c r="C9" s="8">
        <v>646.586176223748</v>
      </c>
      <c r="D9" s="12">
        <v>149</v>
      </c>
      <c r="E9" s="8">
        <v>507.21978735802099</v>
      </c>
      <c r="F9" s="12">
        <v>149</v>
      </c>
      <c r="G9" s="8">
        <v>655.63027290673699</v>
      </c>
      <c r="H9" s="12">
        <v>149</v>
      </c>
      <c r="I9" s="8">
        <v>706.61706520390896</v>
      </c>
      <c r="J9" s="12">
        <v>149</v>
      </c>
      <c r="K9" s="8">
        <v>681.58987093219798</v>
      </c>
      <c r="L9" s="12">
        <v>149</v>
      </c>
      <c r="M9" s="8">
        <v>666.37107069894</v>
      </c>
      <c r="N9" s="12">
        <v>149</v>
      </c>
      <c r="O9" s="8">
        <v>686.75299130139797</v>
      </c>
      <c r="P9" s="12">
        <v>141</v>
      </c>
      <c r="Q9" s="8">
        <v>679.68065990874504</v>
      </c>
      <c r="R9" s="12">
        <v>137</v>
      </c>
      <c r="S9" s="8">
        <v>659.42077222424098</v>
      </c>
      <c r="T9" s="12">
        <v>130</v>
      </c>
    </row>
    <row r="10" spans="1:20" x14ac:dyDescent="0.3">
      <c r="A10" s="18" t="s">
        <v>50</v>
      </c>
      <c r="B10" s="7" t="s">
        <v>46</v>
      </c>
      <c r="C10" s="8">
        <v>564.58900051422995</v>
      </c>
      <c r="D10" s="12">
        <v>140</v>
      </c>
      <c r="E10" s="8">
        <v>382.72647774903902</v>
      </c>
      <c r="F10" s="12">
        <v>140</v>
      </c>
      <c r="G10" s="8">
        <v>608.62881569501894</v>
      </c>
      <c r="H10" s="12">
        <v>140</v>
      </c>
      <c r="I10" s="8">
        <v>656.54963061399997</v>
      </c>
      <c r="J10" s="12">
        <v>140</v>
      </c>
      <c r="K10" s="8">
        <v>605.82394257931696</v>
      </c>
      <c r="L10" s="12">
        <v>140</v>
      </c>
      <c r="M10" s="8">
        <v>557.01463755613497</v>
      </c>
      <c r="N10" s="12">
        <v>140</v>
      </c>
      <c r="O10" s="8">
        <v>617.31152178949606</v>
      </c>
      <c r="P10" s="12">
        <v>136</v>
      </c>
      <c r="Q10" s="8">
        <v>594.19247672259701</v>
      </c>
      <c r="R10" s="12">
        <v>128</v>
      </c>
      <c r="S10" s="8">
        <v>542.260977095763</v>
      </c>
      <c r="T10" s="12">
        <v>122</v>
      </c>
    </row>
    <row r="11" spans="1:20" x14ac:dyDescent="0.3">
      <c r="A11" s="16" t="s">
        <v>2</v>
      </c>
      <c r="B11" s="7" t="s">
        <v>48</v>
      </c>
      <c r="C11" s="8">
        <v>578.299674377575</v>
      </c>
      <c r="D11" s="12">
        <v>352</v>
      </c>
      <c r="E11" s="8">
        <v>451.51368797811199</v>
      </c>
      <c r="F11" s="12">
        <v>352</v>
      </c>
      <c r="G11" s="8">
        <v>601.45365788858805</v>
      </c>
      <c r="H11" s="12">
        <v>352</v>
      </c>
      <c r="I11" s="8">
        <v>643.78073381205797</v>
      </c>
      <c r="J11" s="12">
        <v>352</v>
      </c>
      <c r="K11" s="8">
        <v>608.64227875117297</v>
      </c>
      <c r="L11" s="12">
        <v>352</v>
      </c>
      <c r="M11" s="8">
        <v>580.44313258286104</v>
      </c>
      <c r="N11" s="12">
        <v>352</v>
      </c>
      <c r="O11" s="8">
        <v>592.727480560853</v>
      </c>
      <c r="P11" s="12">
        <v>326</v>
      </c>
      <c r="Q11" s="8">
        <v>609.83295887285794</v>
      </c>
      <c r="R11" s="12">
        <v>317</v>
      </c>
      <c r="S11" s="8">
        <v>597.69937432376105</v>
      </c>
      <c r="T11" s="12">
        <v>287</v>
      </c>
    </row>
    <row r="12" spans="1:20" ht="25.5" customHeight="1" x14ac:dyDescent="0.3">
      <c r="A12" s="18" t="s">
        <v>51</v>
      </c>
      <c r="B12" s="7" t="s">
        <v>46</v>
      </c>
      <c r="C12" s="8">
        <v>536.24223214963399</v>
      </c>
      <c r="D12" s="12">
        <v>172</v>
      </c>
      <c r="E12" s="8">
        <v>367.35892413588101</v>
      </c>
      <c r="F12" s="12">
        <v>172</v>
      </c>
      <c r="G12" s="8">
        <v>564.88523144876297</v>
      </c>
      <c r="H12" s="12">
        <v>172</v>
      </c>
      <c r="I12" s="8">
        <v>632.23914421406096</v>
      </c>
      <c r="J12" s="12">
        <v>172</v>
      </c>
      <c r="K12" s="8">
        <v>570.06216316503503</v>
      </c>
      <c r="L12" s="12">
        <v>172</v>
      </c>
      <c r="M12" s="8">
        <v>544.55799428451701</v>
      </c>
      <c r="N12" s="12">
        <v>172</v>
      </c>
      <c r="O12" s="8">
        <v>560.2207029141</v>
      </c>
      <c r="P12" s="12">
        <v>163</v>
      </c>
      <c r="Q12" s="8">
        <v>573.06938648532901</v>
      </c>
      <c r="R12" s="12">
        <v>156</v>
      </c>
      <c r="S12" s="8">
        <v>539.13429997914102</v>
      </c>
      <c r="T12" s="12">
        <v>147</v>
      </c>
    </row>
    <row r="13" spans="1:20" x14ac:dyDescent="0.3">
      <c r="A13" s="16" t="s">
        <v>2</v>
      </c>
      <c r="B13" s="7" t="s">
        <v>48</v>
      </c>
      <c r="C13" s="8">
        <v>597.76824897462097</v>
      </c>
      <c r="D13" s="12">
        <v>299</v>
      </c>
      <c r="E13" s="8">
        <v>465.790826588588</v>
      </c>
      <c r="F13" s="12">
        <v>299</v>
      </c>
      <c r="G13" s="8">
        <v>628.42033472352796</v>
      </c>
      <c r="H13" s="12">
        <v>299</v>
      </c>
      <c r="I13" s="8">
        <v>657.01273436593101</v>
      </c>
      <c r="J13" s="12">
        <v>299</v>
      </c>
      <c r="K13" s="8">
        <v>630.25955907877199</v>
      </c>
      <c r="L13" s="12">
        <v>299</v>
      </c>
      <c r="M13" s="8">
        <v>595.59581701983495</v>
      </c>
      <c r="N13" s="12">
        <v>299</v>
      </c>
      <c r="O13" s="8">
        <v>622.89286788387506</v>
      </c>
      <c r="P13" s="12">
        <v>279</v>
      </c>
      <c r="Q13" s="8">
        <v>626.27255453933196</v>
      </c>
      <c r="R13" s="12">
        <v>271</v>
      </c>
      <c r="S13" s="8">
        <v>607.98983055221902</v>
      </c>
      <c r="T13" s="12">
        <v>248</v>
      </c>
    </row>
    <row r="14" spans="1:20" ht="25.5" customHeight="1" x14ac:dyDescent="0.3">
      <c r="A14" s="18" t="s">
        <v>52</v>
      </c>
      <c r="B14" s="7" t="s">
        <v>46</v>
      </c>
      <c r="C14" s="8">
        <v>492.31691851400598</v>
      </c>
      <c r="D14" s="12">
        <v>143</v>
      </c>
      <c r="E14" s="8">
        <v>372.45316005481402</v>
      </c>
      <c r="F14" s="12">
        <v>143</v>
      </c>
      <c r="G14" s="8">
        <v>511.083716010317</v>
      </c>
      <c r="H14" s="12">
        <v>143</v>
      </c>
      <c r="I14" s="8">
        <v>570.95103128768403</v>
      </c>
      <c r="J14" s="12">
        <v>143</v>
      </c>
      <c r="K14" s="8">
        <v>530.91393969196201</v>
      </c>
      <c r="L14" s="12">
        <v>143</v>
      </c>
      <c r="M14" s="8">
        <v>483.64079600644197</v>
      </c>
      <c r="N14" s="12">
        <v>143</v>
      </c>
      <c r="O14" s="8">
        <v>519.54777693488199</v>
      </c>
      <c r="P14" s="12">
        <v>140</v>
      </c>
      <c r="Q14" s="8">
        <v>500.05370191722602</v>
      </c>
      <c r="R14" s="12">
        <v>139</v>
      </c>
      <c r="S14" s="8">
        <v>489.87043403518999</v>
      </c>
      <c r="T14" s="12">
        <v>132</v>
      </c>
    </row>
    <row r="15" spans="1:20" x14ac:dyDescent="0.3">
      <c r="A15" s="16" t="s">
        <v>2</v>
      </c>
      <c r="B15" s="7" t="s">
        <v>48</v>
      </c>
      <c r="C15" s="8">
        <v>666.07378284470406</v>
      </c>
      <c r="D15" s="12">
        <v>155</v>
      </c>
      <c r="E15" s="8">
        <v>495.83453409349602</v>
      </c>
      <c r="F15" s="12">
        <v>155</v>
      </c>
      <c r="G15" s="8">
        <v>699.15743831780196</v>
      </c>
      <c r="H15" s="12">
        <v>155</v>
      </c>
      <c r="I15" s="8">
        <v>731.00865092675895</v>
      </c>
      <c r="J15" s="12">
        <v>155</v>
      </c>
      <c r="K15" s="8">
        <v>703.39401129605199</v>
      </c>
      <c r="L15" s="12">
        <v>155</v>
      </c>
      <c r="M15" s="8">
        <v>675.82901614892296</v>
      </c>
      <c r="N15" s="12">
        <v>155</v>
      </c>
      <c r="O15" s="8">
        <v>700.104800589776</v>
      </c>
      <c r="P15" s="12">
        <v>149</v>
      </c>
      <c r="Q15" s="8">
        <v>718.81387323545596</v>
      </c>
      <c r="R15" s="12">
        <v>145</v>
      </c>
      <c r="S15" s="8">
        <v>669.99773491723499</v>
      </c>
      <c r="T15" s="12">
        <v>140</v>
      </c>
    </row>
    <row r="16" spans="1:20" ht="25.5" customHeight="1" x14ac:dyDescent="0.3">
      <c r="A16" s="18" t="s">
        <v>53</v>
      </c>
      <c r="B16" s="7" t="s">
        <v>46</v>
      </c>
      <c r="C16" s="8">
        <v>531.09041649606502</v>
      </c>
      <c r="D16" s="12">
        <v>354</v>
      </c>
      <c r="E16" s="8">
        <v>389.51518600427102</v>
      </c>
      <c r="F16" s="12">
        <v>354</v>
      </c>
      <c r="G16" s="8">
        <v>554.68305997275502</v>
      </c>
      <c r="H16" s="12">
        <v>354</v>
      </c>
      <c r="I16" s="8">
        <v>606.95435338947004</v>
      </c>
      <c r="J16" s="12">
        <v>354</v>
      </c>
      <c r="K16" s="8">
        <v>572.46427524520902</v>
      </c>
      <c r="L16" s="12">
        <v>354</v>
      </c>
      <c r="M16" s="8">
        <v>531.84657233196401</v>
      </c>
      <c r="N16" s="12">
        <v>354</v>
      </c>
      <c r="O16" s="8">
        <v>555.45681690378206</v>
      </c>
      <c r="P16" s="12">
        <v>328</v>
      </c>
      <c r="Q16" s="8">
        <v>562.68474075809797</v>
      </c>
      <c r="R16" s="12">
        <v>310</v>
      </c>
      <c r="S16" s="8">
        <v>533.43655836053699</v>
      </c>
      <c r="T16" s="12">
        <v>279</v>
      </c>
    </row>
    <row r="17" spans="1:20" x14ac:dyDescent="0.3">
      <c r="A17" s="16" t="s">
        <v>2</v>
      </c>
      <c r="B17" s="7" t="s">
        <v>48</v>
      </c>
      <c r="C17" s="8">
        <v>674.11201940260605</v>
      </c>
      <c r="D17" s="12">
        <v>138</v>
      </c>
      <c r="E17" s="8">
        <v>543.55847365668296</v>
      </c>
      <c r="F17" s="12">
        <v>138</v>
      </c>
      <c r="G17" s="8">
        <v>707.44588250940797</v>
      </c>
      <c r="H17" s="12">
        <v>138</v>
      </c>
      <c r="I17" s="8">
        <v>728.78468979542595</v>
      </c>
      <c r="J17" s="12">
        <v>138</v>
      </c>
      <c r="K17" s="8">
        <v>693.47710979843896</v>
      </c>
      <c r="L17" s="12">
        <v>138</v>
      </c>
      <c r="M17" s="8">
        <v>675.379298844593</v>
      </c>
      <c r="N17" s="12">
        <v>138</v>
      </c>
      <c r="O17" s="8">
        <v>694.55093946334205</v>
      </c>
      <c r="P17" s="12">
        <v>135</v>
      </c>
      <c r="Q17" s="8">
        <v>700.24456457435201</v>
      </c>
      <c r="R17" s="12">
        <v>133</v>
      </c>
      <c r="S17" s="8">
        <v>678.22711235158602</v>
      </c>
      <c r="T17" s="12">
        <v>128</v>
      </c>
    </row>
    <row r="18" spans="1:20" ht="25.5" customHeight="1" x14ac:dyDescent="0.3">
      <c r="A18" s="18" t="s">
        <v>54</v>
      </c>
      <c r="B18" s="7" t="s">
        <v>46</v>
      </c>
      <c r="C18" s="8">
        <v>505.94963195927602</v>
      </c>
      <c r="D18" s="12">
        <v>278</v>
      </c>
      <c r="E18" s="8">
        <v>374.40552938163302</v>
      </c>
      <c r="F18" s="12">
        <v>278</v>
      </c>
      <c r="G18" s="8">
        <v>534.52896009489996</v>
      </c>
      <c r="H18" s="12">
        <v>278</v>
      </c>
      <c r="I18" s="8">
        <v>579.19361133945904</v>
      </c>
      <c r="J18" s="12">
        <v>278</v>
      </c>
      <c r="K18" s="8">
        <v>544.72257679023096</v>
      </c>
      <c r="L18" s="12">
        <v>278</v>
      </c>
      <c r="M18" s="8">
        <v>497.52036487415398</v>
      </c>
      <c r="N18" s="12">
        <v>278</v>
      </c>
      <c r="O18" s="8">
        <v>527.64837545117405</v>
      </c>
      <c r="P18" s="12">
        <v>254</v>
      </c>
      <c r="Q18" s="8">
        <v>533.45827476455099</v>
      </c>
      <c r="R18" s="12">
        <v>240</v>
      </c>
      <c r="S18" s="8">
        <v>508.90461205570699</v>
      </c>
      <c r="T18" s="12">
        <v>218</v>
      </c>
    </row>
    <row r="19" spans="1:20" x14ac:dyDescent="0.3">
      <c r="A19" s="16" t="s">
        <v>2</v>
      </c>
      <c r="B19" s="7" t="s">
        <v>48</v>
      </c>
      <c r="C19" s="8">
        <v>657.22686791531498</v>
      </c>
      <c r="D19" s="12">
        <v>214</v>
      </c>
      <c r="E19" s="8">
        <v>509.95201186689098</v>
      </c>
      <c r="F19" s="12">
        <v>214</v>
      </c>
      <c r="G19" s="8">
        <v>680.77976520691595</v>
      </c>
      <c r="H19" s="12">
        <v>214</v>
      </c>
      <c r="I19" s="8">
        <v>722.57620784127005</v>
      </c>
      <c r="J19" s="12">
        <v>214</v>
      </c>
      <c r="K19" s="8">
        <v>687.525751404375</v>
      </c>
      <c r="L19" s="12">
        <v>214</v>
      </c>
      <c r="M19" s="8">
        <v>670.15239479925697</v>
      </c>
      <c r="N19" s="12">
        <v>214</v>
      </c>
      <c r="O19" s="8">
        <v>680.29539645896602</v>
      </c>
      <c r="P19" s="12">
        <v>209</v>
      </c>
      <c r="Q19" s="8">
        <v>688.79905108390994</v>
      </c>
      <c r="R19" s="12">
        <v>203</v>
      </c>
      <c r="S19" s="8">
        <v>662.993590348667</v>
      </c>
      <c r="T19" s="12">
        <v>189</v>
      </c>
    </row>
    <row r="20" spans="1:20" ht="25.5" customHeight="1" x14ac:dyDescent="0.3">
      <c r="A20" s="18" t="s">
        <v>55</v>
      </c>
      <c r="B20" s="7" t="s">
        <v>46</v>
      </c>
      <c r="C20" s="8">
        <v>536.29133561753304</v>
      </c>
      <c r="D20" s="12">
        <v>20</v>
      </c>
      <c r="E20" s="8">
        <v>378.14734364867002</v>
      </c>
      <c r="F20" s="12">
        <v>20</v>
      </c>
      <c r="G20" s="8">
        <v>586.47854694079001</v>
      </c>
      <c r="H20" s="12">
        <v>20</v>
      </c>
      <c r="I20" s="8">
        <v>606.16669997817701</v>
      </c>
      <c r="J20" s="12">
        <v>20</v>
      </c>
      <c r="K20" s="8">
        <v>593.84847857253703</v>
      </c>
      <c r="L20" s="12">
        <v>20</v>
      </c>
      <c r="M20" s="8">
        <v>514.93708338387205</v>
      </c>
      <c r="N20" s="12">
        <v>20</v>
      </c>
      <c r="O20" s="8">
        <v>568.19478854459396</v>
      </c>
      <c r="P20" s="12">
        <v>20</v>
      </c>
      <c r="Q20" s="8">
        <v>581.60689283017803</v>
      </c>
      <c r="R20" s="12">
        <v>19</v>
      </c>
      <c r="S20" s="8">
        <v>505.16285675758797</v>
      </c>
      <c r="T20" s="12">
        <v>14</v>
      </c>
    </row>
    <row r="21" spans="1:20" x14ac:dyDescent="0.3">
      <c r="A21" s="16" t="s">
        <v>2</v>
      </c>
      <c r="B21" s="7" t="s">
        <v>48</v>
      </c>
      <c r="C21" s="8">
        <v>730.548778283979</v>
      </c>
      <c r="D21" s="12">
        <v>28</v>
      </c>
      <c r="E21" s="8">
        <v>633.91352499058496</v>
      </c>
      <c r="F21" s="12">
        <v>28</v>
      </c>
      <c r="G21" s="8">
        <v>741.24330315412794</v>
      </c>
      <c r="H21" s="12">
        <v>28</v>
      </c>
      <c r="I21" s="8">
        <v>762.83708237285998</v>
      </c>
      <c r="J21" s="12">
        <v>28</v>
      </c>
      <c r="K21" s="8">
        <v>769.604191858999</v>
      </c>
      <c r="L21" s="12">
        <v>28</v>
      </c>
      <c r="M21" s="8">
        <v>723.88812623028502</v>
      </c>
      <c r="N21" s="12">
        <v>28</v>
      </c>
      <c r="O21" s="8">
        <v>723.55961773257798</v>
      </c>
      <c r="P21" s="12">
        <v>28</v>
      </c>
      <c r="Q21" s="8">
        <v>774.02120306417305</v>
      </c>
      <c r="R21" s="12">
        <v>27</v>
      </c>
      <c r="S21" s="8">
        <v>751.69515168675798</v>
      </c>
      <c r="T21" s="12">
        <v>27</v>
      </c>
    </row>
    <row r="22" spans="1:20" ht="25.5" customHeight="1" x14ac:dyDescent="0.3">
      <c r="A22" s="18" t="s">
        <v>56</v>
      </c>
      <c r="B22" s="7" t="s">
        <v>46</v>
      </c>
      <c r="C22" s="8">
        <v>508.093212803168</v>
      </c>
      <c r="D22" s="12">
        <v>286</v>
      </c>
      <c r="E22" s="8">
        <v>377.03121416151401</v>
      </c>
      <c r="F22" s="12">
        <v>286</v>
      </c>
      <c r="G22" s="8">
        <v>538.01404063986502</v>
      </c>
      <c r="H22" s="12">
        <v>286</v>
      </c>
      <c r="I22" s="8">
        <v>580.589414955091</v>
      </c>
      <c r="J22" s="12">
        <v>286</v>
      </c>
      <c r="K22" s="8">
        <v>546.25103889688603</v>
      </c>
      <c r="L22" s="12">
        <v>286</v>
      </c>
      <c r="M22" s="8">
        <v>502.53358756745001</v>
      </c>
      <c r="N22" s="12">
        <v>286</v>
      </c>
      <c r="O22" s="8">
        <v>533.02949000849298</v>
      </c>
      <c r="P22" s="12">
        <v>262</v>
      </c>
      <c r="Q22" s="8">
        <v>530.13879699807103</v>
      </c>
      <c r="R22" s="12">
        <v>250</v>
      </c>
      <c r="S22" s="8">
        <v>506.824717617028</v>
      </c>
      <c r="T22" s="12">
        <v>223</v>
      </c>
    </row>
    <row r="23" spans="1:20" x14ac:dyDescent="0.3">
      <c r="A23" s="16" t="s">
        <v>2</v>
      </c>
      <c r="B23" s="7" t="s">
        <v>48</v>
      </c>
      <c r="C23" s="8">
        <v>660.18402857772799</v>
      </c>
      <c r="D23" s="12">
        <v>206</v>
      </c>
      <c r="E23" s="8">
        <v>511.63031470008502</v>
      </c>
      <c r="F23" s="12">
        <v>206</v>
      </c>
      <c r="G23" s="8">
        <v>681.69222825266195</v>
      </c>
      <c r="H23" s="12">
        <v>206</v>
      </c>
      <c r="I23" s="8">
        <v>726.25519850481805</v>
      </c>
      <c r="J23" s="12">
        <v>206</v>
      </c>
      <c r="K23" s="8">
        <v>690.99932742183</v>
      </c>
      <c r="L23" s="12">
        <v>206</v>
      </c>
      <c r="M23" s="8">
        <v>669.990137995331</v>
      </c>
      <c r="N23" s="12">
        <v>206</v>
      </c>
      <c r="O23" s="8">
        <v>679.20217287857997</v>
      </c>
      <c r="P23" s="12">
        <v>201</v>
      </c>
      <c r="Q23" s="8">
        <v>700.79219083704197</v>
      </c>
      <c r="R23" s="12">
        <v>193</v>
      </c>
      <c r="S23" s="8">
        <v>669.33621909413205</v>
      </c>
      <c r="T23" s="12">
        <v>184</v>
      </c>
    </row>
    <row r="24" spans="1:20" ht="25.5" customHeight="1" x14ac:dyDescent="0.3">
      <c r="A24" s="18" t="s">
        <v>57</v>
      </c>
      <c r="B24" s="7" t="s">
        <v>46</v>
      </c>
      <c r="C24" s="8">
        <v>545.69712920575296</v>
      </c>
      <c r="D24" s="12">
        <v>118</v>
      </c>
      <c r="E24" s="8">
        <v>419.546155081287</v>
      </c>
      <c r="F24" s="12">
        <v>118</v>
      </c>
      <c r="G24" s="8">
        <v>587.79072259034501</v>
      </c>
      <c r="H24" s="12">
        <v>118</v>
      </c>
      <c r="I24" s="8">
        <v>614.59349644304098</v>
      </c>
      <c r="J24" s="12">
        <v>118</v>
      </c>
      <c r="K24" s="8">
        <v>561.52205175816403</v>
      </c>
      <c r="L24" s="12">
        <v>118</v>
      </c>
      <c r="M24" s="8">
        <v>538.41695439725697</v>
      </c>
      <c r="N24" s="12">
        <v>118</v>
      </c>
      <c r="O24" s="8">
        <v>576.21532917310606</v>
      </c>
      <c r="P24" s="12">
        <v>109</v>
      </c>
      <c r="Q24" s="8">
        <v>585.48271656786505</v>
      </c>
      <c r="R24" s="12">
        <v>104</v>
      </c>
      <c r="S24" s="8">
        <v>520.28649303291104</v>
      </c>
      <c r="T24" s="12">
        <v>80</v>
      </c>
    </row>
    <row r="25" spans="1:20" x14ac:dyDescent="0.3">
      <c r="A25" s="16" t="s">
        <v>2</v>
      </c>
      <c r="B25" s="7" t="s">
        <v>48</v>
      </c>
      <c r="C25" s="8">
        <v>580.607867374992</v>
      </c>
      <c r="D25" s="12">
        <v>374</v>
      </c>
      <c r="E25" s="8">
        <v>438.20972263726497</v>
      </c>
      <c r="F25" s="12">
        <v>374</v>
      </c>
      <c r="G25" s="8">
        <v>601.89367530956201</v>
      </c>
      <c r="H25" s="12">
        <v>374</v>
      </c>
      <c r="I25" s="8">
        <v>650.69322215383704</v>
      </c>
      <c r="J25" s="12">
        <v>374</v>
      </c>
      <c r="K25" s="8">
        <v>621.92134635708396</v>
      </c>
      <c r="L25" s="12">
        <v>374</v>
      </c>
      <c r="M25" s="8">
        <v>584.16513756265294</v>
      </c>
      <c r="N25" s="12">
        <v>374</v>
      </c>
      <c r="O25" s="8">
        <v>603.53792153832899</v>
      </c>
      <c r="P25" s="12">
        <v>354</v>
      </c>
      <c r="Q25" s="8">
        <v>610.85365243624096</v>
      </c>
      <c r="R25" s="12">
        <v>339</v>
      </c>
      <c r="S25" s="8">
        <v>595.33440595721004</v>
      </c>
      <c r="T25" s="12">
        <v>327</v>
      </c>
    </row>
    <row r="26" spans="1:20" ht="25.5" customHeight="1" x14ac:dyDescent="0.3">
      <c r="A26" s="18" t="s">
        <v>58</v>
      </c>
      <c r="B26" s="7" t="s">
        <v>46</v>
      </c>
      <c r="C26" s="8">
        <v>566.62363068741695</v>
      </c>
      <c r="D26" s="12">
        <v>417</v>
      </c>
      <c r="E26" s="8">
        <v>420.39817586021297</v>
      </c>
      <c r="F26" s="12">
        <v>417</v>
      </c>
      <c r="G26" s="8">
        <v>596.16877615760302</v>
      </c>
      <c r="H26" s="12">
        <v>417</v>
      </c>
      <c r="I26" s="8">
        <v>640.04599969950698</v>
      </c>
      <c r="J26" s="12">
        <v>417</v>
      </c>
      <c r="K26" s="8">
        <v>600.66174946757906</v>
      </c>
      <c r="L26" s="12">
        <v>417</v>
      </c>
      <c r="M26" s="8">
        <v>566.01182587374501</v>
      </c>
      <c r="N26" s="12">
        <v>417</v>
      </c>
      <c r="O26" s="8">
        <v>595.453105222315</v>
      </c>
      <c r="P26" s="12">
        <v>389</v>
      </c>
      <c r="Q26" s="8">
        <v>598.68418041572295</v>
      </c>
      <c r="R26" s="12">
        <v>374</v>
      </c>
      <c r="S26" s="8">
        <v>576.07645697389501</v>
      </c>
      <c r="T26" s="12">
        <v>338</v>
      </c>
    </row>
    <row r="27" spans="1:20" x14ac:dyDescent="0.3">
      <c r="A27" s="16" t="s">
        <v>2</v>
      </c>
      <c r="B27" s="7" t="s">
        <v>48</v>
      </c>
      <c r="C27" s="8">
        <v>618.74385050255205</v>
      </c>
      <c r="D27" s="12">
        <v>75</v>
      </c>
      <c r="E27" s="8">
        <v>503.47720305519198</v>
      </c>
      <c r="F27" s="12">
        <v>75</v>
      </c>
      <c r="G27" s="8">
        <v>642.91895361272896</v>
      </c>
      <c r="H27" s="12">
        <v>75</v>
      </c>
      <c r="I27" s="8">
        <v>686.40749308439797</v>
      </c>
      <c r="J27" s="12">
        <v>75</v>
      </c>
      <c r="K27" s="8">
        <v>647.62711412852298</v>
      </c>
      <c r="L27" s="12">
        <v>75</v>
      </c>
      <c r="M27" s="8">
        <v>619.21163047181801</v>
      </c>
      <c r="N27" s="12">
        <v>75</v>
      </c>
      <c r="O27" s="8">
        <v>620.81759601556405</v>
      </c>
      <c r="P27" s="12">
        <v>73</v>
      </c>
      <c r="Q27" s="8">
        <v>641.53709893114296</v>
      </c>
      <c r="R27" s="12">
        <v>71</v>
      </c>
      <c r="S27" s="8">
        <v>610.33699814089005</v>
      </c>
      <c r="T27" s="12">
        <v>71</v>
      </c>
    </row>
    <row r="28" spans="1:20" x14ac:dyDescent="0.3">
      <c r="A28" s="18" t="s">
        <v>59</v>
      </c>
      <c r="B28" s="7" t="s">
        <v>46</v>
      </c>
      <c r="C28" s="8">
        <v>495.89047134442302</v>
      </c>
      <c r="D28" s="12">
        <v>210</v>
      </c>
      <c r="E28" s="8">
        <v>370.93339919204999</v>
      </c>
      <c r="F28" s="12">
        <v>210</v>
      </c>
      <c r="G28" s="8">
        <v>524.27553209461803</v>
      </c>
      <c r="H28" s="12">
        <v>210</v>
      </c>
      <c r="I28" s="8">
        <v>565.01894983092097</v>
      </c>
      <c r="J28" s="12">
        <v>210</v>
      </c>
      <c r="K28" s="8">
        <v>527.56870293254599</v>
      </c>
      <c r="L28" s="12">
        <v>210</v>
      </c>
      <c r="M28" s="8">
        <v>492.823084186541</v>
      </c>
      <c r="N28" s="12">
        <v>210</v>
      </c>
      <c r="O28" s="8">
        <v>515.10828614556203</v>
      </c>
      <c r="P28" s="12">
        <v>189</v>
      </c>
      <c r="Q28" s="8">
        <v>516.86603036879296</v>
      </c>
      <c r="R28" s="12">
        <v>181</v>
      </c>
      <c r="S28" s="8">
        <v>504.289534750391</v>
      </c>
      <c r="T28" s="12">
        <v>163</v>
      </c>
    </row>
    <row r="29" spans="1:20" x14ac:dyDescent="0.3">
      <c r="A29" s="16" t="s">
        <v>2</v>
      </c>
      <c r="B29" s="7" t="s">
        <v>48</v>
      </c>
      <c r="C29" s="8">
        <v>628.58254786297198</v>
      </c>
      <c r="D29" s="12">
        <v>282</v>
      </c>
      <c r="E29" s="8">
        <v>480.174048733539</v>
      </c>
      <c r="F29" s="12">
        <v>282</v>
      </c>
      <c r="G29" s="8">
        <v>653.47942414768795</v>
      </c>
      <c r="H29" s="12">
        <v>282</v>
      </c>
      <c r="I29" s="8">
        <v>698.87064409949699</v>
      </c>
      <c r="J29" s="12">
        <v>282</v>
      </c>
      <c r="K29" s="8">
        <v>666.16951410272497</v>
      </c>
      <c r="L29" s="12">
        <v>282</v>
      </c>
      <c r="M29" s="8">
        <v>632.43139514816096</v>
      </c>
      <c r="N29" s="12">
        <v>282</v>
      </c>
      <c r="O29" s="8">
        <v>653.222054081696</v>
      </c>
      <c r="P29" s="12">
        <v>274</v>
      </c>
      <c r="Q29" s="8">
        <v>665.38169737568899</v>
      </c>
      <c r="R29" s="12">
        <v>262</v>
      </c>
      <c r="S29" s="8">
        <v>630.82819170727896</v>
      </c>
      <c r="T29" s="12">
        <v>244</v>
      </c>
    </row>
    <row r="30" spans="1:20" ht="25.5" customHeight="1" x14ac:dyDescent="0.3">
      <c r="A30" s="18" t="s">
        <v>60</v>
      </c>
      <c r="B30" s="7" t="s">
        <v>46</v>
      </c>
      <c r="C30" s="8">
        <v>541.24532021078801</v>
      </c>
      <c r="D30" s="12">
        <v>371</v>
      </c>
      <c r="E30" s="8">
        <v>395.42667191511299</v>
      </c>
      <c r="F30" s="12">
        <v>371</v>
      </c>
      <c r="G30" s="8">
        <v>567.44357254780095</v>
      </c>
      <c r="H30" s="12">
        <v>371</v>
      </c>
      <c r="I30" s="8">
        <v>616.72336301188102</v>
      </c>
      <c r="J30" s="12">
        <v>371</v>
      </c>
      <c r="K30" s="8">
        <v>579.90558056861596</v>
      </c>
      <c r="L30" s="12">
        <v>371</v>
      </c>
      <c r="M30" s="8">
        <v>548.41935287355398</v>
      </c>
      <c r="N30" s="12">
        <v>371</v>
      </c>
      <c r="O30" s="8">
        <v>565.95800107616901</v>
      </c>
      <c r="P30" s="12">
        <v>343</v>
      </c>
      <c r="Q30" s="8">
        <v>574.15969441685502</v>
      </c>
      <c r="R30" s="12">
        <v>326</v>
      </c>
      <c r="S30" s="8">
        <v>545.46738049243299</v>
      </c>
      <c r="T30" s="12">
        <v>297</v>
      </c>
    </row>
    <row r="31" spans="1:20" x14ac:dyDescent="0.3">
      <c r="A31" s="16" t="s">
        <v>2</v>
      </c>
      <c r="B31" s="7" t="s">
        <v>48</v>
      </c>
      <c r="C31" s="8">
        <v>661.41556509974396</v>
      </c>
      <c r="D31" s="12">
        <v>121</v>
      </c>
      <c r="E31" s="8">
        <v>544.46021106222997</v>
      </c>
      <c r="F31" s="12">
        <v>121</v>
      </c>
      <c r="G31" s="8">
        <v>688.33371561726699</v>
      </c>
      <c r="H31" s="12">
        <v>121</v>
      </c>
      <c r="I31" s="8">
        <v>714.72481903726396</v>
      </c>
      <c r="J31" s="12">
        <v>121</v>
      </c>
      <c r="K31" s="8">
        <v>686.07239297761998</v>
      </c>
      <c r="L31" s="12">
        <v>121</v>
      </c>
      <c r="M31" s="8">
        <v>644.12927167058604</v>
      </c>
      <c r="N31" s="12">
        <v>121</v>
      </c>
      <c r="O31" s="8">
        <v>680.91792028295697</v>
      </c>
      <c r="P31" s="12">
        <v>120</v>
      </c>
      <c r="Q31" s="8">
        <v>687.08595990200001</v>
      </c>
      <c r="R31" s="12">
        <v>117</v>
      </c>
      <c r="S31" s="8">
        <v>669.629124178344</v>
      </c>
      <c r="T31" s="12">
        <v>110</v>
      </c>
    </row>
    <row r="32" spans="1:20" x14ac:dyDescent="0.3">
      <c r="A32" s="19" t="s">
        <v>61</v>
      </c>
      <c r="B32" s="7" t="s">
        <v>46</v>
      </c>
      <c r="C32" s="8">
        <v>527.09538174090403</v>
      </c>
      <c r="D32" s="12">
        <v>134</v>
      </c>
      <c r="E32" s="8">
        <v>402.04303999035801</v>
      </c>
      <c r="F32" s="12">
        <v>134</v>
      </c>
      <c r="G32" s="8">
        <v>557.87635473743205</v>
      </c>
      <c r="H32" s="12">
        <v>134</v>
      </c>
      <c r="I32" s="8">
        <v>607.395017070628</v>
      </c>
      <c r="J32" s="12">
        <v>134</v>
      </c>
      <c r="K32" s="8">
        <v>566.12689324914095</v>
      </c>
      <c r="L32" s="12">
        <v>134</v>
      </c>
      <c r="M32" s="8">
        <v>517.70453149826506</v>
      </c>
      <c r="N32" s="12">
        <v>134</v>
      </c>
      <c r="O32" s="8">
        <v>532.50540415309104</v>
      </c>
      <c r="P32" s="12">
        <v>123</v>
      </c>
      <c r="Q32" s="8">
        <v>543.48133839880904</v>
      </c>
      <c r="R32" s="12">
        <v>118</v>
      </c>
      <c r="S32" s="8">
        <v>539.87847910332596</v>
      </c>
      <c r="T32" s="12">
        <v>92</v>
      </c>
    </row>
    <row r="33" spans="1:20" x14ac:dyDescent="0.3">
      <c r="A33" s="16" t="s">
        <v>2</v>
      </c>
      <c r="B33" s="7" t="s">
        <v>48</v>
      </c>
      <c r="C33" s="8">
        <v>589.32475869921404</v>
      </c>
      <c r="D33" s="12">
        <v>358</v>
      </c>
      <c r="E33" s="8">
        <v>445.77289684547799</v>
      </c>
      <c r="F33" s="12">
        <v>358</v>
      </c>
      <c r="G33" s="8">
        <v>614.01835187248901</v>
      </c>
      <c r="H33" s="12">
        <v>358</v>
      </c>
      <c r="I33" s="8">
        <v>655.08390290990201</v>
      </c>
      <c r="J33" s="12">
        <v>358</v>
      </c>
      <c r="K33" s="8">
        <v>622.87304003472798</v>
      </c>
      <c r="L33" s="12">
        <v>358</v>
      </c>
      <c r="M33" s="8">
        <v>594.18080279331298</v>
      </c>
      <c r="N33" s="12">
        <v>358</v>
      </c>
      <c r="O33" s="8">
        <v>621.01778770885699</v>
      </c>
      <c r="P33" s="12">
        <v>340</v>
      </c>
      <c r="Q33" s="8">
        <v>627.60202827960302</v>
      </c>
      <c r="R33" s="12">
        <v>325</v>
      </c>
      <c r="S33" s="8">
        <v>592.68501751718702</v>
      </c>
      <c r="T33" s="12">
        <v>315</v>
      </c>
    </row>
    <row r="34" spans="1:20" x14ac:dyDescent="0.3">
      <c r="A34" s="18" t="s">
        <v>62</v>
      </c>
      <c r="B34" s="7" t="s">
        <v>46</v>
      </c>
      <c r="C34" s="8">
        <v>509.28273137301198</v>
      </c>
      <c r="D34" s="12">
        <v>35</v>
      </c>
      <c r="E34" s="8">
        <v>409.06312413878999</v>
      </c>
      <c r="F34" s="12">
        <v>35</v>
      </c>
      <c r="G34" s="8">
        <v>530.109540137218</v>
      </c>
      <c r="H34" s="12">
        <v>35</v>
      </c>
      <c r="I34" s="8">
        <v>596.56829476141297</v>
      </c>
      <c r="J34" s="12">
        <v>35</v>
      </c>
      <c r="K34" s="8">
        <v>549.70140223490603</v>
      </c>
      <c r="L34" s="12">
        <v>35</v>
      </c>
      <c r="M34" s="8">
        <v>475.75888998685798</v>
      </c>
      <c r="N34" s="12">
        <v>35</v>
      </c>
      <c r="O34" s="8">
        <v>534.70828981491695</v>
      </c>
      <c r="P34" s="12">
        <v>34</v>
      </c>
      <c r="Q34" s="8">
        <v>495.99731930340198</v>
      </c>
      <c r="R34" s="12">
        <v>35</v>
      </c>
      <c r="S34" s="8">
        <v>484.60446511738598</v>
      </c>
      <c r="T34" s="12">
        <v>30</v>
      </c>
    </row>
    <row r="35" spans="1:20" x14ac:dyDescent="0.3">
      <c r="A35" s="16" t="s">
        <v>2</v>
      </c>
      <c r="B35" s="7" t="s">
        <v>48</v>
      </c>
      <c r="C35" s="8">
        <v>607.36400985505099</v>
      </c>
      <c r="D35" s="12">
        <v>90</v>
      </c>
      <c r="E35" s="8">
        <v>459.72410874939902</v>
      </c>
      <c r="F35" s="12">
        <v>90</v>
      </c>
      <c r="G35" s="8">
        <v>632.96776796500899</v>
      </c>
      <c r="H35" s="12">
        <v>90</v>
      </c>
      <c r="I35" s="8">
        <v>676.18413809229696</v>
      </c>
      <c r="J35" s="12">
        <v>90</v>
      </c>
      <c r="K35" s="8">
        <v>632.04393525680098</v>
      </c>
      <c r="L35" s="12">
        <v>90</v>
      </c>
      <c r="M35" s="8">
        <v>606.87143249260305</v>
      </c>
      <c r="N35" s="12">
        <v>90</v>
      </c>
      <c r="O35" s="8">
        <v>655.42397889921199</v>
      </c>
      <c r="P35" s="12">
        <v>90</v>
      </c>
      <c r="Q35" s="8">
        <v>649.17794139564603</v>
      </c>
      <c r="R35" s="12">
        <v>89</v>
      </c>
      <c r="S35" s="8">
        <v>589.73694690677303</v>
      </c>
      <c r="T35" s="12">
        <v>78</v>
      </c>
    </row>
    <row r="36" spans="1:20" ht="25.5" customHeight="1" x14ac:dyDescent="0.3">
      <c r="A36" s="18" t="s">
        <v>63</v>
      </c>
      <c r="B36" s="7" t="s">
        <v>46</v>
      </c>
      <c r="C36" s="8">
        <v>495.49342458864999</v>
      </c>
      <c r="D36" s="12">
        <v>254</v>
      </c>
      <c r="E36" s="8">
        <v>368.89263196612399</v>
      </c>
      <c r="F36" s="12">
        <v>254</v>
      </c>
      <c r="G36" s="8">
        <v>520.80598322555795</v>
      </c>
      <c r="H36" s="12">
        <v>254</v>
      </c>
      <c r="I36" s="8">
        <v>572.89600252465902</v>
      </c>
      <c r="J36" s="12">
        <v>254</v>
      </c>
      <c r="K36" s="8">
        <v>532.6905192936</v>
      </c>
      <c r="L36" s="12">
        <v>254</v>
      </c>
      <c r="M36" s="8">
        <v>491.41971834789803</v>
      </c>
      <c r="N36" s="12">
        <v>254</v>
      </c>
      <c r="O36" s="8">
        <v>513.92506114081004</v>
      </c>
      <c r="P36" s="12">
        <v>235</v>
      </c>
      <c r="Q36" s="8">
        <v>514.40401098207201</v>
      </c>
      <c r="R36" s="12">
        <v>229</v>
      </c>
      <c r="S36" s="8">
        <v>493.631073302358</v>
      </c>
      <c r="T36" s="12">
        <v>200</v>
      </c>
    </row>
    <row r="37" spans="1:20" x14ac:dyDescent="0.3">
      <c r="A37" s="16" t="s">
        <v>2</v>
      </c>
      <c r="B37" s="7" t="s">
        <v>48</v>
      </c>
      <c r="C37" s="8">
        <v>653.339423624745</v>
      </c>
      <c r="D37" s="12">
        <v>238</v>
      </c>
      <c r="E37" s="8">
        <v>502.37506190582201</v>
      </c>
      <c r="F37" s="12">
        <v>238</v>
      </c>
      <c r="G37" s="8">
        <v>680.85851098404999</v>
      </c>
      <c r="H37" s="12">
        <v>238</v>
      </c>
      <c r="I37" s="8">
        <v>715.055959608595</v>
      </c>
      <c r="J37" s="12">
        <v>238</v>
      </c>
      <c r="K37" s="8">
        <v>686.15091184392099</v>
      </c>
      <c r="L37" s="12">
        <v>238</v>
      </c>
      <c r="M37" s="8">
        <v>659.52505132682597</v>
      </c>
      <c r="N37" s="12">
        <v>238</v>
      </c>
      <c r="O37" s="8">
        <v>682.30984492516097</v>
      </c>
      <c r="P37" s="12">
        <v>228</v>
      </c>
      <c r="Q37" s="8">
        <v>700.79700853392899</v>
      </c>
      <c r="R37" s="12">
        <v>214</v>
      </c>
      <c r="S37" s="8">
        <v>664.66797055815505</v>
      </c>
      <c r="T37" s="12">
        <v>207</v>
      </c>
    </row>
    <row r="38" spans="1:20" ht="25.5" customHeight="1" x14ac:dyDescent="0.3">
      <c r="A38" s="18" t="s">
        <v>64</v>
      </c>
      <c r="B38" s="7" t="s">
        <v>46</v>
      </c>
      <c r="C38" s="8">
        <v>544.94792665867897</v>
      </c>
      <c r="D38" s="12">
        <v>383</v>
      </c>
      <c r="E38" s="8">
        <v>401.26538524330499</v>
      </c>
      <c r="F38" s="12">
        <v>383</v>
      </c>
      <c r="G38" s="8">
        <v>572.57584008999095</v>
      </c>
      <c r="H38" s="12">
        <v>383</v>
      </c>
      <c r="I38" s="8">
        <v>617.64401914327198</v>
      </c>
      <c r="J38" s="12">
        <v>383</v>
      </c>
      <c r="K38" s="8">
        <v>583.49270291056996</v>
      </c>
      <c r="L38" s="12">
        <v>383</v>
      </c>
      <c r="M38" s="8">
        <v>549.07148615627102</v>
      </c>
      <c r="N38" s="12">
        <v>383</v>
      </c>
      <c r="O38" s="8">
        <v>566.661107965165</v>
      </c>
      <c r="P38" s="12">
        <v>354</v>
      </c>
      <c r="Q38" s="8">
        <v>579.47444250258502</v>
      </c>
      <c r="R38" s="12">
        <v>338</v>
      </c>
      <c r="S38" s="8">
        <v>549.91925204681502</v>
      </c>
      <c r="T38" s="12">
        <v>307</v>
      </c>
    </row>
    <row r="39" spans="1:20" x14ac:dyDescent="0.3">
      <c r="A39" s="16" t="s">
        <v>2</v>
      </c>
      <c r="B39" s="7" t="s">
        <v>48</v>
      </c>
      <c r="C39" s="8">
        <v>662.91398011725505</v>
      </c>
      <c r="D39" s="12">
        <v>109</v>
      </c>
      <c r="E39" s="8">
        <v>542.13971055145203</v>
      </c>
      <c r="F39" s="12">
        <v>109</v>
      </c>
      <c r="G39" s="8">
        <v>685.12371418383702</v>
      </c>
      <c r="H39" s="12">
        <v>109</v>
      </c>
      <c r="I39" s="8">
        <v>722.98160645270298</v>
      </c>
      <c r="J39" s="12">
        <v>109</v>
      </c>
      <c r="K39" s="8">
        <v>686.33713917153102</v>
      </c>
      <c r="L39" s="12">
        <v>109</v>
      </c>
      <c r="M39" s="8">
        <v>653.020837646215</v>
      </c>
      <c r="N39" s="12">
        <v>109</v>
      </c>
      <c r="O39" s="8">
        <v>690.85847776595404</v>
      </c>
      <c r="P39" s="12">
        <v>109</v>
      </c>
      <c r="Q39" s="8">
        <v>683.156436451388</v>
      </c>
      <c r="R39" s="12">
        <v>105</v>
      </c>
      <c r="S39" s="8">
        <v>669.89201647070502</v>
      </c>
      <c r="T39" s="12">
        <v>100</v>
      </c>
    </row>
    <row r="40" spans="1:20" ht="25.5" customHeight="1" x14ac:dyDescent="0.3">
      <c r="A40" s="18" t="s">
        <v>65</v>
      </c>
      <c r="B40" s="7" t="s">
        <v>46</v>
      </c>
      <c r="C40" s="8">
        <v>495.69011683275397</v>
      </c>
      <c r="D40" s="12">
        <v>51</v>
      </c>
      <c r="E40" s="8">
        <v>369.727102823922</v>
      </c>
      <c r="F40" s="12">
        <v>51</v>
      </c>
      <c r="G40" s="8">
        <v>530.71011253403105</v>
      </c>
      <c r="H40" s="12">
        <v>51</v>
      </c>
      <c r="I40" s="8">
        <v>558.76749464034106</v>
      </c>
      <c r="J40" s="12">
        <v>51</v>
      </c>
      <c r="K40" s="8">
        <v>551.72709094130505</v>
      </c>
      <c r="L40" s="12">
        <v>51</v>
      </c>
      <c r="M40" s="8">
        <v>519.13925185778305</v>
      </c>
      <c r="N40" s="12">
        <v>51</v>
      </c>
      <c r="O40" s="8">
        <v>504.06474410050799</v>
      </c>
      <c r="P40" s="12">
        <v>49</v>
      </c>
      <c r="Q40" s="8">
        <v>514.96529220823504</v>
      </c>
      <c r="R40" s="12">
        <v>49</v>
      </c>
      <c r="S40" s="8">
        <v>457.510322270622</v>
      </c>
      <c r="T40" s="12">
        <v>46</v>
      </c>
    </row>
    <row r="41" spans="1:20" x14ac:dyDescent="0.3">
      <c r="A41" s="16" t="s">
        <v>2</v>
      </c>
      <c r="B41" s="7" t="s">
        <v>48</v>
      </c>
      <c r="C41" s="8">
        <v>608.18994682810796</v>
      </c>
      <c r="D41" s="12">
        <v>173</v>
      </c>
      <c r="E41" s="8">
        <v>453.28835246067501</v>
      </c>
      <c r="F41" s="12">
        <v>173</v>
      </c>
      <c r="G41" s="8">
        <v>622.01114903088501</v>
      </c>
      <c r="H41" s="12">
        <v>173</v>
      </c>
      <c r="I41" s="8">
        <v>673.85934716224403</v>
      </c>
      <c r="J41" s="12">
        <v>173</v>
      </c>
      <c r="K41" s="8">
        <v>646.88583375458199</v>
      </c>
      <c r="L41" s="12">
        <v>173</v>
      </c>
      <c r="M41" s="8">
        <v>616.73194967343898</v>
      </c>
      <c r="N41" s="12">
        <v>173</v>
      </c>
      <c r="O41" s="8">
        <v>636.80306936281295</v>
      </c>
      <c r="P41" s="12">
        <v>166</v>
      </c>
      <c r="Q41" s="8">
        <v>645.47182354073698</v>
      </c>
      <c r="R41" s="12">
        <v>161</v>
      </c>
      <c r="S41" s="8">
        <v>636.97072091143298</v>
      </c>
      <c r="T41" s="12">
        <v>164</v>
      </c>
    </row>
  </sheetData>
  <mergeCells count="28">
    <mergeCell ref="A36:A37"/>
    <mergeCell ref="A38:A39"/>
    <mergeCell ref="A40:A41"/>
    <mergeCell ref="A26:A27"/>
    <mergeCell ref="A28:A29"/>
    <mergeCell ref="A30:A31"/>
    <mergeCell ref="A32:A33"/>
    <mergeCell ref="A34:A35"/>
    <mergeCell ref="A16:A17"/>
    <mergeCell ref="A18:A19"/>
    <mergeCell ref="A20:A21"/>
    <mergeCell ref="A22:A23"/>
    <mergeCell ref="A24:A25"/>
    <mergeCell ref="A6:A7"/>
    <mergeCell ref="A8:A9"/>
    <mergeCell ref="A10:A11"/>
    <mergeCell ref="A12:A13"/>
    <mergeCell ref="A14:A15"/>
    <mergeCell ref="K4:L4"/>
    <mergeCell ref="M4:N4"/>
    <mergeCell ref="O4:P4"/>
    <mergeCell ref="Q4:R4"/>
    <mergeCell ref="S4:T4"/>
    <mergeCell ref="B4:B5"/>
    <mergeCell ref="C4:D4"/>
    <mergeCell ref="E4:F4"/>
    <mergeCell ref="G4:H4"/>
    <mergeCell ref="I4:J4"/>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0"/>
  <sheetViews>
    <sheetView tabSelected="1" workbookViewId="0"/>
  </sheetViews>
  <sheetFormatPr defaultRowHeight="14.4" x14ac:dyDescent="0.3"/>
  <cols>
    <col min="1" max="1" width="104.88671875" bestFit="1" customWidth="1"/>
    <col min="2" max="2" width="7.7773437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5.88671875"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218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69</v>
      </c>
    </row>
    <row r="3" spans="1:30" ht="23.25" customHeight="1" x14ac:dyDescent="0.3">
      <c r="A3" s="3" t="s">
        <v>1</v>
      </c>
    </row>
    <row r="4" spans="1:30"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row>
    <row r="5" spans="1:30" x14ac:dyDescent="0.3">
      <c r="A5" t="s">
        <v>2</v>
      </c>
      <c r="B5" s="16" t="s">
        <v>2</v>
      </c>
      <c r="C5" s="17" t="s">
        <v>4</v>
      </c>
      <c r="D5" s="17" t="s">
        <v>2</v>
      </c>
      <c r="E5" s="17" t="s">
        <v>6</v>
      </c>
      <c r="F5" s="17" t="s">
        <v>2</v>
      </c>
      <c r="G5" s="17" t="s">
        <v>7</v>
      </c>
      <c r="H5" s="17" t="s">
        <v>2</v>
      </c>
      <c r="I5" s="17" t="s">
        <v>8</v>
      </c>
      <c r="J5" s="17" t="s">
        <v>2</v>
      </c>
      <c r="K5" s="17" t="s">
        <v>9</v>
      </c>
      <c r="L5" s="17" t="s">
        <v>2</v>
      </c>
      <c r="M5" s="17" t="s">
        <v>10</v>
      </c>
      <c r="N5" s="17" t="s">
        <v>2</v>
      </c>
      <c r="O5" s="17" t="s">
        <v>11</v>
      </c>
      <c r="P5" s="17" t="s">
        <v>2</v>
      </c>
      <c r="Q5" s="17" t="s">
        <v>12</v>
      </c>
      <c r="R5" s="17" t="s">
        <v>2</v>
      </c>
      <c r="S5" s="17" t="s">
        <v>13</v>
      </c>
      <c r="T5" s="17" t="s">
        <v>2</v>
      </c>
      <c r="U5" s="17" t="s">
        <v>14</v>
      </c>
      <c r="V5" s="17" t="s">
        <v>2</v>
      </c>
      <c r="W5" s="17" t="s">
        <v>15</v>
      </c>
      <c r="X5" s="17" t="s">
        <v>2</v>
      </c>
      <c r="Y5" s="17" t="s">
        <v>16</v>
      </c>
      <c r="Z5" s="17" t="s">
        <v>2</v>
      </c>
      <c r="AA5" s="17" t="s">
        <v>17</v>
      </c>
      <c r="AB5" s="17" t="s">
        <v>2</v>
      </c>
      <c r="AC5" s="17" t="s">
        <v>18</v>
      </c>
      <c r="AD5" s="17" t="s">
        <v>2</v>
      </c>
    </row>
    <row r="6" spans="1:30" x14ac:dyDescent="0.3">
      <c r="A6" t="s">
        <v>2</v>
      </c>
      <c r="B6" s="16" t="s">
        <v>2</v>
      </c>
      <c r="C6" s="5" t="s">
        <v>44</v>
      </c>
      <c r="D6" s="5" t="s">
        <v>5</v>
      </c>
      <c r="E6" s="5" t="s">
        <v>44</v>
      </c>
      <c r="F6" s="5" t="s">
        <v>5</v>
      </c>
      <c r="G6" s="5" t="s">
        <v>44</v>
      </c>
      <c r="H6" s="5" t="s">
        <v>5</v>
      </c>
      <c r="I6" s="5" t="s">
        <v>44</v>
      </c>
      <c r="J6" s="5" t="s">
        <v>5</v>
      </c>
      <c r="K6" s="5" t="s">
        <v>44</v>
      </c>
      <c r="L6" s="5" t="s">
        <v>5</v>
      </c>
      <c r="M6" s="5" t="s">
        <v>44</v>
      </c>
      <c r="N6" s="5" t="s">
        <v>5</v>
      </c>
      <c r="O6" s="5" t="s">
        <v>44</v>
      </c>
      <c r="P6" s="5" t="s">
        <v>5</v>
      </c>
      <c r="Q6" s="5" t="s">
        <v>44</v>
      </c>
      <c r="R6" s="5" t="s">
        <v>5</v>
      </c>
      <c r="S6" s="5" t="s">
        <v>44</v>
      </c>
      <c r="T6" s="5" t="s">
        <v>5</v>
      </c>
      <c r="U6" s="5" t="s">
        <v>44</v>
      </c>
      <c r="V6" s="5" t="s">
        <v>5</v>
      </c>
      <c r="W6" s="5" t="s">
        <v>44</v>
      </c>
      <c r="X6" s="5" t="s">
        <v>5</v>
      </c>
      <c r="Y6" s="5" t="s">
        <v>44</v>
      </c>
      <c r="Z6" s="5" t="s">
        <v>5</v>
      </c>
      <c r="AA6" s="5" t="s">
        <v>44</v>
      </c>
      <c r="AB6" s="5" t="s">
        <v>5</v>
      </c>
      <c r="AC6" s="5" t="s">
        <v>44</v>
      </c>
      <c r="AD6" s="5" t="s">
        <v>5</v>
      </c>
    </row>
    <row r="7" spans="1:30" ht="25.5" customHeight="1" x14ac:dyDescent="0.3">
      <c r="A7" s="18" t="s">
        <v>45</v>
      </c>
      <c r="B7" s="7" t="s">
        <v>46</v>
      </c>
      <c r="C7" s="10">
        <v>79.925739281917501</v>
      </c>
      <c r="D7" s="9" t="s">
        <v>26</v>
      </c>
      <c r="E7" s="10">
        <v>75.919976807088702</v>
      </c>
      <c r="F7" s="9" t="s">
        <v>29</v>
      </c>
      <c r="G7" s="10">
        <v>73.7121157907591</v>
      </c>
      <c r="H7" s="9" t="s">
        <v>23</v>
      </c>
      <c r="I7" s="10">
        <v>81.5459523987343</v>
      </c>
      <c r="J7" s="9" t="s">
        <v>32</v>
      </c>
      <c r="K7" s="10">
        <v>75.066991920754703</v>
      </c>
      <c r="L7" s="9" t="s">
        <v>35</v>
      </c>
      <c r="M7" s="10">
        <v>80.331292268653996</v>
      </c>
      <c r="N7" s="9" t="s">
        <v>22</v>
      </c>
      <c r="O7" s="10">
        <v>78.251100748380097</v>
      </c>
      <c r="P7" s="9" t="s">
        <v>28</v>
      </c>
      <c r="Q7" s="10">
        <v>80.660821008407297</v>
      </c>
      <c r="R7" s="9" t="s">
        <v>30</v>
      </c>
      <c r="S7" s="10">
        <v>79.477059686164395</v>
      </c>
      <c r="T7" s="9" t="s">
        <v>31</v>
      </c>
      <c r="U7" s="10">
        <v>70.272523457577094</v>
      </c>
      <c r="V7" s="9" t="s">
        <v>34</v>
      </c>
      <c r="W7" s="10">
        <v>73.073259963534696</v>
      </c>
      <c r="X7" s="9" t="s">
        <v>25</v>
      </c>
      <c r="Y7" s="10">
        <v>77.003785796206998</v>
      </c>
      <c r="Z7" s="9" t="s">
        <v>24</v>
      </c>
      <c r="AA7" s="10">
        <v>72.559867737128599</v>
      </c>
      <c r="AB7" s="9" t="s">
        <v>21</v>
      </c>
      <c r="AC7" s="10">
        <v>77.058513091383702</v>
      </c>
      <c r="AD7" s="9" t="s">
        <v>27</v>
      </c>
    </row>
    <row r="8" spans="1:30" x14ac:dyDescent="0.3">
      <c r="A8" s="16" t="s">
        <v>2</v>
      </c>
      <c r="B8" s="7" t="s">
        <v>48</v>
      </c>
      <c r="C8" s="10">
        <v>20.074260718082499</v>
      </c>
      <c r="D8" s="9" t="s">
        <v>23</v>
      </c>
      <c r="E8" s="10">
        <v>24.080023192911298</v>
      </c>
      <c r="F8" s="9" t="s">
        <v>28</v>
      </c>
      <c r="G8" s="10">
        <v>26.2878842092409</v>
      </c>
      <c r="H8" s="9" t="s">
        <v>26</v>
      </c>
      <c r="I8" s="10">
        <v>18.4540476012657</v>
      </c>
      <c r="J8" s="9" t="s">
        <v>34</v>
      </c>
      <c r="K8" s="10">
        <v>24.933008079245301</v>
      </c>
      <c r="L8" s="9" t="s">
        <v>31</v>
      </c>
      <c r="M8" s="10">
        <v>19.668707731346</v>
      </c>
      <c r="N8" s="9" t="s">
        <v>25</v>
      </c>
      <c r="O8" s="10">
        <v>21.7488992516199</v>
      </c>
      <c r="P8" s="9" t="s">
        <v>29</v>
      </c>
      <c r="Q8" s="10">
        <v>19.3391789915927</v>
      </c>
      <c r="R8" s="9" t="s">
        <v>21</v>
      </c>
      <c r="S8" s="10">
        <v>20.522940313835601</v>
      </c>
      <c r="T8" s="9" t="s">
        <v>35</v>
      </c>
      <c r="U8" s="10">
        <v>29.727476542422899</v>
      </c>
      <c r="V8" s="9" t="s">
        <v>32</v>
      </c>
      <c r="W8" s="10">
        <v>26.926740036465301</v>
      </c>
      <c r="X8" s="9" t="s">
        <v>22</v>
      </c>
      <c r="Y8" s="10">
        <v>22.996214203792999</v>
      </c>
      <c r="Z8" s="9" t="s">
        <v>27</v>
      </c>
      <c r="AA8" s="10">
        <v>27.440132262871401</v>
      </c>
      <c r="AB8" s="9" t="s">
        <v>30</v>
      </c>
      <c r="AC8" s="10">
        <v>22.941486908616302</v>
      </c>
      <c r="AD8" s="9" t="s">
        <v>24</v>
      </c>
    </row>
    <row r="9" spans="1:30" ht="35.1" customHeight="1" x14ac:dyDescent="0.3">
      <c r="A9" s="18" t="s">
        <v>54</v>
      </c>
      <c r="B9" s="7" t="s">
        <v>46</v>
      </c>
      <c r="C9" s="10">
        <v>52.7381832065699</v>
      </c>
      <c r="D9" s="9" t="s">
        <v>25</v>
      </c>
      <c r="E9" s="10">
        <v>54.594497220060802</v>
      </c>
      <c r="F9" s="9" t="s">
        <v>35</v>
      </c>
      <c r="G9" s="10">
        <v>50.324258094812201</v>
      </c>
      <c r="H9" s="9" t="s">
        <v>21</v>
      </c>
      <c r="I9" s="10">
        <v>58.5176950676085</v>
      </c>
      <c r="J9" s="9" t="s">
        <v>31</v>
      </c>
      <c r="K9" s="10">
        <v>59.098164762376904</v>
      </c>
      <c r="L9" s="9" t="s">
        <v>22</v>
      </c>
      <c r="M9" s="10">
        <v>61.045123500960997</v>
      </c>
      <c r="N9" s="9" t="s">
        <v>32</v>
      </c>
      <c r="O9" s="10">
        <v>57.586555252529401</v>
      </c>
      <c r="P9" s="9" t="s">
        <v>28</v>
      </c>
      <c r="Q9" s="10">
        <v>57.478783960930002</v>
      </c>
      <c r="R9" s="9" t="s">
        <v>27</v>
      </c>
      <c r="S9" s="10">
        <v>58.961280693070499</v>
      </c>
      <c r="T9" s="9" t="s">
        <v>26</v>
      </c>
      <c r="U9" s="10">
        <v>49.622617689955398</v>
      </c>
      <c r="V9" s="9" t="s">
        <v>34</v>
      </c>
      <c r="W9" s="10">
        <v>56.301032324989997</v>
      </c>
      <c r="X9" s="9" t="s">
        <v>29</v>
      </c>
      <c r="Y9" s="10">
        <v>54.344846087661601</v>
      </c>
      <c r="Z9" s="9" t="s">
        <v>23</v>
      </c>
      <c r="AA9" s="10">
        <v>60.637193030882699</v>
      </c>
      <c r="AB9" s="9" t="s">
        <v>30</v>
      </c>
      <c r="AC9" s="10">
        <v>57.466350451729198</v>
      </c>
      <c r="AD9" s="9" t="s">
        <v>24</v>
      </c>
    </row>
    <row r="10" spans="1:30" x14ac:dyDescent="0.3">
      <c r="A10" s="16" t="s">
        <v>2</v>
      </c>
      <c r="B10" s="7" t="s">
        <v>48</v>
      </c>
      <c r="C10" s="10">
        <v>47.2618167934301</v>
      </c>
      <c r="D10" s="9" t="s">
        <v>22</v>
      </c>
      <c r="E10" s="10">
        <v>45.405502779939198</v>
      </c>
      <c r="F10" s="9" t="s">
        <v>31</v>
      </c>
      <c r="G10" s="10">
        <v>49.675741905187799</v>
      </c>
      <c r="H10" s="9" t="s">
        <v>30</v>
      </c>
      <c r="I10" s="10">
        <v>41.4823049323915</v>
      </c>
      <c r="J10" s="9" t="s">
        <v>35</v>
      </c>
      <c r="K10" s="10">
        <v>40.901835237623096</v>
      </c>
      <c r="L10" s="9" t="s">
        <v>25</v>
      </c>
      <c r="M10" s="10">
        <v>38.954876499039003</v>
      </c>
      <c r="N10" s="9" t="s">
        <v>34</v>
      </c>
      <c r="O10" s="10">
        <v>42.413444747470599</v>
      </c>
      <c r="P10" s="9" t="s">
        <v>29</v>
      </c>
      <c r="Q10" s="10">
        <v>42.521216039069898</v>
      </c>
      <c r="R10" s="9" t="s">
        <v>24</v>
      </c>
      <c r="S10" s="10">
        <v>41.038719306929501</v>
      </c>
      <c r="T10" s="9" t="s">
        <v>23</v>
      </c>
      <c r="U10" s="10">
        <v>50.377382310044602</v>
      </c>
      <c r="V10" s="9" t="s">
        <v>32</v>
      </c>
      <c r="W10" s="10">
        <v>43.698967675010003</v>
      </c>
      <c r="X10" s="9" t="s">
        <v>28</v>
      </c>
      <c r="Y10" s="10">
        <v>45.655153912338399</v>
      </c>
      <c r="Z10" s="9" t="s">
        <v>26</v>
      </c>
      <c r="AA10" s="10">
        <v>39.362806969117301</v>
      </c>
      <c r="AB10" s="9" t="s">
        <v>21</v>
      </c>
      <c r="AC10" s="10">
        <v>42.533649548270802</v>
      </c>
      <c r="AD10" s="9" t="s">
        <v>27</v>
      </c>
    </row>
    <row r="11" spans="1:30" ht="25.5" customHeight="1" x14ac:dyDescent="0.3">
      <c r="A11" s="18" t="s">
        <v>65</v>
      </c>
      <c r="B11" s="7" t="s">
        <v>46</v>
      </c>
      <c r="C11" s="10">
        <v>29.594690894919601</v>
      </c>
      <c r="D11" s="9" t="s">
        <v>22</v>
      </c>
      <c r="E11" s="10">
        <v>17.207620452319599</v>
      </c>
      <c r="F11" s="9" t="s">
        <v>34</v>
      </c>
      <c r="G11" s="10">
        <v>33.313315388790997</v>
      </c>
      <c r="H11" s="9" t="s">
        <v>32</v>
      </c>
      <c r="I11" s="10">
        <v>29.029654979979501</v>
      </c>
      <c r="J11" s="9" t="s">
        <v>26</v>
      </c>
      <c r="K11" s="10">
        <v>24.374339550215801</v>
      </c>
      <c r="L11" s="9" t="s">
        <v>29</v>
      </c>
      <c r="M11" s="10">
        <v>27.1389637264279</v>
      </c>
      <c r="N11" s="9" t="s">
        <v>28</v>
      </c>
      <c r="O11" s="10">
        <v>21.747982349992299</v>
      </c>
      <c r="P11" s="9" t="s">
        <v>25</v>
      </c>
      <c r="Q11" s="10">
        <v>28.931639349651402</v>
      </c>
      <c r="R11" s="9" t="s">
        <v>31</v>
      </c>
      <c r="S11" s="10">
        <v>20.454673407643199</v>
      </c>
      <c r="T11" s="9" t="s">
        <v>21</v>
      </c>
      <c r="U11" s="10">
        <v>33.1271700911634</v>
      </c>
      <c r="V11" s="9" t="s">
        <v>30</v>
      </c>
      <c r="W11" s="10">
        <v>22.5586113014053</v>
      </c>
      <c r="X11" s="9" t="s">
        <v>35</v>
      </c>
      <c r="Y11" s="10">
        <v>22.271823721136801</v>
      </c>
      <c r="Z11" s="9" t="s">
        <v>23</v>
      </c>
      <c r="AA11" s="10">
        <v>26.682882750713301</v>
      </c>
      <c r="AB11" s="9" t="s">
        <v>27</v>
      </c>
      <c r="AC11" s="10">
        <v>26.492715688995901</v>
      </c>
      <c r="AD11" s="9" t="s">
        <v>24</v>
      </c>
    </row>
    <row r="12" spans="1:30" x14ac:dyDescent="0.3">
      <c r="A12" s="16" t="s">
        <v>2</v>
      </c>
      <c r="B12" s="7" t="s">
        <v>48</v>
      </c>
      <c r="C12" s="10">
        <v>70.405309105080406</v>
      </c>
      <c r="D12" s="9" t="s">
        <v>25</v>
      </c>
      <c r="E12" s="10">
        <v>82.792379547680397</v>
      </c>
      <c r="F12" s="9" t="s">
        <v>32</v>
      </c>
      <c r="G12" s="10">
        <v>66.686684611209003</v>
      </c>
      <c r="H12" s="9" t="s">
        <v>34</v>
      </c>
      <c r="I12" s="10">
        <v>70.970345020020503</v>
      </c>
      <c r="J12" s="9" t="s">
        <v>23</v>
      </c>
      <c r="K12" s="10">
        <v>75.625660449784206</v>
      </c>
      <c r="L12" s="9" t="s">
        <v>28</v>
      </c>
      <c r="M12" s="10">
        <v>72.861036273572097</v>
      </c>
      <c r="N12" s="9" t="s">
        <v>29</v>
      </c>
      <c r="O12" s="10">
        <v>78.252017650007701</v>
      </c>
      <c r="P12" s="9" t="s">
        <v>22</v>
      </c>
      <c r="Q12" s="10">
        <v>71.068360650348595</v>
      </c>
      <c r="R12" s="9" t="s">
        <v>35</v>
      </c>
      <c r="S12" s="10">
        <v>79.545326592356801</v>
      </c>
      <c r="T12" s="9" t="s">
        <v>30</v>
      </c>
      <c r="U12" s="10">
        <v>66.872829908836593</v>
      </c>
      <c r="V12" s="9" t="s">
        <v>21</v>
      </c>
      <c r="W12" s="10">
        <v>77.441388698594693</v>
      </c>
      <c r="X12" s="9" t="s">
        <v>31</v>
      </c>
      <c r="Y12" s="10">
        <v>77.728176278863202</v>
      </c>
      <c r="Z12" s="9" t="s">
        <v>26</v>
      </c>
      <c r="AA12" s="10">
        <v>73.317117249286696</v>
      </c>
      <c r="AB12" s="9" t="s">
        <v>24</v>
      </c>
      <c r="AC12" s="10">
        <v>73.507284311004099</v>
      </c>
      <c r="AD12" s="9" t="s">
        <v>27</v>
      </c>
    </row>
    <row r="13" spans="1:30" ht="25.5" customHeight="1" x14ac:dyDescent="0.3">
      <c r="A13" s="18" t="s">
        <v>70</v>
      </c>
      <c r="B13" s="7" t="s">
        <v>46</v>
      </c>
      <c r="C13" s="10">
        <v>51.425589407542702</v>
      </c>
      <c r="D13" s="9" t="s">
        <v>25</v>
      </c>
      <c r="E13" s="10">
        <v>68.047742191774702</v>
      </c>
      <c r="F13" s="9" t="s">
        <v>30</v>
      </c>
      <c r="G13" s="10">
        <v>45.832736749372401</v>
      </c>
      <c r="H13" s="9" t="s">
        <v>34</v>
      </c>
      <c r="I13" s="10">
        <v>55.992167728688599</v>
      </c>
      <c r="J13" s="9" t="s">
        <v>29</v>
      </c>
      <c r="K13" s="10">
        <v>62.913697549477597</v>
      </c>
      <c r="L13" s="9" t="s">
        <v>26</v>
      </c>
      <c r="M13" s="10">
        <v>52.411166653753703</v>
      </c>
      <c r="N13" s="9" t="s">
        <v>23</v>
      </c>
      <c r="O13" s="10">
        <v>58.184026038511497</v>
      </c>
      <c r="P13" s="9" t="s">
        <v>28</v>
      </c>
      <c r="Q13" s="10">
        <v>54.845821638624301</v>
      </c>
      <c r="R13" s="9" t="s">
        <v>35</v>
      </c>
      <c r="S13" s="10">
        <v>71.771866402884399</v>
      </c>
      <c r="T13" s="9" t="s">
        <v>32</v>
      </c>
      <c r="U13" s="10">
        <v>57.534603545097099</v>
      </c>
      <c r="V13" s="9" t="s">
        <v>27</v>
      </c>
      <c r="W13" s="10">
        <v>50.830554369962897</v>
      </c>
      <c r="X13" s="9" t="s">
        <v>21</v>
      </c>
      <c r="Y13" s="10">
        <v>62.228525527027301</v>
      </c>
      <c r="Z13" s="9" t="s">
        <v>31</v>
      </c>
      <c r="AA13" s="10">
        <v>62.966694308199997</v>
      </c>
      <c r="AB13" s="9" t="s">
        <v>22</v>
      </c>
      <c r="AC13" s="10">
        <v>56.0343930284658</v>
      </c>
      <c r="AD13" s="9" t="s">
        <v>24</v>
      </c>
    </row>
    <row r="14" spans="1:30" x14ac:dyDescent="0.3">
      <c r="A14" s="16" t="s">
        <v>2</v>
      </c>
      <c r="B14" s="7" t="s">
        <v>48</v>
      </c>
      <c r="C14" s="10">
        <v>48.574410592457298</v>
      </c>
      <c r="D14" s="9" t="s">
        <v>22</v>
      </c>
      <c r="E14" s="10">
        <v>31.952257808225301</v>
      </c>
      <c r="F14" s="9" t="s">
        <v>21</v>
      </c>
      <c r="G14" s="10">
        <v>54.167263250627599</v>
      </c>
      <c r="H14" s="9" t="s">
        <v>32</v>
      </c>
      <c r="I14" s="10">
        <v>44.007832271311401</v>
      </c>
      <c r="J14" s="9" t="s">
        <v>28</v>
      </c>
      <c r="K14" s="10">
        <v>37.086302450522403</v>
      </c>
      <c r="L14" s="9" t="s">
        <v>23</v>
      </c>
      <c r="M14" s="10">
        <v>47.588833346246297</v>
      </c>
      <c r="N14" s="9" t="s">
        <v>26</v>
      </c>
      <c r="O14" s="10">
        <v>41.815973961488503</v>
      </c>
      <c r="P14" s="9" t="s">
        <v>29</v>
      </c>
      <c r="Q14" s="10">
        <v>45.154178361375699</v>
      </c>
      <c r="R14" s="9" t="s">
        <v>31</v>
      </c>
      <c r="S14" s="10">
        <v>28.228133597115601</v>
      </c>
      <c r="T14" s="9" t="s">
        <v>34</v>
      </c>
      <c r="U14" s="10">
        <v>42.465396454902901</v>
      </c>
      <c r="V14" s="9" t="s">
        <v>24</v>
      </c>
      <c r="W14" s="10">
        <v>49.169445630037103</v>
      </c>
      <c r="X14" s="9" t="s">
        <v>30</v>
      </c>
      <c r="Y14" s="10">
        <v>37.771474472972699</v>
      </c>
      <c r="Z14" s="9" t="s">
        <v>35</v>
      </c>
      <c r="AA14" s="10">
        <v>37.033305691800003</v>
      </c>
      <c r="AB14" s="9" t="s">
        <v>25</v>
      </c>
      <c r="AC14" s="10">
        <v>43.9656069715341</v>
      </c>
      <c r="AD14" s="9" t="s">
        <v>27</v>
      </c>
    </row>
    <row r="15" spans="1:30" ht="25.5" customHeight="1" x14ac:dyDescent="0.3">
      <c r="A15" s="18" t="s">
        <v>71</v>
      </c>
      <c r="B15" s="7" t="s">
        <v>46</v>
      </c>
      <c r="C15" s="10">
        <v>29.146579266586901</v>
      </c>
      <c r="D15" s="9" t="s">
        <v>25</v>
      </c>
      <c r="E15" s="10">
        <v>44.026678018419602</v>
      </c>
      <c r="F15" s="9" t="s">
        <v>22</v>
      </c>
      <c r="G15" s="10">
        <v>26.204471084229599</v>
      </c>
      <c r="H15" s="9" t="s">
        <v>34</v>
      </c>
      <c r="I15" s="10">
        <v>36.932029424545398</v>
      </c>
      <c r="J15" s="9" t="s">
        <v>27</v>
      </c>
      <c r="K15" s="10">
        <v>40.035159769282203</v>
      </c>
      <c r="L15" s="9" t="s">
        <v>31</v>
      </c>
      <c r="M15" s="10">
        <v>35.065243202673102</v>
      </c>
      <c r="N15" s="9" t="s">
        <v>29</v>
      </c>
      <c r="O15" s="10">
        <v>41.026202435335797</v>
      </c>
      <c r="P15" s="9" t="s">
        <v>26</v>
      </c>
      <c r="Q15" s="10">
        <v>30.0076321720435</v>
      </c>
      <c r="R15" s="9" t="s">
        <v>23</v>
      </c>
      <c r="S15" s="10">
        <v>45.412050625468403</v>
      </c>
      <c r="T15" s="9" t="s">
        <v>30</v>
      </c>
      <c r="U15" s="10">
        <v>30.502771826301402</v>
      </c>
      <c r="V15" s="9" t="s">
        <v>35</v>
      </c>
      <c r="W15" s="10">
        <v>27.093618168496199</v>
      </c>
      <c r="X15" s="9" t="s">
        <v>21</v>
      </c>
      <c r="Y15" s="10">
        <v>39.255695081564497</v>
      </c>
      <c r="Z15" s="9" t="s">
        <v>28</v>
      </c>
      <c r="AA15" s="10">
        <v>50.148907238638003</v>
      </c>
      <c r="AB15" s="9" t="s">
        <v>32</v>
      </c>
      <c r="AC15" s="10">
        <v>35.756719825568702</v>
      </c>
      <c r="AD15" s="9" t="s">
        <v>24</v>
      </c>
    </row>
    <row r="16" spans="1:30" x14ac:dyDescent="0.3">
      <c r="A16" s="16" t="s">
        <v>2</v>
      </c>
      <c r="B16" s="7" t="s">
        <v>48</v>
      </c>
      <c r="C16" s="10">
        <v>70.853420733413103</v>
      </c>
      <c r="D16" s="9" t="s">
        <v>22</v>
      </c>
      <c r="E16" s="10">
        <v>55.973321981580398</v>
      </c>
      <c r="F16" s="9" t="s">
        <v>25</v>
      </c>
      <c r="G16" s="10">
        <v>73.795528915770404</v>
      </c>
      <c r="H16" s="9" t="s">
        <v>32</v>
      </c>
      <c r="I16" s="10">
        <v>63.067970575454602</v>
      </c>
      <c r="J16" s="9" t="s">
        <v>24</v>
      </c>
      <c r="K16" s="10">
        <v>59.964840230717797</v>
      </c>
      <c r="L16" s="9" t="s">
        <v>35</v>
      </c>
      <c r="M16" s="10">
        <v>64.934756797326898</v>
      </c>
      <c r="N16" s="9" t="s">
        <v>28</v>
      </c>
      <c r="O16" s="10">
        <v>58.973797564664203</v>
      </c>
      <c r="P16" s="9" t="s">
        <v>23</v>
      </c>
      <c r="Q16" s="10">
        <v>69.9923678279565</v>
      </c>
      <c r="R16" s="9" t="s">
        <v>26</v>
      </c>
      <c r="S16" s="10">
        <v>54.587949374531703</v>
      </c>
      <c r="T16" s="9" t="s">
        <v>21</v>
      </c>
      <c r="U16" s="10">
        <v>69.497228173698602</v>
      </c>
      <c r="V16" s="9" t="s">
        <v>31</v>
      </c>
      <c r="W16" s="10">
        <v>72.906381831503793</v>
      </c>
      <c r="X16" s="9" t="s">
        <v>30</v>
      </c>
      <c r="Y16" s="10">
        <v>60.744304918435397</v>
      </c>
      <c r="Z16" s="9" t="s">
        <v>29</v>
      </c>
      <c r="AA16" s="10">
        <v>49.851092761361997</v>
      </c>
      <c r="AB16" s="9" t="s">
        <v>34</v>
      </c>
      <c r="AC16" s="10">
        <v>64.243280174431305</v>
      </c>
      <c r="AD16" s="9" t="s">
        <v>27</v>
      </c>
    </row>
    <row r="17" spans="1:30" ht="25.5" customHeight="1" x14ac:dyDescent="0.3">
      <c r="A17" s="18" t="s">
        <v>72</v>
      </c>
      <c r="B17" s="7" t="s">
        <v>46</v>
      </c>
      <c r="C17" s="10">
        <v>36.590471345655502</v>
      </c>
      <c r="D17" s="9" t="s">
        <v>30</v>
      </c>
      <c r="E17" s="10">
        <v>24.817739305734399</v>
      </c>
      <c r="F17" s="9" t="s">
        <v>23</v>
      </c>
      <c r="G17" s="10">
        <v>20.076902987063502</v>
      </c>
      <c r="H17" s="9" t="s">
        <v>21</v>
      </c>
      <c r="I17" s="10">
        <v>27.5351769050347</v>
      </c>
      <c r="J17" s="9" t="s">
        <v>28</v>
      </c>
      <c r="K17" s="10">
        <v>36.373008082715501</v>
      </c>
      <c r="L17" s="9" t="s">
        <v>22</v>
      </c>
      <c r="M17" s="10">
        <v>39.110154384428</v>
      </c>
      <c r="N17" s="9" t="s">
        <v>32</v>
      </c>
      <c r="O17" s="10">
        <v>13.312585476769501</v>
      </c>
      <c r="P17" s="9" t="s">
        <v>34</v>
      </c>
      <c r="Q17" s="10">
        <v>26.6903686257074</v>
      </c>
      <c r="R17" s="9" t="s">
        <v>24</v>
      </c>
      <c r="S17" s="10">
        <v>35.7815465462783</v>
      </c>
      <c r="T17" s="9" t="s">
        <v>26</v>
      </c>
      <c r="U17" s="10">
        <v>25.0200926516581</v>
      </c>
      <c r="V17" s="9" t="s">
        <v>35</v>
      </c>
      <c r="W17" s="10">
        <v>26.676398846377001</v>
      </c>
      <c r="X17" s="9" t="s">
        <v>29</v>
      </c>
      <c r="Y17" s="10">
        <v>27.162556693384602</v>
      </c>
      <c r="Z17" s="9" t="s">
        <v>27</v>
      </c>
      <c r="AA17" s="10">
        <v>22.2248346113821</v>
      </c>
      <c r="AB17" s="9" t="s">
        <v>25</v>
      </c>
      <c r="AC17" s="10">
        <v>30.373991892176701</v>
      </c>
      <c r="AD17" s="9" t="s">
        <v>31</v>
      </c>
    </row>
    <row r="18" spans="1:30" x14ac:dyDescent="0.3">
      <c r="A18" s="16" t="s">
        <v>2</v>
      </c>
      <c r="B18" s="7" t="s">
        <v>48</v>
      </c>
      <c r="C18" s="10">
        <v>63.409528654344498</v>
      </c>
      <c r="D18" s="9" t="s">
        <v>21</v>
      </c>
      <c r="E18" s="10">
        <v>75.182260694265594</v>
      </c>
      <c r="F18" s="9" t="s">
        <v>26</v>
      </c>
      <c r="G18" s="10">
        <v>79.923097012936495</v>
      </c>
      <c r="H18" s="9" t="s">
        <v>30</v>
      </c>
      <c r="I18" s="10">
        <v>72.464823094965297</v>
      </c>
      <c r="J18" s="9" t="s">
        <v>29</v>
      </c>
      <c r="K18" s="10">
        <v>63.6269919172844</v>
      </c>
      <c r="L18" s="9" t="s">
        <v>25</v>
      </c>
      <c r="M18" s="10">
        <v>60.889845615572</v>
      </c>
      <c r="N18" s="9" t="s">
        <v>34</v>
      </c>
      <c r="O18" s="10">
        <v>86.687414523230501</v>
      </c>
      <c r="P18" s="9" t="s">
        <v>32</v>
      </c>
      <c r="Q18" s="10">
        <v>73.309631374292593</v>
      </c>
      <c r="R18" s="9" t="s">
        <v>27</v>
      </c>
      <c r="S18" s="10">
        <v>64.218453453721693</v>
      </c>
      <c r="T18" s="9" t="s">
        <v>23</v>
      </c>
      <c r="U18" s="10">
        <v>74.979907348341897</v>
      </c>
      <c r="V18" s="9" t="s">
        <v>31</v>
      </c>
      <c r="W18" s="10">
        <v>73.323601153623002</v>
      </c>
      <c r="X18" s="9" t="s">
        <v>28</v>
      </c>
      <c r="Y18" s="10">
        <v>72.837443306615398</v>
      </c>
      <c r="Z18" s="9" t="s">
        <v>24</v>
      </c>
      <c r="AA18" s="10">
        <v>77.775165388617907</v>
      </c>
      <c r="AB18" s="9" t="s">
        <v>22</v>
      </c>
      <c r="AC18" s="10">
        <v>69.626008107823296</v>
      </c>
      <c r="AD18" s="9" t="s">
        <v>35</v>
      </c>
    </row>
    <row r="19" spans="1:30" ht="25.5" customHeight="1" x14ac:dyDescent="0.3">
      <c r="A19" s="18" t="s">
        <v>58</v>
      </c>
      <c r="B19" s="7" t="s">
        <v>46</v>
      </c>
      <c r="C19" s="10">
        <v>79.933941168311307</v>
      </c>
      <c r="D19" s="9" t="s">
        <v>25</v>
      </c>
      <c r="E19" s="10">
        <v>83.952521820252699</v>
      </c>
      <c r="F19" s="9" t="s">
        <v>24</v>
      </c>
      <c r="G19" s="10">
        <v>71.624765127206402</v>
      </c>
      <c r="H19" s="9" t="s">
        <v>34</v>
      </c>
      <c r="I19" s="10">
        <v>81.740111913194596</v>
      </c>
      <c r="J19" s="9" t="s">
        <v>23</v>
      </c>
      <c r="K19" s="10">
        <v>87.305511367492997</v>
      </c>
      <c r="L19" s="9" t="s">
        <v>22</v>
      </c>
      <c r="M19" s="10">
        <v>84.920920277191897</v>
      </c>
      <c r="N19" s="9" t="s">
        <v>28</v>
      </c>
      <c r="O19" s="10">
        <v>86.724712223485895</v>
      </c>
      <c r="P19" s="9" t="s">
        <v>31</v>
      </c>
      <c r="Q19" s="10">
        <v>87.395248686121704</v>
      </c>
      <c r="R19" s="9" t="s">
        <v>30</v>
      </c>
      <c r="S19" s="10">
        <v>87.769759993686804</v>
      </c>
      <c r="T19" s="9" t="s">
        <v>32</v>
      </c>
      <c r="U19" s="10">
        <v>77.5685112655935</v>
      </c>
      <c r="V19" s="9" t="s">
        <v>21</v>
      </c>
      <c r="W19" s="10">
        <v>84.606416967492905</v>
      </c>
      <c r="X19" s="9" t="s">
        <v>27</v>
      </c>
      <c r="Y19" s="10">
        <v>86.828977188392699</v>
      </c>
      <c r="Z19" s="9" t="s">
        <v>26</v>
      </c>
      <c r="AA19" s="10">
        <v>81.839571991746695</v>
      </c>
      <c r="AB19" s="9" t="s">
        <v>35</v>
      </c>
      <c r="AC19" s="10">
        <v>83.385822796132402</v>
      </c>
      <c r="AD19" s="9" t="s">
        <v>29</v>
      </c>
    </row>
    <row r="20" spans="1:30" x14ac:dyDescent="0.3">
      <c r="A20" s="16" t="s">
        <v>2</v>
      </c>
      <c r="B20" s="7" t="s">
        <v>48</v>
      </c>
      <c r="C20" s="10">
        <v>20.0660588316887</v>
      </c>
      <c r="D20" s="9" t="s">
        <v>22</v>
      </c>
      <c r="E20" s="10">
        <v>16.047478179747301</v>
      </c>
      <c r="F20" s="9" t="s">
        <v>27</v>
      </c>
      <c r="G20" s="10">
        <v>28.375234872793499</v>
      </c>
      <c r="H20" s="9" t="s">
        <v>32</v>
      </c>
      <c r="I20" s="10">
        <v>18.2598880868054</v>
      </c>
      <c r="J20" s="9" t="s">
        <v>26</v>
      </c>
      <c r="K20" s="10">
        <v>12.694488632506999</v>
      </c>
      <c r="L20" s="9" t="s">
        <v>25</v>
      </c>
      <c r="M20" s="10">
        <v>15.0790797228081</v>
      </c>
      <c r="N20" s="9" t="s">
        <v>29</v>
      </c>
      <c r="O20" s="10">
        <v>13.2752877765141</v>
      </c>
      <c r="P20" s="9" t="s">
        <v>35</v>
      </c>
      <c r="Q20" s="10">
        <v>12.6047513138783</v>
      </c>
      <c r="R20" s="9" t="s">
        <v>21</v>
      </c>
      <c r="S20" s="10">
        <v>12.230240006313201</v>
      </c>
      <c r="T20" s="9" t="s">
        <v>34</v>
      </c>
      <c r="U20" s="10">
        <v>22.4314887344065</v>
      </c>
      <c r="V20" s="9" t="s">
        <v>30</v>
      </c>
      <c r="W20" s="10">
        <v>15.393583032507101</v>
      </c>
      <c r="X20" s="9" t="s">
        <v>24</v>
      </c>
      <c r="Y20" s="10">
        <v>13.1710228116072</v>
      </c>
      <c r="Z20" s="9" t="s">
        <v>23</v>
      </c>
      <c r="AA20" s="10">
        <v>18.160428008253302</v>
      </c>
      <c r="AB20" s="9" t="s">
        <v>31</v>
      </c>
      <c r="AC20" s="10">
        <v>16.614177203867602</v>
      </c>
      <c r="AD20" s="9" t="s">
        <v>28</v>
      </c>
    </row>
  </sheetData>
  <mergeCells count="23">
    <mergeCell ref="A17:A18"/>
    <mergeCell ref="A19:A20"/>
    <mergeCell ref="A7:A8"/>
    <mergeCell ref="A9:A10"/>
    <mergeCell ref="A11:A12"/>
    <mergeCell ref="A13:A14"/>
    <mergeCell ref="A15:A1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2"/>
  <sheetViews>
    <sheetView tabSelected="1" workbookViewId="0"/>
  </sheetViews>
  <sheetFormatPr defaultRowHeight="14.4" x14ac:dyDescent="0.3"/>
  <cols>
    <col min="1" max="1" width="104.88671875" bestFit="1" customWidth="1"/>
    <col min="2" max="2" width="7.7773437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5.88671875"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218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73</v>
      </c>
    </row>
    <row r="3" spans="1:30" ht="23.25" customHeight="1" x14ac:dyDescent="0.3">
      <c r="A3" s="3" t="s">
        <v>1</v>
      </c>
    </row>
    <row r="4" spans="1:30"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row>
    <row r="5" spans="1:30" x14ac:dyDescent="0.3">
      <c r="A5" t="s">
        <v>2</v>
      </c>
      <c r="B5" s="16" t="s">
        <v>2</v>
      </c>
      <c r="C5" s="17" t="s">
        <v>4</v>
      </c>
      <c r="D5" s="17" t="s">
        <v>2</v>
      </c>
      <c r="E5" s="17" t="s">
        <v>6</v>
      </c>
      <c r="F5" s="17" t="s">
        <v>2</v>
      </c>
      <c r="G5" s="17" t="s">
        <v>7</v>
      </c>
      <c r="H5" s="17" t="s">
        <v>2</v>
      </c>
      <c r="I5" s="17" t="s">
        <v>8</v>
      </c>
      <c r="J5" s="17" t="s">
        <v>2</v>
      </c>
      <c r="K5" s="17" t="s">
        <v>9</v>
      </c>
      <c r="L5" s="17" t="s">
        <v>2</v>
      </c>
      <c r="M5" s="17" t="s">
        <v>10</v>
      </c>
      <c r="N5" s="17" t="s">
        <v>2</v>
      </c>
      <c r="O5" s="17" t="s">
        <v>11</v>
      </c>
      <c r="P5" s="17" t="s">
        <v>2</v>
      </c>
      <c r="Q5" s="17" t="s">
        <v>12</v>
      </c>
      <c r="R5" s="17" t="s">
        <v>2</v>
      </c>
      <c r="S5" s="17" t="s">
        <v>13</v>
      </c>
      <c r="T5" s="17" t="s">
        <v>2</v>
      </c>
      <c r="U5" s="17" t="s">
        <v>14</v>
      </c>
      <c r="V5" s="17" t="s">
        <v>2</v>
      </c>
      <c r="W5" s="17" t="s">
        <v>15</v>
      </c>
      <c r="X5" s="17" t="s">
        <v>2</v>
      </c>
      <c r="Y5" s="17" t="s">
        <v>16</v>
      </c>
      <c r="Z5" s="17" t="s">
        <v>2</v>
      </c>
      <c r="AA5" s="17" t="s">
        <v>17</v>
      </c>
      <c r="AB5" s="17" t="s">
        <v>2</v>
      </c>
      <c r="AC5" s="17" t="s">
        <v>18</v>
      </c>
      <c r="AD5" s="17" t="s">
        <v>2</v>
      </c>
    </row>
    <row r="6" spans="1:30" x14ac:dyDescent="0.3">
      <c r="A6" t="s">
        <v>2</v>
      </c>
      <c r="B6" s="16" t="s">
        <v>2</v>
      </c>
      <c r="C6" s="5" t="s">
        <v>44</v>
      </c>
      <c r="D6" s="5" t="s">
        <v>5</v>
      </c>
      <c r="E6" s="5" t="s">
        <v>44</v>
      </c>
      <c r="F6" s="5" t="s">
        <v>5</v>
      </c>
      <c r="G6" s="5" t="s">
        <v>44</v>
      </c>
      <c r="H6" s="5" t="s">
        <v>5</v>
      </c>
      <c r="I6" s="5" t="s">
        <v>44</v>
      </c>
      <c r="J6" s="5" t="s">
        <v>5</v>
      </c>
      <c r="K6" s="5" t="s">
        <v>44</v>
      </c>
      <c r="L6" s="5" t="s">
        <v>5</v>
      </c>
      <c r="M6" s="5" t="s">
        <v>44</v>
      </c>
      <c r="N6" s="5" t="s">
        <v>5</v>
      </c>
      <c r="O6" s="5" t="s">
        <v>44</v>
      </c>
      <c r="P6" s="5" t="s">
        <v>5</v>
      </c>
      <c r="Q6" s="5" t="s">
        <v>44</v>
      </c>
      <c r="R6" s="5" t="s">
        <v>5</v>
      </c>
      <c r="S6" s="5" t="s">
        <v>44</v>
      </c>
      <c r="T6" s="5" t="s">
        <v>5</v>
      </c>
      <c r="U6" s="5" t="s">
        <v>44</v>
      </c>
      <c r="V6" s="5" t="s">
        <v>5</v>
      </c>
      <c r="W6" s="5" t="s">
        <v>44</v>
      </c>
      <c r="X6" s="5" t="s">
        <v>5</v>
      </c>
      <c r="Y6" s="5" t="s">
        <v>44</v>
      </c>
      <c r="Z6" s="5" t="s">
        <v>5</v>
      </c>
      <c r="AA6" s="5" t="s">
        <v>44</v>
      </c>
      <c r="AB6" s="5" t="s">
        <v>5</v>
      </c>
      <c r="AC6" s="5" t="s">
        <v>44</v>
      </c>
      <c r="AD6" s="5" t="s">
        <v>5</v>
      </c>
    </row>
    <row r="7" spans="1:30" ht="25.5" customHeight="1" x14ac:dyDescent="0.3">
      <c r="A7" s="18" t="s">
        <v>45</v>
      </c>
      <c r="B7" s="7" t="s">
        <v>46</v>
      </c>
      <c r="C7" s="10">
        <v>79.925739281917501</v>
      </c>
      <c r="D7" s="9" t="s">
        <v>26</v>
      </c>
      <c r="E7" s="10">
        <v>75.919976807088702</v>
      </c>
      <c r="F7" s="9" t="s">
        <v>29</v>
      </c>
      <c r="G7" s="10">
        <v>73.7121157907591</v>
      </c>
      <c r="H7" s="9" t="s">
        <v>23</v>
      </c>
      <c r="I7" s="10">
        <v>81.5459523987343</v>
      </c>
      <c r="J7" s="9" t="s">
        <v>32</v>
      </c>
      <c r="K7" s="10">
        <v>75.066991920754703</v>
      </c>
      <c r="L7" s="9" t="s">
        <v>35</v>
      </c>
      <c r="M7" s="10">
        <v>80.331292268653996</v>
      </c>
      <c r="N7" s="9" t="s">
        <v>22</v>
      </c>
      <c r="O7" s="10">
        <v>78.251100748380097</v>
      </c>
      <c r="P7" s="9" t="s">
        <v>28</v>
      </c>
      <c r="Q7" s="10">
        <v>80.660821008407297</v>
      </c>
      <c r="R7" s="9" t="s">
        <v>30</v>
      </c>
      <c r="S7" s="10">
        <v>79.477059686164395</v>
      </c>
      <c r="T7" s="9" t="s">
        <v>31</v>
      </c>
      <c r="U7" s="10">
        <v>70.272523457577094</v>
      </c>
      <c r="V7" s="9" t="s">
        <v>34</v>
      </c>
      <c r="W7" s="10">
        <v>73.073259963534696</v>
      </c>
      <c r="X7" s="9" t="s">
        <v>25</v>
      </c>
      <c r="Y7" s="10">
        <v>77.003785796206998</v>
      </c>
      <c r="Z7" s="9" t="s">
        <v>24</v>
      </c>
      <c r="AA7" s="10">
        <v>72.559867737128599</v>
      </c>
      <c r="AB7" s="9" t="s">
        <v>21</v>
      </c>
      <c r="AC7" s="10">
        <v>77.058513091383702</v>
      </c>
      <c r="AD7" s="9" t="s">
        <v>27</v>
      </c>
    </row>
    <row r="8" spans="1:30" x14ac:dyDescent="0.3">
      <c r="A8" s="16" t="s">
        <v>2</v>
      </c>
      <c r="B8" s="7" t="s">
        <v>48</v>
      </c>
      <c r="C8" s="10">
        <v>20.074260718082499</v>
      </c>
      <c r="D8" s="9" t="s">
        <v>23</v>
      </c>
      <c r="E8" s="10">
        <v>24.080023192911298</v>
      </c>
      <c r="F8" s="9" t="s">
        <v>28</v>
      </c>
      <c r="G8" s="10">
        <v>26.2878842092409</v>
      </c>
      <c r="H8" s="9" t="s">
        <v>26</v>
      </c>
      <c r="I8" s="10">
        <v>18.4540476012657</v>
      </c>
      <c r="J8" s="9" t="s">
        <v>34</v>
      </c>
      <c r="K8" s="10">
        <v>24.933008079245301</v>
      </c>
      <c r="L8" s="9" t="s">
        <v>31</v>
      </c>
      <c r="M8" s="10">
        <v>19.668707731346</v>
      </c>
      <c r="N8" s="9" t="s">
        <v>25</v>
      </c>
      <c r="O8" s="10">
        <v>21.7488992516199</v>
      </c>
      <c r="P8" s="9" t="s">
        <v>29</v>
      </c>
      <c r="Q8" s="10">
        <v>19.3391789915927</v>
      </c>
      <c r="R8" s="9" t="s">
        <v>21</v>
      </c>
      <c r="S8" s="10">
        <v>20.522940313835601</v>
      </c>
      <c r="T8" s="9" t="s">
        <v>35</v>
      </c>
      <c r="U8" s="10">
        <v>29.727476542422899</v>
      </c>
      <c r="V8" s="9" t="s">
        <v>32</v>
      </c>
      <c r="W8" s="10">
        <v>26.926740036465301</v>
      </c>
      <c r="X8" s="9" t="s">
        <v>22</v>
      </c>
      <c r="Y8" s="10">
        <v>22.996214203792999</v>
      </c>
      <c r="Z8" s="9" t="s">
        <v>27</v>
      </c>
      <c r="AA8" s="10">
        <v>27.440132262871401</v>
      </c>
      <c r="AB8" s="9" t="s">
        <v>30</v>
      </c>
      <c r="AC8" s="10">
        <v>22.941486908616302</v>
      </c>
      <c r="AD8" s="9" t="s">
        <v>24</v>
      </c>
    </row>
    <row r="9" spans="1:30" ht="25.5" customHeight="1" x14ac:dyDescent="0.3">
      <c r="A9" s="18" t="s">
        <v>52</v>
      </c>
      <c r="B9" s="7" t="s">
        <v>46</v>
      </c>
      <c r="C9" s="10">
        <v>59.7170201449537</v>
      </c>
      <c r="D9" s="9" t="s">
        <v>26</v>
      </c>
      <c r="E9" s="10">
        <v>50.539296127700403</v>
      </c>
      <c r="F9" s="9" t="s">
        <v>21</v>
      </c>
      <c r="G9" s="10">
        <v>59.846977163997998</v>
      </c>
      <c r="H9" s="9" t="s">
        <v>22</v>
      </c>
      <c r="I9" s="10">
        <v>66.925546060869905</v>
      </c>
      <c r="J9" s="9" t="s">
        <v>32</v>
      </c>
      <c r="K9" s="10">
        <v>52.183210400959801</v>
      </c>
      <c r="L9" s="9" t="s">
        <v>35</v>
      </c>
      <c r="M9" s="10">
        <v>57.968455935437603</v>
      </c>
      <c r="N9" s="9" t="s">
        <v>31</v>
      </c>
      <c r="O9" s="10">
        <v>55.709412186569601</v>
      </c>
      <c r="P9" s="9" t="s">
        <v>24</v>
      </c>
      <c r="Q9" s="10">
        <v>56.331484852208099</v>
      </c>
      <c r="R9" s="9" t="s">
        <v>28</v>
      </c>
      <c r="S9" s="10">
        <v>50.698537569391902</v>
      </c>
      <c r="T9" s="9" t="s">
        <v>25</v>
      </c>
      <c r="U9" s="10">
        <v>65.573135439495303</v>
      </c>
      <c r="V9" s="9" t="s">
        <v>30</v>
      </c>
      <c r="W9" s="10">
        <v>46.238909755448603</v>
      </c>
      <c r="X9" s="9" t="s">
        <v>34</v>
      </c>
      <c r="Y9" s="10">
        <v>52.000436108385699</v>
      </c>
      <c r="Z9" s="9" t="s">
        <v>23</v>
      </c>
      <c r="AA9" s="10">
        <v>53.397641916735203</v>
      </c>
      <c r="AB9" s="9" t="s">
        <v>29</v>
      </c>
      <c r="AC9" s="10">
        <v>55.855579276532403</v>
      </c>
      <c r="AD9" s="9" t="s">
        <v>27</v>
      </c>
    </row>
    <row r="10" spans="1:30" x14ac:dyDescent="0.3">
      <c r="A10" s="16" t="s">
        <v>2</v>
      </c>
      <c r="B10" s="7" t="s">
        <v>48</v>
      </c>
      <c r="C10" s="10">
        <v>40.2829798550463</v>
      </c>
      <c r="D10" s="9" t="s">
        <v>23</v>
      </c>
      <c r="E10" s="10">
        <v>49.460703872299597</v>
      </c>
      <c r="F10" s="9" t="s">
        <v>30</v>
      </c>
      <c r="G10" s="10">
        <v>40.153022836002002</v>
      </c>
      <c r="H10" s="9" t="s">
        <v>25</v>
      </c>
      <c r="I10" s="10">
        <v>33.074453939130102</v>
      </c>
      <c r="J10" s="9" t="s">
        <v>34</v>
      </c>
      <c r="K10" s="10">
        <v>47.816789599040199</v>
      </c>
      <c r="L10" s="9" t="s">
        <v>31</v>
      </c>
      <c r="M10" s="10">
        <v>42.031544064562297</v>
      </c>
      <c r="N10" s="9" t="s">
        <v>35</v>
      </c>
      <c r="O10" s="10">
        <v>44.290587813430399</v>
      </c>
      <c r="P10" s="9" t="s">
        <v>27</v>
      </c>
      <c r="Q10" s="10">
        <v>43.668515147791901</v>
      </c>
      <c r="R10" s="9" t="s">
        <v>29</v>
      </c>
      <c r="S10" s="10">
        <v>49.301462430608098</v>
      </c>
      <c r="T10" s="9" t="s">
        <v>22</v>
      </c>
      <c r="U10" s="10">
        <v>34.426864560504697</v>
      </c>
      <c r="V10" s="9" t="s">
        <v>21</v>
      </c>
      <c r="W10" s="10">
        <v>53.761090244551397</v>
      </c>
      <c r="X10" s="9" t="s">
        <v>32</v>
      </c>
      <c r="Y10" s="10">
        <v>47.999563891614301</v>
      </c>
      <c r="Z10" s="9" t="s">
        <v>26</v>
      </c>
      <c r="AA10" s="10">
        <v>46.602358083264797</v>
      </c>
      <c r="AB10" s="9" t="s">
        <v>28</v>
      </c>
      <c r="AC10" s="10">
        <v>44.144420723467597</v>
      </c>
      <c r="AD10" s="9" t="s">
        <v>24</v>
      </c>
    </row>
    <row r="11" spans="1:30" ht="35.1" customHeight="1" x14ac:dyDescent="0.3">
      <c r="A11" s="18" t="s">
        <v>54</v>
      </c>
      <c r="B11" s="7" t="s">
        <v>46</v>
      </c>
      <c r="C11" s="10">
        <v>52.7381832065699</v>
      </c>
      <c r="D11" s="9" t="s">
        <v>25</v>
      </c>
      <c r="E11" s="10">
        <v>54.594497220060802</v>
      </c>
      <c r="F11" s="9" t="s">
        <v>35</v>
      </c>
      <c r="G11" s="10">
        <v>50.324258094812201</v>
      </c>
      <c r="H11" s="9" t="s">
        <v>21</v>
      </c>
      <c r="I11" s="10">
        <v>58.5176950676085</v>
      </c>
      <c r="J11" s="9" t="s">
        <v>31</v>
      </c>
      <c r="K11" s="10">
        <v>59.098164762376904</v>
      </c>
      <c r="L11" s="9" t="s">
        <v>22</v>
      </c>
      <c r="M11" s="10">
        <v>61.045123500960997</v>
      </c>
      <c r="N11" s="9" t="s">
        <v>32</v>
      </c>
      <c r="O11" s="10">
        <v>57.586555252529401</v>
      </c>
      <c r="P11" s="9" t="s">
        <v>28</v>
      </c>
      <c r="Q11" s="10">
        <v>57.478783960930002</v>
      </c>
      <c r="R11" s="9" t="s">
        <v>27</v>
      </c>
      <c r="S11" s="10">
        <v>58.961280693070499</v>
      </c>
      <c r="T11" s="9" t="s">
        <v>26</v>
      </c>
      <c r="U11" s="10">
        <v>49.622617689955398</v>
      </c>
      <c r="V11" s="9" t="s">
        <v>34</v>
      </c>
      <c r="W11" s="10">
        <v>56.301032324989997</v>
      </c>
      <c r="X11" s="9" t="s">
        <v>29</v>
      </c>
      <c r="Y11" s="10">
        <v>54.344846087661601</v>
      </c>
      <c r="Z11" s="9" t="s">
        <v>23</v>
      </c>
      <c r="AA11" s="10">
        <v>60.637193030882699</v>
      </c>
      <c r="AB11" s="9" t="s">
        <v>30</v>
      </c>
      <c r="AC11" s="10">
        <v>57.466350451729198</v>
      </c>
      <c r="AD11" s="9" t="s">
        <v>24</v>
      </c>
    </row>
    <row r="12" spans="1:30" x14ac:dyDescent="0.3">
      <c r="A12" s="16" t="s">
        <v>2</v>
      </c>
      <c r="B12" s="7" t="s">
        <v>48</v>
      </c>
      <c r="C12" s="10">
        <v>47.2618167934301</v>
      </c>
      <c r="D12" s="9" t="s">
        <v>22</v>
      </c>
      <c r="E12" s="10">
        <v>45.405502779939198</v>
      </c>
      <c r="F12" s="9" t="s">
        <v>31</v>
      </c>
      <c r="G12" s="10">
        <v>49.675741905187799</v>
      </c>
      <c r="H12" s="9" t="s">
        <v>30</v>
      </c>
      <c r="I12" s="10">
        <v>41.4823049323915</v>
      </c>
      <c r="J12" s="9" t="s">
        <v>35</v>
      </c>
      <c r="K12" s="10">
        <v>40.901835237623096</v>
      </c>
      <c r="L12" s="9" t="s">
        <v>25</v>
      </c>
      <c r="M12" s="10">
        <v>38.954876499039003</v>
      </c>
      <c r="N12" s="9" t="s">
        <v>34</v>
      </c>
      <c r="O12" s="10">
        <v>42.413444747470599</v>
      </c>
      <c r="P12" s="9" t="s">
        <v>29</v>
      </c>
      <c r="Q12" s="10">
        <v>42.521216039069898</v>
      </c>
      <c r="R12" s="9" t="s">
        <v>24</v>
      </c>
      <c r="S12" s="10">
        <v>41.038719306929501</v>
      </c>
      <c r="T12" s="9" t="s">
        <v>23</v>
      </c>
      <c r="U12" s="10">
        <v>50.377382310044602</v>
      </c>
      <c r="V12" s="9" t="s">
        <v>32</v>
      </c>
      <c r="W12" s="10">
        <v>43.698967675010003</v>
      </c>
      <c r="X12" s="9" t="s">
        <v>28</v>
      </c>
      <c r="Y12" s="10">
        <v>45.655153912338399</v>
      </c>
      <c r="Z12" s="9" t="s">
        <v>26</v>
      </c>
      <c r="AA12" s="10">
        <v>39.362806969117301</v>
      </c>
      <c r="AB12" s="9" t="s">
        <v>21</v>
      </c>
      <c r="AC12" s="10">
        <v>42.533649548270802</v>
      </c>
      <c r="AD12" s="9" t="s">
        <v>27</v>
      </c>
    </row>
    <row r="13" spans="1:30" x14ac:dyDescent="0.3">
      <c r="A13" s="18" t="s">
        <v>59</v>
      </c>
      <c r="B13" s="7" t="s">
        <v>46</v>
      </c>
      <c r="C13" s="10">
        <v>40.700352575944201</v>
      </c>
      <c r="D13" s="9" t="s">
        <v>23</v>
      </c>
      <c r="E13" s="10">
        <v>39.175685442436098</v>
      </c>
      <c r="F13" s="9" t="s">
        <v>21</v>
      </c>
      <c r="G13" s="10">
        <v>42.967096172965199</v>
      </c>
      <c r="H13" s="9" t="s">
        <v>27</v>
      </c>
      <c r="I13" s="10">
        <v>44.006886505007103</v>
      </c>
      <c r="J13" s="9" t="s">
        <v>28</v>
      </c>
      <c r="K13" s="10">
        <v>40.655680970634997</v>
      </c>
      <c r="L13" s="9" t="s">
        <v>25</v>
      </c>
      <c r="M13" s="10">
        <v>48.5305573469767</v>
      </c>
      <c r="N13" s="9" t="s">
        <v>32</v>
      </c>
      <c r="O13" s="10">
        <v>46.573586936085299</v>
      </c>
      <c r="P13" s="9" t="s">
        <v>30</v>
      </c>
      <c r="Q13" s="10">
        <v>42.433972274169697</v>
      </c>
      <c r="R13" s="9" t="s">
        <v>35</v>
      </c>
      <c r="S13" s="10">
        <v>45.5693344132522</v>
      </c>
      <c r="T13" s="9" t="s">
        <v>26</v>
      </c>
      <c r="U13" s="10">
        <v>33.063717324182299</v>
      </c>
      <c r="V13" s="9" t="s">
        <v>34</v>
      </c>
      <c r="W13" s="10">
        <v>42.599623840927599</v>
      </c>
      <c r="X13" s="9" t="s">
        <v>29</v>
      </c>
      <c r="Y13" s="10">
        <v>42.869655703528998</v>
      </c>
      <c r="Z13" s="9" t="s">
        <v>24</v>
      </c>
      <c r="AA13" s="10">
        <v>46.528952838107998</v>
      </c>
      <c r="AB13" s="9" t="s">
        <v>22</v>
      </c>
      <c r="AC13" s="10">
        <v>44.3001340071946</v>
      </c>
      <c r="AD13" s="9" t="s">
        <v>31</v>
      </c>
    </row>
    <row r="14" spans="1:30" x14ac:dyDescent="0.3">
      <c r="A14" s="16" t="s">
        <v>2</v>
      </c>
      <c r="B14" s="7" t="s">
        <v>48</v>
      </c>
      <c r="C14" s="10">
        <v>59.299647424055799</v>
      </c>
      <c r="D14" s="9" t="s">
        <v>26</v>
      </c>
      <c r="E14" s="10">
        <v>60.824314557563902</v>
      </c>
      <c r="F14" s="9" t="s">
        <v>30</v>
      </c>
      <c r="G14" s="10">
        <v>57.032903827034801</v>
      </c>
      <c r="H14" s="9" t="s">
        <v>24</v>
      </c>
      <c r="I14" s="10">
        <v>55.993113494992897</v>
      </c>
      <c r="J14" s="9" t="s">
        <v>29</v>
      </c>
      <c r="K14" s="10">
        <v>59.344319029365003</v>
      </c>
      <c r="L14" s="9" t="s">
        <v>22</v>
      </c>
      <c r="M14" s="10">
        <v>51.4694426530233</v>
      </c>
      <c r="N14" s="9" t="s">
        <v>34</v>
      </c>
      <c r="O14" s="10">
        <v>53.426413063914701</v>
      </c>
      <c r="P14" s="9" t="s">
        <v>21</v>
      </c>
      <c r="Q14" s="10">
        <v>57.566027725830303</v>
      </c>
      <c r="R14" s="9" t="s">
        <v>31</v>
      </c>
      <c r="S14" s="10">
        <v>54.4306655867478</v>
      </c>
      <c r="T14" s="9" t="s">
        <v>23</v>
      </c>
      <c r="U14" s="10">
        <v>66.936282675817694</v>
      </c>
      <c r="V14" s="9" t="s">
        <v>32</v>
      </c>
      <c r="W14" s="10">
        <v>57.400376159072401</v>
      </c>
      <c r="X14" s="9" t="s">
        <v>28</v>
      </c>
      <c r="Y14" s="10">
        <v>57.130344296471002</v>
      </c>
      <c r="Z14" s="9" t="s">
        <v>27</v>
      </c>
      <c r="AA14" s="10">
        <v>53.471047161892002</v>
      </c>
      <c r="AB14" s="9" t="s">
        <v>25</v>
      </c>
      <c r="AC14" s="10">
        <v>55.6998659928053</v>
      </c>
      <c r="AD14" s="9" t="s">
        <v>35</v>
      </c>
    </row>
    <row r="15" spans="1:30" x14ac:dyDescent="0.3">
      <c r="A15" s="18" t="s">
        <v>62</v>
      </c>
      <c r="B15" s="7" t="s">
        <v>46</v>
      </c>
      <c r="C15" s="10">
        <v>32.644799708223999</v>
      </c>
      <c r="D15" s="9" t="s">
        <v>31</v>
      </c>
      <c r="E15" s="10">
        <v>18.1649459098984</v>
      </c>
      <c r="F15" s="9" t="s">
        <v>34</v>
      </c>
      <c r="G15" s="10">
        <v>33.493579113330298</v>
      </c>
      <c r="H15" s="9" t="s">
        <v>26</v>
      </c>
      <c r="I15" s="10">
        <v>40.019847516569101</v>
      </c>
      <c r="J15" s="9" t="s">
        <v>22</v>
      </c>
      <c r="K15" s="10">
        <v>22.778880000916001</v>
      </c>
      <c r="L15" s="9" t="s">
        <v>25</v>
      </c>
      <c r="M15" s="10">
        <v>31.2831088209815</v>
      </c>
      <c r="N15" s="9" t="s">
        <v>28</v>
      </c>
      <c r="O15" s="10">
        <v>26.978317509304802</v>
      </c>
      <c r="P15" s="9" t="s">
        <v>23</v>
      </c>
      <c r="Q15" s="10">
        <v>40.708926243334403</v>
      </c>
      <c r="R15" s="9" t="s">
        <v>30</v>
      </c>
      <c r="S15" s="10">
        <v>20.561424104209799</v>
      </c>
      <c r="T15" s="9" t="s">
        <v>21</v>
      </c>
      <c r="U15" s="10">
        <v>41.048082344728101</v>
      </c>
      <c r="V15" s="9" t="s">
        <v>32</v>
      </c>
      <c r="W15" s="10">
        <v>28.424164716943402</v>
      </c>
      <c r="X15" s="9" t="s">
        <v>29</v>
      </c>
      <c r="Y15" s="10">
        <v>30.521798637195001</v>
      </c>
      <c r="Z15" s="9" t="s">
        <v>24</v>
      </c>
      <c r="AA15" s="10">
        <v>28.3864480511475</v>
      </c>
      <c r="AB15" s="9" t="s">
        <v>35</v>
      </c>
      <c r="AC15" s="10">
        <v>30.791126044103901</v>
      </c>
      <c r="AD15" s="9" t="s">
        <v>27</v>
      </c>
    </row>
    <row r="16" spans="1:30" x14ac:dyDescent="0.3">
      <c r="A16" s="16" t="s">
        <v>2</v>
      </c>
      <c r="B16" s="7" t="s">
        <v>48</v>
      </c>
      <c r="C16" s="10">
        <v>67.355200291776001</v>
      </c>
      <c r="D16" s="9" t="s">
        <v>35</v>
      </c>
      <c r="E16" s="10">
        <v>81.835054090101593</v>
      </c>
      <c r="F16" s="9" t="s">
        <v>32</v>
      </c>
      <c r="G16" s="10">
        <v>66.506420886669702</v>
      </c>
      <c r="H16" s="9" t="s">
        <v>23</v>
      </c>
      <c r="I16" s="10">
        <v>59.980152483430899</v>
      </c>
      <c r="J16" s="9" t="s">
        <v>25</v>
      </c>
      <c r="K16" s="10">
        <v>77.221119999083896</v>
      </c>
      <c r="L16" s="9" t="s">
        <v>22</v>
      </c>
      <c r="M16" s="10">
        <v>68.716891179018504</v>
      </c>
      <c r="N16" s="9" t="s">
        <v>29</v>
      </c>
      <c r="O16" s="10">
        <v>73.021682490695198</v>
      </c>
      <c r="P16" s="9" t="s">
        <v>26</v>
      </c>
      <c r="Q16" s="10">
        <v>59.291073756665597</v>
      </c>
      <c r="R16" s="9" t="s">
        <v>21</v>
      </c>
      <c r="S16" s="10">
        <v>79.438575895790194</v>
      </c>
      <c r="T16" s="9" t="s">
        <v>30</v>
      </c>
      <c r="U16" s="10">
        <v>58.951917655271899</v>
      </c>
      <c r="V16" s="9" t="s">
        <v>34</v>
      </c>
      <c r="W16" s="10">
        <v>71.575835283056605</v>
      </c>
      <c r="X16" s="9" t="s">
        <v>28</v>
      </c>
      <c r="Y16" s="10">
        <v>69.478201362804995</v>
      </c>
      <c r="Z16" s="9" t="s">
        <v>27</v>
      </c>
      <c r="AA16" s="10">
        <v>71.613551948852503</v>
      </c>
      <c r="AB16" s="9" t="s">
        <v>31</v>
      </c>
      <c r="AC16" s="10">
        <v>69.208873955896095</v>
      </c>
      <c r="AD16" s="9" t="s">
        <v>24</v>
      </c>
    </row>
    <row r="17" spans="1:30" ht="25.5" customHeight="1" x14ac:dyDescent="0.3">
      <c r="A17" s="18" t="s">
        <v>72</v>
      </c>
      <c r="B17" s="7" t="s">
        <v>46</v>
      </c>
      <c r="C17" s="10">
        <v>36.590471345655502</v>
      </c>
      <c r="D17" s="9" t="s">
        <v>30</v>
      </c>
      <c r="E17" s="10">
        <v>24.817739305734399</v>
      </c>
      <c r="F17" s="9" t="s">
        <v>23</v>
      </c>
      <c r="G17" s="10">
        <v>20.076902987063502</v>
      </c>
      <c r="H17" s="9" t="s">
        <v>21</v>
      </c>
      <c r="I17" s="10">
        <v>27.5351769050347</v>
      </c>
      <c r="J17" s="9" t="s">
        <v>28</v>
      </c>
      <c r="K17" s="10">
        <v>36.373008082715501</v>
      </c>
      <c r="L17" s="9" t="s">
        <v>22</v>
      </c>
      <c r="M17" s="10">
        <v>39.110154384428</v>
      </c>
      <c r="N17" s="9" t="s">
        <v>32</v>
      </c>
      <c r="O17" s="10">
        <v>13.312585476769501</v>
      </c>
      <c r="P17" s="9" t="s">
        <v>34</v>
      </c>
      <c r="Q17" s="10">
        <v>26.6903686257074</v>
      </c>
      <c r="R17" s="9" t="s">
        <v>24</v>
      </c>
      <c r="S17" s="10">
        <v>35.7815465462783</v>
      </c>
      <c r="T17" s="9" t="s">
        <v>26</v>
      </c>
      <c r="U17" s="10">
        <v>25.0200926516581</v>
      </c>
      <c r="V17" s="9" t="s">
        <v>35</v>
      </c>
      <c r="W17" s="10">
        <v>26.676398846377001</v>
      </c>
      <c r="X17" s="9" t="s">
        <v>29</v>
      </c>
      <c r="Y17" s="10">
        <v>27.162556693384602</v>
      </c>
      <c r="Z17" s="9" t="s">
        <v>27</v>
      </c>
      <c r="AA17" s="10">
        <v>22.2248346113821</v>
      </c>
      <c r="AB17" s="9" t="s">
        <v>25</v>
      </c>
      <c r="AC17" s="10">
        <v>30.373991892176701</v>
      </c>
      <c r="AD17" s="9" t="s">
        <v>31</v>
      </c>
    </row>
    <row r="18" spans="1:30" x14ac:dyDescent="0.3">
      <c r="A18" s="16" t="s">
        <v>2</v>
      </c>
      <c r="B18" s="7" t="s">
        <v>48</v>
      </c>
      <c r="C18" s="10">
        <v>63.409528654344498</v>
      </c>
      <c r="D18" s="9" t="s">
        <v>21</v>
      </c>
      <c r="E18" s="10">
        <v>75.182260694265594</v>
      </c>
      <c r="F18" s="9" t="s">
        <v>26</v>
      </c>
      <c r="G18" s="10">
        <v>79.923097012936495</v>
      </c>
      <c r="H18" s="9" t="s">
        <v>30</v>
      </c>
      <c r="I18" s="10">
        <v>72.464823094965297</v>
      </c>
      <c r="J18" s="9" t="s">
        <v>29</v>
      </c>
      <c r="K18" s="10">
        <v>63.6269919172844</v>
      </c>
      <c r="L18" s="9" t="s">
        <v>25</v>
      </c>
      <c r="M18" s="10">
        <v>60.889845615572</v>
      </c>
      <c r="N18" s="9" t="s">
        <v>34</v>
      </c>
      <c r="O18" s="10">
        <v>86.687414523230501</v>
      </c>
      <c r="P18" s="9" t="s">
        <v>32</v>
      </c>
      <c r="Q18" s="10">
        <v>73.309631374292593</v>
      </c>
      <c r="R18" s="9" t="s">
        <v>27</v>
      </c>
      <c r="S18" s="10">
        <v>64.218453453721693</v>
      </c>
      <c r="T18" s="9" t="s">
        <v>23</v>
      </c>
      <c r="U18" s="10">
        <v>74.979907348341897</v>
      </c>
      <c r="V18" s="9" t="s">
        <v>31</v>
      </c>
      <c r="W18" s="10">
        <v>73.323601153623002</v>
      </c>
      <c r="X18" s="9" t="s">
        <v>28</v>
      </c>
      <c r="Y18" s="10">
        <v>72.837443306615398</v>
      </c>
      <c r="Z18" s="9" t="s">
        <v>24</v>
      </c>
      <c r="AA18" s="10">
        <v>77.775165388617907</v>
      </c>
      <c r="AB18" s="9" t="s">
        <v>22</v>
      </c>
      <c r="AC18" s="10">
        <v>69.626008107823296</v>
      </c>
      <c r="AD18" s="9" t="s">
        <v>35</v>
      </c>
    </row>
    <row r="19" spans="1:30" ht="25.5" customHeight="1" x14ac:dyDescent="0.3">
      <c r="A19" s="18" t="s">
        <v>65</v>
      </c>
      <c r="B19" s="7" t="s">
        <v>46</v>
      </c>
      <c r="C19" s="10">
        <v>29.594690894919601</v>
      </c>
      <c r="D19" s="9" t="s">
        <v>22</v>
      </c>
      <c r="E19" s="10">
        <v>17.207620452319599</v>
      </c>
      <c r="F19" s="9" t="s">
        <v>34</v>
      </c>
      <c r="G19" s="10">
        <v>33.313315388790997</v>
      </c>
      <c r="H19" s="9" t="s">
        <v>32</v>
      </c>
      <c r="I19" s="10">
        <v>29.029654979979501</v>
      </c>
      <c r="J19" s="9" t="s">
        <v>26</v>
      </c>
      <c r="K19" s="10">
        <v>24.374339550215801</v>
      </c>
      <c r="L19" s="9" t="s">
        <v>29</v>
      </c>
      <c r="M19" s="10">
        <v>27.1389637264279</v>
      </c>
      <c r="N19" s="9" t="s">
        <v>28</v>
      </c>
      <c r="O19" s="10">
        <v>21.747982349992299</v>
      </c>
      <c r="P19" s="9" t="s">
        <v>25</v>
      </c>
      <c r="Q19" s="10">
        <v>28.931639349651402</v>
      </c>
      <c r="R19" s="9" t="s">
        <v>31</v>
      </c>
      <c r="S19" s="10">
        <v>20.454673407643199</v>
      </c>
      <c r="T19" s="9" t="s">
        <v>21</v>
      </c>
      <c r="U19" s="10">
        <v>33.1271700911634</v>
      </c>
      <c r="V19" s="9" t="s">
        <v>30</v>
      </c>
      <c r="W19" s="10">
        <v>22.5586113014053</v>
      </c>
      <c r="X19" s="9" t="s">
        <v>35</v>
      </c>
      <c r="Y19" s="10">
        <v>22.271823721136801</v>
      </c>
      <c r="Z19" s="9" t="s">
        <v>23</v>
      </c>
      <c r="AA19" s="10">
        <v>26.682882750713301</v>
      </c>
      <c r="AB19" s="9" t="s">
        <v>27</v>
      </c>
      <c r="AC19" s="10">
        <v>26.492715688995901</v>
      </c>
      <c r="AD19" s="9" t="s">
        <v>24</v>
      </c>
    </row>
    <row r="20" spans="1:30" x14ac:dyDescent="0.3">
      <c r="A20" s="16" t="s">
        <v>2</v>
      </c>
      <c r="B20" s="7" t="s">
        <v>48</v>
      </c>
      <c r="C20" s="10">
        <v>70.405309105080406</v>
      </c>
      <c r="D20" s="9" t="s">
        <v>25</v>
      </c>
      <c r="E20" s="10">
        <v>82.792379547680397</v>
      </c>
      <c r="F20" s="9" t="s">
        <v>32</v>
      </c>
      <c r="G20" s="10">
        <v>66.686684611209003</v>
      </c>
      <c r="H20" s="9" t="s">
        <v>34</v>
      </c>
      <c r="I20" s="10">
        <v>70.970345020020503</v>
      </c>
      <c r="J20" s="9" t="s">
        <v>23</v>
      </c>
      <c r="K20" s="10">
        <v>75.625660449784206</v>
      </c>
      <c r="L20" s="9" t="s">
        <v>28</v>
      </c>
      <c r="M20" s="10">
        <v>72.861036273572097</v>
      </c>
      <c r="N20" s="9" t="s">
        <v>29</v>
      </c>
      <c r="O20" s="10">
        <v>78.252017650007701</v>
      </c>
      <c r="P20" s="9" t="s">
        <v>22</v>
      </c>
      <c r="Q20" s="10">
        <v>71.068360650348595</v>
      </c>
      <c r="R20" s="9" t="s">
        <v>35</v>
      </c>
      <c r="S20" s="10">
        <v>79.545326592356801</v>
      </c>
      <c r="T20" s="9" t="s">
        <v>30</v>
      </c>
      <c r="U20" s="10">
        <v>66.872829908836593</v>
      </c>
      <c r="V20" s="9" t="s">
        <v>21</v>
      </c>
      <c r="W20" s="10">
        <v>77.441388698594693</v>
      </c>
      <c r="X20" s="9" t="s">
        <v>31</v>
      </c>
      <c r="Y20" s="10">
        <v>77.728176278863202</v>
      </c>
      <c r="Z20" s="9" t="s">
        <v>26</v>
      </c>
      <c r="AA20" s="10">
        <v>73.317117249286696</v>
      </c>
      <c r="AB20" s="9" t="s">
        <v>24</v>
      </c>
      <c r="AC20" s="10">
        <v>73.507284311004099</v>
      </c>
      <c r="AD20" s="9" t="s">
        <v>27</v>
      </c>
    </row>
    <row r="21" spans="1:30" x14ac:dyDescent="0.3">
      <c r="A21" s="18" t="s">
        <v>74</v>
      </c>
      <c r="B21" s="7" t="s">
        <v>46</v>
      </c>
      <c r="C21" s="10">
        <v>25.396650825113898</v>
      </c>
      <c r="D21" s="9" t="s">
        <v>30</v>
      </c>
      <c r="E21" s="10">
        <v>16.4163111638216</v>
      </c>
      <c r="F21" s="9" t="s">
        <v>35</v>
      </c>
      <c r="G21" s="10">
        <v>23.723027228422499</v>
      </c>
      <c r="H21" s="9" t="s">
        <v>22</v>
      </c>
      <c r="I21" s="10">
        <v>27.937210299297998</v>
      </c>
      <c r="J21" s="9" t="s">
        <v>32</v>
      </c>
      <c r="K21" s="10">
        <v>14.6904777010845</v>
      </c>
      <c r="L21" s="9" t="s">
        <v>34</v>
      </c>
      <c r="M21" s="10">
        <v>19.6659578063651</v>
      </c>
      <c r="N21" s="9" t="s">
        <v>27</v>
      </c>
      <c r="O21" s="10">
        <v>17.562503444926001</v>
      </c>
      <c r="P21" s="9" t="s">
        <v>24</v>
      </c>
      <c r="Q21" s="10">
        <v>23.700069687740001</v>
      </c>
      <c r="R21" s="9" t="s">
        <v>26</v>
      </c>
      <c r="S21" s="10">
        <v>14.950387648003399</v>
      </c>
      <c r="T21" s="9" t="s">
        <v>21</v>
      </c>
      <c r="U21" s="10">
        <v>21.021000803897099</v>
      </c>
      <c r="V21" s="9" t="s">
        <v>31</v>
      </c>
      <c r="W21" s="10">
        <v>16.095058642411999</v>
      </c>
      <c r="X21" s="9" t="s">
        <v>23</v>
      </c>
      <c r="Y21" s="10">
        <v>15.975047589676301</v>
      </c>
      <c r="Z21" s="9" t="s">
        <v>25</v>
      </c>
      <c r="AA21" s="10">
        <v>16.883281907814599</v>
      </c>
      <c r="AB21" s="9" t="s">
        <v>29</v>
      </c>
      <c r="AC21" s="10">
        <v>19.680359933838201</v>
      </c>
      <c r="AD21" s="9" t="s">
        <v>28</v>
      </c>
    </row>
    <row r="22" spans="1:30" x14ac:dyDescent="0.3">
      <c r="A22" s="16" t="s">
        <v>2</v>
      </c>
      <c r="B22" s="7" t="s">
        <v>48</v>
      </c>
      <c r="C22" s="10">
        <v>74.603349174886105</v>
      </c>
      <c r="D22" s="9" t="s">
        <v>21</v>
      </c>
      <c r="E22" s="10">
        <v>83.583688836178396</v>
      </c>
      <c r="F22" s="9" t="s">
        <v>31</v>
      </c>
      <c r="G22" s="10">
        <v>76.276972771577505</v>
      </c>
      <c r="H22" s="9" t="s">
        <v>25</v>
      </c>
      <c r="I22" s="10">
        <v>72.062789700701998</v>
      </c>
      <c r="J22" s="9" t="s">
        <v>34</v>
      </c>
      <c r="K22" s="10">
        <v>85.309522298915496</v>
      </c>
      <c r="L22" s="9" t="s">
        <v>32</v>
      </c>
      <c r="M22" s="10">
        <v>80.3340421936349</v>
      </c>
      <c r="N22" s="9" t="s">
        <v>24</v>
      </c>
      <c r="O22" s="10">
        <v>82.437496555074006</v>
      </c>
      <c r="P22" s="9" t="s">
        <v>27</v>
      </c>
      <c r="Q22" s="10">
        <v>76.299930312260102</v>
      </c>
      <c r="R22" s="9" t="s">
        <v>23</v>
      </c>
      <c r="S22" s="10">
        <v>85.049612351996601</v>
      </c>
      <c r="T22" s="9" t="s">
        <v>30</v>
      </c>
      <c r="U22" s="10">
        <v>78.978999196102905</v>
      </c>
      <c r="V22" s="9" t="s">
        <v>35</v>
      </c>
      <c r="W22" s="10">
        <v>83.904941357588001</v>
      </c>
      <c r="X22" s="9" t="s">
        <v>26</v>
      </c>
      <c r="Y22" s="10">
        <v>84.024952410323706</v>
      </c>
      <c r="Z22" s="9" t="s">
        <v>22</v>
      </c>
      <c r="AA22" s="10">
        <v>83.116718092185394</v>
      </c>
      <c r="AB22" s="9" t="s">
        <v>28</v>
      </c>
      <c r="AC22" s="10">
        <v>80.319640066161796</v>
      </c>
      <c r="AD22" s="9" t="s">
        <v>29</v>
      </c>
    </row>
  </sheetData>
  <mergeCells count="24">
    <mergeCell ref="A17:A18"/>
    <mergeCell ref="A19:A20"/>
    <mergeCell ref="A21:A22"/>
    <mergeCell ref="A7:A8"/>
    <mergeCell ref="A9:A10"/>
    <mergeCell ref="A11:A12"/>
    <mergeCell ref="A13:A14"/>
    <mergeCell ref="A15:A1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4"/>
  <sheetViews>
    <sheetView tabSelected="1" workbookViewId="0"/>
  </sheetViews>
  <sheetFormatPr defaultRowHeight="14.4" x14ac:dyDescent="0.3"/>
  <cols>
    <col min="1" max="1" width="104.88671875" bestFit="1" customWidth="1"/>
    <col min="2" max="2" width="7.7773437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5.88671875"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218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75</v>
      </c>
    </row>
    <row r="3" spans="1:30" ht="23.25" customHeight="1" x14ac:dyDescent="0.3">
      <c r="A3" s="3" t="s">
        <v>1</v>
      </c>
    </row>
    <row r="4" spans="1:30"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row>
    <row r="5" spans="1:30" x14ac:dyDescent="0.3">
      <c r="A5" t="s">
        <v>2</v>
      </c>
      <c r="B5" s="16" t="s">
        <v>2</v>
      </c>
      <c r="C5" s="17" t="s">
        <v>4</v>
      </c>
      <c r="D5" s="17" t="s">
        <v>2</v>
      </c>
      <c r="E5" s="17" t="s">
        <v>6</v>
      </c>
      <c r="F5" s="17" t="s">
        <v>2</v>
      </c>
      <c r="G5" s="17" t="s">
        <v>7</v>
      </c>
      <c r="H5" s="17" t="s">
        <v>2</v>
      </c>
      <c r="I5" s="17" t="s">
        <v>8</v>
      </c>
      <c r="J5" s="17" t="s">
        <v>2</v>
      </c>
      <c r="K5" s="17" t="s">
        <v>9</v>
      </c>
      <c r="L5" s="17" t="s">
        <v>2</v>
      </c>
      <c r="M5" s="17" t="s">
        <v>10</v>
      </c>
      <c r="N5" s="17" t="s">
        <v>2</v>
      </c>
      <c r="O5" s="17" t="s">
        <v>11</v>
      </c>
      <c r="P5" s="17" t="s">
        <v>2</v>
      </c>
      <c r="Q5" s="17" t="s">
        <v>12</v>
      </c>
      <c r="R5" s="17" t="s">
        <v>2</v>
      </c>
      <c r="S5" s="17" t="s">
        <v>13</v>
      </c>
      <c r="T5" s="17" t="s">
        <v>2</v>
      </c>
      <c r="U5" s="17" t="s">
        <v>14</v>
      </c>
      <c r="V5" s="17" t="s">
        <v>2</v>
      </c>
      <c r="W5" s="17" t="s">
        <v>15</v>
      </c>
      <c r="X5" s="17" t="s">
        <v>2</v>
      </c>
      <c r="Y5" s="17" t="s">
        <v>16</v>
      </c>
      <c r="Z5" s="17" t="s">
        <v>2</v>
      </c>
      <c r="AA5" s="17" t="s">
        <v>17</v>
      </c>
      <c r="AB5" s="17" t="s">
        <v>2</v>
      </c>
      <c r="AC5" s="17" t="s">
        <v>18</v>
      </c>
      <c r="AD5" s="17" t="s">
        <v>2</v>
      </c>
    </row>
    <row r="6" spans="1:30" x14ac:dyDescent="0.3">
      <c r="A6" t="s">
        <v>2</v>
      </c>
      <c r="B6" s="16" t="s">
        <v>2</v>
      </c>
      <c r="C6" s="5" t="s">
        <v>44</v>
      </c>
      <c r="D6" s="5" t="s">
        <v>5</v>
      </c>
      <c r="E6" s="5" t="s">
        <v>44</v>
      </c>
      <c r="F6" s="5" t="s">
        <v>5</v>
      </c>
      <c r="G6" s="5" t="s">
        <v>44</v>
      </c>
      <c r="H6" s="5" t="s">
        <v>5</v>
      </c>
      <c r="I6" s="5" t="s">
        <v>44</v>
      </c>
      <c r="J6" s="5" t="s">
        <v>5</v>
      </c>
      <c r="K6" s="5" t="s">
        <v>44</v>
      </c>
      <c r="L6" s="5" t="s">
        <v>5</v>
      </c>
      <c r="M6" s="5" t="s">
        <v>44</v>
      </c>
      <c r="N6" s="5" t="s">
        <v>5</v>
      </c>
      <c r="O6" s="5" t="s">
        <v>44</v>
      </c>
      <c r="P6" s="5" t="s">
        <v>5</v>
      </c>
      <c r="Q6" s="5" t="s">
        <v>44</v>
      </c>
      <c r="R6" s="5" t="s">
        <v>5</v>
      </c>
      <c r="S6" s="5" t="s">
        <v>44</v>
      </c>
      <c r="T6" s="5" t="s">
        <v>5</v>
      </c>
      <c r="U6" s="5" t="s">
        <v>44</v>
      </c>
      <c r="V6" s="5" t="s">
        <v>5</v>
      </c>
      <c r="W6" s="5" t="s">
        <v>44</v>
      </c>
      <c r="X6" s="5" t="s">
        <v>5</v>
      </c>
      <c r="Y6" s="5" t="s">
        <v>44</v>
      </c>
      <c r="Z6" s="5" t="s">
        <v>5</v>
      </c>
      <c r="AA6" s="5" t="s">
        <v>44</v>
      </c>
      <c r="AB6" s="5" t="s">
        <v>5</v>
      </c>
      <c r="AC6" s="5" t="s">
        <v>44</v>
      </c>
      <c r="AD6" s="5" t="s">
        <v>5</v>
      </c>
    </row>
    <row r="7" spans="1:30" ht="25.5" customHeight="1" x14ac:dyDescent="0.3">
      <c r="A7" s="18" t="s">
        <v>49</v>
      </c>
      <c r="B7" s="7" t="s">
        <v>46</v>
      </c>
      <c r="C7" s="10">
        <v>70.007592262684497</v>
      </c>
      <c r="D7" s="9" t="s">
        <v>24</v>
      </c>
      <c r="E7" s="10">
        <v>70.478959889949607</v>
      </c>
      <c r="F7" s="9" t="s">
        <v>28</v>
      </c>
      <c r="G7" s="10">
        <v>64.358874128599396</v>
      </c>
      <c r="H7" s="9" t="s">
        <v>21</v>
      </c>
      <c r="I7" s="10">
        <v>77.409161437760105</v>
      </c>
      <c r="J7" s="9" t="s">
        <v>32</v>
      </c>
      <c r="K7" s="10">
        <v>73.886413466789506</v>
      </c>
      <c r="L7" s="9" t="s">
        <v>30</v>
      </c>
      <c r="M7" s="10">
        <v>72.205751816520205</v>
      </c>
      <c r="N7" s="9" t="s">
        <v>31</v>
      </c>
      <c r="O7" s="10">
        <v>65.685352747317594</v>
      </c>
      <c r="P7" s="9" t="s">
        <v>23</v>
      </c>
      <c r="Q7" s="10">
        <v>73.663486938724404</v>
      </c>
      <c r="R7" s="9" t="s">
        <v>22</v>
      </c>
      <c r="S7" s="10">
        <v>70.236777370835398</v>
      </c>
      <c r="T7" s="9" t="s">
        <v>27</v>
      </c>
      <c r="U7" s="10">
        <v>64.9618253021561</v>
      </c>
      <c r="V7" s="9" t="s">
        <v>25</v>
      </c>
      <c r="W7" s="10">
        <v>61.365321264981098</v>
      </c>
      <c r="X7" s="9" t="s">
        <v>34</v>
      </c>
      <c r="Y7" s="10">
        <v>72.407154866346403</v>
      </c>
      <c r="Z7" s="9" t="s">
        <v>26</v>
      </c>
      <c r="AA7" s="10">
        <v>69.010591746164295</v>
      </c>
      <c r="AB7" s="9" t="s">
        <v>35</v>
      </c>
      <c r="AC7" s="10">
        <v>69.595659703662307</v>
      </c>
      <c r="AD7" s="9" t="s">
        <v>29</v>
      </c>
    </row>
    <row r="8" spans="1:30" x14ac:dyDescent="0.3">
      <c r="A8" s="16" t="s">
        <v>2</v>
      </c>
      <c r="B8" s="7" t="s">
        <v>48</v>
      </c>
      <c r="C8" s="10">
        <v>29.992407737315499</v>
      </c>
      <c r="D8" s="9" t="s">
        <v>27</v>
      </c>
      <c r="E8" s="10">
        <v>29.5210401100504</v>
      </c>
      <c r="F8" s="9" t="s">
        <v>29</v>
      </c>
      <c r="G8" s="10">
        <v>35.641125871400597</v>
      </c>
      <c r="H8" s="9" t="s">
        <v>30</v>
      </c>
      <c r="I8" s="10">
        <v>22.590838562239899</v>
      </c>
      <c r="J8" s="9" t="s">
        <v>34</v>
      </c>
      <c r="K8" s="10">
        <v>26.113586533210501</v>
      </c>
      <c r="L8" s="9" t="s">
        <v>21</v>
      </c>
      <c r="M8" s="10">
        <v>27.794248183479802</v>
      </c>
      <c r="N8" s="9" t="s">
        <v>35</v>
      </c>
      <c r="O8" s="10">
        <v>34.314647252682398</v>
      </c>
      <c r="P8" s="9" t="s">
        <v>26</v>
      </c>
      <c r="Q8" s="10">
        <v>26.3365130612755</v>
      </c>
      <c r="R8" s="9" t="s">
        <v>25</v>
      </c>
      <c r="S8" s="10">
        <v>29.763222629164598</v>
      </c>
      <c r="T8" s="9" t="s">
        <v>24</v>
      </c>
      <c r="U8" s="10">
        <v>35.0381746978439</v>
      </c>
      <c r="V8" s="9" t="s">
        <v>22</v>
      </c>
      <c r="W8" s="10">
        <v>38.634678735018802</v>
      </c>
      <c r="X8" s="9" t="s">
        <v>32</v>
      </c>
      <c r="Y8" s="10">
        <v>27.592845133653601</v>
      </c>
      <c r="Z8" s="9" t="s">
        <v>23</v>
      </c>
      <c r="AA8" s="10">
        <v>30.989408253835698</v>
      </c>
      <c r="AB8" s="9" t="s">
        <v>31</v>
      </c>
      <c r="AC8" s="10">
        <v>30.404340296337701</v>
      </c>
      <c r="AD8" s="9" t="s">
        <v>28</v>
      </c>
    </row>
    <row r="9" spans="1:30" x14ac:dyDescent="0.3">
      <c r="A9" s="18" t="s">
        <v>50</v>
      </c>
      <c r="B9" s="7" t="s">
        <v>46</v>
      </c>
      <c r="C9" s="10">
        <v>60.701546399976799</v>
      </c>
      <c r="D9" s="9" t="s">
        <v>32</v>
      </c>
      <c r="E9" s="10">
        <v>30.382545775273101</v>
      </c>
      <c r="F9" s="9" t="s">
        <v>23</v>
      </c>
      <c r="G9" s="10">
        <v>42.078631837388997</v>
      </c>
      <c r="H9" s="9" t="s">
        <v>26</v>
      </c>
      <c r="I9" s="10">
        <v>57.260184925255601</v>
      </c>
      <c r="J9" s="9" t="s">
        <v>30</v>
      </c>
      <c r="K9" s="10">
        <v>41.274616572815503</v>
      </c>
      <c r="L9" s="9" t="s">
        <v>31</v>
      </c>
      <c r="M9" s="10">
        <v>38.627872204465703</v>
      </c>
      <c r="N9" s="9" t="s">
        <v>27</v>
      </c>
      <c r="O9" s="10">
        <v>41.054493188257801</v>
      </c>
      <c r="P9" s="9" t="s">
        <v>28</v>
      </c>
      <c r="Q9" s="10">
        <v>36.832841439450398</v>
      </c>
      <c r="R9" s="9" t="s">
        <v>29</v>
      </c>
      <c r="S9" s="10">
        <v>28.8006693787529</v>
      </c>
      <c r="T9" s="9" t="s">
        <v>25</v>
      </c>
      <c r="U9" s="10">
        <v>30.8715336944359</v>
      </c>
      <c r="V9" s="9" t="s">
        <v>35</v>
      </c>
      <c r="W9" s="10">
        <v>26.642559020796799</v>
      </c>
      <c r="X9" s="9" t="s">
        <v>21</v>
      </c>
      <c r="Y9" s="10">
        <v>42.143019462751603</v>
      </c>
      <c r="Z9" s="9" t="s">
        <v>22</v>
      </c>
      <c r="AA9" s="10">
        <v>22.117880311130101</v>
      </c>
      <c r="AB9" s="9" t="s">
        <v>34</v>
      </c>
      <c r="AC9" s="10">
        <v>37.357030191536097</v>
      </c>
      <c r="AD9" s="9" t="s">
        <v>24</v>
      </c>
    </row>
    <row r="10" spans="1:30" x14ac:dyDescent="0.3">
      <c r="A10" s="16" t="s">
        <v>2</v>
      </c>
      <c r="B10" s="7" t="s">
        <v>48</v>
      </c>
      <c r="C10" s="10">
        <v>39.298453600023102</v>
      </c>
      <c r="D10" s="9" t="s">
        <v>34</v>
      </c>
      <c r="E10" s="10">
        <v>69.617454224726899</v>
      </c>
      <c r="F10" s="9" t="s">
        <v>26</v>
      </c>
      <c r="G10" s="10">
        <v>57.921368162611003</v>
      </c>
      <c r="H10" s="9" t="s">
        <v>23</v>
      </c>
      <c r="I10" s="10">
        <v>42.739815074744399</v>
      </c>
      <c r="J10" s="9" t="s">
        <v>21</v>
      </c>
      <c r="K10" s="10">
        <v>58.725383427184497</v>
      </c>
      <c r="L10" s="9" t="s">
        <v>35</v>
      </c>
      <c r="M10" s="10">
        <v>61.372127795534297</v>
      </c>
      <c r="N10" s="9" t="s">
        <v>24</v>
      </c>
      <c r="O10" s="10">
        <v>58.945506811742199</v>
      </c>
      <c r="P10" s="9" t="s">
        <v>29</v>
      </c>
      <c r="Q10" s="10">
        <v>63.167158560549602</v>
      </c>
      <c r="R10" s="9" t="s">
        <v>28</v>
      </c>
      <c r="S10" s="10">
        <v>71.199330621247</v>
      </c>
      <c r="T10" s="9" t="s">
        <v>22</v>
      </c>
      <c r="U10" s="10">
        <v>69.128466305564103</v>
      </c>
      <c r="V10" s="9" t="s">
        <v>31</v>
      </c>
      <c r="W10" s="10">
        <v>73.357440979203204</v>
      </c>
      <c r="X10" s="9" t="s">
        <v>30</v>
      </c>
      <c r="Y10" s="10">
        <v>57.856980537248397</v>
      </c>
      <c r="Z10" s="9" t="s">
        <v>25</v>
      </c>
      <c r="AA10" s="10">
        <v>77.882119688869906</v>
      </c>
      <c r="AB10" s="9" t="s">
        <v>32</v>
      </c>
      <c r="AC10" s="10">
        <v>62.642969808463803</v>
      </c>
      <c r="AD10" s="9" t="s">
        <v>27</v>
      </c>
    </row>
    <row r="11" spans="1:30" ht="25.5" customHeight="1" x14ac:dyDescent="0.3">
      <c r="A11" s="18" t="s">
        <v>52</v>
      </c>
      <c r="B11" s="7" t="s">
        <v>46</v>
      </c>
      <c r="C11" s="10">
        <v>59.7170201449537</v>
      </c>
      <c r="D11" s="9" t="s">
        <v>26</v>
      </c>
      <c r="E11" s="10">
        <v>50.539296127700403</v>
      </c>
      <c r="F11" s="9" t="s">
        <v>21</v>
      </c>
      <c r="G11" s="10">
        <v>59.846977163997998</v>
      </c>
      <c r="H11" s="9" t="s">
        <v>22</v>
      </c>
      <c r="I11" s="10">
        <v>66.925546060869905</v>
      </c>
      <c r="J11" s="9" t="s">
        <v>32</v>
      </c>
      <c r="K11" s="10">
        <v>52.183210400959801</v>
      </c>
      <c r="L11" s="9" t="s">
        <v>35</v>
      </c>
      <c r="M11" s="10">
        <v>57.968455935437603</v>
      </c>
      <c r="N11" s="9" t="s">
        <v>31</v>
      </c>
      <c r="O11" s="10">
        <v>55.709412186569601</v>
      </c>
      <c r="P11" s="9" t="s">
        <v>24</v>
      </c>
      <c r="Q11" s="10">
        <v>56.331484852208099</v>
      </c>
      <c r="R11" s="9" t="s">
        <v>28</v>
      </c>
      <c r="S11" s="10">
        <v>50.698537569391902</v>
      </c>
      <c r="T11" s="9" t="s">
        <v>25</v>
      </c>
      <c r="U11" s="10">
        <v>65.573135439495303</v>
      </c>
      <c r="V11" s="9" t="s">
        <v>30</v>
      </c>
      <c r="W11" s="10">
        <v>46.238909755448603</v>
      </c>
      <c r="X11" s="9" t="s">
        <v>34</v>
      </c>
      <c r="Y11" s="10">
        <v>52.000436108385699</v>
      </c>
      <c r="Z11" s="9" t="s">
        <v>23</v>
      </c>
      <c r="AA11" s="10">
        <v>53.397641916735203</v>
      </c>
      <c r="AB11" s="9" t="s">
        <v>29</v>
      </c>
      <c r="AC11" s="10">
        <v>55.855579276532403</v>
      </c>
      <c r="AD11" s="9" t="s">
        <v>27</v>
      </c>
    </row>
    <row r="12" spans="1:30" x14ac:dyDescent="0.3">
      <c r="A12" s="16" t="s">
        <v>2</v>
      </c>
      <c r="B12" s="7" t="s">
        <v>48</v>
      </c>
      <c r="C12" s="10">
        <v>40.2829798550463</v>
      </c>
      <c r="D12" s="9" t="s">
        <v>23</v>
      </c>
      <c r="E12" s="10">
        <v>49.460703872299597</v>
      </c>
      <c r="F12" s="9" t="s">
        <v>30</v>
      </c>
      <c r="G12" s="10">
        <v>40.153022836002002</v>
      </c>
      <c r="H12" s="9" t="s">
        <v>25</v>
      </c>
      <c r="I12" s="10">
        <v>33.074453939130102</v>
      </c>
      <c r="J12" s="9" t="s">
        <v>34</v>
      </c>
      <c r="K12" s="10">
        <v>47.816789599040199</v>
      </c>
      <c r="L12" s="9" t="s">
        <v>31</v>
      </c>
      <c r="M12" s="10">
        <v>42.031544064562297</v>
      </c>
      <c r="N12" s="9" t="s">
        <v>35</v>
      </c>
      <c r="O12" s="10">
        <v>44.290587813430399</v>
      </c>
      <c r="P12" s="9" t="s">
        <v>27</v>
      </c>
      <c r="Q12" s="10">
        <v>43.668515147791901</v>
      </c>
      <c r="R12" s="9" t="s">
        <v>29</v>
      </c>
      <c r="S12" s="10">
        <v>49.301462430608098</v>
      </c>
      <c r="T12" s="9" t="s">
        <v>22</v>
      </c>
      <c r="U12" s="10">
        <v>34.426864560504697</v>
      </c>
      <c r="V12" s="9" t="s">
        <v>21</v>
      </c>
      <c r="W12" s="10">
        <v>53.761090244551397</v>
      </c>
      <c r="X12" s="9" t="s">
        <v>32</v>
      </c>
      <c r="Y12" s="10">
        <v>47.999563891614301</v>
      </c>
      <c r="Z12" s="9" t="s">
        <v>26</v>
      </c>
      <c r="AA12" s="10">
        <v>46.602358083264797</v>
      </c>
      <c r="AB12" s="9" t="s">
        <v>28</v>
      </c>
      <c r="AC12" s="10">
        <v>44.144420723467597</v>
      </c>
      <c r="AD12" s="9" t="s">
        <v>24</v>
      </c>
    </row>
    <row r="13" spans="1:30" ht="25.5" customHeight="1" x14ac:dyDescent="0.3">
      <c r="A13" s="18" t="s">
        <v>57</v>
      </c>
      <c r="B13" s="7" t="s">
        <v>46</v>
      </c>
      <c r="C13" s="10">
        <v>21.143996418354401</v>
      </c>
      <c r="D13" s="9" t="s">
        <v>34</v>
      </c>
      <c r="E13" s="10">
        <v>28.755724496391899</v>
      </c>
      <c r="F13" s="9" t="s">
        <v>27</v>
      </c>
      <c r="G13" s="10">
        <v>23.360476084253499</v>
      </c>
      <c r="H13" s="9" t="s">
        <v>21</v>
      </c>
      <c r="I13" s="10">
        <v>29.1243366022772</v>
      </c>
      <c r="J13" s="9" t="s">
        <v>28</v>
      </c>
      <c r="K13" s="10">
        <v>32.993222612060897</v>
      </c>
      <c r="L13" s="9" t="s">
        <v>30</v>
      </c>
      <c r="M13" s="10">
        <v>31.711988454462801</v>
      </c>
      <c r="N13" s="9" t="s">
        <v>26</v>
      </c>
      <c r="O13" s="10">
        <v>32.845934678855301</v>
      </c>
      <c r="P13" s="9" t="s">
        <v>22</v>
      </c>
      <c r="Q13" s="10">
        <v>25.884604614895199</v>
      </c>
      <c r="R13" s="9" t="s">
        <v>35</v>
      </c>
      <c r="S13" s="10">
        <v>38.293690481093101</v>
      </c>
      <c r="T13" s="9" t="s">
        <v>32</v>
      </c>
      <c r="U13" s="10">
        <v>26.650154549166299</v>
      </c>
      <c r="V13" s="9" t="s">
        <v>29</v>
      </c>
      <c r="W13" s="10">
        <v>24.495743785713799</v>
      </c>
      <c r="X13" s="9" t="s">
        <v>23</v>
      </c>
      <c r="Y13" s="10">
        <v>30.861834490203801</v>
      </c>
      <c r="Z13" s="9" t="s">
        <v>31</v>
      </c>
      <c r="AA13" s="10">
        <v>24.092051397548001</v>
      </c>
      <c r="AB13" s="9" t="s">
        <v>25</v>
      </c>
      <c r="AC13" s="10">
        <v>28.562079832791799</v>
      </c>
      <c r="AD13" s="9" t="s">
        <v>24</v>
      </c>
    </row>
    <row r="14" spans="1:30" x14ac:dyDescent="0.3">
      <c r="A14" s="16" t="s">
        <v>2</v>
      </c>
      <c r="B14" s="7" t="s">
        <v>48</v>
      </c>
      <c r="C14" s="10">
        <v>78.856003581645595</v>
      </c>
      <c r="D14" s="9" t="s">
        <v>32</v>
      </c>
      <c r="E14" s="10">
        <v>71.244275503608094</v>
      </c>
      <c r="F14" s="9" t="s">
        <v>24</v>
      </c>
      <c r="G14" s="10">
        <v>76.639523915746494</v>
      </c>
      <c r="H14" s="9" t="s">
        <v>30</v>
      </c>
      <c r="I14" s="10">
        <v>70.875663397722803</v>
      </c>
      <c r="J14" s="9" t="s">
        <v>29</v>
      </c>
      <c r="K14" s="10">
        <v>67.006777387939096</v>
      </c>
      <c r="L14" s="9" t="s">
        <v>21</v>
      </c>
      <c r="M14" s="10">
        <v>68.288011545537202</v>
      </c>
      <c r="N14" s="9" t="s">
        <v>23</v>
      </c>
      <c r="O14" s="10">
        <v>67.154065321144699</v>
      </c>
      <c r="P14" s="9" t="s">
        <v>25</v>
      </c>
      <c r="Q14" s="10">
        <v>74.115395385104804</v>
      </c>
      <c r="R14" s="9" t="s">
        <v>31</v>
      </c>
      <c r="S14" s="10">
        <v>61.706309518906899</v>
      </c>
      <c r="T14" s="9" t="s">
        <v>34</v>
      </c>
      <c r="U14" s="10">
        <v>73.349845450833698</v>
      </c>
      <c r="V14" s="9" t="s">
        <v>28</v>
      </c>
      <c r="W14" s="10">
        <v>75.504256214286201</v>
      </c>
      <c r="X14" s="9" t="s">
        <v>26</v>
      </c>
      <c r="Y14" s="10">
        <v>69.138165509796195</v>
      </c>
      <c r="Z14" s="9" t="s">
        <v>35</v>
      </c>
      <c r="AA14" s="10">
        <v>75.907948602451995</v>
      </c>
      <c r="AB14" s="9" t="s">
        <v>22</v>
      </c>
      <c r="AC14" s="10">
        <v>71.437920167208205</v>
      </c>
      <c r="AD14" s="9" t="s">
        <v>27</v>
      </c>
    </row>
    <row r="15" spans="1:30" x14ac:dyDescent="0.3">
      <c r="A15" s="19" t="s">
        <v>61</v>
      </c>
      <c r="B15" s="7" t="s">
        <v>46</v>
      </c>
      <c r="C15" s="10">
        <v>19.418459918282501</v>
      </c>
      <c r="D15" s="9" t="s">
        <v>34</v>
      </c>
      <c r="E15" s="10">
        <v>31.885819926100499</v>
      </c>
      <c r="F15" s="9" t="s">
        <v>22</v>
      </c>
      <c r="G15" s="10">
        <v>21.875743637445701</v>
      </c>
      <c r="H15" s="9" t="s">
        <v>21</v>
      </c>
      <c r="I15" s="10">
        <v>27.366848770081099</v>
      </c>
      <c r="J15" s="9" t="s">
        <v>24</v>
      </c>
      <c r="K15" s="10">
        <v>31.743955218696399</v>
      </c>
      <c r="L15" s="9" t="s">
        <v>26</v>
      </c>
      <c r="M15" s="10">
        <v>27.232105358026601</v>
      </c>
      <c r="N15" s="9" t="s">
        <v>29</v>
      </c>
      <c r="O15" s="10">
        <v>33.687122311046302</v>
      </c>
      <c r="P15" s="9" t="s">
        <v>30</v>
      </c>
      <c r="Q15" s="10">
        <v>26.4462790628119</v>
      </c>
      <c r="R15" s="9" t="s">
        <v>23</v>
      </c>
      <c r="S15" s="10">
        <v>38.234674497438597</v>
      </c>
      <c r="T15" s="9" t="s">
        <v>32</v>
      </c>
      <c r="U15" s="10">
        <v>26.7795980655177</v>
      </c>
      <c r="V15" s="9" t="s">
        <v>35</v>
      </c>
      <c r="W15" s="10">
        <v>27.749813904497898</v>
      </c>
      <c r="X15" s="9" t="s">
        <v>28</v>
      </c>
      <c r="Y15" s="10">
        <v>29.647259501504902</v>
      </c>
      <c r="Z15" s="9" t="s">
        <v>31</v>
      </c>
      <c r="AA15" s="10">
        <v>26.081058591494202</v>
      </c>
      <c r="AB15" s="9" t="s">
        <v>25</v>
      </c>
      <c r="AC15" s="10">
        <v>27.7280278515994</v>
      </c>
      <c r="AD15" s="9" t="s">
        <v>27</v>
      </c>
    </row>
    <row r="16" spans="1:30" x14ac:dyDescent="0.3">
      <c r="A16" s="16" t="s">
        <v>2</v>
      </c>
      <c r="B16" s="7" t="s">
        <v>48</v>
      </c>
      <c r="C16" s="10">
        <v>80.581540081717506</v>
      </c>
      <c r="D16" s="9" t="s">
        <v>32</v>
      </c>
      <c r="E16" s="10">
        <v>68.114180073899604</v>
      </c>
      <c r="F16" s="9" t="s">
        <v>25</v>
      </c>
      <c r="G16" s="10">
        <v>78.124256362554306</v>
      </c>
      <c r="H16" s="9" t="s">
        <v>30</v>
      </c>
      <c r="I16" s="10">
        <v>72.633151229918994</v>
      </c>
      <c r="J16" s="9" t="s">
        <v>27</v>
      </c>
      <c r="K16" s="10">
        <v>68.256044781303601</v>
      </c>
      <c r="L16" s="9" t="s">
        <v>23</v>
      </c>
      <c r="M16" s="10">
        <v>72.767894641973399</v>
      </c>
      <c r="N16" s="9" t="s">
        <v>28</v>
      </c>
      <c r="O16" s="10">
        <v>66.312877688953705</v>
      </c>
      <c r="P16" s="9" t="s">
        <v>21</v>
      </c>
      <c r="Q16" s="10">
        <v>73.553720937188103</v>
      </c>
      <c r="R16" s="9" t="s">
        <v>26</v>
      </c>
      <c r="S16" s="10">
        <v>61.765325502561403</v>
      </c>
      <c r="T16" s="9" t="s">
        <v>34</v>
      </c>
      <c r="U16" s="10">
        <v>73.220401934482396</v>
      </c>
      <c r="V16" s="9" t="s">
        <v>31</v>
      </c>
      <c r="W16" s="10">
        <v>72.250186095502102</v>
      </c>
      <c r="X16" s="9" t="s">
        <v>29</v>
      </c>
      <c r="Y16" s="10">
        <v>70.352740498495095</v>
      </c>
      <c r="Z16" s="9" t="s">
        <v>35</v>
      </c>
      <c r="AA16" s="10">
        <v>73.918941408505802</v>
      </c>
      <c r="AB16" s="9" t="s">
        <v>22</v>
      </c>
      <c r="AC16" s="10">
        <v>72.271972148400494</v>
      </c>
      <c r="AD16" s="9" t="s">
        <v>24</v>
      </c>
    </row>
    <row r="17" spans="1:30" ht="25.5" customHeight="1" x14ac:dyDescent="0.3">
      <c r="A17" s="18" t="s">
        <v>65</v>
      </c>
      <c r="B17" s="7" t="s">
        <v>46</v>
      </c>
      <c r="C17" s="10">
        <v>29.594690894919601</v>
      </c>
      <c r="D17" s="9" t="s">
        <v>22</v>
      </c>
      <c r="E17" s="10">
        <v>17.207620452319599</v>
      </c>
      <c r="F17" s="9" t="s">
        <v>34</v>
      </c>
      <c r="G17" s="10">
        <v>33.313315388790997</v>
      </c>
      <c r="H17" s="9" t="s">
        <v>32</v>
      </c>
      <c r="I17" s="10">
        <v>29.029654979979501</v>
      </c>
      <c r="J17" s="9" t="s">
        <v>26</v>
      </c>
      <c r="K17" s="10">
        <v>24.374339550215801</v>
      </c>
      <c r="L17" s="9" t="s">
        <v>29</v>
      </c>
      <c r="M17" s="10">
        <v>27.1389637264279</v>
      </c>
      <c r="N17" s="9" t="s">
        <v>28</v>
      </c>
      <c r="O17" s="10">
        <v>21.747982349992299</v>
      </c>
      <c r="P17" s="9" t="s">
        <v>25</v>
      </c>
      <c r="Q17" s="10">
        <v>28.931639349651402</v>
      </c>
      <c r="R17" s="9" t="s">
        <v>31</v>
      </c>
      <c r="S17" s="10">
        <v>20.454673407643199</v>
      </c>
      <c r="T17" s="9" t="s">
        <v>21</v>
      </c>
      <c r="U17" s="10">
        <v>33.1271700911634</v>
      </c>
      <c r="V17" s="9" t="s">
        <v>30</v>
      </c>
      <c r="W17" s="10">
        <v>22.5586113014053</v>
      </c>
      <c r="X17" s="9" t="s">
        <v>35</v>
      </c>
      <c r="Y17" s="10">
        <v>22.271823721136801</v>
      </c>
      <c r="Z17" s="9" t="s">
        <v>23</v>
      </c>
      <c r="AA17" s="10">
        <v>26.682882750713301</v>
      </c>
      <c r="AB17" s="9" t="s">
        <v>27</v>
      </c>
      <c r="AC17" s="10">
        <v>26.492715688995901</v>
      </c>
      <c r="AD17" s="9" t="s">
        <v>24</v>
      </c>
    </row>
    <row r="18" spans="1:30" x14ac:dyDescent="0.3">
      <c r="A18" s="16" t="s">
        <v>2</v>
      </c>
      <c r="B18" s="7" t="s">
        <v>48</v>
      </c>
      <c r="C18" s="10">
        <v>70.405309105080406</v>
      </c>
      <c r="D18" s="9" t="s">
        <v>25</v>
      </c>
      <c r="E18" s="10">
        <v>82.792379547680397</v>
      </c>
      <c r="F18" s="9" t="s">
        <v>32</v>
      </c>
      <c r="G18" s="10">
        <v>66.686684611209003</v>
      </c>
      <c r="H18" s="9" t="s">
        <v>34</v>
      </c>
      <c r="I18" s="10">
        <v>70.970345020020503</v>
      </c>
      <c r="J18" s="9" t="s">
        <v>23</v>
      </c>
      <c r="K18" s="10">
        <v>75.625660449784206</v>
      </c>
      <c r="L18" s="9" t="s">
        <v>28</v>
      </c>
      <c r="M18" s="10">
        <v>72.861036273572097</v>
      </c>
      <c r="N18" s="9" t="s">
        <v>29</v>
      </c>
      <c r="O18" s="10">
        <v>78.252017650007701</v>
      </c>
      <c r="P18" s="9" t="s">
        <v>22</v>
      </c>
      <c r="Q18" s="10">
        <v>71.068360650348595</v>
      </c>
      <c r="R18" s="9" t="s">
        <v>35</v>
      </c>
      <c r="S18" s="10">
        <v>79.545326592356801</v>
      </c>
      <c r="T18" s="9" t="s">
        <v>30</v>
      </c>
      <c r="U18" s="10">
        <v>66.872829908836593</v>
      </c>
      <c r="V18" s="9" t="s">
        <v>21</v>
      </c>
      <c r="W18" s="10">
        <v>77.441388698594693</v>
      </c>
      <c r="X18" s="9" t="s">
        <v>31</v>
      </c>
      <c r="Y18" s="10">
        <v>77.728176278863202</v>
      </c>
      <c r="Z18" s="9" t="s">
        <v>26</v>
      </c>
      <c r="AA18" s="10">
        <v>73.317117249286696</v>
      </c>
      <c r="AB18" s="9" t="s">
        <v>24</v>
      </c>
      <c r="AC18" s="10">
        <v>73.507284311004099</v>
      </c>
      <c r="AD18" s="9" t="s">
        <v>27</v>
      </c>
    </row>
    <row r="19" spans="1:30" x14ac:dyDescent="0.3">
      <c r="A19" s="19" t="s">
        <v>62</v>
      </c>
      <c r="B19" s="7" t="s">
        <v>46</v>
      </c>
      <c r="C19" s="10">
        <v>32.644799708223999</v>
      </c>
      <c r="D19" s="9" t="s">
        <v>31</v>
      </c>
      <c r="E19" s="10">
        <v>18.1649459098984</v>
      </c>
      <c r="F19" s="9" t="s">
        <v>34</v>
      </c>
      <c r="G19" s="10">
        <v>33.493579113330298</v>
      </c>
      <c r="H19" s="9" t="s">
        <v>26</v>
      </c>
      <c r="I19" s="10">
        <v>40.019847516569101</v>
      </c>
      <c r="J19" s="9" t="s">
        <v>22</v>
      </c>
      <c r="K19" s="10">
        <v>22.778880000916001</v>
      </c>
      <c r="L19" s="9" t="s">
        <v>25</v>
      </c>
      <c r="M19" s="10">
        <v>31.2831088209815</v>
      </c>
      <c r="N19" s="9" t="s">
        <v>28</v>
      </c>
      <c r="O19" s="10">
        <v>26.978317509304802</v>
      </c>
      <c r="P19" s="9" t="s">
        <v>23</v>
      </c>
      <c r="Q19" s="10">
        <v>40.708926243334403</v>
      </c>
      <c r="R19" s="9" t="s">
        <v>30</v>
      </c>
      <c r="S19" s="10">
        <v>20.561424104209799</v>
      </c>
      <c r="T19" s="9" t="s">
        <v>21</v>
      </c>
      <c r="U19" s="10">
        <v>41.048082344728101</v>
      </c>
      <c r="V19" s="9" t="s">
        <v>32</v>
      </c>
      <c r="W19" s="10">
        <v>28.424164716943402</v>
      </c>
      <c r="X19" s="9" t="s">
        <v>29</v>
      </c>
      <c r="Y19" s="10">
        <v>30.521798637195001</v>
      </c>
      <c r="Z19" s="9" t="s">
        <v>24</v>
      </c>
      <c r="AA19" s="10">
        <v>28.3864480511475</v>
      </c>
      <c r="AB19" s="9" t="s">
        <v>35</v>
      </c>
      <c r="AC19" s="10">
        <v>30.791126044103901</v>
      </c>
      <c r="AD19" s="9" t="s">
        <v>27</v>
      </c>
    </row>
    <row r="20" spans="1:30" x14ac:dyDescent="0.3">
      <c r="A20" s="16" t="s">
        <v>2</v>
      </c>
      <c r="B20" s="7" t="s">
        <v>48</v>
      </c>
      <c r="C20" s="10">
        <v>67.355200291776001</v>
      </c>
      <c r="D20" s="9" t="s">
        <v>35</v>
      </c>
      <c r="E20" s="10">
        <v>81.835054090101593</v>
      </c>
      <c r="F20" s="9" t="s">
        <v>32</v>
      </c>
      <c r="G20" s="10">
        <v>66.506420886669702</v>
      </c>
      <c r="H20" s="9" t="s">
        <v>23</v>
      </c>
      <c r="I20" s="10">
        <v>59.980152483430899</v>
      </c>
      <c r="J20" s="9" t="s">
        <v>25</v>
      </c>
      <c r="K20" s="10">
        <v>77.221119999083896</v>
      </c>
      <c r="L20" s="9" t="s">
        <v>22</v>
      </c>
      <c r="M20" s="10">
        <v>68.716891179018504</v>
      </c>
      <c r="N20" s="9" t="s">
        <v>29</v>
      </c>
      <c r="O20" s="10">
        <v>73.021682490695198</v>
      </c>
      <c r="P20" s="9" t="s">
        <v>26</v>
      </c>
      <c r="Q20" s="10">
        <v>59.291073756665597</v>
      </c>
      <c r="R20" s="9" t="s">
        <v>21</v>
      </c>
      <c r="S20" s="10">
        <v>79.438575895790194</v>
      </c>
      <c r="T20" s="9" t="s">
        <v>30</v>
      </c>
      <c r="U20" s="10">
        <v>58.951917655271899</v>
      </c>
      <c r="V20" s="9" t="s">
        <v>34</v>
      </c>
      <c r="W20" s="10">
        <v>71.575835283056605</v>
      </c>
      <c r="X20" s="9" t="s">
        <v>28</v>
      </c>
      <c r="Y20" s="10">
        <v>69.478201362804995</v>
      </c>
      <c r="Z20" s="9" t="s">
        <v>27</v>
      </c>
      <c r="AA20" s="10">
        <v>71.613551948852503</v>
      </c>
      <c r="AB20" s="9" t="s">
        <v>31</v>
      </c>
      <c r="AC20" s="10">
        <v>69.208873955896095</v>
      </c>
      <c r="AD20" s="9" t="s">
        <v>24</v>
      </c>
    </row>
    <row r="21" spans="1:30" ht="25.5" customHeight="1" x14ac:dyDescent="0.3">
      <c r="A21" s="18" t="s">
        <v>76</v>
      </c>
      <c r="B21" s="7" t="s">
        <v>46</v>
      </c>
      <c r="C21" s="10">
        <v>58.340444024375998</v>
      </c>
      <c r="D21" s="9" t="s">
        <v>27</v>
      </c>
      <c r="E21" s="10">
        <v>63.941868977983397</v>
      </c>
      <c r="F21" s="9" t="s">
        <v>30</v>
      </c>
      <c r="G21" s="10">
        <v>48.326061253658402</v>
      </c>
      <c r="H21" s="9" t="s">
        <v>25</v>
      </c>
      <c r="I21" s="10">
        <v>69.698244709324996</v>
      </c>
      <c r="J21" s="9" t="s">
        <v>32</v>
      </c>
      <c r="K21" s="10">
        <v>48.1780762569256</v>
      </c>
      <c r="L21" s="9" t="s">
        <v>21</v>
      </c>
      <c r="M21" s="10">
        <v>56.765513748281201</v>
      </c>
      <c r="N21" s="9" t="s">
        <v>29</v>
      </c>
      <c r="O21" s="10">
        <v>58.2707390256341</v>
      </c>
      <c r="P21" s="9" t="s">
        <v>24</v>
      </c>
      <c r="Q21" s="10">
        <v>62.121594139855802</v>
      </c>
      <c r="R21" s="9" t="s">
        <v>22</v>
      </c>
      <c r="S21" s="10">
        <v>55.1149846461918</v>
      </c>
      <c r="T21" s="9" t="s">
        <v>35</v>
      </c>
      <c r="U21" s="10">
        <v>58.971169377644003</v>
      </c>
      <c r="V21" s="9" t="s">
        <v>28</v>
      </c>
      <c r="W21" s="10">
        <v>39.909744762430101</v>
      </c>
      <c r="X21" s="9" t="s">
        <v>34</v>
      </c>
      <c r="Y21" s="10">
        <v>60.756145178408602</v>
      </c>
      <c r="Z21" s="9" t="s">
        <v>26</v>
      </c>
      <c r="AA21" s="10">
        <v>60.224299354393402</v>
      </c>
      <c r="AB21" s="9" t="s">
        <v>31</v>
      </c>
      <c r="AC21" s="10">
        <v>55.0110277033994</v>
      </c>
      <c r="AD21" s="9" t="s">
        <v>23</v>
      </c>
    </row>
    <row r="22" spans="1:30" x14ac:dyDescent="0.3">
      <c r="A22" s="16" t="s">
        <v>2</v>
      </c>
      <c r="B22" s="7" t="s">
        <v>48</v>
      </c>
      <c r="C22" s="10">
        <v>41.659555975624002</v>
      </c>
      <c r="D22" s="9" t="s">
        <v>24</v>
      </c>
      <c r="E22" s="10">
        <v>36.058131022016603</v>
      </c>
      <c r="F22" s="9" t="s">
        <v>21</v>
      </c>
      <c r="G22" s="10">
        <v>51.673938746341598</v>
      </c>
      <c r="H22" s="9" t="s">
        <v>22</v>
      </c>
      <c r="I22" s="10">
        <v>30.301755290675001</v>
      </c>
      <c r="J22" s="9" t="s">
        <v>34</v>
      </c>
      <c r="K22" s="10">
        <v>51.8219237430744</v>
      </c>
      <c r="L22" s="9" t="s">
        <v>30</v>
      </c>
      <c r="M22" s="10">
        <v>43.234486251718799</v>
      </c>
      <c r="N22" s="9" t="s">
        <v>28</v>
      </c>
      <c r="O22" s="10">
        <v>41.7292609743659</v>
      </c>
      <c r="P22" s="9" t="s">
        <v>27</v>
      </c>
      <c r="Q22" s="10">
        <v>37.878405860144198</v>
      </c>
      <c r="R22" s="9" t="s">
        <v>25</v>
      </c>
      <c r="S22" s="10">
        <v>44.8850153538082</v>
      </c>
      <c r="T22" s="9" t="s">
        <v>31</v>
      </c>
      <c r="U22" s="10">
        <v>41.028830622355898</v>
      </c>
      <c r="V22" s="9" t="s">
        <v>29</v>
      </c>
      <c r="W22" s="10">
        <v>60.090255237569899</v>
      </c>
      <c r="X22" s="9" t="s">
        <v>32</v>
      </c>
      <c r="Y22" s="10">
        <v>39.243854821591398</v>
      </c>
      <c r="Z22" s="9" t="s">
        <v>23</v>
      </c>
      <c r="AA22" s="10">
        <v>39.775700645606598</v>
      </c>
      <c r="AB22" s="9" t="s">
        <v>35</v>
      </c>
      <c r="AC22" s="10">
        <v>44.9889722966006</v>
      </c>
      <c r="AD22" s="9" t="s">
        <v>26</v>
      </c>
    </row>
    <row r="23" spans="1:30" ht="25.5" customHeight="1" x14ac:dyDescent="0.3">
      <c r="A23" s="18" t="s">
        <v>77</v>
      </c>
      <c r="B23" s="7" t="s">
        <v>46</v>
      </c>
      <c r="C23" s="10">
        <v>45.498545715377503</v>
      </c>
      <c r="D23" s="9" t="s">
        <v>30</v>
      </c>
      <c r="E23" s="10">
        <v>22.1461499867494</v>
      </c>
      <c r="F23" s="9" t="s">
        <v>35</v>
      </c>
      <c r="G23" s="10">
        <v>16.736782987794498</v>
      </c>
      <c r="H23" s="9" t="s">
        <v>21</v>
      </c>
      <c r="I23" s="10">
        <v>16.034582517019199</v>
      </c>
      <c r="J23" s="9" t="s">
        <v>34</v>
      </c>
      <c r="K23" s="10">
        <v>26.954812308605799</v>
      </c>
      <c r="L23" s="9" t="s">
        <v>26</v>
      </c>
      <c r="M23" s="10">
        <v>23.4745619994248</v>
      </c>
      <c r="N23" s="9" t="s">
        <v>24</v>
      </c>
      <c r="O23" s="10">
        <v>24.636949421655999</v>
      </c>
      <c r="P23" s="9" t="s">
        <v>27</v>
      </c>
      <c r="Q23" s="10">
        <v>38.244833316186302</v>
      </c>
      <c r="R23" s="9" t="s">
        <v>22</v>
      </c>
      <c r="S23" s="10">
        <v>22.394704875030499</v>
      </c>
      <c r="T23" s="9" t="s">
        <v>29</v>
      </c>
      <c r="U23" s="10">
        <v>57.612333383714997</v>
      </c>
      <c r="V23" s="9" t="s">
        <v>32</v>
      </c>
      <c r="W23" s="10">
        <v>25.000367954088599</v>
      </c>
      <c r="X23" s="9" t="s">
        <v>28</v>
      </c>
      <c r="Y23" s="10">
        <v>20.842746211030999</v>
      </c>
      <c r="Z23" s="9" t="s">
        <v>23</v>
      </c>
      <c r="AA23" s="10">
        <v>17.2844625912834</v>
      </c>
      <c r="AB23" s="9" t="s">
        <v>25</v>
      </c>
      <c r="AC23" s="10">
        <v>25.324518597001401</v>
      </c>
      <c r="AD23" s="9" t="s">
        <v>31</v>
      </c>
    </row>
    <row r="24" spans="1:30" x14ac:dyDescent="0.3">
      <c r="A24" s="16" t="s">
        <v>2</v>
      </c>
      <c r="B24" s="7" t="s">
        <v>48</v>
      </c>
      <c r="C24" s="10">
        <v>54.501454284622497</v>
      </c>
      <c r="D24" s="9" t="s">
        <v>21</v>
      </c>
      <c r="E24" s="10">
        <v>77.853850013250593</v>
      </c>
      <c r="F24" s="9" t="s">
        <v>31</v>
      </c>
      <c r="G24" s="10">
        <v>83.263217012205502</v>
      </c>
      <c r="H24" s="9" t="s">
        <v>30</v>
      </c>
      <c r="I24" s="10">
        <v>83.965417482980797</v>
      </c>
      <c r="J24" s="9" t="s">
        <v>32</v>
      </c>
      <c r="K24" s="10">
        <v>73.045187691394204</v>
      </c>
      <c r="L24" s="9" t="s">
        <v>23</v>
      </c>
      <c r="M24" s="10">
        <v>76.525438000575207</v>
      </c>
      <c r="N24" s="9" t="s">
        <v>27</v>
      </c>
      <c r="O24" s="10">
        <v>75.363050578343902</v>
      </c>
      <c r="P24" s="9" t="s">
        <v>24</v>
      </c>
      <c r="Q24" s="10">
        <v>61.755166683813698</v>
      </c>
      <c r="R24" s="9" t="s">
        <v>25</v>
      </c>
      <c r="S24" s="10">
        <v>77.605295124969501</v>
      </c>
      <c r="T24" s="9" t="s">
        <v>28</v>
      </c>
      <c r="U24" s="10">
        <v>42.387666616285003</v>
      </c>
      <c r="V24" s="9" t="s">
        <v>34</v>
      </c>
      <c r="W24" s="10">
        <v>74.999632045911397</v>
      </c>
      <c r="X24" s="9" t="s">
        <v>29</v>
      </c>
      <c r="Y24" s="10">
        <v>79.157253788969001</v>
      </c>
      <c r="Z24" s="9" t="s">
        <v>26</v>
      </c>
      <c r="AA24" s="10">
        <v>82.7155374087166</v>
      </c>
      <c r="AB24" s="9" t="s">
        <v>22</v>
      </c>
      <c r="AC24" s="10">
        <v>74.675481402998599</v>
      </c>
      <c r="AD24" s="9" t="s">
        <v>35</v>
      </c>
    </row>
  </sheetData>
  <mergeCells count="25">
    <mergeCell ref="A17:A18"/>
    <mergeCell ref="A19:A20"/>
    <mergeCell ref="A21:A22"/>
    <mergeCell ref="A23:A24"/>
    <mergeCell ref="A7:A8"/>
    <mergeCell ref="A9:A10"/>
    <mergeCell ref="A11:A12"/>
    <mergeCell ref="A13:A14"/>
    <mergeCell ref="A15:A1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6"/>
  <sheetViews>
    <sheetView tabSelected="1" workbookViewId="0"/>
  </sheetViews>
  <sheetFormatPr defaultRowHeight="14.4" x14ac:dyDescent="0.3"/>
  <cols>
    <col min="1" max="1" width="104.88671875" bestFit="1" customWidth="1"/>
    <col min="2" max="2" width="7.77734375" bestFit="1" customWidth="1"/>
    <col min="3" max="3" width="21.6640625" bestFit="1" customWidth="1"/>
    <col min="4" max="4" width="5.6640625" bestFit="1" customWidth="1"/>
    <col min="5" max="5" width="22.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5.88671875"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218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78</v>
      </c>
    </row>
    <row r="3" spans="1:30" ht="23.25" customHeight="1" x14ac:dyDescent="0.3">
      <c r="A3" s="3" t="s">
        <v>1</v>
      </c>
    </row>
    <row r="4" spans="1:30"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row>
    <row r="5" spans="1:30" x14ac:dyDescent="0.3">
      <c r="A5" t="s">
        <v>2</v>
      </c>
      <c r="B5" s="16" t="s">
        <v>2</v>
      </c>
      <c r="C5" s="17" t="s">
        <v>4</v>
      </c>
      <c r="D5" s="17" t="s">
        <v>2</v>
      </c>
      <c r="E5" s="17" t="s">
        <v>6</v>
      </c>
      <c r="F5" s="17" t="s">
        <v>2</v>
      </c>
      <c r="G5" s="17" t="s">
        <v>7</v>
      </c>
      <c r="H5" s="17" t="s">
        <v>2</v>
      </c>
      <c r="I5" s="17" t="s">
        <v>8</v>
      </c>
      <c r="J5" s="17" t="s">
        <v>2</v>
      </c>
      <c r="K5" s="17" t="s">
        <v>9</v>
      </c>
      <c r="L5" s="17" t="s">
        <v>2</v>
      </c>
      <c r="M5" s="17" t="s">
        <v>10</v>
      </c>
      <c r="N5" s="17" t="s">
        <v>2</v>
      </c>
      <c r="O5" s="17" t="s">
        <v>11</v>
      </c>
      <c r="P5" s="17" t="s">
        <v>2</v>
      </c>
      <c r="Q5" s="17" t="s">
        <v>12</v>
      </c>
      <c r="R5" s="17" t="s">
        <v>2</v>
      </c>
      <c r="S5" s="17" t="s">
        <v>13</v>
      </c>
      <c r="T5" s="17" t="s">
        <v>2</v>
      </c>
      <c r="U5" s="17" t="s">
        <v>14</v>
      </c>
      <c r="V5" s="17" t="s">
        <v>2</v>
      </c>
      <c r="W5" s="17" t="s">
        <v>15</v>
      </c>
      <c r="X5" s="17" t="s">
        <v>2</v>
      </c>
      <c r="Y5" s="17" t="s">
        <v>16</v>
      </c>
      <c r="Z5" s="17" t="s">
        <v>2</v>
      </c>
      <c r="AA5" s="17" t="s">
        <v>17</v>
      </c>
      <c r="AB5" s="17" t="s">
        <v>2</v>
      </c>
      <c r="AC5" s="17" t="s">
        <v>18</v>
      </c>
      <c r="AD5" s="17" t="s">
        <v>2</v>
      </c>
    </row>
    <row r="6" spans="1:30" x14ac:dyDescent="0.3">
      <c r="A6" t="s">
        <v>2</v>
      </c>
      <c r="B6" s="16" t="s">
        <v>2</v>
      </c>
      <c r="C6" s="5" t="s">
        <v>44</v>
      </c>
      <c r="D6" s="5" t="s">
        <v>5</v>
      </c>
      <c r="E6" s="5" t="s">
        <v>44</v>
      </c>
      <c r="F6" s="5" t="s">
        <v>5</v>
      </c>
      <c r="G6" s="5" t="s">
        <v>44</v>
      </c>
      <c r="H6" s="5" t="s">
        <v>5</v>
      </c>
      <c r="I6" s="5" t="s">
        <v>44</v>
      </c>
      <c r="J6" s="5" t="s">
        <v>5</v>
      </c>
      <c r="K6" s="5" t="s">
        <v>44</v>
      </c>
      <c r="L6" s="5" t="s">
        <v>5</v>
      </c>
      <c r="M6" s="5" t="s">
        <v>44</v>
      </c>
      <c r="N6" s="5" t="s">
        <v>5</v>
      </c>
      <c r="O6" s="5" t="s">
        <v>44</v>
      </c>
      <c r="P6" s="5" t="s">
        <v>5</v>
      </c>
      <c r="Q6" s="5" t="s">
        <v>44</v>
      </c>
      <c r="R6" s="5" t="s">
        <v>5</v>
      </c>
      <c r="S6" s="5" t="s">
        <v>44</v>
      </c>
      <c r="T6" s="5" t="s">
        <v>5</v>
      </c>
      <c r="U6" s="5" t="s">
        <v>44</v>
      </c>
      <c r="V6" s="5" t="s">
        <v>5</v>
      </c>
      <c r="W6" s="5" t="s">
        <v>44</v>
      </c>
      <c r="X6" s="5" t="s">
        <v>5</v>
      </c>
      <c r="Y6" s="5" t="s">
        <v>44</v>
      </c>
      <c r="Z6" s="5" t="s">
        <v>5</v>
      </c>
      <c r="AA6" s="5" t="s">
        <v>44</v>
      </c>
      <c r="AB6" s="5" t="s">
        <v>5</v>
      </c>
      <c r="AC6" s="5" t="s">
        <v>44</v>
      </c>
      <c r="AD6" s="5" t="s">
        <v>5</v>
      </c>
    </row>
    <row r="7" spans="1:30" ht="25.5" customHeight="1" x14ac:dyDescent="0.3">
      <c r="A7" s="18" t="s">
        <v>52</v>
      </c>
      <c r="B7" s="7" t="s">
        <v>46</v>
      </c>
      <c r="C7" s="10">
        <v>59.7170201449537</v>
      </c>
      <c r="D7" s="9" t="s">
        <v>26</v>
      </c>
      <c r="E7" s="10">
        <v>50.539296127700403</v>
      </c>
      <c r="F7" s="9" t="s">
        <v>21</v>
      </c>
      <c r="G7" s="10">
        <v>59.846977163997998</v>
      </c>
      <c r="H7" s="9" t="s">
        <v>22</v>
      </c>
      <c r="I7" s="10">
        <v>66.925546060869905</v>
      </c>
      <c r="J7" s="9" t="s">
        <v>32</v>
      </c>
      <c r="K7" s="10">
        <v>52.183210400959801</v>
      </c>
      <c r="L7" s="9" t="s">
        <v>35</v>
      </c>
      <c r="M7" s="10">
        <v>57.968455935437603</v>
      </c>
      <c r="N7" s="9" t="s">
        <v>31</v>
      </c>
      <c r="O7" s="10">
        <v>55.709412186569601</v>
      </c>
      <c r="P7" s="9" t="s">
        <v>24</v>
      </c>
      <c r="Q7" s="10">
        <v>56.331484852208099</v>
      </c>
      <c r="R7" s="9" t="s">
        <v>28</v>
      </c>
      <c r="S7" s="10">
        <v>50.698537569391902</v>
      </c>
      <c r="T7" s="9" t="s">
        <v>25</v>
      </c>
      <c r="U7" s="10">
        <v>65.573135439495303</v>
      </c>
      <c r="V7" s="9" t="s">
        <v>30</v>
      </c>
      <c r="W7" s="10">
        <v>46.238909755448603</v>
      </c>
      <c r="X7" s="9" t="s">
        <v>34</v>
      </c>
      <c r="Y7" s="10">
        <v>52.000436108385699</v>
      </c>
      <c r="Z7" s="9" t="s">
        <v>23</v>
      </c>
      <c r="AA7" s="10">
        <v>53.397641916735203</v>
      </c>
      <c r="AB7" s="9" t="s">
        <v>29</v>
      </c>
      <c r="AC7" s="10">
        <v>55.855579276532403</v>
      </c>
      <c r="AD7" s="9" t="s">
        <v>27</v>
      </c>
    </row>
    <row r="8" spans="1:30" x14ac:dyDescent="0.3">
      <c r="A8" s="16" t="s">
        <v>2</v>
      </c>
      <c r="B8" s="7" t="s">
        <v>48</v>
      </c>
      <c r="C8" s="10">
        <v>40.2829798550463</v>
      </c>
      <c r="D8" s="9" t="s">
        <v>23</v>
      </c>
      <c r="E8" s="10">
        <v>49.460703872299597</v>
      </c>
      <c r="F8" s="9" t="s">
        <v>30</v>
      </c>
      <c r="G8" s="10">
        <v>40.153022836002002</v>
      </c>
      <c r="H8" s="9" t="s">
        <v>25</v>
      </c>
      <c r="I8" s="10">
        <v>33.074453939130102</v>
      </c>
      <c r="J8" s="9" t="s">
        <v>34</v>
      </c>
      <c r="K8" s="10">
        <v>47.816789599040199</v>
      </c>
      <c r="L8" s="9" t="s">
        <v>31</v>
      </c>
      <c r="M8" s="10">
        <v>42.031544064562297</v>
      </c>
      <c r="N8" s="9" t="s">
        <v>35</v>
      </c>
      <c r="O8" s="10">
        <v>44.290587813430399</v>
      </c>
      <c r="P8" s="9" t="s">
        <v>27</v>
      </c>
      <c r="Q8" s="10">
        <v>43.668515147791901</v>
      </c>
      <c r="R8" s="9" t="s">
        <v>29</v>
      </c>
      <c r="S8" s="10">
        <v>49.301462430608098</v>
      </c>
      <c r="T8" s="9" t="s">
        <v>22</v>
      </c>
      <c r="U8" s="10">
        <v>34.426864560504697</v>
      </c>
      <c r="V8" s="9" t="s">
        <v>21</v>
      </c>
      <c r="W8" s="10">
        <v>53.761090244551397</v>
      </c>
      <c r="X8" s="9" t="s">
        <v>32</v>
      </c>
      <c r="Y8" s="10">
        <v>47.999563891614301</v>
      </c>
      <c r="Z8" s="9" t="s">
        <v>26</v>
      </c>
      <c r="AA8" s="10">
        <v>46.602358083264797</v>
      </c>
      <c r="AB8" s="9" t="s">
        <v>28</v>
      </c>
      <c r="AC8" s="10">
        <v>44.144420723467597</v>
      </c>
      <c r="AD8" s="9" t="s">
        <v>24</v>
      </c>
    </row>
    <row r="9" spans="1:30" ht="25.5" customHeight="1" x14ac:dyDescent="0.3">
      <c r="A9" s="18" t="s">
        <v>65</v>
      </c>
      <c r="B9" s="7" t="s">
        <v>46</v>
      </c>
      <c r="C9" s="10">
        <v>29.594690894919601</v>
      </c>
      <c r="D9" s="9" t="s">
        <v>22</v>
      </c>
      <c r="E9" s="10">
        <v>17.207620452319599</v>
      </c>
      <c r="F9" s="9" t="s">
        <v>34</v>
      </c>
      <c r="G9" s="10">
        <v>33.313315388790997</v>
      </c>
      <c r="H9" s="9" t="s">
        <v>32</v>
      </c>
      <c r="I9" s="10">
        <v>29.029654979979501</v>
      </c>
      <c r="J9" s="9" t="s">
        <v>26</v>
      </c>
      <c r="K9" s="10">
        <v>24.374339550215801</v>
      </c>
      <c r="L9" s="9" t="s">
        <v>29</v>
      </c>
      <c r="M9" s="10">
        <v>27.1389637264279</v>
      </c>
      <c r="N9" s="9" t="s">
        <v>28</v>
      </c>
      <c r="O9" s="10">
        <v>21.747982349992299</v>
      </c>
      <c r="P9" s="9" t="s">
        <v>25</v>
      </c>
      <c r="Q9" s="10">
        <v>28.931639349651402</v>
      </c>
      <c r="R9" s="9" t="s">
        <v>31</v>
      </c>
      <c r="S9" s="10">
        <v>20.454673407643199</v>
      </c>
      <c r="T9" s="9" t="s">
        <v>21</v>
      </c>
      <c r="U9" s="10">
        <v>33.1271700911634</v>
      </c>
      <c r="V9" s="9" t="s">
        <v>30</v>
      </c>
      <c r="W9" s="10">
        <v>22.5586113014053</v>
      </c>
      <c r="X9" s="9" t="s">
        <v>35</v>
      </c>
      <c r="Y9" s="10">
        <v>22.271823721136801</v>
      </c>
      <c r="Z9" s="9" t="s">
        <v>23</v>
      </c>
      <c r="AA9" s="10">
        <v>26.682882750713301</v>
      </c>
      <c r="AB9" s="9" t="s">
        <v>27</v>
      </c>
      <c r="AC9" s="10">
        <v>26.492715688995901</v>
      </c>
      <c r="AD9" s="9" t="s">
        <v>24</v>
      </c>
    </row>
    <row r="10" spans="1:30" x14ac:dyDescent="0.3">
      <c r="A10" s="16" t="s">
        <v>2</v>
      </c>
      <c r="B10" s="7" t="s">
        <v>48</v>
      </c>
      <c r="C10" s="10">
        <v>70.405309105080406</v>
      </c>
      <c r="D10" s="9" t="s">
        <v>25</v>
      </c>
      <c r="E10" s="10">
        <v>82.792379547680397</v>
      </c>
      <c r="F10" s="9" t="s">
        <v>32</v>
      </c>
      <c r="G10" s="10">
        <v>66.686684611209003</v>
      </c>
      <c r="H10" s="9" t="s">
        <v>34</v>
      </c>
      <c r="I10" s="10">
        <v>70.970345020020503</v>
      </c>
      <c r="J10" s="9" t="s">
        <v>23</v>
      </c>
      <c r="K10" s="10">
        <v>75.625660449784206</v>
      </c>
      <c r="L10" s="9" t="s">
        <v>28</v>
      </c>
      <c r="M10" s="10">
        <v>72.861036273572097</v>
      </c>
      <c r="N10" s="9" t="s">
        <v>29</v>
      </c>
      <c r="O10" s="10">
        <v>78.252017650007701</v>
      </c>
      <c r="P10" s="9" t="s">
        <v>22</v>
      </c>
      <c r="Q10" s="10">
        <v>71.068360650348595</v>
      </c>
      <c r="R10" s="9" t="s">
        <v>35</v>
      </c>
      <c r="S10" s="10">
        <v>79.545326592356801</v>
      </c>
      <c r="T10" s="9" t="s">
        <v>30</v>
      </c>
      <c r="U10" s="10">
        <v>66.872829908836593</v>
      </c>
      <c r="V10" s="9" t="s">
        <v>21</v>
      </c>
      <c r="W10" s="10">
        <v>77.441388698594693</v>
      </c>
      <c r="X10" s="9" t="s">
        <v>31</v>
      </c>
      <c r="Y10" s="10">
        <v>77.728176278863202</v>
      </c>
      <c r="Z10" s="9" t="s">
        <v>26</v>
      </c>
      <c r="AA10" s="10">
        <v>73.317117249286696</v>
      </c>
      <c r="AB10" s="9" t="s">
        <v>24</v>
      </c>
      <c r="AC10" s="10">
        <v>73.507284311004099</v>
      </c>
      <c r="AD10" s="9" t="s">
        <v>27</v>
      </c>
    </row>
    <row r="11" spans="1:30" x14ac:dyDescent="0.3">
      <c r="A11" s="19" t="s">
        <v>61</v>
      </c>
      <c r="B11" s="7" t="s">
        <v>46</v>
      </c>
      <c r="C11" s="10">
        <v>19.418459918282501</v>
      </c>
      <c r="D11" s="9" t="s">
        <v>34</v>
      </c>
      <c r="E11" s="10">
        <v>31.885819926100499</v>
      </c>
      <c r="F11" s="9" t="s">
        <v>22</v>
      </c>
      <c r="G11" s="10">
        <v>21.875743637445701</v>
      </c>
      <c r="H11" s="9" t="s">
        <v>21</v>
      </c>
      <c r="I11" s="10">
        <v>27.366848770081099</v>
      </c>
      <c r="J11" s="9" t="s">
        <v>24</v>
      </c>
      <c r="K11" s="10">
        <v>31.743955218696399</v>
      </c>
      <c r="L11" s="9" t="s">
        <v>26</v>
      </c>
      <c r="M11" s="10">
        <v>27.232105358026601</v>
      </c>
      <c r="N11" s="9" t="s">
        <v>29</v>
      </c>
      <c r="O11" s="10">
        <v>33.687122311046302</v>
      </c>
      <c r="P11" s="9" t="s">
        <v>30</v>
      </c>
      <c r="Q11" s="10">
        <v>26.4462790628119</v>
      </c>
      <c r="R11" s="9" t="s">
        <v>23</v>
      </c>
      <c r="S11" s="10">
        <v>38.234674497438597</v>
      </c>
      <c r="T11" s="9" t="s">
        <v>32</v>
      </c>
      <c r="U11" s="10">
        <v>26.7795980655177</v>
      </c>
      <c r="V11" s="9" t="s">
        <v>35</v>
      </c>
      <c r="W11" s="10">
        <v>27.749813904497898</v>
      </c>
      <c r="X11" s="9" t="s">
        <v>28</v>
      </c>
      <c r="Y11" s="10">
        <v>29.647259501504902</v>
      </c>
      <c r="Z11" s="9" t="s">
        <v>31</v>
      </c>
      <c r="AA11" s="10">
        <v>26.081058591494202</v>
      </c>
      <c r="AB11" s="9" t="s">
        <v>25</v>
      </c>
      <c r="AC11" s="10">
        <v>27.7280278515994</v>
      </c>
      <c r="AD11" s="9" t="s">
        <v>27</v>
      </c>
    </row>
    <row r="12" spans="1:30" x14ac:dyDescent="0.3">
      <c r="A12" s="16" t="s">
        <v>2</v>
      </c>
      <c r="B12" s="7" t="s">
        <v>48</v>
      </c>
      <c r="C12" s="10">
        <v>80.581540081717506</v>
      </c>
      <c r="D12" s="9" t="s">
        <v>32</v>
      </c>
      <c r="E12" s="10">
        <v>68.114180073899604</v>
      </c>
      <c r="F12" s="9" t="s">
        <v>25</v>
      </c>
      <c r="G12" s="10">
        <v>78.124256362554306</v>
      </c>
      <c r="H12" s="9" t="s">
        <v>30</v>
      </c>
      <c r="I12" s="10">
        <v>72.633151229918994</v>
      </c>
      <c r="J12" s="9" t="s">
        <v>27</v>
      </c>
      <c r="K12" s="10">
        <v>68.256044781303601</v>
      </c>
      <c r="L12" s="9" t="s">
        <v>23</v>
      </c>
      <c r="M12" s="10">
        <v>72.767894641973399</v>
      </c>
      <c r="N12" s="9" t="s">
        <v>28</v>
      </c>
      <c r="O12" s="10">
        <v>66.312877688953705</v>
      </c>
      <c r="P12" s="9" t="s">
        <v>21</v>
      </c>
      <c r="Q12" s="10">
        <v>73.553720937188103</v>
      </c>
      <c r="R12" s="9" t="s">
        <v>26</v>
      </c>
      <c r="S12" s="10">
        <v>61.765325502561403</v>
      </c>
      <c r="T12" s="9" t="s">
        <v>34</v>
      </c>
      <c r="U12" s="10">
        <v>73.220401934482396</v>
      </c>
      <c r="V12" s="9" t="s">
        <v>31</v>
      </c>
      <c r="W12" s="10">
        <v>72.250186095502102</v>
      </c>
      <c r="X12" s="9" t="s">
        <v>29</v>
      </c>
      <c r="Y12" s="10">
        <v>70.352740498495095</v>
      </c>
      <c r="Z12" s="9" t="s">
        <v>35</v>
      </c>
      <c r="AA12" s="10">
        <v>73.918941408505802</v>
      </c>
      <c r="AB12" s="9" t="s">
        <v>22</v>
      </c>
      <c r="AC12" s="10">
        <v>72.271972148400494</v>
      </c>
      <c r="AD12" s="9" t="s">
        <v>24</v>
      </c>
    </row>
    <row r="13" spans="1:30" ht="25.5" customHeight="1" x14ac:dyDescent="0.3">
      <c r="A13" s="18" t="s">
        <v>55</v>
      </c>
      <c r="B13" s="7" t="s">
        <v>46</v>
      </c>
      <c r="C13" s="10">
        <v>85.363202964897297</v>
      </c>
      <c r="D13" s="9" t="s">
        <v>32</v>
      </c>
      <c r="E13" s="10">
        <v>41.883362881609798</v>
      </c>
      <c r="F13" s="9" t="s">
        <v>21</v>
      </c>
      <c r="G13" s="10">
        <v>62.4922184510148</v>
      </c>
      <c r="H13" s="9" t="s">
        <v>27</v>
      </c>
      <c r="I13" s="10">
        <v>82.625695423085702</v>
      </c>
      <c r="J13" s="9" t="s">
        <v>30</v>
      </c>
      <c r="K13" s="10">
        <v>72.268344281503701</v>
      </c>
      <c r="L13" s="9" t="s">
        <v>26</v>
      </c>
      <c r="M13" s="10">
        <v>57.6673101491822</v>
      </c>
      <c r="N13" s="9" t="s">
        <v>24</v>
      </c>
      <c r="O13" s="10">
        <v>80.3373322047686</v>
      </c>
      <c r="P13" s="9" t="s">
        <v>22</v>
      </c>
      <c r="Q13" s="10">
        <v>52.218709485074299</v>
      </c>
      <c r="R13" s="9" t="s">
        <v>23</v>
      </c>
      <c r="S13" s="10">
        <v>55.968770298318397</v>
      </c>
      <c r="T13" s="9" t="s">
        <v>29</v>
      </c>
      <c r="U13" s="10">
        <v>55.568837732335098</v>
      </c>
      <c r="V13" s="9" t="s">
        <v>35</v>
      </c>
      <c r="W13" s="10">
        <v>39.601130944522801</v>
      </c>
      <c r="X13" s="9" t="s">
        <v>34</v>
      </c>
      <c r="Y13" s="10">
        <v>71.4635762742856</v>
      </c>
      <c r="Z13" s="9" t="s">
        <v>31</v>
      </c>
      <c r="AA13" s="10">
        <v>44.368045357447002</v>
      </c>
      <c r="AB13" s="9" t="s">
        <v>25</v>
      </c>
      <c r="AC13" s="10">
        <v>63.669656134913403</v>
      </c>
      <c r="AD13" s="9" t="s">
        <v>28</v>
      </c>
    </row>
    <row r="14" spans="1:30" x14ac:dyDescent="0.3">
      <c r="A14" s="16" t="s">
        <v>2</v>
      </c>
      <c r="B14" s="7" t="s">
        <v>48</v>
      </c>
      <c r="C14" s="10">
        <v>14.636797035102701</v>
      </c>
      <c r="D14" s="9" t="s">
        <v>34</v>
      </c>
      <c r="E14" s="10">
        <v>58.116637118390202</v>
      </c>
      <c r="F14" s="9" t="s">
        <v>30</v>
      </c>
      <c r="G14" s="10">
        <v>37.5077815489852</v>
      </c>
      <c r="H14" s="9" t="s">
        <v>24</v>
      </c>
      <c r="I14" s="10">
        <v>17.374304576914302</v>
      </c>
      <c r="J14" s="9" t="s">
        <v>21</v>
      </c>
      <c r="K14" s="10">
        <v>27.731655718496299</v>
      </c>
      <c r="L14" s="9" t="s">
        <v>23</v>
      </c>
      <c r="M14" s="10">
        <v>42.3326898508178</v>
      </c>
      <c r="N14" s="9" t="s">
        <v>27</v>
      </c>
      <c r="O14" s="10">
        <v>19.6626677952314</v>
      </c>
      <c r="P14" s="9" t="s">
        <v>25</v>
      </c>
      <c r="Q14" s="10">
        <v>47.781290514925701</v>
      </c>
      <c r="R14" s="9" t="s">
        <v>26</v>
      </c>
      <c r="S14" s="10">
        <v>44.031229701681603</v>
      </c>
      <c r="T14" s="9" t="s">
        <v>28</v>
      </c>
      <c r="U14" s="10">
        <v>44.431162267664902</v>
      </c>
      <c r="V14" s="9" t="s">
        <v>31</v>
      </c>
      <c r="W14" s="10">
        <v>60.398869055477199</v>
      </c>
      <c r="X14" s="9" t="s">
        <v>32</v>
      </c>
      <c r="Y14" s="10">
        <v>28.5364237257144</v>
      </c>
      <c r="Z14" s="9" t="s">
        <v>35</v>
      </c>
      <c r="AA14" s="10">
        <v>55.631954642552998</v>
      </c>
      <c r="AB14" s="9" t="s">
        <v>22</v>
      </c>
      <c r="AC14" s="10">
        <v>36.330343865086597</v>
      </c>
      <c r="AD14" s="9" t="s">
        <v>29</v>
      </c>
    </row>
    <row r="15" spans="1:30" ht="25.5" customHeight="1" x14ac:dyDescent="0.3">
      <c r="A15" s="18" t="s">
        <v>79</v>
      </c>
      <c r="B15" s="7" t="s">
        <v>46</v>
      </c>
      <c r="C15" s="10">
        <v>46.007544692093099</v>
      </c>
      <c r="D15" s="9" t="s">
        <v>34</v>
      </c>
      <c r="E15" s="10">
        <v>51.037914982460201</v>
      </c>
      <c r="F15" s="9" t="s">
        <v>35</v>
      </c>
      <c r="G15" s="10">
        <v>46.0946943246595</v>
      </c>
      <c r="H15" s="9" t="s">
        <v>21</v>
      </c>
      <c r="I15" s="10">
        <v>53.3162854546311</v>
      </c>
      <c r="J15" s="9" t="s">
        <v>27</v>
      </c>
      <c r="K15" s="10">
        <v>60.078238504947599</v>
      </c>
      <c r="L15" s="9" t="s">
        <v>30</v>
      </c>
      <c r="M15" s="10">
        <v>57.853351519400498</v>
      </c>
      <c r="N15" s="9" t="s">
        <v>22</v>
      </c>
      <c r="O15" s="10">
        <v>55.110015306219097</v>
      </c>
      <c r="P15" s="9" t="s">
        <v>31</v>
      </c>
      <c r="Q15" s="10">
        <v>50.932906333573598</v>
      </c>
      <c r="R15" s="9" t="s">
        <v>23</v>
      </c>
      <c r="S15" s="10">
        <v>60.437883657446001</v>
      </c>
      <c r="T15" s="9" t="s">
        <v>32</v>
      </c>
      <c r="U15" s="10">
        <v>52.693220733009902</v>
      </c>
      <c r="V15" s="9" t="s">
        <v>24</v>
      </c>
      <c r="W15" s="10">
        <v>47.553338408190498</v>
      </c>
      <c r="X15" s="9" t="s">
        <v>25</v>
      </c>
      <c r="Y15" s="10">
        <v>51.821926333175398</v>
      </c>
      <c r="Z15" s="9" t="s">
        <v>29</v>
      </c>
      <c r="AA15" s="10">
        <v>57.320887273211497</v>
      </c>
      <c r="AB15" s="9" t="s">
        <v>26</v>
      </c>
      <c r="AC15" s="10">
        <v>53.719096719447101</v>
      </c>
      <c r="AD15" s="9" t="s">
        <v>28</v>
      </c>
    </row>
    <row r="16" spans="1:30" x14ac:dyDescent="0.3">
      <c r="A16" s="16" t="s">
        <v>2</v>
      </c>
      <c r="B16" s="7" t="s">
        <v>48</v>
      </c>
      <c r="C16" s="10">
        <v>53.992455307906901</v>
      </c>
      <c r="D16" s="9" t="s">
        <v>32</v>
      </c>
      <c r="E16" s="10">
        <v>48.962085017539799</v>
      </c>
      <c r="F16" s="9" t="s">
        <v>31</v>
      </c>
      <c r="G16" s="10">
        <v>53.9053056753405</v>
      </c>
      <c r="H16" s="9" t="s">
        <v>30</v>
      </c>
      <c r="I16" s="10">
        <v>46.6837145453689</v>
      </c>
      <c r="J16" s="9" t="s">
        <v>24</v>
      </c>
      <c r="K16" s="10">
        <v>39.921761495052401</v>
      </c>
      <c r="L16" s="9" t="s">
        <v>21</v>
      </c>
      <c r="M16" s="10">
        <v>42.146648480599502</v>
      </c>
      <c r="N16" s="9" t="s">
        <v>25</v>
      </c>
      <c r="O16" s="10">
        <v>44.889984693780903</v>
      </c>
      <c r="P16" s="9" t="s">
        <v>35</v>
      </c>
      <c r="Q16" s="10">
        <v>49.067093666426402</v>
      </c>
      <c r="R16" s="9" t="s">
        <v>26</v>
      </c>
      <c r="S16" s="10">
        <v>39.562116342553999</v>
      </c>
      <c r="T16" s="9" t="s">
        <v>34</v>
      </c>
      <c r="U16" s="10">
        <v>47.306779266990098</v>
      </c>
      <c r="V16" s="9" t="s">
        <v>27</v>
      </c>
      <c r="W16" s="10">
        <v>52.446661591809502</v>
      </c>
      <c r="X16" s="9" t="s">
        <v>22</v>
      </c>
      <c r="Y16" s="10">
        <v>48.178073666824602</v>
      </c>
      <c r="Z16" s="9" t="s">
        <v>28</v>
      </c>
      <c r="AA16" s="10">
        <v>42.679112726788503</v>
      </c>
      <c r="AB16" s="9" t="s">
        <v>23</v>
      </c>
      <c r="AC16" s="10">
        <v>46.280903280552899</v>
      </c>
      <c r="AD16" s="9" t="s">
        <v>29</v>
      </c>
    </row>
    <row r="17" spans="1:30" x14ac:dyDescent="0.3">
      <c r="A17" s="18" t="s">
        <v>50</v>
      </c>
      <c r="B17" s="7" t="s">
        <v>46</v>
      </c>
      <c r="C17" s="10">
        <v>60.701546399976799</v>
      </c>
      <c r="D17" s="9" t="s">
        <v>32</v>
      </c>
      <c r="E17" s="10">
        <v>30.382545775273101</v>
      </c>
      <c r="F17" s="9" t="s">
        <v>23</v>
      </c>
      <c r="G17" s="10">
        <v>42.078631837388997</v>
      </c>
      <c r="H17" s="9" t="s">
        <v>26</v>
      </c>
      <c r="I17" s="10">
        <v>57.260184925255601</v>
      </c>
      <c r="J17" s="9" t="s">
        <v>30</v>
      </c>
      <c r="K17" s="10">
        <v>41.274616572815503</v>
      </c>
      <c r="L17" s="9" t="s">
        <v>31</v>
      </c>
      <c r="M17" s="10">
        <v>38.627872204465703</v>
      </c>
      <c r="N17" s="9" t="s">
        <v>27</v>
      </c>
      <c r="O17" s="10">
        <v>41.054493188257801</v>
      </c>
      <c r="P17" s="9" t="s">
        <v>28</v>
      </c>
      <c r="Q17" s="10">
        <v>36.832841439450398</v>
      </c>
      <c r="R17" s="9" t="s">
        <v>29</v>
      </c>
      <c r="S17" s="10">
        <v>28.8006693787529</v>
      </c>
      <c r="T17" s="9" t="s">
        <v>25</v>
      </c>
      <c r="U17" s="10">
        <v>30.8715336944359</v>
      </c>
      <c r="V17" s="9" t="s">
        <v>35</v>
      </c>
      <c r="W17" s="10">
        <v>26.642559020796799</v>
      </c>
      <c r="X17" s="9" t="s">
        <v>21</v>
      </c>
      <c r="Y17" s="10">
        <v>42.143019462751603</v>
      </c>
      <c r="Z17" s="9" t="s">
        <v>22</v>
      </c>
      <c r="AA17" s="10">
        <v>22.117880311130101</v>
      </c>
      <c r="AB17" s="9" t="s">
        <v>34</v>
      </c>
      <c r="AC17" s="10">
        <v>37.357030191536097</v>
      </c>
      <c r="AD17" s="9" t="s">
        <v>24</v>
      </c>
    </row>
    <row r="18" spans="1:30" x14ac:dyDescent="0.3">
      <c r="A18" s="16" t="s">
        <v>2</v>
      </c>
      <c r="B18" s="7" t="s">
        <v>48</v>
      </c>
      <c r="C18" s="10">
        <v>39.298453600023102</v>
      </c>
      <c r="D18" s="9" t="s">
        <v>34</v>
      </c>
      <c r="E18" s="10">
        <v>69.617454224726899</v>
      </c>
      <c r="F18" s="9" t="s">
        <v>26</v>
      </c>
      <c r="G18" s="10">
        <v>57.921368162611003</v>
      </c>
      <c r="H18" s="9" t="s">
        <v>23</v>
      </c>
      <c r="I18" s="10">
        <v>42.739815074744399</v>
      </c>
      <c r="J18" s="9" t="s">
        <v>21</v>
      </c>
      <c r="K18" s="10">
        <v>58.725383427184497</v>
      </c>
      <c r="L18" s="9" t="s">
        <v>35</v>
      </c>
      <c r="M18" s="10">
        <v>61.372127795534297</v>
      </c>
      <c r="N18" s="9" t="s">
        <v>24</v>
      </c>
      <c r="O18" s="10">
        <v>58.945506811742199</v>
      </c>
      <c r="P18" s="9" t="s">
        <v>29</v>
      </c>
      <c r="Q18" s="10">
        <v>63.167158560549602</v>
      </c>
      <c r="R18" s="9" t="s">
        <v>28</v>
      </c>
      <c r="S18" s="10">
        <v>71.199330621247</v>
      </c>
      <c r="T18" s="9" t="s">
        <v>22</v>
      </c>
      <c r="U18" s="10">
        <v>69.128466305564103</v>
      </c>
      <c r="V18" s="9" t="s">
        <v>31</v>
      </c>
      <c r="W18" s="10">
        <v>73.357440979203204</v>
      </c>
      <c r="X18" s="9" t="s">
        <v>30</v>
      </c>
      <c r="Y18" s="10">
        <v>57.856980537248397</v>
      </c>
      <c r="Z18" s="9" t="s">
        <v>25</v>
      </c>
      <c r="AA18" s="10">
        <v>77.882119688869906</v>
      </c>
      <c r="AB18" s="9" t="s">
        <v>32</v>
      </c>
      <c r="AC18" s="10">
        <v>62.642969808463803</v>
      </c>
      <c r="AD18" s="9" t="s">
        <v>27</v>
      </c>
    </row>
    <row r="19" spans="1:30" x14ac:dyDescent="0.3">
      <c r="A19" s="18" t="s">
        <v>74</v>
      </c>
      <c r="B19" s="7" t="s">
        <v>46</v>
      </c>
      <c r="C19" s="10">
        <v>25.396650825113898</v>
      </c>
      <c r="D19" s="9" t="s">
        <v>30</v>
      </c>
      <c r="E19" s="10">
        <v>16.4163111638216</v>
      </c>
      <c r="F19" s="9" t="s">
        <v>35</v>
      </c>
      <c r="G19" s="10">
        <v>23.723027228422499</v>
      </c>
      <c r="H19" s="9" t="s">
        <v>22</v>
      </c>
      <c r="I19" s="10">
        <v>27.937210299297998</v>
      </c>
      <c r="J19" s="9" t="s">
        <v>32</v>
      </c>
      <c r="K19" s="10">
        <v>14.6904777010845</v>
      </c>
      <c r="L19" s="9" t="s">
        <v>34</v>
      </c>
      <c r="M19" s="10">
        <v>19.6659578063651</v>
      </c>
      <c r="N19" s="9" t="s">
        <v>27</v>
      </c>
      <c r="O19" s="10">
        <v>17.562503444926001</v>
      </c>
      <c r="P19" s="9" t="s">
        <v>24</v>
      </c>
      <c r="Q19" s="10">
        <v>23.700069687740001</v>
      </c>
      <c r="R19" s="9" t="s">
        <v>26</v>
      </c>
      <c r="S19" s="10">
        <v>14.950387648003399</v>
      </c>
      <c r="T19" s="9" t="s">
        <v>21</v>
      </c>
      <c r="U19" s="10">
        <v>21.021000803897099</v>
      </c>
      <c r="V19" s="9" t="s">
        <v>31</v>
      </c>
      <c r="W19" s="10">
        <v>16.095058642411999</v>
      </c>
      <c r="X19" s="9" t="s">
        <v>23</v>
      </c>
      <c r="Y19" s="10">
        <v>15.975047589676301</v>
      </c>
      <c r="Z19" s="9" t="s">
        <v>25</v>
      </c>
      <c r="AA19" s="10">
        <v>16.883281907814599</v>
      </c>
      <c r="AB19" s="9" t="s">
        <v>29</v>
      </c>
      <c r="AC19" s="10">
        <v>19.680359933838201</v>
      </c>
      <c r="AD19" s="9" t="s">
        <v>28</v>
      </c>
    </row>
    <row r="20" spans="1:30" x14ac:dyDescent="0.3">
      <c r="A20" s="16" t="s">
        <v>2</v>
      </c>
      <c r="B20" s="7" t="s">
        <v>48</v>
      </c>
      <c r="C20" s="10">
        <v>74.603349174886105</v>
      </c>
      <c r="D20" s="9" t="s">
        <v>21</v>
      </c>
      <c r="E20" s="10">
        <v>83.583688836178396</v>
      </c>
      <c r="F20" s="9" t="s">
        <v>31</v>
      </c>
      <c r="G20" s="10">
        <v>76.276972771577505</v>
      </c>
      <c r="H20" s="9" t="s">
        <v>25</v>
      </c>
      <c r="I20" s="10">
        <v>72.062789700701998</v>
      </c>
      <c r="J20" s="9" t="s">
        <v>34</v>
      </c>
      <c r="K20" s="10">
        <v>85.309522298915496</v>
      </c>
      <c r="L20" s="9" t="s">
        <v>32</v>
      </c>
      <c r="M20" s="10">
        <v>80.3340421936349</v>
      </c>
      <c r="N20" s="9" t="s">
        <v>24</v>
      </c>
      <c r="O20" s="10">
        <v>82.437496555074006</v>
      </c>
      <c r="P20" s="9" t="s">
        <v>27</v>
      </c>
      <c r="Q20" s="10">
        <v>76.299930312260102</v>
      </c>
      <c r="R20" s="9" t="s">
        <v>23</v>
      </c>
      <c r="S20" s="10">
        <v>85.049612351996601</v>
      </c>
      <c r="T20" s="9" t="s">
        <v>30</v>
      </c>
      <c r="U20" s="10">
        <v>78.978999196102905</v>
      </c>
      <c r="V20" s="9" t="s">
        <v>35</v>
      </c>
      <c r="W20" s="10">
        <v>83.904941357588001</v>
      </c>
      <c r="X20" s="9" t="s">
        <v>26</v>
      </c>
      <c r="Y20" s="10">
        <v>84.024952410323706</v>
      </c>
      <c r="Z20" s="9" t="s">
        <v>22</v>
      </c>
      <c r="AA20" s="10">
        <v>83.116718092185394</v>
      </c>
      <c r="AB20" s="9" t="s">
        <v>28</v>
      </c>
      <c r="AC20" s="10">
        <v>80.319640066161796</v>
      </c>
      <c r="AD20" s="9" t="s">
        <v>29</v>
      </c>
    </row>
    <row r="21" spans="1:30" ht="25.5" customHeight="1" x14ac:dyDescent="0.3">
      <c r="A21" s="18" t="s">
        <v>80</v>
      </c>
      <c r="B21" s="7" t="s">
        <v>46</v>
      </c>
      <c r="C21" s="10">
        <v>13.6432626174775</v>
      </c>
      <c r="D21" s="9" t="s">
        <v>24</v>
      </c>
      <c r="E21" s="10">
        <v>0</v>
      </c>
      <c r="F21" s="9" t="s">
        <v>34</v>
      </c>
      <c r="G21" s="10">
        <v>14.096672216218201</v>
      </c>
      <c r="H21" s="9" t="s">
        <v>27</v>
      </c>
      <c r="I21" s="10">
        <v>13.378932255274</v>
      </c>
      <c r="J21" s="9" t="s">
        <v>29</v>
      </c>
      <c r="K21" s="10">
        <v>14.656023555356199</v>
      </c>
      <c r="L21" s="9" t="s">
        <v>28</v>
      </c>
      <c r="M21" s="10">
        <v>21.2838708398479</v>
      </c>
      <c r="N21" s="9" t="s">
        <v>22</v>
      </c>
      <c r="O21" s="10">
        <v>22.073613651217201</v>
      </c>
      <c r="P21" s="9" t="s">
        <v>30</v>
      </c>
      <c r="Q21" s="10">
        <v>8.3203690690585308</v>
      </c>
      <c r="R21" s="9" t="s">
        <v>21</v>
      </c>
      <c r="S21" s="10">
        <v>17.222355771418499</v>
      </c>
      <c r="T21" s="9" t="s">
        <v>26</v>
      </c>
      <c r="U21" s="10">
        <v>10.6921319868237</v>
      </c>
      <c r="V21" s="9" t="s">
        <v>23</v>
      </c>
      <c r="W21" s="10">
        <v>9.5863246180361905</v>
      </c>
      <c r="X21" s="9" t="s">
        <v>25</v>
      </c>
      <c r="Y21" s="10">
        <v>23.187012215321001</v>
      </c>
      <c r="Z21" s="9" t="s">
        <v>32</v>
      </c>
      <c r="AA21" s="10">
        <v>11.6871282392854</v>
      </c>
      <c r="AB21" s="9" t="s">
        <v>35</v>
      </c>
      <c r="AC21" s="10">
        <v>15.5379292280877</v>
      </c>
      <c r="AD21" s="9" t="s">
        <v>31</v>
      </c>
    </row>
    <row r="22" spans="1:30" x14ac:dyDescent="0.3">
      <c r="A22" s="16" t="s">
        <v>2</v>
      </c>
      <c r="B22" s="7" t="s">
        <v>48</v>
      </c>
      <c r="C22" s="10">
        <v>86.356737382522496</v>
      </c>
      <c r="D22" s="9" t="s">
        <v>27</v>
      </c>
      <c r="E22" s="10">
        <v>100</v>
      </c>
      <c r="F22" s="9" t="s">
        <v>32</v>
      </c>
      <c r="G22" s="10">
        <v>85.903327783781805</v>
      </c>
      <c r="H22" s="9" t="s">
        <v>24</v>
      </c>
      <c r="I22" s="10">
        <v>86.621067744726005</v>
      </c>
      <c r="J22" s="9" t="s">
        <v>28</v>
      </c>
      <c r="K22" s="10">
        <v>85.343976444643801</v>
      </c>
      <c r="L22" s="9" t="s">
        <v>29</v>
      </c>
      <c r="M22" s="10">
        <v>78.716129160152093</v>
      </c>
      <c r="N22" s="9" t="s">
        <v>25</v>
      </c>
      <c r="O22" s="10">
        <v>77.926386348782799</v>
      </c>
      <c r="P22" s="9" t="s">
        <v>21</v>
      </c>
      <c r="Q22" s="10">
        <v>91.679630930941499</v>
      </c>
      <c r="R22" s="9" t="s">
        <v>30</v>
      </c>
      <c r="S22" s="10">
        <v>82.777644228581494</v>
      </c>
      <c r="T22" s="9" t="s">
        <v>23</v>
      </c>
      <c r="U22" s="10">
        <v>89.307868013176403</v>
      </c>
      <c r="V22" s="9" t="s">
        <v>26</v>
      </c>
      <c r="W22" s="10">
        <v>90.413675381963799</v>
      </c>
      <c r="X22" s="9" t="s">
        <v>22</v>
      </c>
      <c r="Y22" s="10">
        <v>76.812987784678995</v>
      </c>
      <c r="Z22" s="9" t="s">
        <v>34</v>
      </c>
      <c r="AA22" s="10">
        <v>88.3128717607146</v>
      </c>
      <c r="AB22" s="9" t="s">
        <v>31</v>
      </c>
      <c r="AC22" s="10">
        <v>84.462070771912195</v>
      </c>
      <c r="AD22" s="9" t="s">
        <v>35</v>
      </c>
    </row>
    <row r="23" spans="1:30" ht="25.5" customHeight="1" x14ac:dyDescent="0.3">
      <c r="A23" s="18" t="s">
        <v>57</v>
      </c>
      <c r="B23" s="7" t="s">
        <v>46</v>
      </c>
      <c r="C23" s="10">
        <v>21.143996418354401</v>
      </c>
      <c r="D23" s="9" t="s">
        <v>34</v>
      </c>
      <c r="E23" s="10">
        <v>28.755724496391899</v>
      </c>
      <c r="F23" s="9" t="s">
        <v>27</v>
      </c>
      <c r="G23" s="10">
        <v>23.360476084253499</v>
      </c>
      <c r="H23" s="9" t="s">
        <v>21</v>
      </c>
      <c r="I23" s="10">
        <v>29.1243366022772</v>
      </c>
      <c r="J23" s="9" t="s">
        <v>28</v>
      </c>
      <c r="K23" s="10">
        <v>32.993222612060897</v>
      </c>
      <c r="L23" s="9" t="s">
        <v>30</v>
      </c>
      <c r="M23" s="10">
        <v>31.711988454462801</v>
      </c>
      <c r="N23" s="9" t="s">
        <v>26</v>
      </c>
      <c r="O23" s="10">
        <v>32.845934678855301</v>
      </c>
      <c r="P23" s="9" t="s">
        <v>22</v>
      </c>
      <c r="Q23" s="10">
        <v>25.884604614895199</v>
      </c>
      <c r="R23" s="9" t="s">
        <v>35</v>
      </c>
      <c r="S23" s="10">
        <v>38.293690481093101</v>
      </c>
      <c r="T23" s="9" t="s">
        <v>32</v>
      </c>
      <c r="U23" s="10">
        <v>26.650154549166299</v>
      </c>
      <c r="V23" s="9" t="s">
        <v>29</v>
      </c>
      <c r="W23" s="10">
        <v>24.495743785713799</v>
      </c>
      <c r="X23" s="9" t="s">
        <v>23</v>
      </c>
      <c r="Y23" s="10">
        <v>30.861834490203801</v>
      </c>
      <c r="Z23" s="9" t="s">
        <v>31</v>
      </c>
      <c r="AA23" s="10">
        <v>24.092051397548001</v>
      </c>
      <c r="AB23" s="9" t="s">
        <v>25</v>
      </c>
      <c r="AC23" s="10">
        <v>28.562079832791799</v>
      </c>
      <c r="AD23" s="9" t="s">
        <v>24</v>
      </c>
    </row>
    <row r="24" spans="1:30" x14ac:dyDescent="0.3">
      <c r="A24" s="16" t="s">
        <v>2</v>
      </c>
      <c r="B24" s="7" t="s">
        <v>48</v>
      </c>
      <c r="C24" s="10">
        <v>78.856003581645595</v>
      </c>
      <c r="D24" s="9" t="s">
        <v>32</v>
      </c>
      <c r="E24" s="10">
        <v>71.244275503608094</v>
      </c>
      <c r="F24" s="9" t="s">
        <v>24</v>
      </c>
      <c r="G24" s="10">
        <v>76.639523915746494</v>
      </c>
      <c r="H24" s="9" t="s">
        <v>30</v>
      </c>
      <c r="I24" s="10">
        <v>70.875663397722803</v>
      </c>
      <c r="J24" s="9" t="s">
        <v>29</v>
      </c>
      <c r="K24" s="10">
        <v>67.006777387939096</v>
      </c>
      <c r="L24" s="9" t="s">
        <v>21</v>
      </c>
      <c r="M24" s="10">
        <v>68.288011545537202</v>
      </c>
      <c r="N24" s="9" t="s">
        <v>23</v>
      </c>
      <c r="O24" s="10">
        <v>67.154065321144699</v>
      </c>
      <c r="P24" s="9" t="s">
        <v>25</v>
      </c>
      <c r="Q24" s="10">
        <v>74.115395385104804</v>
      </c>
      <c r="R24" s="9" t="s">
        <v>31</v>
      </c>
      <c r="S24" s="10">
        <v>61.706309518906899</v>
      </c>
      <c r="T24" s="9" t="s">
        <v>34</v>
      </c>
      <c r="U24" s="10">
        <v>73.349845450833698</v>
      </c>
      <c r="V24" s="9" t="s">
        <v>28</v>
      </c>
      <c r="W24" s="10">
        <v>75.504256214286201</v>
      </c>
      <c r="X24" s="9" t="s">
        <v>26</v>
      </c>
      <c r="Y24" s="10">
        <v>69.138165509796195</v>
      </c>
      <c r="Z24" s="9" t="s">
        <v>35</v>
      </c>
      <c r="AA24" s="10">
        <v>75.907948602451995</v>
      </c>
      <c r="AB24" s="9" t="s">
        <v>22</v>
      </c>
      <c r="AC24" s="10">
        <v>71.437920167208205</v>
      </c>
      <c r="AD24" s="9" t="s">
        <v>27</v>
      </c>
    </row>
    <row r="25" spans="1:30" ht="25.5" customHeight="1" x14ac:dyDescent="0.3">
      <c r="A25" s="18" t="s">
        <v>81</v>
      </c>
      <c r="B25" s="7" t="s">
        <v>46</v>
      </c>
      <c r="C25" s="10">
        <v>48.3754231721108</v>
      </c>
      <c r="D25" s="9" t="s">
        <v>35</v>
      </c>
      <c r="E25" s="10">
        <v>62.263885208527597</v>
      </c>
      <c r="F25" s="9" t="s">
        <v>22</v>
      </c>
      <c r="G25" s="10">
        <v>45.867083677852598</v>
      </c>
      <c r="H25" s="9" t="s">
        <v>23</v>
      </c>
      <c r="I25" s="10">
        <v>57.749545558526897</v>
      </c>
      <c r="J25" s="9" t="s">
        <v>26</v>
      </c>
      <c r="K25" s="10">
        <v>43.311359797366599</v>
      </c>
      <c r="L25" s="9" t="s">
        <v>25</v>
      </c>
      <c r="M25" s="10">
        <v>56.110019122005603</v>
      </c>
      <c r="N25" s="9" t="s">
        <v>28</v>
      </c>
      <c r="O25" s="10">
        <v>65.692644164234295</v>
      </c>
      <c r="P25" s="9" t="s">
        <v>32</v>
      </c>
      <c r="Q25" s="10">
        <v>63.500585925669398</v>
      </c>
      <c r="R25" s="9" t="s">
        <v>30</v>
      </c>
      <c r="S25" s="10">
        <v>52.279522747559</v>
      </c>
      <c r="T25" s="9" t="s">
        <v>24</v>
      </c>
      <c r="U25" s="10">
        <v>35.726989984615699</v>
      </c>
      <c r="V25" s="9" t="s">
        <v>21</v>
      </c>
      <c r="W25" s="10">
        <v>34.787270032981098</v>
      </c>
      <c r="X25" s="9" t="s">
        <v>34</v>
      </c>
      <c r="Y25" s="10">
        <v>55.963390178357201</v>
      </c>
      <c r="Z25" s="9" t="s">
        <v>27</v>
      </c>
      <c r="AA25" s="10">
        <v>57.3979744184089</v>
      </c>
      <c r="AB25" s="9" t="s">
        <v>31</v>
      </c>
      <c r="AC25" s="10">
        <v>50.885341277786303</v>
      </c>
      <c r="AD25" s="9" t="s">
        <v>29</v>
      </c>
    </row>
    <row r="26" spans="1:30" x14ac:dyDescent="0.3">
      <c r="A26" s="16" t="s">
        <v>2</v>
      </c>
      <c r="B26" s="7" t="s">
        <v>48</v>
      </c>
      <c r="C26" s="10">
        <v>51.6245768278892</v>
      </c>
      <c r="D26" s="9" t="s">
        <v>31</v>
      </c>
      <c r="E26" s="10">
        <v>37.736114791472403</v>
      </c>
      <c r="F26" s="9" t="s">
        <v>25</v>
      </c>
      <c r="G26" s="10">
        <v>54.132916322147501</v>
      </c>
      <c r="H26" s="9" t="s">
        <v>26</v>
      </c>
      <c r="I26" s="10">
        <v>42.250454441473103</v>
      </c>
      <c r="J26" s="9" t="s">
        <v>23</v>
      </c>
      <c r="K26" s="10">
        <v>56.688640202633401</v>
      </c>
      <c r="L26" s="9" t="s">
        <v>22</v>
      </c>
      <c r="M26" s="10">
        <v>43.889980877994397</v>
      </c>
      <c r="N26" s="9" t="s">
        <v>29</v>
      </c>
      <c r="O26" s="10">
        <v>34.307355835765698</v>
      </c>
      <c r="P26" s="9" t="s">
        <v>34</v>
      </c>
      <c r="Q26" s="10">
        <v>36.499414074330602</v>
      </c>
      <c r="R26" s="9" t="s">
        <v>21</v>
      </c>
      <c r="S26" s="10">
        <v>47.720477252441</v>
      </c>
      <c r="T26" s="9" t="s">
        <v>27</v>
      </c>
      <c r="U26" s="10">
        <v>64.273010015384301</v>
      </c>
      <c r="V26" s="9" t="s">
        <v>30</v>
      </c>
      <c r="W26" s="10">
        <v>65.212729967018902</v>
      </c>
      <c r="X26" s="9" t="s">
        <v>32</v>
      </c>
      <c r="Y26" s="10">
        <v>44.036609821642799</v>
      </c>
      <c r="Z26" s="9" t="s">
        <v>24</v>
      </c>
      <c r="AA26" s="10">
        <v>42.6020255815911</v>
      </c>
      <c r="AB26" s="9" t="s">
        <v>35</v>
      </c>
      <c r="AC26" s="10">
        <v>49.114658722213797</v>
      </c>
      <c r="AD26" s="9" t="s">
        <v>28</v>
      </c>
    </row>
  </sheetData>
  <mergeCells count="26">
    <mergeCell ref="A17:A18"/>
    <mergeCell ref="A19:A20"/>
    <mergeCell ref="A21:A22"/>
    <mergeCell ref="A23:A24"/>
    <mergeCell ref="A25:A26"/>
    <mergeCell ref="A7:A8"/>
    <mergeCell ref="A9:A10"/>
    <mergeCell ref="A11:A12"/>
    <mergeCell ref="A13:A14"/>
    <mergeCell ref="A15:A1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6"/>
  <sheetViews>
    <sheetView tabSelected="1" workbookViewId="0"/>
  </sheetViews>
  <sheetFormatPr defaultRowHeight="14.4" x14ac:dyDescent="0.3"/>
  <cols>
    <col min="1" max="1" width="104.88671875" bestFit="1" customWidth="1"/>
    <col min="2" max="2" width="7.7773437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5.88671875"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218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82</v>
      </c>
    </row>
    <row r="3" spans="1:30" ht="23.25" customHeight="1" x14ac:dyDescent="0.3">
      <c r="A3" s="3" t="s">
        <v>1</v>
      </c>
    </row>
    <row r="4" spans="1:30" x14ac:dyDescent="0.3">
      <c r="A4" s="4" t="s">
        <v>2</v>
      </c>
      <c r="B4" s="15" t="s">
        <v>2</v>
      </c>
      <c r="C4" s="17" t="s">
        <v>3</v>
      </c>
      <c r="D4" s="17" t="s">
        <v>2</v>
      </c>
      <c r="E4" s="17" t="s">
        <v>2</v>
      </c>
      <c r="F4" s="17" t="s">
        <v>2</v>
      </c>
      <c r="G4" s="17" t="s">
        <v>2</v>
      </c>
      <c r="H4" s="17" t="s">
        <v>2</v>
      </c>
      <c r="I4" s="17" t="s">
        <v>2</v>
      </c>
      <c r="J4" s="17" t="s">
        <v>2</v>
      </c>
      <c r="K4" s="17" t="s">
        <v>2</v>
      </c>
      <c r="L4" s="17" t="s">
        <v>2</v>
      </c>
      <c r="M4" s="17" t="s">
        <v>2</v>
      </c>
      <c r="N4" s="17" t="s">
        <v>2</v>
      </c>
      <c r="O4" s="17" t="s">
        <v>2</v>
      </c>
      <c r="P4" s="17" t="s">
        <v>2</v>
      </c>
      <c r="Q4" s="17" t="s">
        <v>2</v>
      </c>
      <c r="R4" s="17" t="s">
        <v>2</v>
      </c>
      <c r="S4" s="17" t="s">
        <v>2</v>
      </c>
      <c r="T4" s="17" t="s">
        <v>2</v>
      </c>
      <c r="U4" s="17" t="s">
        <v>2</v>
      </c>
      <c r="V4" s="17" t="s">
        <v>2</v>
      </c>
      <c r="W4" s="17" t="s">
        <v>2</v>
      </c>
      <c r="X4" s="17" t="s">
        <v>2</v>
      </c>
      <c r="Y4" s="17" t="s">
        <v>2</v>
      </c>
      <c r="Z4" s="17" t="s">
        <v>2</v>
      </c>
      <c r="AA4" s="17" t="s">
        <v>2</v>
      </c>
      <c r="AB4" s="17" t="s">
        <v>2</v>
      </c>
      <c r="AC4" s="17" t="s">
        <v>2</v>
      </c>
      <c r="AD4" s="17" t="s">
        <v>2</v>
      </c>
    </row>
    <row r="5" spans="1:30" x14ac:dyDescent="0.3">
      <c r="A5" t="s">
        <v>2</v>
      </c>
      <c r="B5" s="16" t="s">
        <v>2</v>
      </c>
      <c r="C5" s="17" t="s">
        <v>4</v>
      </c>
      <c r="D5" s="17" t="s">
        <v>2</v>
      </c>
      <c r="E5" s="17" t="s">
        <v>6</v>
      </c>
      <c r="F5" s="17" t="s">
        <v>2</v>
      </c>
      <c r="G5" s="17" t="s">
        <v>7</v>
      </c>
      <c r="H5" s="17" t="s">
        <v>2</v>
      </c>
      <c r="I5" s="17" t="s">
        <v>8</v>
      </c>
      <c r="J5" s="17" t="s">
        <v>2</v>
      </c>
      <c r="K5" s="17" t="s">
        <v>9</v>
      </c>
      <c r="L5" s="17" t="s">
        <v>2</v>
      </c>
      <c r="M5" s="17" t="s">
        <v>10</v>
      </c>
      <c r="N5" s="17" t="s">
        <v>2</v>
      </c>
      <c r="O5" s="17" t="s">
        <v>11</v>
      </c>
      <c r="P5" s="17" t="s">
        <v>2</v>
      </c>
      <c r="Q5" s="17" t="s">
        <v>12</v>
      </c>
      <c r="R5" s="17" t="s">
        <v>2</v>
      </c>
      <c r="S5" s="17" t="s">
        <v>13</v>
      </c>
      <c r="T5" s="17" t="s">
        <v>2</v>
      </c>
      <c r="U5" s="17" t="s">
        <v>14</v>
      </c>
      <c r="V5" s="17" t="s">
        <v>2</v>
      </c>
      <c r="W5" s="17" t="s">
        <v>15</v>
      </c>
      <c r="X5" s="17" t="s">
        <v>2</v>
      </c>
      <c r="Y5" s="17" t="s">
        <v>16</v>
      </c>
      <c r="Z5" s="17" t="s">
        <v>2</v>
      </c>
      <c r="AA5" s="17" t="s">
        <v>17</v>
      </c>
      <c r="AB5" s="17" t="s">
        <v>2</v>
      </c>
      <c r="AC5" s="17" t="s">
        <v>18</v>
      </c>
      <c r="AD5" s="17" t="s">
        <v>2</v>
      </c>
    </row>
    <row r="6" spans="1:30" x14ac:dyDescent="0.3">
      <c r="A6" t="s">
        <v>2</v>
      </c>
      <c r="B6" s="16" t="s">
        <v>2</v>
      </c>
      <c r="C6" s="5" t="s">
        <v>44</v>
      </c>
      <c r="D6" s="5" t="s">
        <v>5</v>
      </c>
      <c r="E6" s="5" t="s">
        <v>44</v>
      </c>
      <c r="F6" s="5" t="s">
        <v>5</v>
      </c>
      <c r="G6" s="5" t="s">
        <v>44</v>
      </c>
      <c r="H6" s="5" t="s">
        <v>5</v>
      </c>
      <c r="I6" s="5" t="s">
        <v>44</v>
      </c>
      <c r="J6" s="5" t="s">
        <v>5</v>
      </c>
      <c r="K6" s="5" t="s">
        <v>44</v>
      </c>
      <c r="L6" s="5" t="s">
        <v>5</v>
      </c>
      <c r="M6" s="5" t="s">
        <v>44</v>
      </c>
      <c r="N6" s="5" t="s">
        <v>5</v>
      </c>
      <c r="O6" s="5" t="s">
        <v>44</v>
      </c>
      <c r="P6" s="5" t="s">
        <v>5</v>
      </c>
      <c r="Q6" s="5" t="s">
        <v>44</v>
      </c>
      <c r="R6" s="5" t="s">
        <v>5</v>
      </c>
      <c r="S6" s="5" t="s">
        <v>44</v>
      </c>
      <c r="T6" s="5" t="s">
        <v>5</v>
      </c>
      <c r="U6" s="5" t="s">
        <v>44</v>
      </c>
      <c r="V6" s="5" t="s">
        <v>5</v>
      </c>
      <c r="W6" s="5" t="s">
        <v>44</v>
      </c>
      <c r="X6" s="5" t="s">
        <v>5</v>
      </c>
      <c r="Y6" s="5" t="s">
        <v>44</v>
      </c>
      <c r="Z6" s="5" t="s">
        <v>5</v>
      </c>
      <c r="AA6" s="5" t="s">
        <v>44</v>
      </c>
      <c r="AB6" s="5" t="s">
        <v>5</v>
      </c>
      <c r="AC6" s="5" t="s">
        <v>44</v>
      </c>
      <c r="AD6" s="5" t="s">
        <v>5</v>
      </c>
    </row>
    <row r="7" spans="1:30" ht="25.5" customHeight="1" x14ac:dyDescent="0.3">
      <c r="A7" s="18" t="s">
        <v>49</v>
      </c>
      <c r="B7" s="7" t="s">
        <v>46</v>
      </c>
      <c r="C7" s="10">
        <v>70.007592262684497</v>
      </c>
      <c r="D7" s="9" t="s">
        <v>24</v>
      </c>
      <c r="E7" s="10">
        <v>70.478959889949607</v>
      </c>
      <c r="F7" s="9" t="s">
        <v>28</v>
      </c>
      <c r="G7" s="10">
        <v>64.358874128599396</v>
      </c>
      <c r="H7" s="9" t="s">
        <v>21</v>
      </c>
      <c r="I7" s="10">
        <v>77.409161437760105</v>
      </c>
      <c r="J7" s="9" t="s">
        <v>32</v>
      </c>
      <c r="K7" s="10">
        <v>73.886413466789506</v>
      </c>
      <c r="L7" s="9" t="s">
        <v>30</v>
      </c>
      <c r="M7" s="10">
        <v>72.205751816520205</v>
      </c>
      <c r="N7" s="9" t="s">
        <v>31</v>
      </c>
      <c r="O7" s="10">
        <v>65.685352747317594</v>
      </c>
      <c r="P7" s="9" t="s">
        <v>23</v>
      </c>
      <c r="Q7" s="10">
        <v>73.663486938724404</v>
      </c>
      <c r="R7" s="9" t="s">
        <v>22</v>
      </c>
      <c r="S7" s="10">
        <v>70.236777370835398</v>
      </c>
      <c r="T7" s="9" t="s">
        <v>27</v>
      </c>
      <c r="U7" s="10">
        <v>64.9618253021561</v>
      </c>
      <c r="V7" s="9" t="s">
        <v>25</v>
      </c>
      <c r="W7" s="10">
        <v>61.365321264981098</v>
      </c>
      <c r="X7" s="9" t="s">
        <v>34</v>
      </c>
      <c r="Y7" s="10">
        <v>72.407154866346403</v>
      </c>
      <c r="Z7" s="9" t="s">
        <v>26</v>
      </c>
      <c r="AA7" s="10">
        <v>69.010591746164295</v>
      </c>
      <c r="AB7" s="9" t="s">
        <v>35</v>
      </c>
      <c r="AC7" s="10">
        <v>69.595659703662307</v>
      </c>
      <c r="AD7" s="9" t="s">
        <v>29</v>
      </c>
    </row>
    <row r="8" spans="1:30" x14ac:dyDescent="0.3">
      <c r="A8" s="16" t="s">
        <v>2</v>
      </c>
      <c r="B8" s="7" t="s">
        <v>48</v>
      </c>
      <c r="C8" s="10">
        <v>29.992407737315499</v>
      </c>
      <c r="D8" s="9" t="s">
        <v>27</v>
      </c>
      <c r="E8" s="10">
        <v>29.5210401100504</v>
      </c>
      <c r="F8" s="9" t="s">
        <v>29</v>
      </c>
      <c r="G8" s="10">
        <v>35.641125871400597</v>
      </c>
      <c r="H8" s="9" t="s">
        <v>30</v>
      </c>
      <c r="I8" s="10">
        <v>22.590838562239899</v>
      </c>
      <c r="J8" s="9" t="s">
        <v>34</v>
      </c>
      <c r="K8" s="10">
        <v>26.113586533210501</v>
      </c>
      <c r="L8" s="9" t="s">
        <v>21</v>
      </c>
      <c r="M8" s="10">
        <v>27.794248183479802</v>
      </c>
      <c r="N8" s="9" t="s">
        <v>35</v>
      </c>
      <c r="O8" s="10">
        <v>34.314647252682398</v>
      </c>
      <c r="P8" s="9" t="s">
        <v>26</v>
      </c>
      <c r="Q8" s="10">
        <v>26.3365130612755</v>
      </c>
      <c r="R8" s="9" t="s">
        <v>25</v>
      </c>
      <c r="S8" s="10">
        <v>29.763222629164598</v>
      </c>
      <c r="T8" s="9" t="s">
        <v>24</v>
      </c>
      <c r="U8" s="10">
        <v>35.0381746978439</v>
      </c>
      <c r="V8" s="9" t="s">
        <v>22</v>
      </c>
      <c r="W8" s="10">
        <v>38.634678735018802</v>
      </c>
      <c r="X8" s="9" t="s">
        <v>32</v>
      </c>
      <c r="Y8" s="10">
        <v>27.592845133653601</v>
      </c>
      <c r="Z8" s="9" t="s">
        <v>23</v>
      </c>
      <c r="AA8" s="10">
        <v>30.989408253835698</v>
      </c>
      <c r="AB8" s="9" t="s">
        <v>31</v>
      </c>
      <c r="AC8" s="10">
        <v>30.404340296337701</v>
      </c>
      <c r="AD8" s="9" t="s">
        <v>28</v>
      </c>
    </row>
    <row r="9" spans="1:30" ht="25.5" customHeight="1" x14ac:dyDescent="0.3">
      <c r="A9" s="18" t="s">
        <v>52</v>
      </c>
      <c r="B9" s="7" t="s">
        <v>46</v>
      </c>
      <c r="C9" s="10">
        <v>59.7170201449537</v>
      </c>
      <c r="D9" s="9" t="s">
        <v>26</v>
      </c>
      <c r="E9" s="10">
        <v>50.539296127700403</v>
      </c>
      <c r="F9" s="9" t="s">
        <v>21</v>
      </c>
      <c r="G9" s="10">
        <v>59.846977163997998</v>
      </c>
      <c r="H9" s="9" t="s">
        <v>22</v>
      </c>
      <c r="I9" s="10">
        <v>66.925546060869905</v>
      </c>
      <c r="J9" s="9" t="s">
        <v>32</v>
      </c>
      <c r="K9" s="10">
        <v>52.183210400959801</v>
      </c>
      <c r="L9" s="9" t="s">
        <v>35</v>
      </c>
      <c r="M9" s="10">
        <v>57.968455935437603</v>
      </c>
      <c r="N9" s="9" t="s">
        <v>31</v>
      </c>
      <c r="O9" s="10">
        <v>55.709412186569601</v>
      </c>
      <c r="P9" s="9" t="s">
        <v>24</v>
      </c>
      <c r="Q9" s="10">
        <v>56.331484852208099</v>
      </c>
      <c r="R9" s="9" t="s">
        <v>28</v>
      </c>
      <c r="S9" s="10">
        <v>50.698537569391902</v>
      </c>
      <c r="T9" s="9" t="s">
        <v>25</v>
      </c>
      <c r="U9" s="10">
        <v>65.573135439495303</v>
      </c>
      <c r="V9" s="9" t="s">
        <v>30</v>
      </c>
      <c r="W9" s="10">
        <v>46.238909755448603</v>
      </c>
      <c r="X9" s="9" t="s">
        <v>34</v>
      </c>
      <c r="Y9" s="10">
        <v>52.000436108385699</v>
      </c>
      <c r="Z9" s="9" t="s">
        <v>23</v>
      </c>
      <c r="AA9" s="10">
        <v>53.397641916735203</v>
      </c>
      <c r="AB9" s="9" t="s">
        <v>29</v>
      </c>
      <c r="AC9" s="10">
        <v>55.855579276532403</v>
      </c>
      <c r="AD9" s="9" t="s">
        <v>27</v>
      </c>
    </row>
    <row r="10" spans="1:30" x14ac:dyDescent="0.3">
      <c r="A10" s="16" t="s">
        <v>2</v>
      </c>
      <c r="B10" s="7" t="s">
        <v>48</v>
      </c>
      <c r="C10" s="10">
        <v>40.2829798550463</v>
      </c>
      <c r="D10" s="9" t="s">
        <v>23</v>
      </c>
      <c r="E10" s="10">
        <v>49.460703872299597</v>
      </c>
      <c r="F10" s="9" t="s">
        <v>30</v>
      </c>
      <c r="G10" s="10">
        <v>40.153022836002002</v>
      </c>
      <c r="H10" s="9" t="s">
        <v>25</v>
      </c>
      <c r="I10" s="10">
        <v>33.074453939130102</v>
      </c>
      <c r="J10" s="9" t="s">
        <v>34</v>
      </c>
      <c r="K10" s="10">
        <v>47.816789599040199</v>
      </c>
      <c r="L10" s="9" t="s">
        <v>31</v>
      </c>
      <c r="M10" s="10">
        <v>42.031544064562297</v>
      </c>
      <c r="N10" s="9" t="s">
        <v>35</v>
      </c>
      <c r="O10" s="10">
        <v>44.290587813430399</v>
      </c>
      <c r="P10" s="9" t="s">
        <v>27</v>
      </c>
      <c r="Q10" s="10">
        <v>43.668515147791901</v>
      </c>
      <c r="R10" s="9" t="s">
        <v>29</v>
      </c>
      <c r="S10" s="10">
        <v>49.301462430608098</v>
      </c>
      <c r="T10" s="9" t="s">
        <v>22</v>
      </c>
      <c r="U10" s="10">
        <v>34.426864560504697</v>
      </c>
      <c r="V10" s="9" t="s">
        <v>21</v>
      </c>
      <c r="W10" s="10">
        <v>53.761090244551397</v>
      </c>
      <c r="X10" s="9" t="s">
        <v>32</v>
      </c>
      <c r="Y10" s="10">
        <v>47.999563891614301</v>
      </c>
      <c r="Z10" s="9" t="s">
        <v>26</v>
      </c>
      <c r="AA10" s="10">
        <v>46.602358083264797</v>
      </c>
      <c r="AB10" s="9" t="s">
        <v>28</v>
      </c>
      <c r="AC10" s="10">
        <v>44.144420723467597</v>
      </c>
      <c r="AD10" s="9" t="s">
        <v>24</v>
      </c>
    </row>
    <row r="11" spans="1:30" ht="35.1" customHeight="1" x14ac:dyDescent="0.3">
      <c r="A11" s="18" t="s">
        <v>83</v>
      </c>
      <c r="B11" s="7" t="s">
        <v>46</v>
      </c>
      <c r="C11" s="10">
        <v>72.130596982938201</v>
      </c>
      <c r="D11" s="9" t="s">
        <v>25</v>
      </c>
      <c r="E11" s="10">
        <v>79.608719873188306</v>
      </c>
      <c r="F11" s="9" t="s">
        <v>26</v>
      </c>
      <c r="G11" s="10">
        <v>71.895686482170802</v>
      </c>
      <c r="H11" s="9" t="s">
        <v>21</v>
      </c>
      <c r="I11" s="10">
        <v>80.541007996115994</v>
      </c>
      <c r="J11" s="9" t="s">
        <v>22</v>
      </c>
      <c r="K11" s="10">
        <v>78.902957062214597</v>
      </c>
      <c r="L11" s="9" t="s">
        <v>28</v>
      </c>
      <c r="M11" s="10">
        <v>78.2488589297012</v>
      </c>
      <c r="N11" s="9" t="s">
        <v>24</v>
      </c>
      <c r="O11" s="10">
        <v>81.056442041301096</v>
      </c>
      <c r="P11" s="9" t="s">
        <v>30</v>
      </c>
      <c r="Q11" s="10">
        <v>79.188053344569497</v>
      </c>
      <c r="R11" s="9" t="s">
        <v>31</v>
      </c>
      <c r="S11" s="10">
        <v>81.743531907512093</v>
      </c>
      <c r="T11" s="9" t="s">
        <v>32</v>
      </c>
      <c r="U11" s="10">
        <v>70.430021808443698</v>
      </c>
      <c r="V11" s="9" t="s">
        <v>34</v>
      </c>
      <c r="W11" s="10">
        <v>77.846900084529807</v>
      </c>
      <c r="X11" s="9" t="s">
        <v>35</v>
      </c>
      <c r="Y11" s="10">
        <v>78.168889376508702</v>
      </c>
      <c r="Z11" s="9" t="s">
        <v>29</v>
      </c>
      <c r="AA11" s="10">
        <v>78.782953643197303</v>
      </c>
      <c r="AB11" s="9" t="s">
        <v>27</v>
      </c>
      <c r="AC11" s="10">
        <v>77.7297965104692</v>
      </c>
      <c r="AD11" s="9" t="s">
        <v>23</v>
      </c>
    </row>
    <row r="12" spans="1:30" x14ac:dyDescent="0.3">
      <c r="A12" s="16" t="s">
        <v>2</v>
      </c>
      <c r="B12" s="7" t="s">
        <v>48</v>
      </c>
      <c r="C12" s="10">
        <v>27.869403017061799</v>
      </c>
      <c r="D12" s="9" t="s">
        <v>22</v>
      </c>
      <c r="E12" s="10">
        <v>20.391280126811701</v>
      </c>
      <c r="F12" s="9" t="s">
        <v>23</v>
      </c>
      <c r="G12" s="10">
        <v>28.104313517829201</v>
      </c>
      <c r="H12" s="9" t="s">
        <v>30</v>
      </c>
      <c r="I12" s="10">
        <v>19.458992003883999</v>
      </c>
      <c r="J12" s="9" t="s">
        <v>25</v>
      </c>
      <c r="K12" s="10">
        <v>21.0970429377854</v>
      </c>
      <c r="L12" s="9" t="s">
        <v>29</v>
      </c>
      <c r="M12" s="10">
        <v>21.7511410702988</v>
      </c>
      <c r="N12" s="9" t="s">
        <v>27</v>
      </c>
      <c r="O12" s="10">
        <v>18.9435579586989</v>
      </c>
      <c r="P12" s="9" t="s">
        <v>21</v>
      </c>
      <c r="Q12" s="10">
        <v>20.8119466554305</v>
      </c>
      <c r="R12" s="9" t="s">
        <v>35</v>
      </c>
      <c r="S12" s="10">
        <v>18.256468092487999</v>
      </c>
      <c r="T12" s="9" t="s">
        <v>34</v>
      </c>
      <c r="U12" s="10">
        <v>29.569978191556299</v>
      </c>
      <c r="V12" s="9" t="s">
        <v>32</v>
      </c>
      <c r="W12" s="10">
        <v>22.1530999154702</v>
      </c>
      <c r="X12" s="9" t="s">
        <v>31</v>
      </c>
      <c r="Y12" s="10">
        <v>21.831110623491298</v>
      </c>
      <c r="Z12" s="9" t="s">
        <v>28</v>
      </c>
      <c r="AA12" s="10">
        <v>21.217046356802701</v>
      </c>
      <c r="AB12" s="9" t="s">
        <v>24</v>
      </c>
      <c r="AC12" s="10">
        <v>22.2702034895308</v>
      </c>
      <c r="AD12" s="9" t="s">
        <v>26</v>
      </c>
    </row>
    <row r="13" spans="1:30" ht="25.5" customHeight="1" x14ac:dyDescent="0.3">
      <c r="A13" s="18" t="s">
        <v>76</v>
      </c>
      <c r="B13" s="7" t="s">
        <v>46</v>
      </c>
      <c r="C13" s="10">
        <v>58.340444024375998</v>
      </c>
      <c r="D13" s="9" t="s">
        <v>27</v>
      </c>
      <c r="E13" s="10">
        <v>63.941868977983397</v>
      </c>
      <c r="F13" s="9" t="s">
        <v>30</v>
      </c>
      <c r="G13" s="10">
        <v>48.326061253658402</v>
      </c>
      <c r="H13" s="9" t="s">
        <v>25</v>
      </c>
      <c r="I13" s="10">
        <v>69.698244709324996</v>
      </c>
      <c r="J13" s="9" t="s">
        <v>32</v>
      </c>
      <c r="K13" s="10">
        <v>48.1780762569256</v>
      </c>
      <c r="L13" s="9" t="s">
        <v>21</v>
      </c>
      <c r="M13" s="10">
        <v>56.765513748281201</v>
      </c>
      <c r="N13" s="9" t="s">
        <v>29</v>
      </c>
      <c r="O13" s="10">
        <v>58.2707390256341</v>
      </c>
      <c r="P13" s="9" t="s">
        <v>24</v>
      </c>
      <c r="Q13" s="10">
        <v>62.121594139855802</v>
      </c>
      <c r="R13" s="9" t="s">
        <v>22</v>
      </c>
      <c r="S13" s="10">
        <v>55.1149846461918</v>
      </c>
      <c r="T13" s="9" t="s">
        <v>35</v>
      </c>
      <c r="U13" s="10">
        <v>58.971169377644003</v>
      </c>
      <c r="V13" s="9" t="s">
        <v>28</v>
      </c>
      <c r="W13" s="10">
        <v>39.909744762430101</v>
      </c>
      <c r="X13" s="9" t="s">
        <v>34</v>
      </c>
      <c r="Y13" s="10">
        <v>60.756145178408602</v>
      </c>
      <c r="Z13" s="9" t="s">
        <v>26</v>
      </c>
      <c r="AA13" s="10">
        <v>60.224299354393402</v>
      </c>
      <c r="AB13" s="9" t="s">
        <v>31</v>
      </c>
      <c r="AC13" s="10">
        <v>55.0110277033994</v>
      </c>
      <c r="AD13" s="9" t="s">
        <v>23</v>
      </c>
    </row>
    <row r="14" spans="1:30" x14ac:dyDescent="0.3">
      <c r="A14" s="16" t="s">
        <v>2</v>
      </c>
      <c r="B14" s="7" t="s">
        <v>48</v>
      </c>
      <c r="C14" s="10">
        <v>41.659555975624002</v>
      </c>
      <c r="D14" s="9" t="s">
        <v>24</v>
      </c>
      <c r="E14" s="10">
        <v>36.058131022016603</v>
      </c>
      <c r="F14" s="9" t="s">
        <v>21</v>
      </c>
      <c r="G14" s="10">
        <v>51.673938746341598</v>
      </c>
      <c r="H14" s="9" t="s">
        <v>22</v>
      </c>
      <c r="I14" s="10">
        <v>30.301755290675001</v>
      </c>
      <c r="J14" s="9" t="s">
        <v>34</v>
      </c>
      <c r="K14" s="10">
        <v>51.8219237430744</v>
      </c>
      <c r="L14" s="9" t="s">
        <v>30</v>
      </c>
      <c r="M14" s="10">
        <v>43.234486251718799</v>
      </c>
      <c r="N14" s="9" t="s">
        <v>28</v>
      </c>
      <c r="O14" s="10">
        <v>41.7292609743659</v>
      </c>
      <c r="P14" s="9" t="s">
        <v>27</v>
      </c>
      <c r="Q14" s="10">
        <v>37.878405860144198</v>
      </c>
      <c r="R14" s="9" t="s">
        <v>25</v>
      </c>
      <c r="S14" s="10">
        <v>44.8850153538082</v>
      </c>
      <c r="T14" s="9" t="s">
        <v>31</v>
      </c>
      <c r="U14" s="10">
        <v>41.028830622355898</v>
      </c>
      <c r="V14" s="9" t="s">
        <v>29</v>
      </c>
      <c r="W14" s="10">
        <v>60.090255237569899</v>
      </c>
      <c r="X14" s="9" t="s">
        <v>32</v>
      </c>
      <c r="Y14" s="10">
        <v>39.243854821591398</v>
      </c>
      <c r="Z14" s="9" t="s">
        <v>23</v>
      </c>
      <c r="AA14" s="10">
        <v>39.775700645606598</v>
      </c>
      <c r="AB14" s="9" t="s">
        <v>35</v>
      </c>
      <c r="AC14" s="10">
        <v>44.9889722966006</v>
      </c>
      <c r="AD14" s="9" t="s">
        <v>26</v>
      </c>
    </row>
    <row r="15" spans="1:30" x14ac:dyDescent="0.3">
      <c r="A15" s="18" t="s">
        <v>62</v>
      </c>
      <c r="B15" s="7" t="s">
        <v>46</v>
      </c>
      <c r="C15" s="10">
        <v>32.644799708223999</v>
      </c>
      <c r="D15" s="9" t="s">
        <v>31</v>
      </c>
      <c r="E15" s="10">
        <v>18.1649459098984</v>
      </c>
      <c r="F15" s="9" t="s">
        <v>34</v>
      </c>
      <c r="G15" s="10">
        <v>33.493579113330298</v>
      </c>
      <c r="H15" s="9" t="s">
        <v>26</v>
      </c>
      <c r="I15" s="10">
        <v>40.019847516569101</v>
      </c>
      <c r="J15" s="9" t="s">
        <v>22</v>
      </c>
      <c r="K15" s="10">
        <v>22.778880000916001</v>
      </c>
      <c r="L15" s="9" t="s">
        <v>25</v>
      </c>
      <c r="M15" s="10">
        <v>31.2831088209815</v>
      </c>
      <c r="N15" s="9" t="s">
        <v>28</v>
      </c>
      <c r="O15" s="10">
        <v>26.978317509304802</v>
      </c>
      <c r="P15" s="9" t="s">
        <v>23</v>
      </c>
      <c r="Q15" s="10">
        <v>40.708926243334403</v>
      </c>
      <c r="R15" s="9" t="s">
        <v>30</v>
      </c>
      <c r="S15" s="10">
        <v>20.561424104209799</v>
      </c>
      <c r="T15" s="9" t="s">
        <v>21</v>
      </c>
      <c r="U15" s="10">
        <v>41.048082344728101</v>
      </c>
      <c r="V15" s="9" t="s">
        <v>32</v>
      </c>
      <c r="W15" s="10">
        <v>28.424164716943402</v>
      </c>
      <c r="X15" s="9" t="s">
        <v>29</v>
      </c>
      <c r="Y15" s="10">
        <v>30.521798637195001</v>
      </c>
      <c r="Z15" s="9" t="s">
        <v>24</v>
      </c>
      <c r="AA15" s="10">
        <v>28.3864480511475</v>
      </c>
      <c r="AB15" s="9" t="s">
        <v>35</v>
      </c>
      <c r="AC15" s="10">
        <v>30.791126044103901</v>
      </c>
      <c r="AD15" s="9" t="s">
        <v>27</v>
      </c>
    </row>
    <row r="16" spans="1:30" x14ac:dyDescent="0.3">
      <c r="A16" s="16" t="s">
        <v>2</v>
      </c>
      <c r="B16" s="7" t="s">
        <v>48</v>
      </c>
      <c r="C16" s="10">
        <v>67.355200291776001</v>
      </c>
      <c r="D16" s="9" t="s">
        <v>35</v>
      </c>
      <c r="E16" s="10">
        <v>81.835054090101593</v>
      </c>
      <c r="F16" s="9" t="s">
        <v>32</v>
      </c>
      <c r="G16" s="10">
        <v>66.506420886669702</v>
      </c>
      <c r="H16" s="9" t="s">
        <v>23</v>
      </c>
      <c r="I16" s="10">
        <v>59.980152483430899</v>
      </c>
      <c r="J16" s="9" t="s">
        <v>25</v>
      </c>
      <c r="K16" s="10">
        <v>77.221119999083896</v>
      </c>
      <c r="L16" s="9" t="s">
        <v>22</v>
      </c>
      <c r="M16" s="10">
        <v>68.716891179018504</v>
      </c>
      <c r="N16" s="9" t="s">
        <v>29</v>
      </c>
      <c r="O16" s="10">
        <v>73.021682490695198</v>
      </c>
      <c r="P16" s="9" t="s">
        <v>26</v>
      </c>
      <c r="Q16" s="10">
        <v>59.291073756665597</v>
      </c>
      <c r="R16" s="9" t="s">
        <v>21</v>
      </c>
      <c r="S16" s="10">
        <v>79.438575895790194</v>
      </c>
      <c r="T16" s="9" t="s">
        <v>30</v>
      </c>
      <c r="U16" s="10">
        <v>58.951917655271899</v>
      </c>
      <c r="V16" s="9" t="s">
        <v>34</v>
      </c>
      <c r="W16" s="10">
        <v>71.575835283056605</v>
      </c>
      <c r="X16" s="9" t="s">
        <v>28</v>
      </c>
      <c r="Y16" s="10">
        <v>69.478201362804995</v>
      </c>
      <c r="Z16" s="9" t="s">
        <v>27</v>
      </c>
      <c r="AA16" s="10">
        <v>71.613551948852503</v>
      </c>
      <c r="AB16" s="9" t="s">
        <v>31</v>
      </c>
      <c r="AC16" s="10">
        <v>69.208873955896095</v>
      </c>
      <c r="AD16" s="9" t="s">
        <v>24</v>
      </c>
    </row>
    <row r="17" spans="1:30" ht="25.5" customHeight="1" x14ac:dyDescent="0.3">
      <c r="A17" s="18" t="s">
        <v>58</v>
      </c>
      <c r="B17" s="7" t="s">
        <v>46</v>
      </c>
      <c r="C17" s="10">
        <v>79.933941168311307</v>
      </c>
      <c r="D17" s="9" t="s">
        <v>25</v>
      </c>
      <c r="E17" s="10">
        <v>83.952521820252699</v>
      </c>
      <c r="F17" s="9" t="s">
        <v>24</v>
      </c>
      <c r="G17" s="10">
        <v>71.624765127206402</v>
      </c>
      <c r="H17" s="9" t="s">
        <v>34</v>
      </c>
      <c r="I17" s="10">
        <v>81.740111913194596</v>
      </c>
      <c r="J17" s="9" t="s">
        <v>23</v>
      </c>
      <c r="K17" s="10">
        <v>87.305511367492997</v>
      </c>
      <c r="L17" s="9" t="s">
        <v>22</v>
      </c>
      <c r="M17" s="10">
        <v>84.920920277191897</v>
      </c>
      <c r="N17" s="9" t="s">
        <v>28</v>
      </c>
      <c r="O17" s="10">
        <v>86.724712223485895</v>
      </c>
      <c r="P17" s="9" t="s">
        <v>31</v>
      </c>
      <c r="Q17" s="10">
        <v>87.395248686121704</v>
      </c>
      <c r="R17" s="9" t="s">
        <v>30</v>
      </c>
      <c r="S17" s="10">
        <v>87.769759993686804</v>
      </c>
      <c r="T17" s="9" t="s">
        <v>32</v>
      </c>
      <c r="U17" s="10">
        <v>77.5685112655935</v>
      </c>
      <c r="V17" s="9" t="s">
        <v>21</v>
      </c>
      <c r="W17" s="10">
        <v>84.606416967492905</v>
      </c>
      <c r="X17" s="9" t="s">
        <v>27</v>
      </c>
      <c r="Y17" s="10">
        <v>86.828977188392699</v>
      </c>
      <c r="Z17" s="9" t="s">
        <v>26</v>
      </c>
      <c r="AA17" s="10">
        <v>81.839571991746695</v>
      </c>
      <c r="AB17" s="9" t="s">
        <v>35</v>
      </c>
      <c r="AC17" s="10">
        <v>83.385822796132402</v>
      </c>
      <c r="AD17" s="9" t="s">
        <v>29</v>
      </c>
    </row>
    <row r="18" spans="1:30" x14ac:dyDescent="0.3">
      <c r="A18" s="16" t="s">
        <v>2</v>
      </c>
      <c r="B18" s="7" t="s">
        <v>48</v>
      </c>
      <c r="C18" s="10">
        <v>20.0660588316887</v>
      </c>
      <c r="D18" s="9" t="s">
        <v>22</v>
      </c>
      <c r="E18" s="10">
        <v>16.047478179747301</v>
      </c>
      <c r="F18" s="9" t="s">
        <v>27</v>
      </c>
      <c r="G18" s="10">
        <v>28.375234872793499</v>
      </c>
      <c r="H18" s="9" t="s">
        <v>32</v>
      </c>
      <c r="I18" s="10">
        <v>18.2598880868054</v>
      </c>
      <c r="J18" s="9" t="s">
        <v>26</v>
      </c>
      <c r="K18" s="10">
        <v>12.694488632506999</v>
      </c>
      <c r="L18" s="9" t="s">
        <v>25</v>
      </c>
      <c r="M18" s="10">
        <v>15.0790797228081</v>
      </c>
      <c r="N18" s="9" t="s">
        <v>29</v>
      </c>
      <c r="O18" s="10">
        <v>13.2752877765141</v>
      </c>
      <c r="P18" s="9" t="s">
        <v>35</v>
      </c>
      <c r="Q18" s="10">
        <v>12.6047513138783</v>
      </c>
      <c r="R18" s="9" t="s">
        <v>21</v>
      </c>
      <c r="S18" s="10">
        <v>12.230240006313201</v>
      </c>
      <c r="T18" s="9" t="s">
        <v>34</v>
      </c>
      <c r="U18" s="10">
        <v>22.4314887344065</v>
      </c>
      <c r="V18" s="9" t="s">
        <v>30</v>
      </c>
      <c r="W18" s="10">
        <v>15.393583032507101</v>
      </c>
      <c r="X18" s="9" t="s">
        <v>24</v>
      </c>
      <c r="Y18" s="10">
        <v>13.1710228116072</v>
      </c>
      <c r="Z18" s="9" t="s">
        <v>23</v>
      </c>
      <c r="AA18" s="10">
        <v>18.160428008253302</v>
      </c>
      <c r="AB18" s="9" t="s">
        <v>31</v>
      </c>
      <c r="AC18" s="10">
        <v>16.614177203867602</v>
      </c>
      <c r="AD18" s="9" t="s">
        <v>28</v>
      </c>
    </row>
    <row r="19" spans="1:30" ht="25.5" customHeight="1" x14ac:dyDescent="0.3">
      <c r="A19" s="18" t="s">
        <v>84</v>
      </c>
      <c r="B19" s="7" t="s">
        <v>46</v>
      </c>
      <c r="C19" s="10">
        <v>14.405092185512901</v>
      </c>
      <c r="D19" s="9" t="s">
        <v>24</v>
      </c>
      <c r="E19" s="10">
        <v>13.408883157075699</v>
      </c>
      <c r="F19" s="9" t="s">
        <v>35</v>
      </c>
      <c r="G19" s="10">
        <v>12.1185024118814</v>
      </c>
      <c r="H19" s="9" t="s">
        <v>25</v>
      </c>
      <c r="I19" s="10">
        <v>20.022946306704501</v>
      </c>
      <c r="J19" s="9" t="s">
        <v>32</v>
      </c>
      <c r="K19" s="10">
        <v>14.72533625737</v>
      </c>
      <c r="L19" s="9" t="s">
        <v>28</v>
      </c>
      <c r="M19" s="10">
        <v>13.209819170758299</v>
      </c>
      <c r="N19" s="9" t="s">
        <v>23</v>
      </c>
      <c r="O19" s="10">
        <v>15.430240908052999</v>
      </c>
      <c r="P19" s="9" t="s">
        <v>22</v>
      </c>
      <c r="Q19" s="10">
        <v>15.0998837724417</v>
      </c>
      <c r="R19" s="9" t="s">
        <v>26</v>
      </c>
      <c r="S19" s="10">
        <v>10.714917636247501</v>
      </c>
      <c r="T19" s="9" t="s">
        <v>21</v>
      </c>
      <c r="U19" s="10">
        <v>17.553605774387101</v>
      </c>
      <c r="V19" s="9" t="s">
        <v>30</v>
      </c>
      <c r="W19" s="10">
        <v>8.8905424481608204</v>
      </c>
      <c r="X19" s="9" t="s">
        <v>34</v>
      </c>
      <c r="Y19" s="10">
        <v>14.5819024384296</v>
      </c>
      <c r="Z19" s="9" t="s">
        <v>27</v>
      </c>
      <c r="AA19" s="10">
        <v>14.9225783858504</v>
      </c>
      <c r="AB19" s="9" t="s">
        <v>31</v>
      </c>
      <c r="AC19" s="10">
        <v>13.559214605972199</v>
      </c>
      <c r="AD19" s="9" t="s">
        <v>29</v>
      </c>
    </row>
    <row r="20" spans="1:30" x14ac:dyDescent="0.3">
      <c r="A20" s="16" t="s">
        <v>2</v>
      </c>
      <c r="B20" s="7" t="s">
        <v>48</v>
      </c>
      <c r="C20" s="10">
        <v>85.594907814487101</v>
      </c>
      <c r="D20" s="9" t="s">
        <v>27</v>
      </c>
      <c r="E20" s="10">
        <v>86.591116842924293</v>
      </c>
      <c r="F20" s="9" t="s">
        <v>31</v>
      </c>
      <c r="G20" s="10">
        <v>87.881497588118606</v>
      </c>
      <c r="H20" s="9" t="s">
        <v>22</v>
      </c>
      <c r="I20" s="10">
        <v>79.977053693295503</v>
      </c>
      <c r="J20" s="9" t="s">
        <v>34</v>
      </c>
      <c r="K20" s="10">
        <v>85.274663742629997</v>
      </c>
      <c r="L20" s="9" t="s">
        <v>29</v>
      </c>
      <c r="M20" s="10">
        <v>86.790180829241606</v>
      </c>
      <c r="N20" s="9" t="s">
        <v>26</v>
      </c>
      <c r="O20" s="10">
        <v>84.569759091947006</v>
      </c>
      <c r="P20" s="9" t="s">
        <v>25</v>
      </c>
      <c r="Q20" s="10">
        <v>84.900116227558399</v>
      </c>
      <c r="R20" s="9" t="s">
        <v>23</v>
      </c>
      <c r="S20" s="10">
        <v>89.285082363752593</v>
      </c>
      <c r="T20" s="9" t="s">
        <v>30</v>
      </c>
      <c r="U20" s="10">
        <v>82.446394225613005</v>
      </c>
      <c r="V20" s="9" t="s">
        <v>21</v>
      </c>
      <c r="W20" s="10">
        <v>91.109457551839199</v>
      </c>
      <c r="X20" s="9" t="s">
        <v>32</v>
      </c>
      <c r="Y20" s="10">
        <v>85.418097561570406</v>
      </c>
      <c r="Z20" s="9" t="s">
        <v>24</v>
      </c>
      <c r="AA20" s="10">
        <v>85.0774216141496</v>
      </c>
      <c r="AB20" s="9" t="s">
        <v>35</v>
      </c>
      <c r="AC20" s="10">
        <v>86.440785394027799</v>
      </c>
      <c r="AD20" s="9" t="s">
        <v>28</v>
      </c>
    </row>
    <row r="21" spans="1:30" x14ac:dyDescent="0.3">
      <c r="A21" s="18" t="s">
        <v>50</v>
      </c>
      <c r="B21" s="7" t="s">
        <v>46</v>
      </c>
      <c r="C21" s="10">
        <v>60.701546399976799</v>
      </c>
      <c r="D21" s="9" t="s">
        <v>32</v>
      </c>
      <c r="E21" s="10">
        <v>30.382545775273101</v>
      </c>
      <c r="F21" s="9" t="s">
        <v>23</v>
      </c>
      <c r="G21" s="10">
        <v>42.078631837388997</v>
      </c>
      <c r="H21" s="9" t="s">
        <v>26</v>
      </c>
      <c r="I21" s="10">
        <v>57.260184925255601</v>
      </c>
      <c r="J21" s="9" t="s">
        <v>30</v>
      </c>
      <c r="K21" s="10">
        <v>41.274616572815503</v>
      </c>
      <c r="L21" s="9" t="s">
        <v>31</v>
      </c>
      <c r="M21" s="10">
        <v>38.627872204465703</v>
      </c>
      <c r="N21" s="9" t="s">
        <v>27</v>
      </c>
      <c r="O21" s="10">
        <v>41.054493188257801</v>
      </c>
      <c r="P21" s="9" t="s">
        <v>28</v>
      </c>
      <c r="Q21" s="10">
        <v>36.832841439450398</v>
      </c>
      <c r="R21" s="9" t="s">
        <v>29</v>
      </c>
      <c r="S21" s="10">
        <v>28.8006693787529</v>
      </c>
      <c r="T21" s="9" t="s">
        <v>25</v>
      </c>
      <c r="U21" s="10">
        <v>30.8715336944359</v>
      </c>
      <c r="V21" s="9" t="s">
        <v>35</v>
      </c>
      <c r="W21" s="10">
        <v>26.642559020796799</v>
      </c>
      <c r="X21" s="9" t="s">
        <v>21</v>
      </c>
      <c r="Y21" s="10">
        <v>42.143019462751603</v>
      </c>
      <c r="Z21" s="9" t="s">
        <v>22</v>
      </c>
      <c r="AA21" s="10">
        <v>22.117880311130101</v>
      </c>
      <c r="AB21" s="9" t="s">
        <v>34</v>
      </c>
      <c r="AC21" s="10">
        <v>37.357030191536097</v>
      </c>
      <c r="AD21" s="9" t="s">
        <v>24</v>
      </c>
    </row>
    <row r="22" spans="1:30" x14ac:dyDescent="0.3">
      <c r="A22" s="16" t="s">
        <v>2</v>
      </c>
      <c r="B22" s="7" t="s">
        <v>48</v>
      </c>
      <c r="C22" s="10">
        <v>39.298453600023102</v>
      </c>
      <c r="D22" s="9" t="s">
        <v>34</v>
      </c>
      <c r="E22" s="10">
        <v>69.617454224726899</v>
      </c>
      <c r="F22" s="9" t="s">
        <v>26</v>
      </c>
      <c r="G22" s="10">
        <v>57.921368162611003</v>
      </c>
      <c r="H22" s="9" t="s">
        <v>23</v>
      </c>
      <c r="I22" s="10">
        <v>42.739815074744399</v>
      </c>
      <c r="J22" s="9" t="s">
        <v>21</v>
      </c>
      <c r="K22" s="10">
        <v>58.725383427184497</v>
      </c>
      <c r="L22" s="9" t="s">
        <v>35</v>
      </c>
      <c r="M22" s="10">
        <v>61.372127795534297</v>
      </c>
      <c r="N22" s="9" t="s">
        <v>24</v>
      </c>
      <c r="O22" s="10">
        <v>58.945506811742199</v>
      </c>
      <c r="P22" s="9" t="s">
        <v>29</v>
      </c>
      <c r="Q22" s="10">
        <v>63.167158560549602</v>
      </c>
      <c r="R22" s="9" t="s">
        <v>28</v>
      </c>
      <c r="S22" s="10">
        <v>71.199330621247</v>
      </c>
      <c r="T22" s="9" t="s">
        <v>22</v>
      </c>
      <c r="U22" s="10">
        <v>69.128466305564103</v>
      </c>
      <c r="V22" s="9" t="s">
        <v>31</v>
      </c>
      <c r="W22" s="10">
        <v>73.357440979203204</v>
      </c>
      <c r="X22" s="9" t="s">
        <v>30</v>
      </c>
      <c r="Y22" s="10">
        <v>57.856980537248397</v>
      </c>
      <c r="Z22" s="9" t="s">
        <v>25</v>
      </c>
      <c r="AA22" s="10">
        <v>77.882119688869906</v>
      </c>
      <c r="AB22" s="9" t="s">
        <v>32</v>
      </c>
      <c r="AC22" s="10">
        <v>62.642969808463803</v>
      </c>
      <c r="AD22" s="9" t="s">
        <v>27</v>
      </c>
    </row>
    <row r="23" spans="1:30" x14ac:dyDescent="0.3">
      <c r="A23" s="19" t="s">
        <v>85</v>
      </c>
      <c r="B23" s="7" t="s">
        <v>46</v>
      </c>
      <c r="C23" s="10">
        <v>23.690086279124198</v>
      </c>
      <c r="D23" s="9" t="s">
        <v>30</v>
      </c>
      <c r="E23" s="10">
        <v>10.4951591519769</v>
      </c>
      <c r="F23" s="9" t="s">
        <v>34</v>
      </c>
      <c r="G23" s="10">
        <v>16.3954323458969</v>
      </c>
      <c r="H23" s="9" t="s">
        <v>24</v>
      </c>
      <c r="I23" s="10">
        <v>16.000738591065399</v>
      </c>
      <c r="J23" s="9" t="s">
        <v>35</v>
      </c>
      <c r="K23" s="10">
        <v>16.883571294520902</v>
      </c>
      <c r="L23" s="9" t="s">
        <v>31</v>
      </c>
      <c r="M23" s="10">
        <v>16.503940633055901</v>
      </c>
      <c r="N23" s="9" t="s">
        <v>27</v>
      </c>
      <c r="O23" s="10">
        <v>30.900773697749901</v>
      </c>
      <c r="P23" s="9" t="s">
        <v>32</v>
      </c>
      <c r="Q23" s="10">
        <v>20.7253929585866</v>
      </c>
      <c r="R23" s="9" t="s">
        <v>26</v>
      </c>
      <c r="S23" s="10">
        <v>15.6188542443118</v>
      </c>
      <c r="T23" s="9" t="s">
        <v>23</v>
      </c>
      <c r="U23" s="10">
        <v>15.363930590387801</v>
      </c>
      <c r="V23" s="9" t="s">
        <v>25</v>
      </c>
      <c r="W23" s="10">
        <v>11.519320437522399</v>
      </c>
      <c r="X23" s="9" t="s">
        <v>21</v>
      </c>
      <c r="Y23" s="10">
        <v>16.296659139120699</v>
      </c>
      <c r="Z23" s="9" t="s">
        <v>29</v>
      </c>
      <c r="AA23" s="10">
        <v>21.0133140222284</v>
      </c>
      <c r="AB23" s="9" t="s">
        <v>22</v>
      </c>
      <c r="AC23" s="10">
        <v>16.844608912458501</v>
      </c>
      <c r="AD23" s="9" t="s">
        <v>28</v>
      </c>
    </row>
    <row r="24" spans="1:30" x14ac:dyDescent="0.3">
      <c r="A24" s="16" t="s">
        <v>2</v>
      </c>
      <c r="B24" s="7" t="s">
        <v>48</v>
      </c>
      <c r="C24" s="10">
        <v>76.309913720875798</v>
      </c>
      <c r="D24" s="9" t="s">
        <v>21</v>
      </c>
      <c r="E24" s="10">
        <v>89.504840848023093</v>
      </c>
      <c r="F24" s="9" t="s">
        <v>32</v>
      </c>
      <c r="G24" s="10">
        <v>83.604567654103107</v>
      </c>
      <c r="H24" s="9" t="s">
        <v>27</v>
      </c>
      <c r="I24" s="10">
        <v>83.999261408934601</v>
      </c>
      <c r="J24" s="9" t="s">
        <v>31</v>
      </c>
      <c r="K24" s="10">
        <v>83.116428705479095</v>
      </c>
      <c r="L24" s="9" t="s">
        <v>35</v>
      </c>
      <c r="M24" s="10">
        <v>83.496059366944095</v>
      </c>
      <c r="N24" s="9" t="s">
        <v>24</v>
      </c>
      <c r="O24" s="10">
        <v>69.099226302250102</v>
      </c>
      <c r="P24" s="9" t="s">
        <v>34</v>
      </c>
      <c r="Q24" s="10">
        <v>79.274607041413404</v>
      </c>
      <c r="R24" s="9" t="s">
        <v>23</v>
      </c>
      <c r="S24" s="10">
        <v>84.381145755688195</v>
      </c>
      <c r="T24" s="9" t="s">
        <v>26</v>
      </c>
      <c r="U24" s="10">
        <v>84.636069409612304</v>
      </c>
      <c r="V24" s="9" t="s">
        <v>22</v>
      </c>
      <c r="W24" s="10">
        <v>88.480679562477604</v>
      </c>
      <c r="X24" s="9" t="s">
        <v>30</v>
      </c>
      <c r="Y24" s="10">
        <v>83.703340860879294</v>
      </c>
      <c r="Z24" s="9" t="s">
        <v>28</v>
      </c>
      <c r="AA24" s="10">
        <v>78.9866859777716</v>
      </c>
      <c r="AB24" s="9" t="s">
        <v>25</v>
      </c>
      <c r="AC24" s="10">
        <v>83.155391087541503</v>
      </c>
      <c r="AD24" s="9" t="s">
        <v>29</v>
      </c>
    </row>
    <row r="25" spans="1:30" x14ac:dyDescent="0.3">
      <c r="A25" s="18" t="s">
        <v>86</v>
      </c>
      <c r="B25" s="7" t="s">
        <v>46</v>
      </c>
      <c r="C25" s="10">
        <v>53.699806991569403</v>
      </c>
      <c r="D25" s="9" t="s">
        <v>26</v>
      </c>
      <c r="E25" s="10">
        <v>43.646496169094704</v>
      </c>
      <c r="F25" s="9" t="s">
        <v>23</v>
      </c>
      <c r="G25" s="10">
        <v>51.253986883971002</v>
      </c>
      <c r="H25" s="9" t="s">
        <v>31</v>
      </c>
      <c r="I25" s="10">
        <v>54.998076156938701</v>
      </c>
      <c r="J25" s="9" t="s">
        <v>30</v>
      </c>
      <c r="K25" s="10">
        <v>30.414862092323599</v>
      </c>
      <c r="L25" s="9" t="s">
        <v>34</v>
      </c>
      <c r="M25" s="10">
        <v>50.976583687307397</v>
      </c>
      <c r="N25" s="9" t="s">
        <v>28</v>
      </c>
      <c r="O25" s="10">
        <v>42.814547564265901</v>
      </c>
      <c r="P25" s="9" t="s">
        <v>25</v>
      </c>
      <c r="Q25" s="10">
        <v>50.8850821758964</v>
      </c>
      <c r="R25" s="9" t="s">
        <v>27</v>
      </c>
      <c r="S25" s="10">
        <v>44.587440753195899</v>
      </c>
      <c r="T25" s="9" t="s">
        <v>35</v>
      </c>
      <c r="U25" s="10">
        <v>55.1098039651311</v>
      </c>
      <c r="V25" s="9" t="s">
        <v>32</v>
      </c>
      <c r="W25" s="10">
        <v>40.304047835941603</v>
      </c>
      <c r="X25" s="9" t="s">
        <v>21</v>
      </c>
      <c r="Y25" s="10">
        <v>54.608106452860099</v>
      </c>
      <c r="Z25" s="9" t="s">
        <v>22</v>
      </c>
      <c r="AA25" s="10">
        <v>49.9325280408056</v>
      </c>
      <c r="AB25" s="9" t="s">
        <v>24</v>
      </c>
      <c r="AC25" s="10">
        <v>48.1831683793827</v>
      </c>
      <c r="AD25" s="9" t="s">
        <v>29</v>
      </c>
    </row>
    <row r="26" spans="1:30" x14ac:dyDescent="0.3">
      <c r="A26" s="16" t="s">
        <v>2</v>
      </c>
      <c r="B26" s="7" t="s">
        <v>48</v>
      </c>
      <c r="C26" s="10">
        <v>46.300193008430597</v>
      </c>
      <c r="D26" s="9" t="s">
        <v>23</v>
      </c>
      <c r="E26" s="10">
        <v>56.353503830905296</v>
      </c>
      <c r="F26" s="9" t="s">
        <v>26</v>
      </c>
      <c r="G26" s="10">
        <v>48.746013116028998</v>
      </c>
      <c r="H26" s="9" t="s">
        <v>35</v>
      </c>
      <c r="I26" s="10">
        <v>45.001923843061299</v>
      </c>
      <c r="J26" s="9" t="s">
        <v>21</v>
      </c>
      <c r="K26" s="10">
        <v>69.585137907676298</v>
      </c>
      <c r="L26" s="9" t="s">
        <v>32</v>
      </c>
      <c r="M26" s="10">
        <v>49.023416312692603</v>
      </c>
      <c r="N26" s="9" t="s">
        <v>29</v>
      </c>
      <c r="O26" s="10">
        <v>57.185452435734099</v>
      </c>
      <c r="P26" s="9" t="s">
        <v>22</v>
      </c>
      <c r="Q26" s="10">
        <v>49.1149178241035</v>
      </c>
      <c r="R26" s="9" t="s">
        <v>24</v>
      </c>
      <c r="S26" s="10">
        <v>55.412559246804101</v>
      </c>
      <c r="T26" s="9" t="s">
        <v>31</v>
      </c>
      <c r="U26" s="10">
        <v>44.8901960348689</v>
      </c>
      <c r="V26" s="9" t="s">
        <v>34</v>
      </c>
      <c r="W26" s="10">
        <v>59.695952164058397</v>
      </c>
      <c r="X26" s="9" t="s">
        <v>30</v>
      </c>
      <c r="Y26" s="10">
        <v>45.391893547139901</v>
      </c>
      <c r="Z26" s="9" t="s">
        <v>25</v>
      </c>
      <c r="AA26" s="10">
        <v>50.0674719591944</v>
      </c>
      <c r="AB26" s="9" t="s">
        <v>27</v>
      </c>
      <c r="AC26" s="10">
        <v>51.816831620617201</v>
      </c>
      <c r="AD26" s="9" t="s">
        <v>28</v>
      </c>
    </row>
  </sheetData>
  <mergeCells count="26">
    <mergeCell ref="A17:A18"/>
    <mergeCell ref="A19:A20"/>
    <mergeCell ref="A21:A22"/>
    <mergeCell ref="A23:A24"/>
    <mergeCell ref="A25:A26"/>
    <mergeCell ref="A7:A8"/>
    <mergeCell ref="A9:A10"/>
    <mergeCell ref="A11:A12"/>
    <mergeCell ref="A13:A14"/>
    <mergeCell ref="A15:A1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1CCE6212D5644781872E84AF591E32" ma:contentTypeVersion="11" ma:contentTypeDescription="Create a new document." ma:contentTypeScope="" ma:versionID="af928a2f8c6f77d90846eb88628105d6">
  <xsd:schema xmlns:xsd="http://www.w3.org/2001/XMLSchema" xmlns:xs="http://www.w3.org/2001/XMLSchema" xmlns:p="http://schemas.microsoft.com/office/2006/metadata/properties" xmlns:ns2="a5be2d02-c7f2-44fd-8e7d-baa756ea37bd" xmlns:ns3="cfcf9362-8bf1-42e1-b863-12e34df1dd43" targetNamespace="http://schemas.microsoft.com/office/2006/metadata/properties" ma:root="true" ma:fieldsID="06eeb76b14a4cf4fa1815b982258fb2b" ns2:_="" ns3:_="">
    <xsd:import namespace="a5be2d02-c7f2-44fd-8e7d-baa756ea37bd"/>
    <xsd:import namespace="cfcf9362-8bf1-42e1-b863-12e34df1dd4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be2d02-c7f2-44fd-8e7d-baa756ea3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af2664d1-1fc6-439b-8021-6cc92099b3e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cf9362-8bf1-42e1-b863-12e34df1dd43"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5ffeceff-b0f9-4713-b098-457414a38ef4}" ma:internalName="TaxCatchAll" ma:showField="CatchAllData" ma:web="cfcf9362-8bf1-42e1-b863-12e34df1dd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fcf9362-8bf1-42e1-b863-12e34df1dd43" xsi:nil="true"/>
    <lcf76f155ced4ddcb4097134ff3c332f xmlns="a5be2d02-c7f2-44fd-8e7d-baa756ea37b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5C44283-CDB6-43BB-A03D-01E0DC259A55}">
  <ds:schemaRefs>
    <ds:schemaRef ds:uri="http://schemas.microsoft.com/sharepoint/v3/contenttype/forms"/>
  </ds:schemaRefs>
</ds:datastoreItem>
</file>

<file path=customXml/itemProps2.xml><?xml version="1.0" encoding="utf-8"?>
<ds:datastoreItem xmlns:ds="http://schemas.openxmlformats.org/officeDocument/2006/customXml" ds:itemID="{52306265-D3E3-4B2D-B738-832E14970E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be2d02-c7f2-44fd-8e7d-baa756ea37bd"/>
    <ds:schemaRef ds:uri="cfcf9362-8bf1-42e1-b863-12e34df1dd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874B23-3C5E-446A-86DB-5E7C147748C9}">
  <ds:schemaRefs>
    <ds:schemaRef ds:uri="http://schemas.microsoft.com/office/2006/metadata/properties"/>
    <ds:schemaRef ds:uri="http://schemas.microsoft.com/office/infopath/2007/PartnerControls"/>
    <ds:schemaRef ds:uri="cfcf9362-8bf1-42e1-b863-12e34df1dd43"/>
    <ds:schemaRef ds:uri="a5be2d02-c7f2-44fd-8e7d-baa756ea37bd"/>
  </ds:schemaRefs>
</ds:datastoreItem>
</file>

<file path=docMetadata/LabelInfo.xml><?xml version="1.0" encoding="utf-8"?>
<clbl:labelList xmlns:clbl="http://schemas.microsoft.com/office/2020/mipLabelMetadata">
  <clbl:label id="{91735711-3074-40fb-abee-245951e65a67}" enabled="1" method="Standard" siteId="{490bf92a-5045-4d52-9812-6b2f8bf300d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Table of Contents</vt:lpstr>
      <vt:lpstr>Gas Residential Dimension Index</vt:lpstr>
      <vt:lpstr>KPI %s Met Not-Met all brands</vt:lpstr>
      <vt:lpstr>PSEG KPIs by Dimensions Index M</vt:lpstr>
      <vt:lpstr>Safety &amp; Reliability KPIs %s &amp; </vt:lpstr>
      <vt:lpstr>Problem Resolution KPI %s &amp; Ran</vt:lpstr>
      <vt:lpstr>Ease KPI %s &amp; Rank Met Not-Met </vt:lpstr>
      <vt:lpstr>Digital Channels KPI %s &amp; Rank </vt:lpstr>
      <vt:lpstr>People KPI %s &amp; Rank Met Not-Me</vt:lpstr>
      <vt:lpstr>Cost KPI %s &amp; Rank Met Not-Met </vt:lpstr>
      <vt:lpstr>Trust KPI %s &amp; Rank Met Not-Met</vt:lpstr>
      <vt:lpstr>Information Provided KPI %s &amp; R</vt:lpstr>
      <vt:lpstr>PSEG Demographics KPI</vt:lpstr>
      <vt:lpstr>PSEG County KPIs</vt:lpstr>
      <vt:lpstr>NPS Groups all brands</vt:lpstr>
      <vt:lpstr>NPS Score all brands</vt:lpstr>
      <vt:lpstr>PSEG Cost Index Score Met Not-M</vt:lpstr>
      <vt:lpstr>PSEG Safety Index Score Met Not</vt:lpstr>
      <vt:lpstr>PSEG Problem Resolution Index S</vt:lpstr>
      <vt:lpstr>PSEG Ease Index Score Met Not-M</vt:lpstr>
      <vt:lpstr>PSEG Digital Channels Index Sco</vt:lpstr>
      <vt:lpstr>PSEG People Index Score Met Not</vt:lpstr>
      <vt:lpstr>PSEG Trust Index Score Met Not-</vt:lpstr>
      <vt:lpstr>PSEG Info Provided Score Met No</vt:lpstr>
      <vt:lpstr>East Large Historical KPIs %s M</vt:lpstr>
      <vt:lpstr>PSEG Historical KPIs %s Met Not</vt:lpstr>
      <vt:lpstr>PSEG Cost KPI Historical %s Met</vt:lpstr>
      <vt:lpstr>PSEG Safety KPI Historical %s M</vt:lpstr>
      <vt:lpstr>PSEG Problem Resolution KPI His</vt:lpstr>
      <vt:lpstr>PSEG Ease KPI Historical %s Met</vt:lpstr>
      <vt:lpstr>PSEG Digital Channel KPI Histor</vt:lpstr>
      <vt:lpstr>PSEG People KPI Historical %s M</vt:lpstr>
      <vt:lpstr>PSEG Trust KPI Historical %s Me</vt:lpstr>
      <vt:lpstr>PSEG Info Provided KPI Historic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Korley, Dixie</cp:lastModifiedBy>
  <dcterms:created xsi:type="dcterms:W3CDTF">2025-08-01T20:15:12Z</dcterms:created>
  <dcterms:modified xsi:type="dcterms:W3CDTF">2025-08-01T20:15:12Z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0x010100071CCE6212D5644781872E84AF591E32</vt:lpwstr>
  </property>
  <property fmtid="{D5CDD505-2E9C-101B-9397-08002B2CF9AE}" pid="3" name="MediaServiceImageTags">
    <vt:lpwstr/>
  </property>
</Properties>
</file>