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8c636c3c359fad/Рабочий стол/"/>
    </mc:Choice>
  </mc:AlternateContent>
  <xr:revisionPtr revIDLastSave="3" documentId="8_{FDE323E4-3634-46E4-AB34-B1BF6402DA46}" xr6:coauthVersionLast="47" xr6:coauthVersionMax="47" xr10:uidLastSave="{8867E119-90F8-44F7-943C-5FAAC978E56A}"/>
  <bookViews>
    <workbookView xWindow="-108" yWindow="-108" windowWidth="23256" windowHeight="12456" tabRatio="769" firstSheet="1" activeTab="4" xr2:uid="{9C94D6D4-005F-4E27-B7AC-38E0EF25D47F}"/>
  </bookViews>
  <sheets>
    <sheet name="Перечень заданий" sheetId="1" r:id="rId1"/>
    <sheet name="Задача_1" sheetId="20" r:id="rId2"/>
    <sheet name="Задача_2" sheetId="21" r:id="rId3"/>
    <sheet name="Задача_3" sheetId="4" r:id="rId4"/>
    <sheet name="Задача_4" sheetId="6" r:id="rId5"/>
    <sheet name="Задача_5" sheetId="7" r:id="rId6"/>
    <sheet name="Задача_6" sheetId="5" r:id="rId7"/>
    <sheet name="Задача_7" sheetId="9" r:id="rId8"/>
    <sheet name="Задача_8" sheetId="11" r:id="rId9"/>
    <sheet name="Задача_9" sheetId="12" r:id="rId10"/>
    <sheet name="Задача_10" sheetId="14" r:id="rId11"/>
    <sheet name="Задача_10 Pivot Chart" sheetId="24" r:id="rId12"/>
    <sheet name="Задача_11" sheetId="15" r:id="rId13"/>
    <sheet name="Задача_12" sheetId="16" r:id="rId14"/>
    <sheet name="Задача_13" sheetId="17" r:id="rId15"/>
    <sheet name="Задача_14" sheetId="18" r:id="rId16"/>
  </sheets>
  <calcPr calcId="191029" refMode="R1C1"/>
  <pivotCaches>
    <pivotCache cacheId="0" r:id="rId1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" i="12" l="1" a="1"/>
  <c r="G4" i="12" s="1"/>
  <c r="G5" i="12" a="1"/>
  <c r="G5" i="12" s="1"/>
  <c r="G6" i="12" a="1"/>
  <c r="G6" i="12" s="1"/>
  <c r="G7" i="12" a="1"/>
  <c r="G7" i="12"/>
  <c r="G8" i="12" a="1"/>
  <c r="G8" i="12" s="1"/>
  <c r="G9" i="12" a="1"/>
  <c r="G9" i="12" s="1"/>
  <c r="G10" i="12" a="1"/>
  <c r="G10" i="12" s="1"/>
  <c r="G11" i="12" a="1"/>
  <c r="G11" i="12" s="1"/>
  <c r="G12" i="12" a="1"/>
  <c r="G12" i="12"/>
  <c r="G13" i="12" a="1"/>
  <c r="G13" i="12" s="1"/>
  <c r="G14" i="12" a="1"/>
  <c r="G14" i="12" s="1"/>
  <c r="G15" i="12" a="1"/>
  <c r="G15" i="12" s="1"/>
  <c r="G16" i="12" a="1"/>
  <c r="G16" i="12" s="1"/>
  <c r="G17" i="12" a="1"/>
  <c r="G17" i="12" s="1"/>
  <c r="G18" i="12" a="1"/>
  <c r="G18" i="12" s="1"/>
  <c r="G19" i="12" a="1"/>
  <c r="G19" i="12"/>
  <c r="G3" i="12" a="1"/>
  <c r="G3" i="12" s="1"/>
  <c r="H4" i="11"/>
  <c r="H3" i="11"/>
  <c r="G4" i="11"/>
  <c r="G3" i="11"/>
  <c r="G14" i="9"/>
  <c r="G13" i="9"/>
  <c r="F14" i="9"/>
  <c r="F13" i="9"/>
  <c r="F9" i="9"/>
  <c r="F8" i="9"/>
  <c r="E9" i="9"/>
  <c r="E8" i="9"/>
  <c r="F4" i="9"/>
  <c r="E4" i="9"/>
  <c r="F3" i="9"/>
  <c r="E3" i="9"/>
  <c r="G4" i="5"/>
  <c r="G5" i="5"/>
  <c r="G6" i="5"/>
  <c r="G7" i="5"/>
  <c r="G8" i="5"/>
  <c r="G9" i="5"/>
  <c r="G10" i="5"/>
  <c r="G11" i="5"/>
  <c r="G12" i="5"/>
  <c r="G13" i="5"/>
  <c r="G14" i="5"/>
  <c r="G3" i="5"/>
  <c r="G4" i="7"/>
  <c r="G5" i="7"/>
  <c r="G6" i="7"/>
  <c r="G7" i="7"/>
  <c r="G8" i="7"/>
  <c r="G9" i="7"/>
  <c r="G10" i="7"/>
  <c r="G11" i="7"/>
  <c r="G12" i="7"/>
  <c r="G13" i="7"/>
  <c r="G14" i="7"/>
  <c r="G3" i="7"/>
  <c r="E15" i="7"/>
  <c r="F19" i="6"/>
  <c r="E19" i="6"/>
  <c r="F18" i="6"/>
  <c r="E18" i="6"/>
  <c r="F17" i="6"/>
  <c r="E17" i="6"/>
  <c r="F16" i="6"/>
  <c r="E16" i="6"/>
  <c r="G18" i="4"/>
  <c r="G17" i="4"/>
  <c r="I4" i="4"/>
  <c r="I5" i="4"/>
  <c r="I6" i="4"/>
  <c r="I7" i="4"/>
  <c r="I8" i="4"/>
  <c r="I9" i="4"/>
  <c r="I10" i="4"/>
  <c r="I11" i="4"/>
  <c r="I12" i="4"/>
  <c r="I13" i="4"/>
  <c r="I14" i="4"/>
  <c r="I3" i="4"/>
  <c r="H4" i="4"/>
  <c r="H5" i="4"/>
  <c r="H6" i="4"/>
  <c r="H7" i="4"/>
  <c r="H8" i="4"/>
  <c r="H9" i="4"/>
  <c r="H10" i="4"/>
  <c r="H11" i="4"/>
  <c r="H12" i="4"/>
  <c r="H13" i="4"/>
  <c r="H14" i="4"/>
  <c r="H3" i="4"/>
  <c r="G4" i="4"/>
  <c r="G5" i="4"/>
  <c r="G6" i="4"/>
  <c r="G7" i="4"/>
  <c r="G8" i="4"/>
  <c r="G9" i="4"/>
  <c r="G10" i="4"/>
  <c r="G11" i="4"/>
  <c r="G12" i="4"/>
  <c r="G13" i="4"/>
  <c r="G14" i="4"/>
  <c r="G3" i="4"/>
  <c r="J10" i="21"/>
  <c r="G12" i="21"/>
  <c r="G4" i="21"/>
  <c r="G5" i="21"/>
  <c r="G6" i="21"/>
  <c r="G7" i="21"/>
  <c r="G8" i="21"/>
  <c r="G9" i="21"/>
  <c r="K10" i="21" s="1"/>
  <c r="G10" i="21"/>
  <c r="G11" i="21"/>
  <c r="G13" i="21"/>
  <c r="G14" i="21"/>
  <c r="G15" i="21"/>
  <c r="G16" i="21"/>
  <c r="G17" i="21"/>
  <c r="G18" i="21"/>
  <c r="G19" i="21"/>
  <c r="G3" i="21"/>
  <c r="B2" i="21"/>
  <c r="H3" i="20" a="1"/>
  <c r="H3" i="20" s="1"/>
  <c r="G3" i="20" a="1"/>
  <c r="G3" i="20" s="1"/>
  <c r="B2" i="20"/>
  <c r="A2" i="20"/>
  <c r="B2" i="18"/>
  <c r="B2" i="17"/>
  <c r="B2" i="16"/>
  <c r="B2" i="15"/>
  <c r="B2" i="14"/>
  <c r="F14" i="7" l="1"/>
  <c r="F11" i="7"/>
  <c r="F4" i="7"/>
  <c r="F3" i="7"/>
  <c r="F7" i="7"/>
  <c r="F13" i="7"/>
  <c r="F5" i="7"/>
  <c r="F8" i="7"/>
  <c r="F9" i="7"/>
  <c r="F10" i="7"/>
  <c r="F12" i="7"/>
  <c r="F6" i="7"/>
  <c r="B2" i="12"/>
  <c r="B2" i="11"/>
  <c r="B2" i="9"/>
  <c r="B2" i="7"/>
  <c r="B2" i="6"/>
  <c r="B2" i="5"/>
  <c r="A2" i="4"/>
  <c r="B2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<sst xmlns="http://schemas.openxmlformats.org/spreadsheetml/2006/main" count="5348" uniqueCount="1758">
  <si>
    <t>Сумма и счет по категориям</t>
  </si>
  <si>
    <t>Подстановка категории</t>
  </si>
  <si>
    <t>Коллоринг</t>
  </si>
  <si>
    <t>№ задачи</t>
  </si>
  <si>
    <t>Нименование задачи</t>
  </si>
  <si>
    <t>Условие задачи</t>
  </si>
  <si>
    <t>Подбор и подстановка данных</t>
  </si>
  <si>
    <t>Код клиента</t>
  </si>
  <si>
    <t>Наименование клиента</t>
  </si>
  <si>
    <t>Сумма продаж</t>
  </si>
  <si>
    <t>В компании существует система классификации всех клиентов: по типу и категории. При регистрации клиента, ему присваивается индивидуальный код, а также определяются тип и категория.
Имеется список клиентов и данные по их продажам. Необходимо определить типы и категории клиентов по представленному списку на основании существующей системы классификации (используя функции Excel).</t>
  </si>
  <si>
    <t>Тип клиента</t>
  </si>
  <si>
    <t>Категория</t>
  </si>
  <si>
    <t>Данные справочника</t>
  </si>
  <si>
    <t>Наименование задачи</t>
  </si>
  <si>
    <t>AL000000180</t>
  </si>
  <si>
    <t>AL000000185</t>
  </si>
  <si>
    <t>AL000000191</t>
  </si>
  <si>
    <t>AL000000169</t>
  </si>
  <si>
    <t>ИП Байкушиков маг Береке</t>
  </si>
  <si>
    <t>ИП Алхиева маг Дархан</t>
  </si>
  <si>
    <t>ИП Есариева маг Алпысбай</t>
  </si>
  <si>
    <t>ИП Акшибаев маг Шолпан</t>
  </si>
  <si>
    <t>AL000002418</t>
  </si>
  <si>
    <t>ИП Туровская аптека</t>
  </si>
  <si>
    <t>AL000002446</t>
  </si>
  <si>
    <t>ИП Гончаренко маг Кен Дала</t>
  </si>
  <si>
    <t>AL000002451</t>
  </si>
  <si>
    <t>ИП Лосева маг Елена</t>
  </si>
  <si>
    <t>AL000005666</t>
  </si>
  <si>
    <t>ТОО Майрам маг Акжол</t>
  </si>
  <si>
    <t>AL000005711</t>
  </si>
  <si>
    <t>ИП Егорова Г.А  рынок</t>
  </si>
  <si>
    <t>AL000006653</t>
  </si>
  <si>
    <t>ИП (2) Косымбаева маг Дияр</t>
  </si>
  <si>
    <t>AL000006669</t>
  </si>
  <si>
    <t>ИП Гараев маг Продукты</t>
  </si>
  <si>
    <t>AL000006670</t>
  </si>
  <si>
    <t>ИП Калелова Аптека</t>
  </si>
  <si>
    <t>AL000006700</t>
  </si>
  <si>
    <t>AL000006701</t>
  </si>
  <si>
    <t>ТОО Жумыс</t>
  </si>
  <si>
    <t>AL000006734</t>
  </si>
  <si>
    <t>ИП Тукулов маг Мирас</t>
  </si>
  <si>
    <t>AL000006743</t>
  </si>
  <si>
    <t>ИП Бошиева маг Арман</t>
  </si>
  <si>
    <t>AL000006751</t>
  </si>
  <si>
    <t>ИП Маминова маг У Роши</t>
  </si>
  <si>
    <t>ИП Бегимбетова</t>
  </si>
  <si>
    <t>AC000000025</t>
  </si>
  <si>
    <t>I - Индустриальные</t>
  </si>
  <si>
    <t>R</t>
  </si>
  <si>
    <t>AL000000058</t>
  </si>
  <si>
    <t>CS - Магазин у Дома</t>
  </si>
  <si>
    <t>G</t>
  </si>
  <si>
    <t>AL000000095</t>
  </si>
  <si>
    <t>MT - Средний магазин</t>
  </si>
  <si>
    <t>AL000000127</t>
  </si>
  <si>
    <t>ST - Маленький магазин</t>
  </si>
  <si>
    <t>AL000000133</t>
  </si>
  <si>
    <t>AL000000138</t>
  </si>
  <si>
    <t>AL000000204</t>
  </si>
  <si>
    <t>AL000000205</t>
  </si>
  <si>
    <t>AL000000208</t>
  </si>
  <si>
    <t>AL000000222</t>
  </si>
  <si>
    <t>AL000000264</t>
  </si>
  <si>
    <t>AL000000274</t>
  </si>
  <si>
    <t>AL000000282</t>
  </si>
  <si>
    <t>AL000000302</t>
  </si>
  <si>
    <t>X2 - Хозяюшка</t>
  </si>
  <si>
    <t>AL000000313</t>
  </si>
  <si>
    <t>AL000000319</t>
  </si>
  <si>
    <t>AL000000346</t>
  </si>
  <si>
    <t>D2 - Маленькая аптека</t>
  </si>
  <si>
    <t>AL000000355</t>
  </si>
  <si>
    <t>AL000000367</t>
  </si>
  <si>
    <t>AL000000388</t>
  </si>
  <si>
    <t>AL000000417</t>
  </si>
  <si>
    <t>AL000000418</t>
  </si>
  <si>
    <t>AL000000433</t>
  </si>
  <si>
    <t>AL000000438</t>
  </si>
  <si>
    <t>AL000000451</t>
  </si>
  <si>
    <t>AL000000472</t>
  </si>
  <si>
    <t>AL000000486</t>
  </si>
  <si>
    <t>AL000000489</t>
  </si>
  <si>
    <t>AL000000491</t>
  </si>
  <si>
    <t>AL000000495</t>
  </si>
  <si>
    <t>AL000000500</t>
  </si>
  <si>
    <t>P2 - Маленький парфюмерный</t>
  </si>
  <si>
    <t>AL000000506</t>
  </si>
  <si>
    <t>AL000000517</t>
  </si>
  <si>
    <t>AL000000519</t>
  </si>
  <si>
    <t>AL000000531</t>
  </si>
  <si>
    <t>AL000000586</t>
  </si>
  <si>
    <t>AL000000599</t>
  </si>
  <si>
    <t>AL000000607</t>
  </si>
  <si>
    <t>AL000000613</t>
  </si>
  <si>
    <t>AL000000621</t>
  </si>
  <si>
    <t>AL000000648</t>
  </si>
  <si>
    <t>LT - Большой Магазин</t>
  </si>
  <si>
    <t>AL000000710</t>
  </si>
  <si>
    <t>AL000000717</t>
  </si>
  <si>
    <t>AL000000722</t>
  </si>
  <si>
    <t>AL000000725</t>
  </si>
  <si>
    <t>AL000000727</t>
  </si>
  <si>
    <t>AL000000735</t>
  </si>
  <si>
    <t>AL000000738</t>
  </si>
  <si>
    <t>AL000000766</t>
  </si>
  <si>
    <t>AL000000772</t>
  </si>
  <si>
    <t>AL000000785</t>
  </si>
  <si>
    <t>AL000000800</t>
  </si>
  <si>
    <t>AL000000858</t>
  </si>
  <si>
    <t>AL000000861</t>
  </si>
  <si>
    <t>AL000000862</t>
  </si>
  <si>
    <t>AL000000866</t>
  </si>
  <si>
    <t>AL000000872</t>
  </si>
  <si>
    <t>AL000000916</t>
  </si>
  <si>
    <t>AL000000925</t>
  </si>
  <si>
    <t>AL000000941</t>
  </si>
  <si>
    <t>AL000000945</t>
  </si>
  <si>
    <t>K - Киоск</t>
  </si>
  <si>
    <t>AL000000962</t>
  </si>
  <si>
    <t>W - Оптовик</t>
  </si>
  <si>
    <t>AL000000965</t>
  </si>
  <si>
    <t>AL000000966</t>
  </si>
  <si>
    <t>AL000000995</t>
  </si>
  <si>
    <t>AL000001002</t>
  </si>
  <si>
    <t>AL000001006</t>
  </si>
  <si>
    <t>AL000001010</t>
  </si>
  <si>
    <t>AL000001016</t>
  </si>
  <si>
    <t>AL000001023</t>
  </si>
  <si>
    <t>AL000001028</t>
  </si>
  <si>
    <t>AL000001038</t>
  </si>
  <si>
    <t>AL000001061</t>
  </si>
  <si>
    <t>AL000001082</t>
  </si>
  <si>
    <t>AL000001098</t>
  </si>
  <si>
    <t>AL000001103</t>
  </si>
  <si>
    <t>AL000001110</t>
  </si>
  <si>
    <t>AL000001116</t>
  </si>
  <si>
    <t>AL000001117</t>
  </si>
  <si>
    <t>AL000001118</t>
  </si>
  <si>
    <t>AL000001148</t>
  </si>
  <si>
    <t>AL000001149</t>
  </si>
  <si>
    <t>AL000001211</t>
  </si>
  <si>
    <t>AL000001214</t>
  </si>
  <si>
    <t>AL000001232</t>
  </si>
  <si>
    <t>AL000001250</t>
  </si>
  <si>
    <t>AL000001260</t>
  </si>
  <si>
    <t>AL000001268</t>
  </si>
  <si>
    <t>D1 - Большая аптека</t>
  </si>
  <si>
    <t>AL000001292</t>
  </si>
  <si>
    <t>AL000001294</t>
  </si>
  <si>
    <t>AL000001307</t>
  </si>
  <si>
    <t>AL000001322</t>
  </si>
  <si>
    <t>AL000001385</t>
  </si>
  <si>
    <t>AL000001387</t>
  </si>
  <si>
    <t>AL000001418</t>
  </si>
  <si>
    <t>AL000001428</t>
  </si>
  <si>
    <t>AL000001432</t>
  </si>
  <si>
    <t>AL000001501</t>
  </si>
  <si>
    <t>e-PP - Интернет магазин</t>
  </si>
  <si>
    <t>AL000001526</t>
  </si>
  <si>
    <t>AL000001537</t>
  </si>
  <si>
    <t>AL000001556</t>
  </si>
  <si>
    <t>AL000001561</t>
  </si>
  <si>
    <t>AL000001568</t>
  </si>
  <si>
    <t>AL000001577</t>
  </si>
  <si>
    <t>AL000001585</t>
  </si>
  <si>
    <t>AL000001607</t>
  </si>
  <si>
    <t>AL000001622</t>
  </si>
  <si>
    <t>AL000001652</t>
  </si>
  <si>
    <t>Hyper - Гипермаркет</t>
  </si>
  <si>
    <t>KBD</t>
  </si>
  <si>
    <t>AL000001723</t>
  </si>
  <si>
    <t>OMA - Базар</t>
  </si>
  <si>
    <t>AL000001740</t>
  </si>
  <si>
    <t>AL000001742</t>
  </si>
  <si>
    <t>AL000001746</t>
  </si>
  <si>
    <t>AL000001748</t>
  </si>
  <si>
    <t>AL000001751</t>
  </si>
  <si>
    <t>AL000001753</t>
  </si>
  <si>
    <t>AL000001758</t>
  </si>
  <si>
    <t>AL000001762</t>
  </si>
  <si>
    <t>AL000001764</t>
  </si>
  <si>
    <t>AL000001769</t>
  </si>
  <si>
    <t>AL000001771</t>
  </si>
  <si>
    <t>AL000001772</t>
  </si>
  <si>
    <t>AL000001776</t>
  </si>
  <si>
    <t>AL000001787</t>
  </si>
  <si>
    <t>AL000001788</t>
  </si>
  <si>
    <t>AL000001791</t>
  </si>
  <si>
    <t>AL000001793</t>
  </si>
  <si>
    <t>AL000001796</t>
  </si>
  <si>
    <t>AL000001800</t>
  </si>
  <si>
    <t>AL000001801</t>
  </si>
  <si>
    <t>AL000001820</t>
  </si>
  <si>
    <t>AL000001821</t>
  </si>
  <si>
    <t>AL000001856</t>
  </si>
  <si>
    <t>AL000001859</t>
  </si>
  <si>
    <t>AL000001863</t>
  </si>
  <si>
    <t>AL000001864</t>
  </si>
  <si>
    <t>AL000001867</t>
  </si>
  <si>
    <t>AL000001869</t>
  </si>
  <si>
    <t>AL000001873</t>
  </si>
  <si>
    <t>AL000001875</t>
  </si>
  <si>
    <t>AL000001877</t>
  </si>
  <si>
    <t>AL000001881</t>
  </si>
  <si>
    <t>AL000001883</t>
  </si>
  <si>
    <t>AL000001884</t>
  </si>
  <si>
    <t>AL000001886</t>
  </si>
  <si>
    <t>AL000001891</t>
  </si>
  <si>
    <t>AL000001893</t>
  </si>
  <si>
    <t>AL000001898</t>
  </si>
  <si>
    <t>AL000001914</t>
  </si>
  <si>
    <t>AL000001918</t>
  </si>
  <si>
    <t>AL000001922</t>
  </si>
  <si>
    <t>AL000001923</t>
  </si>
  <si>
    <t>AL000001924</t>
  </si>
  <si>
    <t>AL000001943</t>
  </si>
  <si>
    <t>AL000001946</t>
  </si>
  <si>
    <t>AL000001950</t>
  </si>
  <si>
    <t>AL000001951</t>
  </si>
  <si>
    <t>AL000001953</t>
  </si>
  <si>
    <t>AL000001966</t>
  </si>
  <si>
    <t>AL000001972</t>
  </si>
  <si>
    <t>AL000001974</t>
  </si>
  <si>
    <t>AL000001978</t>
  </si>
  <si>
    <t>AL000001991</t>
  </si>
  <si>
    <t>AL000002028</t>
  </si>
  <si>
    <t>AL000002033</t>
  </si>
  <si>
    <t>AL000002037</t>
  </si>
  <si>
    <t>AL000002046</t>
  </si>
  <si>
    <t>AL000002050</t>
  </si>
  <si>
    <t>AL000002053</t>
  </si>
  <si>
    <t>AL000002065</t>
  </si>
  <si>
    <t>AL000002069</t>
  </si>
  <si>
    <t>AL000002084</t>
  </si>
  <si>
    <t>AL000002100</t>
  </si>
  <si>
    <t>AL000002110</t>
  </si>
  <si>
    <t>AL000002143</t>
  </si>
  <si>
    <t>AL000002144</t>
  </si>
  <si>
    <t>AL000002205</t>
  </si>
  <si>
    <t>AL000002206</t>
  </si>
  <si>
    <t>AL000002222</t>
  </si>
  <si>
    <t>AL000002307</t>
  </si>
  <si>
    <t>AL000002316</t>
  </si>
  <si>
    <t>AL000002326</t>
  </si>
  <si>
    <t>AL000002353</t>
  </si>
  <si>
    <t>AL000002357</t>
  </si>
  <si>
    <t>AL000002358</t>
  </si>
  <si>
    <t>AL000002359</t>
  </si>
  <si>
    <t>AL000002361</t>
  </si>
  <si>
    <t>AL000002362</t>
  </si>
  <si>
    <t>AL000002368</t>
  </si>
  <si>
    <t>AL000002370</t>
  </si>
  <si>
    <t>AL000002371</t>
  </si>
  <si>
    <t>AL000002372</t>
  </si>
  <si>
    <t>AL000002376</t>
  </si>
  <si>
    <t>AL000002378</t>
  </si>
  <si>
    <t>AL000002380</t>
  </si>
  <si>
    <t>AL000002384</t>
  </si>
  <si>
    <t>AL000002387</t>
  </si>
  <si>
    <t>AL000002389</t>
  </si>
  <si>
    <t>AL000002393</t>
  </si>
  <si>
    <t>AL000002396</t>
  </si>
  <si>
    <t>AL000002398</t>
  </si>
  <si>
    <t>AL000002400</t>
  </si>
  <si>
    <t>AL000002401</t>
  </si>
  <si>
    <t>AL000002452</t>
  </si>
  <si>
    <t>AL000002457</t>
  </si>
  <si>
    <t>AL000002494</t>
  </si>
  <si>
    <t>AL000002496</t>
  </si>
  <si>
    <t>AL000002499</t>
  </si>
  <si>
    <t>AL000002545</t>
  </si>
  <si>
    <t>AL000002566</t>
  </si>
  <si>
    <t>AL000002571</t>
  </si>
  <si>
    <t>AL000002573</t>
  </si>
  <si>
    <t>AL000002585</t>
  </si>
  <si>
    <t>AL000002591</t>
  </si>
  <si>
    <t>AL000002592</t>
  </si>
  <si>
    <t>AL000002612</t>
  </si>
  <si>
    <t>AL000002625</t>
  </si>
  <si>
    <t>AL000002648</t>
  </si>
  <si>
    <t>AL000002670</t>
  </si>
  <si>
    <t>AL000002684</t>
  </si>
  <si>
    <t>AL000002688</t>
  </si>
  <si>
    <t>AL000002785</t>
  </si>
  <si>
    <t>AL000002819</t>
  </si>
  <si>
    <t>AL000002821</t>
  </si>
  <si>
    <t>AL000002843</t>
  </si>
  <si>
    <t>AL000002857</t>
  </si>
  <si>
    <t>AL000002899</t>
  </si>
  <si>
    <t>AL000002907</t>
  </si>
  <si>
    <t>AL000002929</t>
  </si>
  <si>
    <t>LM - Средний супермаркет</t>
  </si>
  <si>
    <t>AL000002930</t>
  </si>
  <si>
    <t>AL000002950</t>
  </si>
  <si>
    <t>S - Большой Супермаркет</t>
  </si>
  <si>
    <t>SM - Маленький Супермаркет</t>
  </si>
  <si>
    <t>AL000002958</t>
  </si>
  <si>
    <t>AL000002969</t>
  </si>
  <si>
    <t>AL000002986</t>
  </si>
  <si>
    <t>AL000002987</t>
  </si>
  <si>
    <t>AL000002992</t>
  </si>
  <si>
    <t>AL000003003</t>
  </si>
  <si>
    <t>AL000003008</t>
  </si>
  <si>
    <t>AL000003072</t>
  </si>
  <si>
    <t>AL000003080</t>
  </si>
  <si>
    <t>AL000003106</t>
  </si>
  <si>
    <t>AL000003109</t>
  </si>
  <si>
    <t>AL000003111</t>
  </si>
  <si>
    <t>AL000003112</t>
  </si>
  <si>
    <t>AL000003113</t>
  </si>
  <si>
    <t>AL000003119</t>
  </si>
  <si>
    <t>AL000003127</t>
  </si>
  <si>
    <t>AL000003130</t>
  </si>
  <si>
    <t>AL000003133</t>
  </si>
  <si>
    <t>AL000003136</t>
  </si>
  <si>
    <t>AL000003145</t>
  </si>
  <si>
    <t>AL000003148</t>
  </si>
  <si>
    <t>AL000003151</t>
  </si>
  <si>
    <t>AL000003180</t>
  </si>
  <si>
    <t>AL000003184</t>
  </si>
  <si>
    <t>AL000003187</t>
  </si>
  <si>
    <t>AL000003200</t>
  </si>
  <si>
    <t>AL000003201</t>
  </si>
  <si>
    <t>AL000003202</t>
  </si>
  <si>
    <t>AL000003214</t>
  </si>
  <si>
    <t>AL000003233</t>
  </si>
  <si>
    <t>AL000003240</t>
  </si>
  <si>
    <t>AL000003242</t>
  </si>
  <si>
    <t>AL000003247</t>
  </si>
  <si>
    <t>AL000003267</t>
  </si>
  <si>
    <t>AL000003270</t>
  </si>
  <si>
    <t>AL000003271</t>
  </si>
  <si>
    <t>AL000003309</t>
  </si>
  <si>
    <t>AL000003313</t>
  </si>
  <si>
    <t>AL000003549</t>
  </si>
  <si>
    <t>AL000003576</t>
  </si>
  <si>
    <t>AL000003579</t>
  </si>
  <si>
    <t>AL000003593</t>
  </si>
  <si>
    <t>AL000003603</t>
  </si>
  <si>
    <t>AL000003619</t>
  </si>
  <si>
    <t>AL000003623</t>
  </si>
  <si>
    <t>AL000003626</t>
  </si>
  <si>
    <t>AL000003676</t>
  </si>
  <si>
    <t>AL000003683</t>
  </si>
  <si>
    <t>AL000003688</t>
  </si>
  <si>
    <t>AL000003707</t>
  </si>
  <si>
    <t>AL000003862</t>
  </si>
  <si>
    <t>AL000003898</t>
  </si>
  <si>
    <t>AL000004014</t>
  </si>
  <si>
    <t>AL000004033</t>
  </si>
  <si>
    <t>AL000004104</t>
  </si>
  <si>
    <t>AL000004111</t>
  </si>
  <si>
    <t>AL000004128</t>
  </si>
  <si>
    <t>AL000004136</t>
  </si>
  <si>
    <t>AL000004156</t>
  </si>
  <si>
    <t>AL000004222</t>
  </si>
  <si>
    <t>AL000004255</t>
  </si>
  <si>
    <t>AL000004274</t>
  </si>
  <si>
    <t>AL000004341</t>
  </si>
  <si>
    <t>AL000004362</t>
  </si>
  <si>
    <t>AL000004368</t>
  </si>
  <si>
    <t>AL000004381</t>
  </si>
  <si>
    <t>AL000004416</t>
  </si>
  <si>
    <t>AL000004439</t>
  </si>
  <si>
    <t>AL000004440</t>
  </si>
  <si>
    <t>AL000004474</t>
  </si>
  <si>
    <t>AL000004563</t>
  </si>
  <si>
    <t>AL000004624</t>
  </si>
  <si>
    <t>AL000004664</t>
  </si>
  <si>
    <t>AL000004705</t>
  </si>
  <si>
    <t>AL000004708</t>
  </si>
  <si>
    <t>AL000004709</t>
  </si>
  <si>
    <t>AL000004710</t>
  </si>
  <si>
    <t>AL000004715</t>
  </si>
  <si>
    <t>AL000004722</t>
  </si>
  <si>
    <t>AL000004723</t>
  </si>
  <si>
    <t>AL000004837</t>
  </si>
  <si>
    <t>AL000004850</t>
  </si>
  <si>
    <t>AL000004857</t>
  </si>
  <si>
    <t>AL000004868</t>
  </si>
  <si>
    <t>AL000004907</t>
  </si>
  <si>
    <t>AL000004930</t>
  </si>
  <si>
    <t>AL000004944</t>
  </si>
  <si>
    <t>AL000004953</t>
  </si>
  <si>
    <t>X1 - Строительный магазин</t>
  </si>
  <si>
    <t>AL000004967</t>
  </si>
  <si>
    <t>AL000005002</t>
  </si>
  <si>
    <t>AL000005022</t>
  </si>
  <si>
    <t>AL000005037</t>
  </si>
  <si>
    <t>AL000005039</t>
  </si>
  <si>
    <t>AL000005110</t>
  </si>
  <si>
    <t>AL000005164</t>
  </si>
  <si>
    <t>AL000005174</t>
  </si>
  <si>
    <t>AL000005189</t>
  </si>
  <si>
    <t>AL000005199</t>
  </si>
  <si>
    <t>AL000005243</t>
  </si>
  <si>
    <t>AL000005254</t>
  </si>
  <si>
    <t>AL000005283</t>
  </si>
  <si>
    <t>AL000005293</t>
  </si>
  <si>
    <t>AL000005309</t>
  </si>
  <si>
    <t>AL000005317</t>
  </si>
  <si>
    <t>AL000005344</t>
  </si>
  <si>
    <t>AL000005366</t>
  </si>
  <si>
    <t>AL000005367</t>
  </si>
  <si>
    <t>AL000005387</t>
  </si>
  <si>
    <t>AL000005405</t>
  </si>
  <si>
    <t>AL000005423</t>
  </si>
  <si>
    <t>AL000005424</t>
  </si>
  <si>
    <t>AL000005425</t>
  </si>
  <si>
    <t>AL000005426</t>
  </si>
  <si>
    <t>AL000005427</t>
  </si>
  <si>
    <t>AL000005438</t>
  </si>
  <si>
    <t>AL000005463</t>
  </si>
  <si>
    <t>AL000005469</t>
  </si>
  <si>
    <t>AL000005483</t>
  </si>
  <si>
    <t>AL000005493</t>
  </si>
  <si>
    <t>AL000005508</t>
  </si>
  <si>
    <t>AL000005518</t>
  </si>
  <si>
    <t>AL000005542</t>
  </si>
  <si>
    <t>AL000005555</t>
  </si>
  <si>
    <t>AL000005560</t>
  </si>
  <si>
    <t>AL000005586</t>
  </si>
  <si>
    <t>AL000005588</t>
  </si>
  <si>
    <t>AL000005628</t>
  </si>
  <si>
    <t>AL000005631</t>
  </si>
  <si>
    <t>AL000005642</t>
  </si>
  <si>
    <t>AL000005644</t>
  </si>
  <si>
    <t>AL000005647</t>
  </si>
  <si>
    <t>AL000005649</t>
  </si>
  <si>
    <t>ALT KBD</t>
  </si>
  <si>
    <t>AL000005716</t>
  </si>
  <si>
    <t>AL000005803</t>
  </si>
  <si>
    <t>AL000005807</t>
  </si>
  <si>
    <t>AL000005872</t>
  </si>
  <si>
    <t>AL000005890</t>
  </si>
  <si>
    <t>AL000005894</t>
  </si>
  <si>
    <t>AL000005920</t>
  </si>
  <si>
    <t>AL000005933</t>
  </si>
  <si>
    <t>AL000005950</t>
  </si>
  <si>
    <t>AL000005973</t>
  </si>
  <si>
    <t>AL000005996</t>
  </si>
  <si>
    <t>AL000005997</t>
  </si>
  <si>
    <t>AL000005998</t>
  </si>
  <si>
    <t>AL000005999</t>
  </si>
  <si>
    <t>AL000006002</t>
  </si>
  <si>
    <t>AL000006013</t>
  </si>
  <si>
    <t>AL000006015</t>
  </si>
  <si>
    <t>AL000006020</t>
  </si>
  <si>
    <t>AL000006086</t>
  </si>
  <si>
    <t>AL000006103</t>
  </si>
  <si>
    <t>AL000006105</t>
  </si>
  <si>
    <t>AL000006109</t>
  </si>
  <si>
    <t>AL000006116</t>
  </si>
  <si>
    <t>AL000006120</t>
  </si>
  <si>
    <t>AL000006121</t>
  </si>
  <si>
    <t>AL000006133</t>
  </si>
  <si>
    <t>AL000006134</t>
  </si>
  <si>
    <t>AL000006135</t>
  </si>
  <si>
    <t>AL000006137</t>
  </si>
  <si>
    <t>AL000006142</t>
  </si>
  <si>
    <t>AL000006144</t>
  </si>
  <si>
    <t>AL000006153</t>
  </si>
  <si>
    <t>AL000006154</t>
  </si>
  <si>
    <t>AL000006155</t>
  </si>
  <si>
    <t>AL000006162</t>
  </si>
  <si>
    <t>AL000006172</t>
  </si>
  <si>
    <t>AL000006183</t>
  </si>
  <si>
    <t>AL000006194</t>
  </si>
  <si>
    <t>AL000006224</t>
  </si>
  <si>
    <t>AL000006225</t>
  </si>
  <si>
    <t>AL000006227</t>
  </si>
  <si>
    <t>AL000006232</t>
  </si>
  <si>
    <t>AL000006233</t>
  </si>
  <si>
    <t>AL000006235</t>
  </si>
  <si>
    <t>AL000006236</t>
  </si>
  <si>
    <t>AL000006237</t>
  </si>
  <si>
    <t>AL000006271</t>
  </si>
  <si>
    <t>AL000006279</t>
  </si>
  <si>
    <t>AL000006281</t>
  </si>
  <si>
    <t>AL000006297</t>
  </si>
  <si>
    <t>AL000006322</t>
  </si>
  <si>
    <t>AL000006331</t>
  </si>
  <si>
    <t>AL000006337</t>
  </si>
  <si>
    <t>AL000006340</t>
  </si>
  <si>
    <t>AL000006341</t>
  </si>
  <si>
    <t>AL000006347</t>
  </si>
  <si>
    <t>AL000006349</t>
  </si>
  <si>
    <t>AL000006350</t>
  </si>
  <si>
    <t>AL000006359</t>
  </si>
  <si>
    <t>AL000006360</t>
  </si>
  <si>
    <t>AL000006361</t>
  </si>
  <si>
    <t>AL000006362</t>
  </si>
  <si>
    <t>AL000006363</t>
  </si>
  <si>
    <t>AL000006364</t>
  </si>
  <si>
    <t>AL000006365</t>
  </si>
  <si>
    <t>AL000006366</t>
  </si>
  <si>
    <t>AL000006379</t>
  </si>
  <si>
    <t>AL000006387</t>
  </si>
  <si>
    <t>AL000006399</t>
  </si>
  <si>
    <t>AL000006400</t>
  </si>
  <si>
    <t>AL000006423</t>
  </si>
  <si>
    <t>AL000006471</t>
  </si>
  <si>
    <t>AL000006488</t>
  </si>
  <si>
    <t>AL000006498</t>
  </si>
  <si>
    <t>AL000006507</t>
  </si>
  <si>
    <t>AL000006509</t>
  </si>
  <si>
    <t>AL000006518</t>
  </si>
  <si>
    <t>AL000006524</t>
  </si>
  <si>
    <t>AL000006530</t>
  </si>
  <si>
    <t>AL000006531</t>
  </si>
  <si>
    <t>AL000006532</t>
  </si>
  <si>
    <t>AL000006533</t>
  </si>
  <si>
    <t>AL000006534</t>
  </si>
  <si>
    <t>AL000006535</t>
  </si>
  <si>
    <t>AL000006540</t>
  </si>
  <si>
    <t>AL000006551</t>
  </si>
  <si>
    <t>AL000006556</t>
  </si>
  <si>
    <t>AL000006605</t>
  </si>
  <si>
    <t>AL000006608</t>
  </si>
  <si>
    <t>AL000006615</t>
  </si>
  <si>
    <t>AL000006616</t>
  </si>
  <si>
    <t>AL000006630</t>
  </si>
  <si>
    <t>AL000006652</t>
  </si>
  <si>
    <t>AL000006753</t>
  </si>
  <si>
    <t>AL000006755</t>
  </si>
  <si>
    <t>AL000006761</t>
  </si>
  <si>
    <t>AL000006771</t>
  </si>
  <si>
    <t>AL000006776</t>
  </si>
  <si>
    <t>AL000006789</t>
  </si>
  <si>
    <t>AL000006792</t>
  </si>
  <si>
    <t>AL000006793</t>
  </si>
  <si>
    <t>AL000006800</t>
  </si>
  <si>
    <t>AL000006806</t>
  </si>
  <si>
    <t>AL000006807</t>
  </si>
  <si>
    <t>AL000006808</t>
  </si>
  <si>
    <t>AL000006812</t>
  </si>
  <si>
    <t>AL000006843</t>
  </si>
  <si>
    <t>AL000006897</t>
  </si>
  <si>
    <t>AL000006904</t>
  </si>
  <si>
    <t>AL000006913</t>
  </si>
  <si>
    <t>AL000006914</t>
  </si>
  <si>
    <t>AL000006915</t>
  </si>
  <si>
    <t>AL000006921</t>
  </si>
  <si>
    <t>AL000006922</t>
  </si>
  <si>
    <t>AL000006929</t>
  </si>
  <si>
    <t>AL000006930</t>
  </si>
  <si>
    <t>AL000006940</t>
  </si>
  <si>
    <t>AL000006951</t>
  </si>
  <si>
    <t>AL000006990</t>
  </si>
  <si>
    <t>AL000007000</t>
  </si>
  <si>
    <t>AL000007001</t>
  </si>
  <si>
    <t>AL000007002</t>
  </si>
  <si>
    <t>AL000007003</t>
  </si>
  <si>
    <t>AL000007006</t>
  </si>
  <si>
    <t>AL000007008</t>
  </si>
  <si>
    <t>AL000007015</t>
  </si>
  <si>
    <t>AL000007026</t>
  </si>
  <si>
    <t>AL000007028</t>
  </si>
  <si>
    <t>AL000007034</t>
  </si>
  <si>
    <t>AL000007035</t>
  </si>
  <si>
    <t>AL000007036</t>
  </si>
  <si>
    <t>AL000007044</t>
  </si>
  <si>
    <t>AL000007060</t>
  </si>
  <si>
    <t>AL000007081</t>
  </si>
  <si>
    <t>AL000007083</t>
  </si>
  <si>
    <t>AL000007084</t>
  </si>
  <si>
    <t>AL000007085</t>
  </si>
  <si>
    <t>AL000007086</t>
  </si>
  <si>
    <t>AL000007087</t>
  </si>
  <si>
    <t>AL000007088</t>
  </si>
  <si>
    <t>AL000007095</t>
  </si>
  <si>
    <t>AL000007100</t>
  </si>
  <si>
    <t>AL000007109</t>
  </si>
  <si>
    <t>AL000007145</t>
  </si>
  <si>
    <t>AL000007208</t>
  </si>
  <si>
    <t>AL000007226</t>
  </si>
  <si>
    <t>AL000007227</t>
  </si>
  <si>
    <t>AL000007246</t>
  </si>
  <si>
    <t>AL000007247</t>
  </si>
  <si>
    <t>AL000007268</t>
  </si>
  <si>
    <t>AL000007270</t>
  </si>
  <si>
    <t>AL000007275</t>
  </si>
  <si>
    <t>AL000007302</t>
  </si>
  <si>
    <t>AL000007307</t>
  </si>
  <si>
    <t>AL000007308</t>
  </si>
  <si>
    <t>AL000007310</t>
  </si>
  <si>
    <t>AL000007311</t>
  </si>
  <si>
    <t>AL000007313</t>
  </si>
  <si>
    <t>AL000007314</t>
  </si>
  <si>
    <t>AL000007316</t>
  </si>
  <si>
    <t>AL000007333</t>
  </si>
  <si>
    <t>AL000007347</t>
  </si>
  <si>
    <t>AL000007360</t>
  </si>
  <si>
    <t>AL000007362</t>
  </si>
  <si>
    <t>AL000007363</t>
  </si>
  <si>
    <t>AL000007364</t>
  </si>
  <si>
    <t>AL000007372</t>
  </si>
  <si>
    <t>AL000007382</t>
  </si>
  <si>
    <t>AL000007400</t>
  </si>
  <si>
    <t>AL000007543</t>
  </si>
  <si>
    <t>CC - Кэш &amp; Кэрри</t>
  </si>
  <si>
    <t>AL000007547</t>
  </si>
  <si>
    <t>AL000007548</t>
  </si>
  <si>
    <t>AL000007549</t>
  </si>
  <si>
    <t>AL000007574</t>
  </si>
  <si>
    <t>AL000007576</t>
  </si>
  <si>
    <t>AL000007580</t>
  </si>
  <si>
    <t>AL000007581</t>
  </si>
  <si>
    <t>AL000007582</t>
  </si>
  <si>
    <t>AL000007594</t>
  </si>
  <si>
    <t>AL000007633</t>
  </si>
  <si>
    <t>AL000007635</t>
  </si>
  <si>
    <t>AL000007636</t>
  </si>
  <si>
    <t>AL000007637</t>
  </si>
  <si>
    <t>AL000007638</t>
  </si>
  <si>
    <t>AL000007639</t>
  </si>
  <si>
    <t>AL000007640</t>
  </si>
  <si>
    <t>AL000007657</t>
  </si>
  <si>
    <t>AL000007814</t>
  </si>
  <si>
    <t>AL000007818</t>
  </si>
  <si>
    <t>AL000007821</t>
  </si>
  <si>
    <t>AL000007836</t>
  </si>
  <si>
    <t>AL000007838</t>
  </si>
  <si>
    <t>AL000007841</t>
  </si>
  <si>
    <t>AL000007875</t>
  </si>
  <si>
    <t>AL000007876</t>
  </si>
  <si>
    <t>AL000007877</t>
  </si>
  <si>
    <t>AL000007879</t>
  </si>
  <si>
    <t>AL000007880</t>
  </si>
  <si>
    <t>AL000007881</t>
  </si>
  <si>
    <t>AL000007882</t>
  </si>
  <si>
    <t>AL000007893</t>
  </si>
  <si>
    <t>AL000007913</t>
  </si>
  <si>
    <t>AL000007918</t>
  </si>
  <si>
    <t>AL000007922</t>
  </si>
  <si>
    <t>AL000007923</t>
  </si>
  <si>
    <t>AL000007927</t>
  </si>
  <si>
    <t>AL000007945</t>
  </si>
  <si>
    <t>AL000007969</t>
  </si>
  <si>
    <t>AL000007992</t>
  </si>
  <si>
    <t>AL000008002</t>
  </si>
  <si>
    <t>AL000008004</t>
  </si>
  <si>
    <t>AL000008015</t>
  </si>
  <si>
    <t>AL000008016</t>
  </si>
  <si>
    <t>AL000008017</t>
  </si>
  <si>
    <t>AL000008018</t>
  </si>
  <si>
    <t>AL000008019</t>
  </si>
  <si>
    <t>AL000008022</t>
  </si>
  <si>
    <t>AL000008026</t>
  </si>
  <si>
    <t>AL000008030</t>
  </si>
  <si>
    <t>AL000008031</t>
  </si>
  <si>
    <t>AL000008038</t>
  </si>
  <si>
    <t>AL000008039</t>
  </si>
  <si>
    <t>AL000008040</t>
  </si>
  <si>
    <t>AL000008041</t>
  </si>
  <si>
    <t>AL000008043</t>
  </si>
  <si>
    <t>AL000008044</t>
  </si>
  <si>
    <t>AL000008046</t>
  </si>
  <si>
    <t>AL000008068</t>
  </si>
  <si>
    <t>AL000008080</t>
  </si>
  <si>
    <t>AL000008084</t>
  </si>
  <si>
    <t>AL000008097</t>
  </si>
  <si>
    <t>AL000008098</t>
  </si>
  <si>
    <t>AL000008099</t>
  </si>
  <si>
    <t>AL000008100</t>
  </si>
  <si>
    <t>AL000008101</t>
  </si>
  <si>
    <t>AL000008206</t>
  </si>
  <si>
    <t>AL000008215</t>
  </si>
  <si>
    <t>AL000008242</t>
  </si>
  <si>
    <t>AL000008257</t>
  </si>
  <si>
    <t>AL000008258</t>
  </si>
  <si>
    <t>AL000008270</t>
  </si>
  <si>
    <t>DD - Дискаунтер</t>
  </si>
  <si>
    <t>AL000008287</t>
  </si>
  <si>
    <t>AL000008303</t>
  </si>
  <si>
    <t>AL000008308</t>
  </si>
  <si>
    <t>AL000008318</t>
  </si>
  <si>
    <t>AL000008321</t>
  </si>
  <si>
    <t>AL000008322</t>
  </si>
  <si>
    <t>AL000008324</t>
  </si>
  <si>
    <t>AL000008327</t>
  </si>
  <si>
    <t>AL000008328</t>
  </si>
  <si>
    <t>AL000008331</t>
  </si>
  <si>
    <t>AL000008349</t>
  </si>
  <si>
    <t>AL000008351</t>
  </si>
  <si>
    <t>AL000008355</t>
  </si>
  <si>
    <t>AL000008373</t>
  </si>
  <si>
    <t>AL000008382</t>
  </si>
  <si>
    <t>AL000008408</t>
  </si>
  <si>
    <t>AL000008421</t>
  </si>
  <si>
    <t>AL000008440</t>
  </si>
  <si>
    <t>AL000008442</t>
  </si>
  <si>
    <t>AL000008451</t>
  </si>
  <si>
    <t>AL000008472</t>
  </si>
  <si>
    <t>AL000008473</t>
  </si>
  <si>
    <t>AL000008482</t>
  </si>
  <si>
    <t>AL000008486</t>
  </si>
  <si>
    <t>AL000008487</t>
  </si>
  <si>
    <t>AL000008510</t>
  </si>
  <si>
    <t>AL000008534</t>
  </si>
  <si>
    <t>AL000008542</t>
  </si>
  <si>
    <t>AL000008560</t>
  </si>
  <si>
    <t>AL000008573</t>
  </si>
  <si>
    <t>AL000008594</t>
  </si>
  <si>
    <t>AL000008598</t>
  </si>
  <si>
    <t>AL000008603</t>
  </si>
  <si>
    <t>AL000008604</t>
  </si>
  <si>
    <t>AL000008632</t>
  </si>
  <si>
    <t>AL000008642</t>
  </si>
  <si>
    <t>AL000008646</t>
  </si>
  <si>
    <t>AL000008661</t>
  </si>
  <si>
    <t>AL000008675</t>
  </si>
  <si>
    <t>AL000008676</t>
  </si>
  <si>
    <t>AL000008681</t>
  </si>
  <si>
    <t>AL000008715</t>
  </si>
  <si>
    <t>AL000008716</t>
  </si>
  <si>
    <t>AL000008723</t>
  </si>
  <si>
    <t>AL000008736</t>
  </si>
  <si>
    <t>AL000008754</t>
  </si>
  <si>
    <t>AL000008765</t>
  </si>
  <si>
    <t>AL000008771</t>
  </si>
  <si>
    <t>AL000008785</t>
  </si>
  <si>
    <t>AL000008794</t>
  </si>
  <si>
    <t>AL000008803</t>
  </si>
  <si>
    <t>AL000008822</t>
  </si>
  <si>
    <t>AL000008824</t>
  </si>
  <si>
    <t>AL000008831</t>
  </si>
  <si>
    <t>AL000008833</t>
  </si>
  <si>
    <t>AL000008850</t>
  </si>
  <si>
    <t>AL000008862</t>
  </si>
  <si>
    <t>AL000008866</t>
  </si>
  <si>
    <t>AL000008870</t>
  </si>
  <si>
    <t>AL000008903</t>
  </si>
  <si>
    <t>AL000008925</t>
  </si>
  <si>
    <t>AL000008931</t>
  </si>
  <si>
    <t>AL000008964</t>
  </si>
  <si>
    <t>AL000008992</t>
  </si>
  <si>
    <t>AL000008995</t>
  </si>
  <si>
    <t>AL000009020</t>
  </si>
  <si>
    <t>AL000009025</t>
  </si>
  <si>
    <t>AL000009033</t>
  </si>
  <si>
    <t>AL000009091</t>
  </si>
  <si>
    <t>AL000009104</t>
  </si>
  <si>
    <t>AL000009128</t>
  </si>
  <si>
    <t>AL000009154</t>
  </si>
  <si>
    <t>AL000009180</t>
  </si>
  <si>
    <t>AL000009207</t>
  </si>
  <si>
    <t>AL000009228</t>
  </si>
  <si>
    <t>AL000009247</t>
  </si>
  <si>
    <t>AL000009263</t>
  </si>
  <si>
    <t>AL000009270</t>
  </si>
  <si>
    <t>AL000009274</t>
  </si>
  <si>
    <t>AL000009279</t>
  </si>
  <si>
    <t>AL000009295</t>
  </si>
  <si>
    <t>AL000009297</t>
  </si>
  <si>
    <t>AL000009305</t>
  </si>
  <si>
    <t>AL000009339</t>
  </si>
  <si>
    <t>AL000009348</t>
  </si>
  <si>
    <t>AL000009350</t>
  </si>
  <si>
    <t>AL000009382</t>
  </si>
  <si>
    <t>AL000009383</t>
  </si>
  <si>
    <t>AL000009408</t>
  </si>
  <si>
    <t>AL000009409</t>
  </si>
  <si>
    <t>AL000009427</t>
  </si>
  <si>
    <t>AL000009437</t>
  </si>
  <si>
    <t>AL000009511</t>
  </si>
  <si>
    <t>AL000009523</t>
  </si>
  <si>
    <t>AL000009549</t>
  </si>
  <si>
    <t>AL000009571</t>
  </si>
  <si>
    <t>AL000009592</t>
  </si>
  <si>
    <t>AL000009628</t>
  </si>
  <si>
    <t>AL000009635</t>
  </si>
  <si>
    <t>AL000009650</t>
  </si>
  <si>
    <t>AL000009658</t>
  </si>
  <si>
    <t>AL000009660</t>
  </si>
  <si>
    <t>AL000009683</t>
  </si>
  <si>
    <t>AL000009687</t>
  </si>
  <si>
    <t>AL000009702</t>
  </si>
  <si>
    <t>AL000009731</t>
  </si>
  <si>
    <t>AL000009797</t>
  </si>
  <si>
    <t>AL000009857</t>
  </si>
  <si>
    <t>AL000009885</t>
  </si>
  <si>
    <t>AL000009888</t>
  </si>
  <si>
    <t>AL000009889</t>
  </si>
  <si>
    <t>AL000009902</t>
  </si>
  <si>
    <t>AL000009913</t>
  </si>
  <si>
    <t>AL000009926</t>
  </si>
  <si>
    <t>AL000009941</t>
  </si>
  <si>
    <t>AL000009952</t>
  </si>
  <si>
    <t>AL000009955</t>
  </si>
  <si>
    <t>AL000009973</t>
  </si>
  <si>
    <t>AL000009988</t>
  </si>
  <si>
    <t>AL000009990</t>
  </si>
  <si>
    <t>AL000009996</t>
  </si>
  <si>
    <t>AL000009998</t>
  </si>
  <si>
    <t>AL000010005</t>
  </si>
  <si>
    <t>AL000010006</t>
  </si>
  <si>
    <t>AL000010007</t>
  </si>
  <si>
    <t>AL000010008</t>
  </si>
  <si>
    <t>AL000010009</t>
  </si>
  <si>
    <t>AL000010011</t>
  </si>
  <si>
    <t>AL000010012</t>
  </si>
  <si>
    <t>AL000010047</t>
  </si>
  <si>
    <t>AL000010048</t>
  </si>
  <si>
    <t>AL000010061</t>
  </si>
  <si>
    <t>AL000010063</t>
  </si>
  <si>
    <t>AL000010068</t>
  </si>
  <si>
    <t>AL000010077</t>
  </si>
  <si>
    <t>AL000010079</t>
  </si>
  <si>
    <t>AL000010080</t>
  </si>
  <si>
    <t>AL000010089</t>
  </si>
  <si>
    <t>AL000010117</t>
  </si>
  <si>
    <t>AL000010124</t>
  </si>
  <si>
    <t>AL000010125</t>
  </si>
  <si>
    <t>AL000010126</t>
  </si>
  <si>
    <t>Baby1 - Большой детский магазин</t>
  </si>
  <si>
    <t>AL000010127</t>
  </si>
  <si>
    <t>AL000010128</t>
  </si>
  <si>
    <t>AL000010131</t>
  </si>
  <si>
    <t>AL000010134</t>
  </si>
  <si>
    <t>AL000010192</t>
  </si>
  <si>
    <t>AL000010237</t>
  </si>
  <si>
    <t>AL000010238</t>
  </si>
  <si>
    <t>AL000010244</t>
  </si>
  <si>
    <t>AL000010252</t>
  </si>
  <si>
    <t>AL000010261</t>
  </si>
  <si>
    <t>AL000010270</t>
  </si>
  <si>
    <t>AL000010276</t>
  </si>
  <si>
    <t>AL000010278</t>
  </si>
  <si>
    <t>SubD - СубД</t>
  </si>
  <si>
    <t>AL000010280</t>
  </si>
  <si>
    <t>AL000010282</t>
  </si>
  <si>
    <t>AL000010287</t>
  </si>
  <si>
    <t>AL000010305</t>
  </si>
  <si>
    <t>AL000010328</t>
  </si>
  <si>
    <t>AL000010341</t>
  </si>
  <si>
    <t>AL000010342</t>
  </si>
  <si>
    <t>AL000010361</t>
  </si>
  <si>
    <t>AL000010429</t>
  </si>
  <si>
    <t>AL000010434</t>
  </si>
  <si>
    <t>AL000010438</t>
  </si>
  <si>
    <t>AL000010565</t>
  </si>
  <si>
    <t>AL000010626</t>
  </si>
  <si>
    <t>AL000010630</t>
  </si>
  <si>
    <t>AL000010631</t>
  </si>
  <si>
    <t>AL000010632</t>
  </si>
  <si>
    <t>AL000010633</t>
  </si>
  <si>
    <t>AL000010634</t>
  </si>
  <si>
    <t>AL000010635</t>
  </si>
  <si>
    <t>AL000010636</t>
  </si>
  <si>
    <t>AL000010638</t>
  </si>
  <si>
    <t>AL000010639</t>
  </si>
  <si>
    <t>AL000010641</t>
  </si>
  <si>
    <t>AL000010643</t>
  </si>
  <si>
    <t>AL000010645</t>
  </si>
  <si>
    <t>AL000010649</t>
  </si>
  <si>
    <t>AL000010650</t>
  </si>
  <si>
    <t>AL000010651</t>
  </si>
  <si>
    <t>AL000010653</t>
  </si>
  <si>
    <t>AL000010655</t>
  </si>
  <si>
    <t>AL000010656</t>
  </si>
  <si>
    <t>AL000010657</t>
  </si>
  <si>
    <t>AL000010690</t>
  </si>
  <si>
    <t>AL000010715</t>
  </si>
  <si>
    <t>AL000010720</t>
  </si>
  <si>
    <t>AL000010747</t>
  </si>
  <si>
    <t>AL000010761</t>
  </si>
  <si>
    <t>AL000010768</t>
  </si>
  <si>
    <t>AL000010790</t>
  </si>
  <si>
    <t>AL000010793</t>
  </si>
  <si>
    <t>AL000010796</t>
  </si>
  <si>
    <t>AL000010822</t>
  </si>
  <si>
    <t>AL000010827</t>
  </si>
  <si>
    <t>AL000010840</t>
  </si>
  <si>
    <t>AL000010841</t>
  </si>
  <si>
    <t>AL000010842</t>
  </si>
  <si>
    <t>AL000010865</t>
  </si>
  <si>
    <t>AL000010873</t>
  </si>
  <si>
    <t>AL000010889</t>
  </si>
  <si>
    <t>AL000010921</t>
  </si>
  <si>
    <t>AL000010923</t>
  </si>
  <si>
    <t>AL000010941</t>
  </si>
  <si>
    <t>AL000010986</t>
  </si>
  <si>
    <t>AL000011001</t>
  </si>
  <si>
    <t>AL000011022</t>
  </si>
  <si>
    <t>AL000011023</t>
  </si>
  <si>
    <t>AL000011033</t>
  </si>
  <si>
    <t>AL000011039</t>
  </si>
  <si>
    <t>AL000011045</t>
  </si>
  <si>
    <t>AL000011054</t>
  </si>
  <si>
    <t>AL000011058</t>
  </si>
  <si>
    <t>AL000011071</t>
  </si>
  <si>
    <t>AL000011074</t>
  </si>
  <si>
    <t>AL000011091</t>
  </si>
  <si>
    <t>AL000011097</t>
  </si>
  <si>
    <t>AL000011105</t>
  </si>
  <si>
    <t>AL000011108</t>
  </si>
  <si>
    <t>AL000011140</t>
  </si>
  <si>
    <t>AL000011163</t>
  </si>
  <si>
    <t>AL000011165</t>
  </si>
  <si>
    <t>AL000011166</t>
  </si>
  <si>
    <t>AL000011167</t>
  </si>
  <si>
    <t>AL000011168</t>
  </si>
  <si>
    <t>AL000011169</t>
  </si>
  <si>
    <t>AL000011171</t>
  </si>
  <si>
    <t>AL000011174</t>
  </si>
  <si>
    <t>AL000011181</t>
  </si>
  <si>
    <t>AL000011182</t>
  </si>
  <si>
    <t>AL000011204</t>
  </si>
  <si>
    <t>AL000011207</t>
  </si>
  <si>
    <t>AL000011235</t>
  </si>
  <si>
    <t>AL000011239</t>
  </si>
  <si>
    <t>AL000011241</t>
  </si>
  <si>
    <t>AL000011242</t>
  </si>
  <si>
    <t>AL000011274</t>
  </si>
  <si>
    <t>AL000011275</t>
  </si>
  <si>
    <t>AL000011288</t>
  </si>
  <si>
    <t>AL000011315</t>
  </si>
  <si>
    <t>AL000011318</t>
  </si>
  <si>
    <t>AL000011323</t>
  </si>
  <si>
    <t>AL000011326</t>
  </si>
  <si>
    <t>AL000011339</t>
  </si>
  <si>
    <t>AL000011358</t>
  </si>
  <si>
    <t>AL000011365</t>
  </si>
  <si>
    <t>AL000011366</t>
  </si>
  <si>
    <t>AL000011397</t>
  </si>
  <si>
    <t>AL000011426</t>
  </si>
  <si>
    <t>AL000011433</t>
  </si>
  <si>
    <t>AL000011437</t>
  </si>
  <si>
    <t>AL000011441</t>
  </si>
  <si>
    <t>AL000011445</t>
  </si>
  <si>
    <t>AL000011474</t>
  </si>
  <si>
    <t>AL000011496</t>
  </si>
  <si>
    <t>AL000011497</t>
  </si>
  <si>
    <t>AL000011499</t>
  </si>
  <si>
    <t>AL000011500</t>
  </si>
  <si>
    <t>AL000011503</t>
  </si>
  <si>
    <t>AL000011506</t>
  </si>
  <si>
    <t>AL000011532</t>
  </si>
  <si>
    <t>AL000011539</t>
  </si>
  <si>
    <t>AL000011540</t>
  </si>
  <si>
    <t>AL000011551</t>
  </si>
  <si>
    <t>AL000011571</t>
  </si>
  <si>
    <t>AL000011581</t>
  </si>
  <si>
    <t>AL000011584</t>
  </si>
  <si>
    <t>AL000011592</t>
  </si>
  <si>
    <t>AL000011593</t>
  </si>
  <si>
    <t>AL000011595</t>
  </si>
  <si>
    <t>AL000011618</t>
  </si>
  <si>
    <t>AL000011619</t>
  </si>
  <si>
    <t>AL000011621</t>
  </si>
  <si>
    <t>AL000011627</t>
  </si>
  <si>
    <t>AL000011633</t>
  </si>
  <si>
    <t>AL000011638</t>
  </si>
  <si>
    <t>AL000011641</t>
  </si>
  <si>
    <t>AL000011645</t>
  </si>
  <si>
    <t>DR - Аптека Cамообслужка</t>
  </si>
  <si>
    <t>AL000011648</t>
  </si>
  <si>
    <t>AL000011652</t>
  </si>
  <si>
    <t>AL000011688</t>
  </si>
  <si>
    <t>AL000011689</t>
  </si>
  <si>
    <t>AL000011778</t>
  </si>
  <si>
    <t>AL000011780</t>
  </si>
  <si>
    <t>AL000011786</t>
  </si>
  <si>
    <t>AL000011788</t>
  </si>
  <si>
    <t>AL000011794</t>
  </si>
  <si>
    <t>AL000011797</t>
  </si>
  <si>
    <t>AL000011807</t>
  </si>
  <si>
    <t>AL000011809</t>
  </si>
  <si>
    <t>AL000011831</t>
  </si>
  <si>
    <t>AL000011832</t>
  </si>
  <si>
    <t>AL000011839</t>
  </si>
  <si>
    <t>AL000011907</t>
  </si>
  <si>
    <t>AL000011918</t>
  </si>
  <si>
    <t>AL000011941</t>
  </si>
  <si>
    <t>AL000011955</t>
  </si>
  <si>
    <t>AL000011973</t>
  </si>
  <si>
    <t>AL000011984</t>
  </si>
  <si>
    <t>AL000011985</t>
  </si>
  <si>
    <t>AL000011986</t>
  </si>
  <si>
    <t>AL000011987</t>
  </si>
  <si>
    <t>AL000011988</t>
  </si>
  <si>
    <t>AL000011989</t>
  </si>
  <si>
    <t>AL000011990</t>
  </si>
  <si>
    <t>AL000011991</t>
  </si>
  <si>
    <t>AL000011992</t>
  </si>
  <si>
    <t>AL000011993</t>
  </si>
  <si>
    <t>AL000011994</t>
  </si>
  <si>
    <t>AL000011996</t>
  </si>
  <si>
    <t>AL000011998</t>
  </si>
  <si>
    <t>AL000011999</t>
  </si>
  <si>
    <t>AL000012000</t>
  </si>
  <si>
    <t>AL000012001</t>
  </si>
  <si>
    <t>AL000012002</t>
  </si>
  <si>
    <t>AL000012003</t>
  </si>
  <si>
    <t>AL000012004</t>
  </si>
  <si>
    <t>AL000012005</t>
  </si>
  <si>
    <t>AL000012009</t>
  </si>
  <si>
    <t>AL000012011</t>
  </si>
  <si>
    <t>AL000012013</t>
  </si>
  <si>
    <t>AL000012042</t>
  </si>
  <si>
    <t>AL000012044</t>
  </si>
  <si>
    <t>AL000012435</t>
  </si>
  <si>
    <t>AL000012439</t>
  </si>
  <si>
    <t>AL000012455</t>
  </si>
  <si>
    <t>AL000012456</t>
  </si>
  <si>
    <t>AL000012465</t>
  </si>
  <si>
    <t>AL000012493</t>
  </si>
  <si>
    <t>AL000012495</t>
  </si>
  <si>
    <t>AL000012518</t>
  </si>
  <si>
    <t>AL000012519</t>
  </si>
  <si>
    <t>AL000012520</t>
  </si>
  <si>
    <t>AL000012521</t>
  </si>
  <si>
    <t>AL000012525</t>
  </si>
  <si>
    <t>AL000012527</t>
  </si>
  <si>
    <t>AL000012528</t>
  </si>
  <si>
    <t>AL000012534</t>
  </si>
  <si>
    <t>AL000012535</t>
  </si>
  <si>
    <t>AL000012538</t>
  </si>
  <si>
    <t>AL000012603</t>
  </si>
  <si>
    <t>AL000012606</t>
  </si>
  <si>
    <t>AL000012710</t>
  </si>
  <si>
    <t>AL000012711</t>
  </si>
  <si>
    <t>AL000012730</t>
  </si>
  <si>
    <t>AL000012737</t>
  </si>
  <si>
    <t>AL000012738</t>
  </si>
  <si>
    <t>AL000012750</t>
  </si>
  <si>
    <t>AL000012860</t>
  </si>
  <si>
    <t>AL000012866</t>
  </si>
  <si>
    <t>AL000012867</t>
  </si>
  <si>
    <t>AL000012886</t>
  </si>
  <si>
    <t>AL000012888</t>
  </si>
  <si>
    <t>AL000012891</t>
  </si>
  <si>
    <t>AL000012892</t>
  </si>
  <si>
    <t>AL000012928</t>
  </si>
  <si>
    <t>AL000012955</t>
  </si>
  <si>
    <t>AL000012961</t>
  </si>
  <si>
    <t>AL000012965</t>
  </si>
  <si>
    <t>AL000012969</t>
  </si>
  <si>
    <t>AL000012971</t>
  </si>
  <si>
    <t>AL000012972</t>
  </si>
  <si>
    <t>AL000013050</t>
  </si>
  <si>
    <t>AL000013051</t>
  </si>
  <si>
    <t>AL000013053</t>
  </si>
  <si>
    <t>AL000013054</t>
  </si>
  <si>
    <t>AL000013057</t>
  </si>
  <si>
    <t>AL000013069</t>
  </si>
  <si>
    <t>AL000013085</t>
  </si>
  <si>
    <t>AL000013087</t>
  </si>
  <si>
    <t>AL000013092</t>
  </si>
  <si>
    <t>AL000013094</t>
  </si>
  <si>
    <t>AL000013096</t>
  </si>
  <si>
    <t>AL000013097</t>
  </si>
  <si>
    <t>AL000013098</t>
  </si>
  <si>
    <t>AL000013099</t>
  </si>
  <si>
    <t>AL000013100</t>
  </si>
  <si>
    <t>AL000013101</t>
  </si>
  <si>
    <t>AL000013110</t>
  </si>
  <si>
    <t>AL000013116</t>
  </si>
  <si>
    <t>AL000013126</t>
  </si>
  <si>
    <t>AL000013130</t>
  </si>
  <si>
    <t>AL000013146</t>
  </si>
  <si>
    <t>AL000013153</t>
  </si>
  <si>
    <t>AL000013163</t>
  </si>
  <si>
    <t>AL000013237</t>
  </si>
  <si>
    <t>AL000013243</t>
  </si>
  <si>
    <t>AL000013250</t>
  </si>
  <si>
    <t>AL000013251</t>
  </si>
  <si>
    <t>AL000013305</t>
  </si>
  <si>
    <t>AL000013306</t>
  </si>
  <si>
    <t>AL000013307</t>
  </si>
  <si>
    <t>AL000013459</t>
  </si>
  <si>
    <t>AL000013466</t>
  </si>
  <si>
    <t>AL000013470</t>
  </si>
  <si>
    <t>AL000013538</t>
  </si>
  <si>
    <t>AL000013545</t>
  </si>
  <si>
    <t>AL000013548</t>
  </si>
  <si>
    <t>AL000013551</t>
  </si>
  <si>
    <t>AL000013552</t>
  </si>
  <si>
    <t>AL000013563</t>
  </si>
  <si>
    <t>AL000013571</t>
  </si>
  <si>
    <t>AL000013572</t>
  </si>
  <si>
    <t>AL000013576</t>
  </si>
  <si>
    <t>AL000013588</t>
  </si>
  <si>
    <t>AL000013590</t>
  </si>
  <si>
    <t>AL000013591</t>
  </si>
  <si>
    <t>AL000013602</t>
  </si>
  <si>
    <t>AL000013613</t>
  </si>
  <si>
    <t>AL000013617</t>
  </si>
  <si>
    <t>AL000013624</t>
  </si>
  <si>
    <t>AL000013625</t>
  </si>
  <si>
    <t>AL000013627</t>
  </si>
  <si>
    <t>AL000013630</t>
  </si>
  <si>
    <t>AL000013634</t>
  </si>
  <si>
    <t>AL000013636</t>
  </si>
  <si>
    <t>AL000013638</t>
  </si>
  <si>
    <t>AL000013643</t>
  </si>
  <si>
    <t>AL000013644</t>
  </si>
  <si>
    <t>AL000013645</t>
  </si>
  <si>
    <t>AL000013656</t>
  </si>
  <si>
    <t>AL000013673</t>
  </si>
  <si>
    <t>AL000013676</t>
  </si>
  <si>
    <t>AL000013677</t>
  </si>
  <si>
    <t>AL000013678</t>
  </si>
  <si>
    <t>AL000013680</t>
  </si>
  <si>
    <t>AL000013681</t>
  </si>
  <si>
    <t>AL000013682</t>
  </si>
  <si>
    <t>AL000013683</t>
  </si>
  <si>
    <t>AL000013684</t>
  </si>
  <si>
    <t>AL000013685</t>
  </si>
  <si>
    <t>AL000013686</t>
  </si>
  <si>
    <t>AL000013687</t>
  </si>
  <si>
    <t>AL000013688</t>
  </si>
  <si>
    <t>AL000013689</t>
  </si>
  <si>
    <t>AL000013701</t>
  </si>
  <si>
    <t>AL000013738</t>
  </si>
  <si>
    <t>AL000013743</t>
  </si>
  <si>
    <t>AL000013745</t>
  </si>
  <si>
    <t>AL000013746</t>
  </si>
  <si>
    <t>AL000013756</t>
  </si>
  <si>
    <t>AL000013768</t>
  </si>
  <si>
    <t>AL000013779</t>
  </si>
  <si>
    <t>AL000013780</t>
  </si>
  <si>
    <t>AL000013794</t>
  </si>
  <si>
    <t>AL000013801</t>
  </si>
  <si>
    <t>AL000013817</t>
  </si>
  <si>
    <t>AL000013823</t>
  </si>
  <si>
    <t>AL000013824</t>
  </si>
  <si>
    <t>AL000013825</t>
  </si>
  <si>
    <t>AL000013831</t>
  </si>
  <si>
    <t>AL000013834</t>
  </si>
  <si>
    <t>AL000013838</t>
  </si>
  <si>
    <t>AL000013846</t>
  </si>
  <si>
    <t>AL000013858</t>
  </si>
  <si>
    <t>AL000013869</t>
  </si>
  <si>
    <t>AL000013880</t>
  </si>
  <si>
    <t>AL000013904</t>
  </si>
  <si>
    <t>AL000013907</t>
  </si>
  <si>
    <t>AL000013914</t>
  </si>
  <si>
    <t>AL000013915</t>
  </si>
  <si>
    <t>AL000013916</t>
  </si>
  <si>
    <t>AL000013917</t>
  </si>
  <si>
    <t>AL000013918</t>
  </si>
  <si>
    <t>AL000013919</t>
  </si>
  <si>
    <t>AL000013920</t>
  </si>
  <si>
    <t>AL000013921</t>
  </si>
  <si>
    <t>AL000013922</t>
  </si>
  <si>
    <t>AL000013923</t>
  </si>
  <si>
    <t>AL000013925</t>
  </si>
  <si>
    <t>AL000013927</t>
  </si>
  <si>
    <t>AL000013928</t>
  </si>
  <si>
    <t>AL000013930</t>
  </si>
  <si>
    <t>AL000013932</t>
  </si>
  <si>
    <t>AL000013934</t>
  </si>
  <si>
    <t>AL000013936</t>
  </si>
  <si>
    <t>AL000013955</t>
  </si>
  <si>
    <t>AL000013956</t>
  </si>
  <si>
    <t>AL000013961</t>
  </si>
  <si>
    <t>AL000013963</t>
  </si>
  <si>
    <t>AL000013964</t>
  </si>
  <si>
    <t>AL000013969</t>
  </si>
  <si>
    <t>AL000013970</t>
  </si>
  <si>
    <t>AL000013976</t>
  </si>
  <si>
    <t>AL000013993</t>
  </si>
  <si>
    <t>AL000013995</t>
  </si>
  <si>
    <t>AL000013997</t>
  </si>
  <si>
    <t>AL000014002</t>
  </si>
  <si>
    <t>AL000014003</t>
  </si>
  <si>
    <t>AL000014010</t>
  </si>
  <si>
    <t>AL000014011</t>
  </si>
  <si>
    <t>AL000014012</t>
  </si>
  <si>
    <t>AL000014015</t>
  </si>
  <si>
    <t>AL000014016</t>
  </si>
  <si>
    <t>AL000014017</t>
  </si>
  <si>
    <t>AL000014027</t>
  </si>
  <si>
    <t>AL000014029</t>
  </si>
  <si>
    <t>AL000014032</t>
  </si>
  <si>
    <t>AL000014046</t>
  </si>
  <si>
    <t>AL000014053</t>
  </si>
  <si>
    <t>AL000014057</t>
  </si>
  <si>
    <t>AL000014062</t>
  </si>
  <si>
    <t>AL000014081</t>
  </si>
  <si>
    <t>AL000014083</t>
  </si>
  <si>
    <t>AL000014094</t>
  </si>
  <si>
    <t>AL000014108</t>
  </si>
  <si>
    <t>AL000014140</t>
  </si>
  <si>
    <t>AL000014154</t>
  </si>
  <si>
    <t>AL000014182</t>
  </si>
  <si>
    <t>AL000014192</t>
  </si>
  <si>
    <t>AL000014193</t>
  </si>
  <si>
    <t>AL000014209</t>
  </si>
  <si>
    <t>AL000014210</t>
  </si>
  <si>
    <t>AL000014214</t>
  </si>
  <si>
    <t>AL000014239</t>
  </si>
  <si>
    <t>AL000014245</t>
  </si>
  <si>
    <t>AL000014247</t>
  </si>
  <si>
    <t>AL000014249</t>
  </si>
  <si>
    <t>AL000014255</t>
  </si>
  <si>
    <t>AL000014259</t>
  </si>
  <si>
    <t>AL000014261</t>
  </si>
  <si>
    <t>AL000014263</t>
  </si>
  <si>
    <t>AL000014266</t>
  </si>
  <si>
    <t>AL000014269</t>
  </si>
  <si>
    <t>AL000014270</t>
  </si>
  <si>
    <t>AL000014272</t>
  </si>
  <si>
    <t>AL000014285</t>
  </si>
  <si>
    <t>AL000014286</t>
  </si>
  <si>
    <t>AL000014290</t>
  </si>
  <si>
    <t>AL000014298</t>
  </si>
  <si>
    <t>AL000014300</t>
  </si>
  <si>
    <t>AL000014301</t>
  </si>
  <si>
    <t>AL000014351</t>
  </si>
  <si>
    <t>AL000014352</t>
  </si>
  <si>
    <t>AL000014354</t>
  </si>
  <si>
    <t>AL000014357</t>
  </si>
  <si>
    <t>AL000014359</t>
  </si>
  <si>
    <t>AL000014360</t>
  </si>
  <si>
    <t>AL000014363</t>
  </si>
  <si>
    <t>AL000014364</t>
  </si>
  <si>
    <t>AL000014366</t>
  </si>
  <si>
    <t>AL000014368</t>
  </si>
  <si>
    <t>AL000014370</t>
  </si>
  <si>
    <t>AL000014373</t>
  </si>
  <si>
    <t>AL000014374</t>
  </si>
  <si>
    <t>AL000014385</t>
  </si>
  <si>
    <t>AL000014395</t>
  </si>
  <si>
    <t>AL000014397</t>
  </si>
  <si>
    <t>AL000014398</t>
  </si>
  <si>
    <t>AL000014399</t>
  </si>
  <si>
    <t>AL000014400</t>
  </si>
  <si>
    <t>AL000014401</t>
  </si>
  <si>
    <t>AL000014402</t>
  </si>
  <si>
    <t>AL000014403</t>
  </si>
  <si>
    <t>AL000014404</t>
  </si>
  <si>
    <t>AL000014405</t>
  </si>
  <si>
    <t>AL000014406</t>
  </si>
  <si>
    <t>AL000014408</t>
  </si>
  <si>
    <t>AL000014409</t>
  </si>
  <si>
    <t>AL000014410</t>
  </si>
  <si>
    <t>AL000014411</t>
  </si>
  <si>
    <t>AL000014412</t>
  </si>
  <si>
    <t>AL000014424</t>
  </si>
  <si>
    <t>AL000014434</t>
  </si>
  <si>
    <t>AL000014438</t>
  </si>
  <si>
    <t>AL000014445</t>
  </si>
  <si>
    <t>AL000014446</t>
  </si>
  <si>
    <t>AL000014461</t>
  </si>
  <si>
    <t>AL000014468</t>
  </si>
  <si>
    <t>AL000014469</t>
  </si>
  <si>
    <t>AL000014473</t>
  </si>
  <si>
    <t>AL000014474</t>
  </si>
  <si>
    <t>AL000014477</t>
  </si>
  <si>
    <t>AL000014484</t>
  </si>
  <si>
    <t>AL000014487</t>
  </si>
  <si>
    <t>AL000014489</t>
  </si>
  <si>
    <t>AL000014490</t>
  </si>
  <si>
    <t>AL000014494</t>
  </si>
  <si>
    <t>AL000014500</t>
  </si>
  <si>
    <t>AL000014508</t>
  </si>
  <si>
    <t>AL000014509</t>
  </si>
  <si>
    <t>AL000014510</t>
  </si>
  <si>
    <t>AL000014519</t>
  </si>
  <si>
    <t>AL000014526</t>
  </si>
  <si>
    <t>AL000014533</t>
  </si>
  <si>
    <t>AL000014535</t>
  </si>
  <si>
    <t>AL000014539</t>
  </si>
  <si>
    <t>AL000014541</t>
  </si>
  <si>
    <t>AL000014550</t>
  </si>
  <si>
    <t>AL000014552</t>
  </si>
  <si>
    <t>AL000014560</t>
  </si>
  <si>
    <t>AL000014563</t>
  </si>
  <si>
    <t>AL000014569</t>
  </si>
  <si>
    <t>AL000014575</t>
  </si>
  <si>
    <t>AL000014578</t>
  </si>
  <si>
    <t>AL000014579</t>
  </si>
  <si>
    <t>AL000014581</t>
  </si>
  <si>
    <t>AL000014612</t>
  </si>
  <si>
    <t>AL000014614</t>
  </si>
  <si>
    <t>AL000014615</t>
  </si>
  <si>
    <t>AL000014624</t>
  </si>
  <si>
    <t>AL000014634</t>
  </si>
  <si>
    <t>AL000014635</t>
  </si>
  <si>
    <t>AL000014636</t>
  </si>
  <si>
    <t>AL000014646</t>
  </si>
  <si>
    <t>AL000014647</t>
  </si>
  <si>
    <t>AL000014648</t>
  </si>
  <si>
    <t>AL000014650</t>
  </si>
  <si>
    <t>AL000014658</t>
  </si>
  <si>
    <t>AL000014661</t>
  </si>
  <si>
    <t>AL000014674</t>
  </si>
  <si>
    <t>AL000014676</t>
  </si>
  <si>
    <t>AL000014684</t>
  </si>
  <si>
    <t>AL000014691</t>
  </si>
  <si>
    <t>AL000014697</t>
  </si>
  <si>
    <t>AL000014698</t>
  </si>
  <si>
    <t>AL000014704</t>
  </si>
  <si>
    <t>AL000014707</t>
  </si>
  <si>
    <t>AL000014719</t>
  </si>
  <si>
    <t>AL000014721</t>
  </si>
  <si>
    <t>AL000014722</t>
  </si>
  <si>
    <t>AL000014723</t>
  </si>
  <si>
    <t>AL000014725</t>
  </si>
  <si>
    <t>AL000014731</t>
  </si>
  <si>
    <t>AL000014735</t>
  </si>
  <si>
    <t>AL000014738</t>
  </si>
  <si>
    <t>AL000014749</t>
  </si>
  <si>
    <t>AL000014756</t>
  </si>
  <si>
    <t>AL000014769</t>
  </si>
  <si>
    <t>AL000014845</t>
  </si>
  <si>
    <t>AL000014848</t>
  </si>
  <si>
    <t>AL000014849</t>
  </si>
  <si>
    <t>AL000014853</t>
  </si>
  <si>
    <t>AL000014860</t>
  </si>
  <si>
    <t>AL000014861</t>
  </si>
  <si>
    <t>AL000014863</t>
  </si>
  <si>
    <t>AL000014866</t>
  </si>
  <si>
    <t>AL000014867</t>
  </si>
  <si>
    <t>AL000014868</t>
  </si>
  <si>
    <t>AL000014877</t>
  </si>
  <si>
    <t>AL000014883</t>
  </si>
  <si>
    <t>AL000014887</t>
  </si>
  <si>
    <t>AL000014894</t>
  </si>
  <si>
    <t>AL000014895</t>
  </si>
  <si>
    <t>AL000014897</t>
  </si>
  <si>
    <t>AL000014899</t>
  </si>
  <si>
    <t>AL000014900</t>
  </si>
  <si>
    <t>AL000014901</t>
  </si>
  <si>
    <t>AL000014910</t>
  </si>
  <si>
    <t>AL000014930</t>
  </si>
  <si>
    <t>AL000014931</t>
  </si>
  <si>
    <t>AL000014935</t>
  </si>
  <si>
    <t>AL000014936</t>
  </si>
  <si>
    <t>AL000014937</t>
  </si>
  <si>
    <t>AL000014942</t>
  </si>
  <si>
    <t>AL000014947</t>
  </si>
  <si>
    <t>AL000014948</t>
  </si>
  <si>
    <t>AL000014954</t>
  </si>
  <si>
    <t>AL000014959</t>
  </si>
  <si>
    <t>AL000014969</t>
  </si>
  <si>
    <t>AL000014971</t>
  </si>
  <si>
    <t>AL000014973</t>
  </si>
  <si>
    <t>AL000015029</t>
  </si>
  <si>
    <t>AL000015033</t>
  </si>
  <si>
    <t>AL000015039</t>
  </si>
  <si>
    <t>AL000015042</t>
  </si>
  <si>
    <t>AL000015045</t>
  </si>
  <si>
    <t>AL000015065</t>
  </si>
  <si>
    <t>AL000015070</t>
  </si>
  <si>
    <t>AL000015081</t>
  </si>
  <si>
    <t>AL000015083</t>
  </si>
  <si>
    <t>AL000015084</t>
  </si>
  <si>
    <t>AL000015100</t>
  </si>
  <si>
    <t>AL000015103</t>
  </si>
  <si>
    <t>AL000015104</t>
  </si>
  <si>
    <t>AL000015105</t>
  </si>
  <si>
    <t>AL000015122</t>
  </si>
  <si>
    <t>AL000015123</t>
  </si>
  <si>
    <t>AL000015126</t>
  </si>
  <si>
    <t>AL000015127</t>
  </si>
  <si>
    <t>AL000015137</t>
  </si>
  <si>
    <t>AL000015154</t>
  </si>
  <si>
    <t>AL000015167</t>
  </si>
  <si>
    <t>AL000015169</t>
  </si>
  <si>
    <t>AL000015170</t>
  </si>
  <si>
    <t>AL000015199</t>
  </si>
  <si>
    <t>AL000015201</t>
  </si>
  <si>
    <t>AL000015204</t>
  </si>
  <si>
    <t>AL000015205</t>
  </si>
  <si>
    <t>AL000015206</t>
  </si>
  <si>
    <t>AL000015208</t>
  </si>
  <si>
    <t>AL000015226</t>
  </si>
  <si>
    <t>AL000015227</t>
  </si>
  <si>
    <t>AL000015234</t>
  </si>
  <si>
    <t>AL000015242</t>
  </si>
  <si>
    <t>AL000015249</t>
  </si>
  <si>
    <t>AL000015250</t>
  </si>
  <si>
    <t>AL000015255</t>
  </si>
  <si>
    <t>AL000015265</t>
  </si>
  <si>
    <t>AL000015274</t>
  </si>
  <si>
    <t>AL000015291</t>
  </si>
  <si>
    <t>AL000015302</t>
  </si>
  <si>
    <t>AL000015307</t>
  </si>
  <si>
    <t>AL000015308</t>
  </si>
  <si>
    <t>AL000015313</t>
  </si>
  <si>
    <t>AL000015320</t>
  </si>
  <si>
    <t>AL000015326</t>
  </si>
  <si>
    <t>AL000015330</t>
  </si>
  <si>
    <t>AL000015343</t>
  </si>
  <si>
    <t>AL000015349</t>
  </si>
  <si>
    <t>AL000015353</t>
  </si>
  <si>
    <t>AL000015354</t>
  </si>
  <si>
    <t>AL000015355</t>
  </si>
  <si>
    <t>AL000015399</t>
  </si>
  <si>
    <t>AL000015402</t>
  </si>
  <si>
    <t>AL000015404</t>
  </si>
  <si>
    <t>AL000015406</t>
  </si>
  <si>
    <t>E - Электро</t>
  </si>
  <si>
    <t>AL000015410</t>
  </si>
  <si>
    <t>AL000015412</t>
  </si>
  <si>
    <t>AL000015419</t>
  </si>
  <si>
    <t>AL000015421</t>
  </si>
  <si>
    <t>AL000015444</t>
  </si>
  <si>
    <t>AL000015450</t>
  </si>
  <si>
    <t>AL000015470</t>
  </si>
  <si>
    <t>AL000015471</t>
  </si>
  <si>
    <t>AL000015472</t>
  </si>
  <si>
    <t>AL000015489</t>
  </si>
  <si>
    <t>AL000015492</t>
  </si>
  <si>
    <t>AL000015493</t>
  </si>
  <si>
    <t>AL000015494</t>
  </si>
  <si>
    <t>AL000015495</t>
  </si>
  <si>
    <t>AL000015502</t>
  </si>
  <si>
    <t>AL000015503</t>
  </si>
  <si>
    <t>AL000015517</t>
  </si>
  <si>
    <t>AL000015532</t>
  </si>
  <si>
    <t>AL000015535</t>
  </si>
  <si>
    <t>AL000015537</t>
  </si>
  <si>
    <t>AL000015571</t>
  </si>
  <si>
    <t>AL000015576</t>
  </si>
  <si>
    <t>AL000015588</t>
  </si>
  <si>
    <t>AL000015591</t>
  </si>
  <si>
    <t>AL000015600</t>
  </si>
  <si>
    <t>AL000015603</t>
  </si>
  <si>
    <t>AL000015605</t>
  </si>
  <si>
    <t>AL000015608</t>
  </si>
  <si>
    <t>AL000015618</t>
  </si>
  <si>
    <t>AL000015628</t>
  </si>
  <si>
    <t>AL000015629</t>
  </si>
  <si>
    <t>AL000015634</t>
  </si>
  <si>
    <t>AL000015661</t>
  </si>
  <si>
    <t>AL000015662</t>
  </si>
  <si>
    <t>AL000015664</t>
  </si>
  <si>
    <t>AL000015669</t>
  </si>
  <si>
    <t>AL000015670</t>
  </si>
  <si>
    <t>AL000015671</t>
  </si>
  <si>
    <t>AL000015674</t>
  </si>
  <si>
    <t>AL000015682</t>
  </si>
  <si>
    <t>AL000015684</t>
  </si>
  <si>
    <t>AL000015685</t>
  </si>
  <si>
    <t>AL000015689</t>
  </si>
  <si>
    <t>AL000015694</t>
  </si>
  <si>
    <t>AL000015695</t>
  </si>
  <si>
    <t>AL000015716</t>
  </si>
  <si>
    <t>AL000015718</t>
  </si>
  <si>
    <t>AL000015721</t>
  </si>
  <si>
    <t>AL000015729</t>
  </si>
  <si>
    <t>AL000015737</t>
  </si>
  <si>
    <t>AL000015745</t>
  </si>
  <si>
    <t>AL000015748</t>
  </si>
  <si>
    <t>AL000015758</t>
  </si>
  <si>
    <t>AL000015765</t>
  </si>
  <si>
    <t>AL000015768</t>
  </si>
  <si>
    <t>AL000015771</t>
  </si>
  <si>
    <t>AL000015781</t>
  </si>
  <si>
    <t>AL000015784</t>
  </si>
  <si>
    <t>AL000015806</t>
  </si>
  <si>
    <t>AL000015809</t>
  </si>
  <si>
    <t>AL000015812</t>
  </si>
  <si>
    <t>AL000015817</t>
  </si>
  <si>
    <t>AL000015823</t>
  </si>
  <si>
    <t>AL000015824</t>
  </si>
  <si>
    <t>AL000015831</t>
  </si>
  <si>
    <t>AL000015835</t>
  </si>
  <si>
    <t>AL000015836</t>
  </si>
  <si>
    <t>AL000015837</t>
  </si>
  <si>
    <t>AL000015842</t>
  </si>
  <si>
    <t>AL000015843</t>
  </si>
  <si>
    <t>AL000015857</t>
  </si>
  <si>
    <t>AL000015859</t>
  </si>
  <si>
    <t>AL000015861</t>
  </si>
  <si>
    <t>AL000015865</t>
  </si>
  <si>
    <t>AL000015874</t>
  </si>
  <si>
    <t>AL000015875</t>
  </si>
  <si>
    <t>AL000015878</t>
  </si>
  <si>
    <t>AL000015879</t>
  </si>
  <si>
    <t>AL000015880</t>
  </si>
  <si>
    <t>AL000015883</t>
  </si>
  <si>
    <t>AL000015884</t>
  </si>
  <si>
    <t>AL000015886</t>
  </si>
  <si>
    <t>AL000015894</t>
  </si>
  <si>
    <t>AL000015896</t>
  </si>
  <si>
    <t>AL000015897</t>
  </si>
  <si>
    <t>AL000015898</t>
  </si>
  <si>
    <t>AL000015900</t>
  </si>
  <si>
    <t>AL000015901</t>
  </si>
  <si>
    <t>AL000015902</t>
  </si>
  <si>
    <t>AL000015903</t>
  </si>
  <si>
    <t>AL000015904</t>
  </si>
  <si>
    <t>AL000015905</t>
  </si>
  <si>
    <t>AL000015906</t>
  </si>
  <si>
    <t>AL000015911</t>
  </si>
  <si>
    <t>AL000015917</t>
  </si>
  <si>
    <t>AL000015919</t>
  </si>
  <si>
    <t>AL000015921</t>
  </si>
  <si>
    <t>AL000015922</t>
  </si>
  <si>
    <t>AL000015924</t>
  </si>
  <si>
    <t>AL000015925</t>
  </si>
  <si>
    <t>AL000015941</t>
  </si>
  <si>
    <t>AL000015942</t>
  </si>
  <si>
    <t>AL000015943</t>
  </si>
  <si>
    <t>AL000015960</t>
  </si>
  <si>
    <t>AL000015961</t>
  </si>
  <si>
    <t>AL000015962</t>
  </si>
  <si>
    <t>AL000015964</t>
  </si>
  <si>
    <t>AL000015966</t>
  </si>
  <si>
    <t>AL000015967</t>
  </si>
  <si>
    <t>AL000015968</t>
  </si>
  <si>
    <t>AL000015969</t>
  </si>
  <si>
    <t>AL000015970</t>
  </si>
  <si>
    <t>AL000015971</t>
  </si>
  <si>
    <t>AL000015972</t>
  </si>
  <si>
    <t>AL000015973</t>
  </si>
  <si>
    <t>AL000015974</t>
  </si>
  <si>
    <t>AL000015975</t>
  </si>
  <si>
    <t>AL000015976</t>
  </si>
  <si>
    <t>AL000015977</t>
  </si>
  <si>
    <t>AL000015978</t>
  </si>
  <si>
    <t>AL000015979</t>
  </si>
  <si>
    <t>AL000016002</t>
  </si>
  <si>
    <t>AL000016003</t>
  </si>
  <si>
    <t>AL000016005</t>
  </si>
  <si>
    <t>AL000016012</t>
  </si>
  <si>
    <t>AL000016020</t>
  </si>
  <si>
    <t>AL000016109</t>
  </si>
  <si>
    <t>AL000016110</t>
  </si>
  <si>
    <t>AL000016111</t>
  </si>
  <si>
    <t>AL000016112</t>
  </si>
  <si>
    <t>AL000016114</t>
  </si>
  <si>
    <t>AL000016116</t>
  </si>
  <si>
    <t>AL000016138</t>
  </si>
  <si>
    <t>AL000016139</t>
  </si>
  <si>
    <t>AL000016140</t>
  </si>
  <si>
    <t>AL000016163</t>
  </si>
  <si>
    <t>AL000016179</t>
  </si>
  <si>
    <t>AL000016189</t>
  </si>
  <si>
    <t>AL000016190</t>
  </si>
  <si>
    <t>AL000016193</t>
  </si>
  <si>
    <t>AL000016195</t>
  </si>
  <si>
    <t>AL000016196</t>
  </si>
  <si>
    <t>AL000016203</t>
  </si>
  <si>
    <t>AL000016209</t>
  </si>
  <si>
    <t>AL000016212</t>
  </si>
  <si>
    <t>AL000016213</t>
  </si>
  <si>
    <t>AL000016215</t>
  </si>
  <si>
    <t>AL000016216</t>
  </si>
  <si>
    <t>AL000016217</t>
  </si>
  <si>
    <t>AL000016218</t>
  </si>
  <si>
    <t>AL000016219</t>
  </si>
  <si>
    <t>AL000016223</t>
  </si>
  <si>
    <t>AL000016226</t>
  </si>
  <si>
    <t>AL000016227</t>
  </si>
  <si>
    <t>AL000016233</t>
  </si>
  <si>
    <t>AL000016236</t>
  </si>
  <si>
    <t>AL000016255</t>
  </si>
  <si>
    <t>AL000016261</t>
  </si>
  <si>
    <t>AL000016273</t>
  </si>
  <si>
    <t>AL000016277</t>
  </si>
  <si>
    <t>AL000016286</t>
  </si>
  <si>
    <t>AL000016293</t>
  </si>
  <si>
    <t>AL000016294</t>
  </si>
  <si>
    <t>AL000016296</t>
  </si>
  <si>
    <t>AL000016298</t>
  </si>
  <si>
    <t>AL000016301</t>
  </si>
  <si>
    <t>AL000016303</t>
  </si>
  <si>
    <t>AL000016323</t>
  </si>
  <si>
    <t>AL000016324</t>
  </si>
  <si>
    <t>AL000016325</t>
  </si>
  <si>
    <t>AL000016327</t>
  </si>
  <si>
    <t>AL000016336</t>
  </si>
  <si>
    <t>AL000016338</t>
  </si>
  <si>
    <t>AL000016361</t>
  </si>
  <si>
    <t>AL000016364</t>
  </si>
  <si>
    <t>AL000016365</t>
  </si>
  <si>
    <t>AL000016368</t>
  </si>
  <si>
    <t>AL000016376</t>
  </si>
  <si>
    <t>AL000016384</t>
  </si>
  <si>
    <t>AL000016390</t>
  </si>
  <si>
    <t>AL000016392</t>
  </si>
  <si>
    <t>AL000016394</t>
  </si>
  <si>
    <t>AL000016398</t>
  </si>
  <si>
    <t>AL000016402</t>
  </si>
  <si>
    <t>AL000016408</t>
  </si>
  <si>
    <t>AL000016418</t>
  </si>
  <si>
    <t>AL000016420</t>
  </si>
  <si>
    <t>AL000016421</t>
  </si>
  <si>
    <t>AL000016422</t>
  </si>
  <si>
    <t>AL000016423</t>
  </si>
  <si>
    <t>AL000016428</t>
  </si>
  <si>
    <t>AL000016429</t>
  </si>
  <si>
    <t>AL000016431</t>
  </si>
  <si>
    <t>AL000016437</t>
  </si>
  <si>
    <t>AL000016440</t>
  </si>
  <si>
    <t>AL000016444</t>
  </si>
  <si>
    <t>AL000016445</t>
  </si>
  <si>
    <t>AL000016448</t>
  </si>
  <si>
    <t>AL000016449</t>
  </si>
  <si>
    <t>AL000016450</t>
  </si>
  <si>
    <t>AL000016461</t>
  </si>
  <si>
    <t>AL000016463</t>
  </si>
  <si>
    <t>AL000016466</t>
  </si>
  <si>
    <t>AL000016467</t>
  </si>
  <si>
    <t>AL000016468</t>
  </si>
  <si>
    <t>AL000016469</t>
  </si>
  <si>
    <t>AL000016470</t>
  </si>
  <si>
    <t>AL000016471</t>
  </si>
  <si>
    <t>AL000016472</t>
  </si>
  <si>
    <t>AL000016474</t>
  </si>
  <si>
    <t>AL000016477</t>
  </si>
  <si>
    <t>AL000016480</t>
  </si>
  <si>
    <t>AL000016487</t>
  </si>
  <si>
    <t>AL000016491</t>
  </si>
  <si>
    <t>AL000016493</t>
  </si>
  <si>
    <t>AL000016498</t>
  </si>
  <si>
    <t>AL000016499</t>
  </si>
  <si>
    <t>AL000016503</t>
  </si>
  <si>
    <t>AL000016505</t>
  </si>
  <si>
    <t>AL000016506</t>
  </si>
  <si>
    <t>AL000016508</t>
  </si>
  <si>
    <t>AL000016511</t>
  </si>
  <si>
    <t>AL000016520</t>
  </si>
  <si>
    <t>AL000016524</t>
  </si>
  <si>
    <t>AL000016530</t>
  </si>
  <si>
    <t>AL000016535</t>
  </si>
  <si>
    <t>AL000016536</t>
  </si>
  <si>
    <t>AL000016548</t>
  </si>
  <si>
    <t>AL000016559</t>
  </si>
  <si>
    <t>AL000016560</t>
  </si>
  <si>
    <t>AL000016561</t>
  </si>
  <si>
    <t>AL000016564</t>
  </si>
  <si>
    <t>AL000016567</t>
  </si>
  <si>
    <t>AL000016571</t>
  </si>
  <si>
    <t>AL000016576</t>
  </si>
  <si>
    <t>AL000016584</t>
  </si>
  <si>
    <t>AL000016586</t>
  </si>
  <si>
    <t>AL000016587</t>
  </si>
  <si>
    <t>AL000016591</t>
  </si>
  <si>
    <t>AL000016603</t>
  </si>
  <si>
    <t>AL000016604</t>
  </si>
  <si>
    <t>AL000016631</t>
  </si>
  <si>
    <t>AL000016634</t>
  </si>
  <si>
    <t>AL000016635</t>
  </si>
  <si>
    <t>AL000016639</t>
  </si>
  <si>
    <t>AL000016645</t>
  </si>
  <si>
    <t>AL000016659</t>
  </si>
  <si>
    <t>AL000016660</t>
  </si>
  <si>
    <t>AL000016665</t>
  </si>
  <si>
    <t>AL000016669</t>
  </si>
  <si>
    <t>AL000016672</t>
  </si>
  <si>
    <t>AL000016680</t>
  </si>
  <si>
    <t>AL000016685</t>
  </si>
  <si>
    <t>AL000016686</t>
  </si>
  <si>
    <t>AL000016692</t>
  </si>
  <si>
    <t>AL000016698</t>
  </si>
  <si>
    <t>AL000016704</t>
  </si>
  <si>
    <t>AL000016705</t>
  </si>
  <si>
    <t>AL000016707</t>
  </si>
  <si>
    <t>AL000016711</t>
  </si>
  <si>
    <t>AL000016714</t>
  </si>
  <si>
    <t>AL000016729</t>
  </si>
  <si>
    <t>AL000016732</t>
  </si>
  <si>
    <t>AL000016736</t>
  </si>
  <si>
    <t>AL000016743</t>
  </si>
  <si>
    <t>AL000016746</t>
  </si>
  <si>
    <t>AL000016748</t>
  </si>
  <si>
    <t>AL000016750</t>
  </si>
  <si>
    <t>AL000016751</t>
  </si>
  <si>
    <t>AL000016752</t>
  </si>
  <si>
    <t>AL000016755</t>
  </si>
  <si>
    <t>Сравнение</t>
  </si>
  <si>
    <t>Схема классификации клиентов</t>
  </si>
  <si>
    <t>Классифицируйте клиентов по показателю продаж согласно приведенной схеме (используя функции Excel).</t>
  </si>
  <si>
    <t>не более</t>
  </si>
  <si>
    <t>свыше</t>
  </si>
  <si>
    <t>Группа</t>
  </si>
  <si>
    <t>Группа А</t>
  </si>
  <si>
    <t>Группа Б</t>
  </si>
  <si>
    <t>Расчет выполнения плана</t>
  </si>
  <si>
    <t>AL000000026</t>
  </si>
  <si>
    <t>AL000000074</t>
  </si>
  <si>
    <t>AL000000091</t>
  </si>
  <si>
    <t>AL000000103</t>
  </si>
  <si>
    <t>AL000000112</t>
  </si>
  <si>
    <t>AL000000137</t>
  </si>
  <si>
    <t>Абсолютное отклонение</t>
  </si>
  <si>
    <t>Темп роста, %</t>
  </si>
  <si>
    <t>Темп прироста, %</t>
  </si>
  <si>
    <t>Максимальный прирост</t>
  </si>
  <si>
    <t>Максимальное снижение</t>
  </si>
  <si>
    <t>Приводятся данные по продажам за 2 месяца.
Необходимо провести горизонтальный анализ и определить показатели по изменению продаж.
Также необходимо определить максимальный прирост и максимальное снижение в продажах (используя функции Excel).</t>
  </si>
  <si>
    <t>Сумма, счет и среднее значение</t>
  </si>
  <si>
    <t>План</t>
  </si>
  <si>
    <t>Факт</t>
  </si>
  <si>
    <t>Выполнение</t>
  </si>
  <si>
    <t>Представлены данные по продажам (план, факт).
Необходимо определить выполнение плана и настроить условное форматирование: если план выполнен на 100% и более - зеленая заливка, если план продаж не достигнут - красная заливка (используя функции Excel).</t>
  </si>
  <si>
    <t>Кол-во клиентов в периоде с продажами</t>
  </si>
  <si>
    <t>Среднее значение продаж на клиента</t>
  </si>
  <si>
    <t>Кол-во клиентов в периоде (в т.ч. неактивных)</t>
  </si>
  <si>
    <t>Приводятся данные по продажам за 2 месяца.
Необходимо определить сумму продаж, средние продажи и общее кол-во клиентов (используя функции Excel).</t>
  </si>
  <si>
    <t>Отклонение</t>
  </si>
  <si>
    <t>Вклад в отклонение</t>
  </si>
  <si>
    <t>Отклонение в % нарастающим итогом</t>
  </si>
  <si>
    <t>Сортировка и определение значимых отклонений</t>
  </si>
  <si>
    <t>Представлены сведения по отклонениям от плана по продажам.
Необходимо определить по каждому клиенту вклад в совокупное отклонение, затем отсортировать по убыванию и выявить, какие клиенты обеспечили 80% отклонения от плана  (используя функции Excel).</t>
  </si>
  <si>
    <t>Кол-во клиентов</t>
  </si>
  <si>
    <t>Сумма продаж по типу клиентов</t>
  </si>
  <si>
    <t>Представлены данные по продажам по клиентам с указанием типа и категории.
Необходимо подсчитать кол-во клиентов и сумму продаж по ним по отдельным категориям и типам (используя функции Excel).</t>
  </si>
  <si>
    <t>Построение графика динамики</t>
  </si>
  <si>
    <t>Построение круговой диаграммы</t>
  </si>
  <si>
    <t>Построение гистограммы</t>
  </si>
  <si>
    <t>Подбор типа диаграммы и визуализация</t>
  </si>
  <si>
    <t>Представлены данные по продажам по клиентам с указанием типа и категории.
Необходимо подсчитать кол-во клиентов и сумму продаж по ним по отдельным категориям и типам, учитывая дополнительные условия (используя функции Excel).</t>
  </si>
  <si>
    <t>С суммой заказа более</t>
  </si>
  <si>
    <t>Сумма и счет по категориям с условием</t>
  </si>
  <si>
    <t>до (вкл.)</t>
  </si>
  <si>
    <t>TOP60</t>
  </si>
  <si>
    <t>Next20</t>
  </si>
  <si>
    <t>Next10</t>
  </si>
  <si>
    <t>Next5</t>
  </si>
  <si>
    <t>Bottom5</t>
  </si>
  <si>
    <t>Схема классификации клиентов по сумме продаж</t>
  </si>
  <si>
    <t>Слой</t>
  </si>
  <si>
    <t>Продажи, от</t>
  </si>
  <si>
    <t>Приведены данные по продажам по клиентам.
На основании имеющейся системы классификации необходимо классифицировать клиентов по слоям  (используя функции Excel).</t>
  </si>
  <si>
    <t>Форматирование графика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</si>
  <si>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</si>
  <si>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</si>
  <si>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</si>
  <si>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</si>
  <si>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</si>
  <si>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</si>
  <si>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</si>
  <si>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</si>
  <si>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</si>
  <si>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Приведен график с динамикой продаж. Необходимо добавить подписи данных (сумма продаж должна отражаться без учета тыинов)</t>
  </si>
  <si>
    <t>Период</t>
  </si>
  <si>
    <t>Продажи агента 1</t>
  </si>
  <si>
    <t>Продажи агента 2</t>
  </si>
  <si>
    <t>Приведена динамика продаж по двум торговым агентам. Необходимо отразить динамику посредством линейного графика.</t>
  </si>
  <si>
    <t>Продажи агента 3</t>
  </si>
  <si>
    <t>Продажи агента 4</t>
  </si>
  <si>
    <t>Продажи агента 5</t>
  </si>
  <si>
    <t>Продажи</t>
  </si>
  <si>
    <t>Приведены данные по продажам торговой команды. Посредством круговой диаграммы представьте вклад каждого агента в совокупные продажи.</t>
  </si>
  <si>
    <t>1 кв. 2017 г.</t>
  </si>
  <si>
    <t>2 кв. 2017 г.</t>
  </si>
  <si>
    <t>3 кв. 2017 г.</t>
  </si>
  <si>
    <t>4 кв. 2017 г.</t>
  </si>
  <si>
    <t>Приведена динамика исполнения плана продаж за год. Представьте динамику по торговым агентам посредством гистограмм</t>
  </si>
  <si>
    <t>Приведена динамика исполнения плана продаж и кол-во клиентов. Как лучше всего визуализировать приведенные данные на одной диаграмме.</t>
  </si>
  <si>
    <t>сумма группы А</t>
  </si>
  <si>
    <t>сумма группы B</t>
  </si>
  <si>
    <t>общее отклонение</t>
  </si>
  <si>
    <t>Row Labels</t>
  </si>
  <si>
    <t>Grand Total</t>
  </si>
  <si>
    <t>Sum of Сумма продаж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</si>
</sst>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_-* #,##0.00\ _₽_-;\-* #,##0.00\ _₽_-;_-* &quot;-&quot;??\ _₽_-;_-@_-"/>
    <numFmt numFmtId="165" formatCode="#,##0.0"/>
    <numFmt numFmtId="166" formatCode="_-* #,##0\ _₽_-;\-* #,##0\ _₽_-;_-* &quot;-&quot;??\ _₽_-;_-@_-"/>
    <numFmt numFmtId="167" formatCode="yyyy\-mmm"/>
  </numFmts>
  <fonts count="7" x14ac:knownFonts="1">
    <font>
      <sz val="11"/>
      <color theme="1"/>
      <name val="Calibri"/>
      <family val="2"/>
      <charset val="204"/>
      <scheme val="minor"/>
    </font>
    <font>
      <sz val="9"/>
      <color theme="1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rgb="FF363636"/>
      <name val="Arial"/>
      <family val="2"/>
      <charset val="204"/>
    </font>
    <font>
      <sz val="10"/>
      <name val="Arial"/>
      <family val="2"/>
      <charset val="204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" fillId="0" borderId="0"/>
  </cellStyleXfs>
  <cellXfs count="48">
    <xf numFmtId="0" fontId="0" fillId="0" borderId="0" xfId="0"/>
    <xf numFmtId="0" fontId="1" fillId="0" borderId="0" xfId="0" applyFont="1"/>
    <xf numFmtId="0" fontId="3" fillId="0" borderId="2" xfId="0" applyFont="1" applyBorder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/>
    <xf numFmtId="0" fontId="3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/>
    </xf>
    <xf numFmtId="165" fontId="1" fillId="0" borderId="1" xfId="0" applyNumberFormat="1" applyFont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166" fontId="1" fillId="0" borderId="1" xfId="1" applyNumberFormat="1" applyFont="1" applyBorder="1" applyAlignment="1">
      <alignment horizontal="left" vertical="center" wrapText="1"/>
    </xf>
    <xf numFmtId="3" fontId="1" fillId="0" borderId="1" xfId="1" applyNumberFormat="1" applyFont="1" applyBorder="1" applyAlignment="1">
      <alignment horizontal="center" vertical="center" wrapText="1"/>
    </xf>
    <xf numFmtId="167" fontId="4" fillId="3" borderId="2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165" fontId="1" fillId="0" borderId="2" xfId="0" applyNumberFormat="1" applyFont="1" applyBorder="1" applyAlignment="1">
      <alignment horizontal="right" vertical="center" wrapText="1"/>
    </xf>
    <xf numFmtId="0" fontId="3" fillId="0" borderId="0" xfId="0" applyFont="1" applyAlignment="1">
      <alignment horizontal="right"/>
    </xf>
    <xf numFmtId="165" fontId="1" fillId="2" borderId="2" xfId="0" applyNumberFormat="1" applyFont="1" applyFill="1" applyBorder="1" applyAlignment="1">
      <alignment horizontal="center" vertical="center" wrapText="1"/>
    </xf>
    <xf numFmtId="9" fontId="1" fillId="2" borderId="2" xfId="2" applyFont="1" applyFill="1" applyBorder="1" applyAlignment="1">
      <alignment horizontal="center" vertical="center" wrapText="1"/>
    </xf>
    <xf numFmtId="9" fontId="1" fillId="2" borderId="2" xfId="0" applyNumberFormat="1" applyFont="1" applyFill="1" applyBorder="1" applyAlignment="1">
      <alignment horizontal="center" vertical="center" wrapText="1"/>
    </xf>
    <xf numFmtId="3" fontId="1" fillId="2" borderId="2" xfId="0" applyNumberFormat="1" applyFont="1" applyFill="1" applyBorder="1" applyAlignment="1">
      <alignment horizontal="center" vertical="center" wrapText="1"/>
    </xf>
    <xf numFmtId="164" fontId="1" fillId="2" borderId="2" xfId="1" applyFont="1" applyFill="1" applyBorder="1" applyAlignment="1">
      <alignment horizontal="center" vertical="center" wrapText="1"/>
    </xf>
    <xf numFmtId="164" fontId="3" fillId="0" borderId="0" xfId="0" applyNumberFormat="1" applyFont="1"/>
    <xf numFmtId="167" fontId="4" fillId="3" borderId="2" xfId="0" applyNumberFormat="1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5" xfId="0" applyFont="1" applyBorder="1"/>
    <xf numFmtId="0" fontId="1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7" fontId="4" fillId="0" borderId="0" xfId="0" applyNumberFormat="1" applyFont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vertical="center"/>
    </xf>
    <xf numFmtId="165" fontId="1" fillId="0" borderId="2" xfId="0" applyNumberFormat="1" applyFont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right" vertical="center" wrapText="1"/>
    </xf>
    <xf numFmtId="0" fontId="3" fillId="0" borderId="0" xfId="0" applyFont="1" applyAlignment="1">
      <alignment horizontal="center" vertical="center"/>
    </xf>
    <xf numFmtId="0" fontId="3" fillId="0" borderId="5" xfId="0" applyFont="1" applyBorder="1"/>
    <xf numFmtId="165" fontId="3" fillId="0" borderId="5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 vertical="center" wrapText="1"/>
    </xf>
    <xf numFmtId="165" fontId="3" fillId="0" borderId="0" xfId="0" applyNumberFormat="1" applyFont="1"/>
    <xf numFmtId="9" fontId="1" fillId="2" borderId="2" xfId="1" applyNumberFormat="1" applyFont="1" applyFill="1" applyBorder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4">
    <cellStyle name="Comma" xfId="1" builtinId="3"/>
    <cellStyle name="Legal 8? x 14 in 2" xfId="3" xr:uid="{E8A4BE5A-825F-488B-90E1-6D68C46F6C2A}"/>
    <cellStyle name="Normal" xfId="0" builtinId="0"/>
    <cellStyle name="Percent" xfId="2" builtinId="5"/>
  </cellStyles>
  <dxfs count="6">
    <dxf>
      <fill>
        <patternFill>
          <bgColor rgb="FFC00000"/>
        </patternFill>
      </fill>
    </dxf>
    <dxf>
      <numFmt numFmtId="0" formatCode="General"/>
      <fill>
        <patternFill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</dxf>
  </dxfs>
  <tableStyles count="1" defaultTableStyle="TableStyleMedium2" defaultPivotStyle="PivotStyleLight16">
    <tableStyle name="Invisible" pivot="0" table="0" count="0" xr9:uid="{997B4001-E1A3-4B32-8357-64CACB3C8B1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Задача_10!$D$3:$D$11</c:f>
              <c:strCache>
                <c:ptCount val="9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  <c:pt idx="3">
                  <c:v>апрель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август</c:v>
                </c:pt>
                <c:pt idx="8">
                  <c:v>сентябрь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98D8-475A-ACA8-8279E87907E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E65E-4A8E-9EEB-D98C07CD10F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6-E65E-4A8E-9EEB-D98C07CD10F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A-E65E-4A8E-9EEB-D98C07CD10F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4-E65E-4A8E-9EEB-D98C07CD10F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E65E-4A8E-9EEB-D98C07CD10F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8-E65E-4A8E-9EEB-D98C07CD10FE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98D8-475A-ACA8-8279E87907E5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E65E-4A8E-9EEB-D98C07CD10FE}"/>
              </c:ext>
            </c:extLst>
          </c:dPt>
          <c:cat>
            <c:strRef>
              <c:f>Задача_10!$D$3:$D$11</c:f>
              <c:strCache>
                <c:ptCount val="9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  <c:pt idx="3">
                  <c:v>апрель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август</c:v>
                </c:pt>
                <c:pt idx="8">
                  <c:v>сентябрь</c:v>
                </c:pt>
              </c:strCache>
            </c:strRef>
          </c:cat>
          <c:val>
            <c:numRef>
              <c:f>Задача_10!$E$3:$E$11</c:f>
              <c:numCache>
                <c:formatCode>#,##0.0</c:formatCode>
                <c:ptCount val="9"/>
                <c:pt idx="0">
                  <c:v>15000</c:v>
                </c:pt>
                <c:pt idx="1">
                  <c:v>18000</c:v>
                </c:pt>
                <c:pt idx="2">
                  <c:v>20000</c:v>
                </c:pt>
                <c:pt idx="3">
                  <c:v>12000</c:v>
                </c:pt>
                <c:pt idx="4">
                  <c:v>30000</c:v>
                </c:pt>
                <c:pt idx="5">
                  <c:v>21000</c:v>
                </c:pt>
                <c:pt idx="6">
                  <c:v>17000</c:v>
                </c:pt>
                <c:pt idx="7">
                  <c:v>18000</c:v>
                </c:pt>
                <c:pt idx="8">
                  <c:v>25000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65E-4A8E-9EEB-D98C07CD10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full project.xlsx]Задача_10 Pivot Chart!PivotTable2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'Задача_10 Pivot Chart'!$B$3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'Задача_10 Pivot Chart'!$A$4:$A$13</c:f>
              <c:strCache>
                <c:ptCount val="9"/>
                <c:pt idx="0">
                  <c:v>август</c:v>
                </c:pt>
                <c:pt idx="1">
                  <c:v>апрель</c:v>
                </c:pt>
                <c:pt idx="2">
                  <c:v>июль</c:v>
                </c:pt>
                <c:pt idx="3">
                  <c:v>июнь</c:v>
                </c:pt>
                <c:pt idx="4">
                  <c:v>май</c:v>
                </c:pt>
                <c:pt idx="5">
                  <c:v>март</c:v>
                </c:pt>
                <c:pt idx="6">
                  <c:v>сентябрь</c:v>
                </c:pt>
                <c:pt idx="7">
                  <c:v>февраль</c:v>
                </c:pt>
                <c:pt idx="8">
                  <c:v>январь</c:v>
                </c:pt>
              </c:strCache>
            </c:strRef>
          </c:cat>
          <c:val>
            <c:numRef>
              <c:f>'Задача_10 Pivot Chart'!$B$4:$B$13</c:f>
              <c:numCache>
                <c:formatCode>General</c:formatCode>
                <c:ptCount val="9"/>
                <c:pt idx="0">
                  <c:v>18000</c:v>
                </c:pt>
                <c:pt idx="1">
                  <c:v>12000</c:v>
                </c:pt>
                <c:pt idx="2">
                  <c:v>17000</c:v>
                </c:pt>
                <c:pt idx="3">
                  <c:v>21000</c:v>
                </c:pt>
                <c:pt idx="4">
                  <c:v>30000</c:v>
                </c:pt>
                <c:pt idx="5">
                  <c:v>20000</c:v>
                </c:pt>
                <c:pt idx="6">
                  <c:v>25000</c:v>
                </c:pt>
                <c:pt idx="7">
                  <c:v>18000</c:v>
                </c:pt>
                <c:pt idx="8">
                  <c:v>15000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5C-4D69-8BC3-F966FFB5BC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66895"/>
        <c:axId val="7258735"/>
      </c:barChart>
      <c:catAx>
        <c:axId val="7266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8735"/>
        <c:crosses val="autoZero"/>
        <c:auto val="1"/>
        <c:lblAlgn val="ctr"/>
        <c:lblOffset val="100"/>
        <c:noMultiLvlLbl val="0"/>
      </c:catAx>
      <c:valAx>
        <c:axId val="7258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6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Задача_11!$D$3</c:f>
              <c:strCache>
                <c:ptCount val="1"/>
                <c:pt idx="0">
                  <c:v>Продажи агента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Задача_11!$E$2:$M$2</c:f>
              <c:strCache>
                <c:ptCount val="9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  <c:pt idx="3">
                  <c:v>апрель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август</c:v>
                </c:pt>
                <c:pt idx="8">
                  <c:v>сентябрь</c:v>
                </c:pt>
              </c:strCache>
            </c:strRef>
          </c:cat>
          <c:val>
            <c:numRef>
              <c:f>Задача_11!$E$3:$M$3</c:f>
              <c:numCache>
                <c:formatCode>#,##0</c:formatCode>
                <c:ptCount val="9"/>
                <c:pt idx="0">
                  <c:v>15000</c:v>
                </c:pt>
                <c:pt idx="1">
                  <c:v>18000</c:v>
                </c:pt>
                <c:pt idx="2">
                  <c:v>20000</c:v>
                </c:pt>
                <c:pt idx="3">
                  <c:v>12000</c:v>
                </c:pt>
                <c:pt idx="4">
                  <c:v>30000</c:v>
                </c:pt>
                <c:pt idx="5">
                  <c:v>21000</c:v>
                </c:pt>
                <c:pt idx="6">
                  <c:v>17000</c:v>
                </c:pt>
                <c:pt idx="7">
                  <c:v>18000</c:v>
                </c:pt>
                <c:pt idx="8">
                  <c:v>25000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DE-4AE3-A9BF-C1D99D1E85A0}"/>
            </c:ext>
          </c:extLst>
        </c:ser>
        <c:ser>
          <c:idx val="1"/>
          <c:order val="1"/>
          <c:tx>
            <c:strRef>
              <c:f>Задача_11!$D$4</c:f>
              <c:strCache>
                <c:ptCount val="1"/>
                <c:pt idx="0">
                  <c:v>Продажи агента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Задача_11!$E$2:$M$2</c:f>
              <c:strCache>
                <c:ptCount val="9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  <c:pt idx="3">
                  <c:v>апрель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август</c:v>
                </c:pt>
                <c:pt idx="8">
                  <c:v>сентябрь</c:v>
                </c:pt>
              </c:strCache>
            </c:strRef>
          </c:cat>
          <c:val>
            <c:numRef>
              <c:f>Задача_11!$E$4:$M$4</c:f>
              <c:numCache>
                <c:formatCode>#,##0</c:formatCode>
                <c:ptCount val="9"/>
                <c:pt idx="0">
                  <c:v>25000</c:v>
                </c:pt>
                <c:pt idx="1">
                  <c:v>21000</c:v>
                </c:pt>
                <c:pt idx="2">
                  <c:v>18000</c:v>
                </c:pt>
                <c:pt idx="3">
                  <c:v>14000</c:v>
                </c:pt>
                <c:pt idx="4">
                  <c:v>5000</c:v>
                </c:pt>
                <c:pt idx="5">
                  <c:v>15000</c:v>
                </c:pt>
                <c:pt idx="6">
                  <c:v>17000</c:v>
                </c:pt>
                <c:pt idx="7">
                  <c:v>16000</c:v>
                </c:pt>
                <c:pt idx="8">
                  <c:v>21000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DE-4AE3-A9BF-C1D99D1E85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006927"/>
        <c:axId val="18007407"/>
      </c:lineChart>
      <c:catAx>
        <c:axId val="180069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07407"/>
        <c:crosses val="autoZero"/>
        <c:auto val="1"/>
        <c:lblAlgn val="ctr"/>
        <c:lblOffset val="100"/>
        <c:noMultiLvlLbl val="0"/>
      </c:catAx>
      <c:valAx>
        <c:axId val="18007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06927"/>
        <c:crosses val="autoZero"/>
        <c:crossBetween val="between"/>
      </c:valAx>
      <c:spPr>
        <a:noFill/>
        <a:ln>
          <a:noFill/>
        </a:ln>
        <a:effectLst>
          <a:glow rad="139700">
            <a:schemeClr val="accent3">
              <a:satMod val="175000"/>
              <a:alpha val="40000"/>
            </a:schemeClr>
          </a:glow>
          <a:outerShdw blurRad="50800" dist="50800" dir="5400000" algn="ctr" rotWithShape="0">
            <a:srgbClr val="000000">
              <a:alpha val="32000"/>
            </a:srgbClr>
          </a:outerShdw>
        </a:effectLst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9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Задача_12!$E$2</c:f>
              <c:strCache>
                <c:ptCount val="1"/>
                <c:pt idx="0">
                  <c:v>Продажи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F128-4B69-BE56-0337C25D6B3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F128-4B69-BE56-0337C25D6B3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F128-4B69-BE56-0337C25D6B3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F128-4B69-BE56-0337C25D6B36}"/>
              </c:ext>
            </c:extLst>
          </c:dPt>
          <c:dPt>
            <c:idx val="4"/>
            <c:bubble3D val="0"/>
            <c:explosion val="9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7013-4CC4-A3EB-BD4C42EF9046}"/>
              </c:ext>
            </c:extLst>
          </c:dPt>
          <c:cat>
            <c:strRef>
              <c:f>Задача_12!$D$3:$D$7</c:f>
              <c:strCache>
                <c:ptCount val="5"/>
                <c:pt idx="0">
                  <c:v>Продажи агента 1</c:v>
                </c:pt>
                <c:pt idx="1">
                  <c:v>Продажи агента 2</c:v>
                </c:pt>
                <c:pt idx="2">
                  <c:v>Продажи агента 3</c:v>
                </c:pt>
                <c:pt idx="3">
                  <c:v>Продажи агента 4</c:v>
                </c:pt>
                <c:pt idx="4">
                  <c:v>Продажи агента 5</c:v>
                </c:pt>
              </c:strCache>
            </c:strRef>
          </c:cat>
          <c:val>
            <c:numRef>
              <c:f>Задача_12!$E$3:$E$7</c:f>
              <c:numCache>
                <c:formatCode>_-* #,##0\ _₽_-;\-* #,##0\ _₽_-;_-* "-"??\ _₽_-;_-@_-</c:formatCode>
                <c:ptCount val="5"/>
                <c:pt idx="0">
                  <c:v>30000</c:v>
                </c:pt>
                <c:pt idx="1">
                  <c:v>20000</c:v>
                </c:pt>
                <c:pt idx="2">
                  <c:v>15000</c:v>
                </c:pt>
                <c:pt idx="3">
                  <c:v>11000</c:v>
                </c:pt>
                <c:pt idx="4">
                  <c:v>45000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13-4CC4-A3EB-BD4C42EF90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 </a:t>
            </a:r>
            <a:r>
              <a:rPr lang="ru-RU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посредством гистограмм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:rich>
      </c:tx>
      <c:layout>
        <c:manualLayout>
          <c:xMode val="edge"/>
          <c:yMode val="edge"/>
          <c:x val="0.35393744531933513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Задача_13!$E$2</c:f>
              <c:strCache>
                <c:ptCount val="1"/>
                <c:pt idx="0">
                  <c:v>Продажи агента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Задача_13!$D$3:$D$6</c:f>
              <c:strCache>
                <c:ptCount val="4"/>
                <c:pt idx="0">
                  <c:v>1 кв. 2017 г.</c:v>
                </c:pt>
                <c:pt idx="1">
                  <c:v>2 кв. 2017 г.</c:v>
                </c:pt>
                <c:pt idx="2">
                  <c:v>3 кв. 2017 г.</c:v>
                </c:pt>
                <c:pt idx="3">
                  <c:v>4 кв. 2017 г.</c:v>
                </c:pt>
              </c:strCache>
            </c:strRef>
          </c:cat>
          <c:val>
            <c:numRef>
              <c:f>Задача_13!$E$3:$E$6</c:f>
              <c:numCache>
                <c:formatCode>_-* #,##0\ _₽_-;\-* #,##0\ _₽_-;_-* "-"??\ _₽_-;_-@_-</c:formatCode>
                <c:ptCount val="4"/>
                <c:pt idx="0">
                  <c:v>30000</c:v>
                </c:pt>
                <c:pt idx="1">
                  <c:v>20000</c:v>
                </c:pt>
                <c:pt idx="2">
                  <c:v>15000</c:v>
                </c:pt>
                <c:pt idx="3">
                  <c:v>11000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A1-4AF1-A866-74B0FAC65CBF}"/>
            </c:ext>
          </c:extLst>
        </c:ser>
        <c:ser>
          <c:idx val="1"/>
          <c:order val="1"/>
          <c:tx>
            <c:strRef>
              <c:f>Задача_13!$F$2</c:f>
              <c:strCache>
                <c:ptCount val="1"/>
                <c:pt idx="0">
                  <c:v>Продажи агента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Задача_13!$D$3:$D$6</c:f>
              <c:strCache>
                <c:ptCount val="4"/>
                <c:pt idx="0">
                  <c:v>1 кв. 2017 г.</c:v>
                </c:pt>
                <c:pt idx="1">
                  <c:v>2 кв. 2017 г.</c:v>
                </c:pt>
                <c:pt idx="2">
                  <c:v>3 кв. 2017 г.</c:v>
                </c:pt>
                <c:pt idx="3">
                  <c:v>4 кв. 2017 г.</c:v>
                </c:pt>
              </c:strCache>
            </c:strRef>
          </c:cat>
          <c:val>
            <c:numRef>
              <c:f>Задача_13!$F$3:$F$6</c:f>
              <c:numCache>
                <c:formatCode>_-* #,##0\ _₽_-;\-* #,##0\ _₽_-;_-* "-"??\ _₽_-;_-@_-</c:formatCode>
                <c:ptCount val="4"/>
                <c:pt idx="0">
                  <c:v>25000</c:v>
                </c:pt>
                <c:pt idx="1">
                  <c:v>15000</c:v>
                </c:pt>
                <c:pt idx="2">
                  <c:v>25000</c:v>
                </c:pt>
                <c:pt idx="3">
                  <c:v>18000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A1-4AF1-A866-74B0FAC65CB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0"/>
        <c:axId val="1106992112"/>
        <c:axId val="1106993552"/>
      </c:barChart>
      <c:catAx>
        <c:axId val="1106992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6993552"/>
        <c:crosses val="autoZero"/>
        <c:auto val="1"/>
        <c:lblAlgn val="ctr"/>
        <c:lblOffset val="100"/>
        <c:noMultiLvlLbl val="0"/>
      </c:catAx>
      <c:valAx>
        <c:axId val="110699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\ _₽_-;\-* #,##0\ _₽_-;_-* &quot;-&quot;??\ _₽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699211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Задача_14!$E$2</c:f>
              <c:strCache>
                <c:ptCount val="1"/>
                <c:pt idx="0">
                  <c:v>Сумма продаж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Задача_14!$D$3:$D$11</c:f>
              <c:strCache>
                <c:ptCount val="9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  <c:pt idx="3">
                  <c:v>апрель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август</c:v>
                </c:pt>
                <c:pt idx="8">
                  <c:v>сентябрь</c:v>
                </c:pt>
              </c:strCache>
            </c:strRef>
          </c:cat>
          <c:val>
            <c:numRef>
              <c:f>Задача_14!$E$3:$E$11</c:f>
              <c:numCache>
                <c:formatCode>#,##0.0</c:formatCode>
                <c:ptCount val="9"/>
                <c:pt idx="0">
                  <c:v>15000</c:v>
                </c:pt>
                <c:pt idx="1">
                  <c:v>18000</c:v>
                </c:pt>
                <c:pt idx="2">
                  <c:v>20000</c:v>
                </c:pt>
                <c:pt idx="3">
                  <c:v>12000</c:v>
                </c:pt>
                <c:pt idx="4">
                  <c:v>30000</c:v>
                </c:pt>
                <c:pt idx="5">
                  <c:v>21000</c:v>
                </c:pt>
                <c:pt idx="6">
                  <c:v>17000</c:v>
                </c:pt>
                <c:pt idx="7">
                  <c:v>18000</c:v>
                </c:pt>
                <c:pt idx="8">
                  <c:v>25000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57-48DE-A5AF-D4671E006B75}"/>
            </c:ext>
          </c:extLst>
        </c:ser>
        <c:ser>
          <c:idx val="1"/>
          <c:order val="1"/>
          <c:tx>
            <c:strRef>
              <c:f>Задача_14!$F$2</c:f>
              <c:strCache>
                <c:ptCount val="1"/>
                <c:pt idx="0">
                  <c:v>Кол-во клиентов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Задача_14!$D$3:$D$11</c:f>
              <c:strCache>
                <c:ptCount val="9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  <c:pt idx="3">
                  <c:v>апрель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август</c:v>
                </c:pt>
                <c:pt idx="8">
                  <c:v>сентябрь</c:v>
                </c:pt>
              </c:strCache>
            </c:strRef>
          </c:cat>
          <c:val>
            <c:numRef>
              <c:f>Задача_14!$F$3:$F$11</c:f>
              <c:numCache>
                <c:formatCode>_-* #,##0\ _₽_-;\-* #,##0\ _₽_-;_-* "-"??\ _₽_-;_-@_-</c:formatCode>
                <c:ptCount val="9"/>
                <c:pt idx="0">
                  <c:v>20</c:v>
                </c:pt>
                <c:pt idx="1">
                  <c:v>22</c:v>
                </c:pt>
                <c:pt idx="2">
                  <c:v>30</c:v>
                </c:pt>
                <c:pt idx="3">
                  <c:v>10</c:v>
                </c:pt>
                <c:pt idx="4">
                  <c:v>41</c:v>
                </c:pt>
                <c:pt idx="5">
                  <c:v>32</c:v>
                </c:pt>
                <c:pt idx="6">
                  <c:v>19</c:v>
                </c:pt>
                <c:pt idx="7">
                  <c:v>24</c:v>
                </c:pt>
                <c:pt idx="8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57-48DE-A5AF-D4671E006B7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216252032"/>
        <c:axId val="1216252992"/>
      </c:barChart>
      <c:catAx>
        <c:axId val="1216252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6252992"/>
        <c:crosses val="autoZero"/>
        <c:auto val="1"/>
        <c:lblAlgn val="ctr"/>
        <c:lblOffset val="100"/>
        <c:noMultiLvlLbl val="0"/>
      </c:catAx>
      <c:valAx>
        <c:axId val="121625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625203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317499</xdr:colOff>
      <xdr:row>0</xdr:row>
      <xdr:rowOff>338666</xdr:rowOff>
    </xdr:from>
    <xdr:to>
      <xdr:col>12</xdr:col>
      <xdr:colOff>503766</xdr:colOff>
      <xdr:row>17</xdr:row>
      <xdr:rowOff>33866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7EA8DF-2600-3110-9D89-A4506B5448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11430</xdr:rowOff>
    </xdr:from>
    <xdr:to>
      <xdr:col>11</xdr:col>
      <xdr:colOff>487680</xdr:colOff>
      <xdr:row>17</xdr:row>
      <xdr:rowOff>11430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26491C-D5D1-0EB8-6CB0-6C6179154A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182033</xdr:colOff>
      <xdr:row>5</xdr:row>
      <xdr:rowOff>110067</xdr:rowOff>
    </xdr:from>
    <xdr:to>
      <xdr:col>11</xdr:col>
      <xdr:colOff>368300</xdr:colOff>
      <xdr:row>21</xdr:row>
      <xdr:rowOff>143933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1289C0-D3A2-917B-1E9C-5EE9422FBC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139700</xdr:colOff>
      <xdr:row>1</xdr:row>
      <xdr:rowOff>8466</xdr:rowOff>
    </xdr:from>
    <xdr:to>
      <xdr:col>12</xdr:col>
      <xdr:colOff>325966</xdr:colOff>
      <xdr:row>16</xdr:row>
      <xdr:rowOff>42333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60B219-9CEE-7220-32CF-7371BFAD16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342900</xdr:colOff>
      <xdr:row>8</xdr:row>
      <xdr:rowOff>8467</xdr:rowOff>
    </xdr:from>
    <xdr:to>
      <xdr:col>11</xdr:col>
      <xdr:colOff>207433</xdr:colOff>
      <xdr:row>24</xdr:row>
      <xdr:rowOff>42333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4327060-AC2B-752F-8D5E-3D4DBAE090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211673</xdr:colOff>
      <xdr:row>1</xdr:row>
      <xdr:rowOff>110066</xdr:rowOff>
    </xdr:from>
    <xdr:to>
      <xdr:col>17</xdr:col>
      <xdr:colOff>440266</xdr:colOff>
      <xdr:row>26</xdr:row>
      <xdr:rowOff>42334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D3148C-B543-C747-30E9-413FB05755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iyor Turaboyev" refreshedDate="45582.545649537038" createdVersion="8" refreshedVersion="8" minRefreshableVersion="3" recordCount="9" xr:uid="{E58D196E-F44F-42C2-9C81-EAABFC21CB66}">
  <cacheSource type="worksheet">
    <worksheetSource ref="D2:E11" sheet="Задача_10"/>
  </cacheSource>
  <cacheFields count="2">
    <cacheField name="Период" numFmtId="0">
      <sharedItems count="9">
        <s v="январь"/>
        <s v="февраль"/>
        <s v="март"/>
        <s v="апрель"/>
        <s v="май"/>
        <s v="июнь"/>
        <s v="июль"/>
        <s v="август"/>
        <s v="сентябрь"/>
      </sharedItems>
    </cacheField>
    <cacheField name="Сумма продаж" numFmtId="165">
      <sharedItems containsSemiMixedTypes="0" containsString="0" containsNumber="1" containsInteger="1" minValue="12000" maxValue="30000" count="8">
        <n v="15000"/>
        <n v="18000"/>
        <n v="20000"/>
        <n v="12000"/>
        <n v="30000"/>
        <n v="21000"/>
        <n v="17000"/>
        <n v="250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">
  <r>
    <x v="0"/>
    <x v="0"/>
  </r>
  <r>
    <x v="1"/>
    <x v="1"/>
  </r>
  <r>
    <x v="2"/>
    <x v="2"/>
  </r>
  <r>
    <x v="3"/>
    <x v="3"/>
  </r>
  <r>
    <x v="4"/>
    <x v="4"/>
  </r>
  <r>
    <x v="5"/>
    <x v="5"/>
  </r>
  <r>
    <x v="6"/>
    <x v="6"/>
  </r>
  <r>
    <x v="7"/>
    <x v="1"/>
  </r>
  <r>
    <x v="8"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977E2C-28DB-46DC-B35C-996D1F6DFFC1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13" firstHeaderRow="1" firstDataRow="1" firstDataCol="1"/>
  <pivotFields count="2">
    <pivotField axis="axisRow" showAll="0">
      <items count="10">
        <item x="7"/>
        <item x="3"/>
        <item x="6"/>
        <item x="5"/>
        <item x="4"/>
        <item x="2"/>
        <item x="8"/>
        <item x="1"/>
        <item x="0"/>
        <item t="default"/>
      </items>
    </pivotField>
    <pivotField dataField="1" numFmtId="165" showAll="0">
      <items count="9">
        <item x="3"/>
        <item x="0"/>
        <item x="6"/>
        <item x="1"/>
        <item x="2"/>
        <item x="5"/>
        <item x="7"/>
        <item x="4"/>
        <item t="default"/>
      </items>
    </pivotField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Сумма продаж" fld="1" baseField="0" baseItem="0"/>
  </dataFields>
  <chartFormats count="9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1DB10C-F531-4A85-BFD5-19BE75406C0F}" name="Table1" displayName="Table1" ref="J9:K10" totalsRowShown="0" headerRowDxfId="5" dataDxfId="4">
  <autoFilter ref="J9:K10" xr:uid="{181DB10C-F531-4A85-BFD5-19BE75406C0F}"/>
  <tableColumns count="2">
    <tableColumn id="1" xr3:uid="{6C528039-83B5-489E-A6A7-57194B8DD3D0}" name="сумма группы А" dataDxfId="3">
      <calculatedColumnFormula>SUMIF(G3:G19, "Группа А", F3:F19)</calculatedColumnFormula>
    </tableColumn>
    <tableColumn id="2" xr3:uid="{AA1DF463-1E8B-4677-830A-530013CCB400}" name="сумма группы B" dataDxfId="2">
      <calculatedColumnFormula>SUMIF(G3:G19, G9, F3:F19)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06A87-220C-42E8-A572-7902975615CF}">
  <dimension ref="B2:C16"/>
  <sheetViews>
    <sheetView showGridLines="0" topLeftCell="A10" workbookViewId="0">
      <selection activeCell="B18" sqref="B18"/>
    </sheetView>
  </sheetViews>
  <sheetFormatPr defaultColWidth="9.109375" defaultRowHeight="11.4" x14ac:dyDescent="0.2"/>
  <cols>
    <col min="1" max="1" width="9.109375" style="1"/>
    <col min="2" max="2" width="13.44140625" style="1" customWidth="1"/>
    <col min="3" max="3" width="53.5546875" style="1" customWidth="1"/>
    <col min="4" max="16384" width="9.109375" style="1"/>
  </cols>
  <sheetData>
    <row r="2" spans="2:3" x14ac:dyDescent="0.2">
      <c r="B2" s="25" t="s">
        <v>3</v>
      </c>
      <c r="C2" s="25" t="s">
        <v>4</v>
      </c>
    </row>
    <row r="3" spans="2:3" x14ac:dyDescent="0.2">
      <c r="B3" s="26">
        <v>1</v>
      </c>
      <c r="C3" s="27" t="s">
        <v>6</v>
      </c>
    </row>
    <row r="4" spans="2:3" x14ac:dyDescent="0.2">
      <c r="B4" s="26">
        <v>2</v>
      </c>
      <c r="C4" s="27" t="s">
        <v>1671</v>
      </c>
    </row>
    <row r="5" spans="2:3" x14ac:dyDescent="0.2">
      <c r="B5" s="26">
        <v>3</v>
      </c>
      <c r="C5" s="27" t="s">
        <v>1679</v>
      </c>
    </row>
    <row r="6" spans="2:3" x14ac:dyDescent="0.2">
      <c r="B6" s="26">
        <v>4</v>
      </c>
      <c r="C6" s="27" t="s">
        <v>1692</v>
      </c>
    </row>
    <row r="7" spans="2:3" x14ac:dyDescent="0.2">
      <c r="B7" s="26">
        <v>5</v>
      </c>
      <c r="C7" s="27" t="s">
        <v>1704</v>
      </c>
    </row>
    <row r="8" spans="2:3" x14ac:dyDescent="0.2">
      <c r="B8" s="26">
        <v>6</v>
      </c>
      <c r="C8" s="27" t="s">
        <v>2</v>
      </c>
    </row>
    <row r="9" spans="2:3" x14ac:dyDescent="0.2">
      <c r="B9" s="26">
        <v>7</v>
      </c>
      <c r="C9" s="27" t="s">
        <v>0</v>
      </c>
    </row>
    <row r="10" spans="2:3" x14ac:dyDescent="0.2">
      <c r="B10" s="26">
        <v>8</v>
      </c>
      <c r="C10" s="27" t="s">
        <v>1715</v>
      </c>
    </row>
    <row r="11" spans="2:3" x14ac:dyDescent="0.2">
      <c r="B11" s="26">
        <v>9</v>
      </c>
      <c r="C11" s="27" t="s">
        <v>1</v>
      </c>
    </row>
    <row r="12" spans="2:3" x14ac:dyDescent="0.2">
      <c r="B12" s="26">
        <v>10</v>
      </c>
      <c r="C12" s="28" t="s">
        <v>1726</v>
      </c>
    </row>
    <row r="13" spans="2:3" x14ac:dyDescent="0.2">
      <c r="B13" s="26">
        <v>11</v>
      </c>
      <c r="C13" s="28" t="s">
        <v>1709</v>
      </c>
    </row>
    <row r="14" spans="2:3" x14ac:dyDescent="0.2">
      <c r="B14" s="26">
        <v>12</v>
      </c>
      <c r="C14" s="28" t="s">
        <v>1710</v>
      </c>
    </row>
    <row r="15" spans="2:3" x14ac:dyDescent="0.2">
      <c r="B15" s="26">
        <v>13</v>
      </c>
      <c r="C15" s="28" t="s">
        <v>1711</v>
      </c>
    </row>
    <row r="16" spans="2:3" x14ac:dyDescent="0.2">
      <c r="B16" s="26">
        <v>14</v>
      </c>
      <c r="C16" s="28" t="s">
        <v>1712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C8654-5E76-4BA0-9089-8D7B264C0DE8}">
  <dimension ref="A1:M1615"/>
  <sheetViews>
    <sheetView showGridLines="0" zoomScale="80" zoomScaleNormal="90" workbookViewId="0">
      <pane xSplit="2" topLeftCell="C1" activePane="topRight" state="frozen"/>
      <selection pane="topRight" activeCell="J18" sqref="J18"/>
    </sheetView>
  </sheetViews>
  <sheetFormatPr defaultColWidth="9.109375" defaultRowHeight="13.2" x14ac:dyDescent="0.25"/>
  <cols>
    <col min="1" max="1" width="9" style="3" customWidth="1"/>
    <col min="2" max="2" width="26.6640625" style="3" customWidth="1"/>
    <col min="3" max="3" width="9.109375" style="3"/>
    <col min="4" max="4" width="13.88671875" style="3" customWidth="1"/>
    <col min="5" max="5" width="26.5546875" style="3" customWidth="1"/>
    <col min="6" max="6" width="15" style="3" customWidth="1"/>
    <col min="7" max="8" width="14.5546875" style="3" customWidth="1"/>
    <col min="9" max="10" width="9.109375" style="3"/>
    <col min="11" max="11" width="16.44140625" style="3" customWidth="1"/>
    <col min="12" max="12" width="26.6640625" style="3" customWidth="1"/>
    <col min="13" max="13" width="16.44140625" style="3" customWidth="1"/>
    <col min="14" max="16384" width="9.109375" style="3"/>
  </cols>
  <sheetData>
    <row r="1" spans="1:13" ht="26.4" x14ac:dyDescent="0.25">
      <c r="A1" s="2" t="s">
        <v>3</v>
      </c>
      <c r="B1" s="2" t="s">
        <v>14</v>
      </c>
      <c r="K1" s="3" t="s">
        <v>13</v>
      </c>
    </row>
    <row r="2" spans="1:13" ht="26.4" x14ac:dyDescent="0.25">
      <c r="A2" s="2">
        <f>'Перечень заданий'!B3</f>
        <v>1</v>
      </c>
      <c r="B2" s="2" t="str">
        <f>VLOOKUP(A2,'Перечень заданий'!B:C,2,0)</f>
        <v>Подбор и подстановка данных</v>
      </c>
      <c r="D2" s="4" t="s">
        <v>7</v>
      </c>
      <c r="E2" s="4" t="s">
        <v>8</v>
      </c>
      <c r="F2" s="4" t="s">
        <v>9</v>
      </c>
      <c r="G2" s="4" t="s">
        <v>11</v>
      </c>
      <c r="H2" s="4" t="s">
        <v>12</v>
      </c>
      <c r="K2" s="4" t="s">
        <v>7</v>
      </c>
      <c r="L2" s="4" t="s">
        <v>11</v>
      </c>
      <c r="M2" s="4" t="s">
        <v>12</v>
      </c>
    </row>
    <row r="3" spans="1:13" ht="22.8" x14ac:dyDescent="0.25">
      <c r="A3" s="5" t="s">
        <v>5</v>
      </c>
      <c r="B3" s="5"/>
      <c r="D3" s="8" t="s">
        <v>18</v>
      </c>
      <c r="E3" s="8" t="s">
        <v>19</v>
      </c>
      <c r="F3" s="10">
        <v>15900.66</v>
      </c>
      <c r="G3" s="11" t="str" cm="1">
        <f t="array" ref="G3:G19">VLOOKUP(D3:D19, K3:L1615, 2, FALSE)</f>
        <v>CS - Магазин у Дома</v>
      </c>
      <c r="H3" s="11" t="str" cm="1">
        <f t="array" ref="H3:H19">VLOOKUP(D3:D19, K3:M1615, 3, FALSE)</f>
        <v>G</v>
      </c>
      <c r="K3" s="8" t="s">
        <v>49</v>
      </c>
      <c r="L3" s="8" t="s">
        <v>50</v>
      </c>
      <c r="M3" s="8" t="s">
        <v>51</v>
      </c>
    </row>
    <row r="4" spans="1:13" ht="22.8" x14ac:dyDescent="0.25">
      <c r="A4" s="45" t="s">
        <v>10</v>
      </c>
      <c r="B4" s="45"/>
      <c r="C4" s="6"/>
      <c r="D4" s="8" t="s">
        <v>15</v>
      </c>
      <c r="E4" s="8" t="s">
        <v>20</v>
      </c>
      <c r="F4" s="10">
        <v>1419.84</v>
      </c>
      <c r="G4" s="11" t="str">
        <v>CS - Магазин у Дома</v>
      </c>
      <c r="H4" s="11" t="str">
        <v>G</v>
      </c>
      <c r="I4" s="6"/>
      <c r="K4" s="8" t="s">
        <v>52</v>
      </c>
      <c r="L4" s="8" t="s">
        <v>53</v>
      </c>
      <c r="M4" s="8" t="s">
        <v>54</v>
      </c>
    </row>
    <row r="5" spans="1:13" ht="22.8" x14ac:dyDescent="0.25">
      <c r="A5" s="45"/>
      <c r="B5" s="45"/>
      <c r="C5" s="6"/>
      <c r="D5" s="8" t="s">
        <v>16</v>
      </c>
      <c r="E5" s="8" t="s">
        <v>21</v>
      </c>
      <c r="F5" s="10">
        <v>4158.49</v>
      </c>
      <c r="G5" s="11" t="str">
        <v>CS - Магазин у Дома</v>
      </c>
      <c r="H5" s="11" t="str">
        <v>R</v>
      </c>
      <c r="I5" s="6"/>
      <c r="K5" s="8" t="s">
        <v>55</v>
      </c>
      <c r="L5" s="8" t="s">
        <v>56</v>
      </c>
      <c r="M5" s="8" t="s">
        <v>54</v>
      </c>
    </row>
    <row r="6" spans="1:13" ht="22.8" x14ac:dyDescent="0.25">
      <c r="A6" s="45"/>
      <c r="B6" s="45"/>
      <c r="D6" s="8" t="s">
        <v>17</v>
      </c>
      <c r="E6" s="8" t="s">
        <v>22</v>
      </c>
      <c r="F6" s="10">
        <v>38360.600000000013</v>
      </c>
      <c r="G6" s="11" t="str">
        <v>CS - Магазин у Дома</v>
      </c>
      <c r="H6" s="11" t="str">
        <v>G</v>
      </c>
      <c r="K6" s="8" t="s">
        <v>57</v>
      </c>
      <c r="L6" s="8" t="s">
        <v>58</v>
      </c>
      <c r="M6" s="8" t="s">
        <v>54</v>
      </c>
    </row>
    <row r="7" spans="1:13" ht="22.8" x14ac:dyDescent="0.25">
      <c r="A7" s="45"/>
      <c r="B7" s="45"/>
      <c r="D7" s="8" t="s">
        <v>23</v>
      </c>
      <c r="E7" s="8" t="s">
        <v>24</v>
      </c>
      <c r="F7" s="10">
        <v>66770.66</v>
      </c>
      <c r="G7" s="11" t="str">
        <v>D2 - Маленькая аптека</v>
      </c>
      <c r="H7" s="11" t="str">
        <v>G</v>
      </c>
      <c r="K7" s="8" t="s">
        <v>59</v>
      </c>
      <c r="L7" s="8" t="s">
        <v>58</v>
      </c>
      <c r="M7" s="8" t="s">
        <v>54</v>
      </c>
    </row>
    <row r="8" spans="1:13" ht="22.8" x14ac:dyDescent="0.25">
      <c r="A8" s="45"/>
      <c r="B8" s="45"/>
      <c r="D8" s="8" t="s">
        <v>25</v>
      </c>
      <c r="E8" s="8" t="s">
        <v>26</v>
      </c>
      <c r="F8" s="10">
        <v>60694.020000000011</v>
      </c>
      <c r="G8" s="11" t="str">
        <v>ST - Маленький магазин</v>
      </c>
      <c r="H8" s="11" t="str">
        <v>R</v>
      </c>
      <c r="K8" s="8" t="s">
        <v>60</v>
      </c>
      <c r="L8" s="8" t="s">
        <v>53</v>
      </c>
      <c r="M8" s="8" t="s">
        <v>54</v>
      </c>
    </row>
    <row r="9" spans="1:13" ht="22.8" x14ac:dyDescent="0.25">
      <c r="A9" s="45"/>
      <c r="B9" s="45"/>
      <c r="D9" s="8" t="s">
        <v>27</v>
      </c>
      <c r="E9" s="8" t="s">
        <v>28</v>
      </c>
      <c r="F9" s="10">
        <v>24558.240000000002</v>
      </c>
      <c r="G9" s="11" t="str">
        <v>CS - Магазин у Дома</v>
      </c>
      <c r="H9" s="11" t="str">
        <v>G</v>
      </c>
      <c r="K9" s="8" t="s">
        <v>18</v>
      </c>
      <c r="L9" s="8" t="s">
        <v>53</v>
      </c>
      <c r="M9" s="8" t="s">
        <v>54</v>
      </c>
    </row>
    <row r="10" spans="1:13" ht="22.8" x14ac:dyDescent="0.25">
      <c r="A10" s="45"/>
      <c r="B10" s="45"/>
      <c r="D10" s="8" t="s">
        <v>29</v>
      </c>
      <c r="E10" s="8" t="s">
        <v>30</v>
      </c>
      <c r="F10" s="10">
        <v>420861.1</v>
      </c>
      <c r="G10" s="11" t="str">
        <v>SM - Маленький Супермаркет</v>
      </c>
      <c r="H10" s="11" t="str">
        <v>ALT KBD</v>
      </c>
      <c r="K10" s="8" t="s">
        <v>15</v>
      </c>
      <c r="L10" s="8" t="s">
        <v>53</v>
      </c>
      <c r="M10" s="8" t="s">
        <v>54</v>
      </c>
    </row>
    <row r="11" spans="1:13" x14ac:dyDescent="0.25">
      <c r="A11" s="45"/>
      <c r="B11" s="45"/>
      <c r="D11" s="8" t="s">
        <v>31</v>
      </c>
      <c r="E11" s="8" t="s">
        <v>32</v>
      </c>
      <c r="F11" s="10">
        <v>274.36</v>
      </c>
      <c r="G11" s="11" t="str">
        <v>OMA - Базар</v>
      </c>
      <c r="H11" s="11" t="str">
        <v>R</v>
      </c>
      <c r="K11" s="8" t="s">
        <v>16</v>
      </c>
      <c r="L11" s="8" t="s">
        <v>53</v>
      </c>
      <c r="M11" s="8" t="s">
        <v>51</v>
      </c>
    </row>
    <row r="12" spans="1:13" ht="22.8" x14ac:dyDescent="0.25">
      <c r="A12" s="45"/>
      <c r="B12" s="45"/>
      <c r="D12" s="8" t="s">
        <v>33</v>
      </c>
      <c r="E12" s="8" t="s">
        <v>34</v>
      </c>
      <c r="F12" s="10">
        <v>233.09</v>
      </c>
      <c r="G12" s="11" t="str">
        <v>CS - Магазин у Дома</v>
      </c>
      <c r="H12" s="11" t="str">
        <v>G</v>
      </c>
      <c r="K12" s="8" t="s">
        <v>17</v>
      </c>
      <c r="L12" s="8" t="s">
        <v>53</v>
      </c>
      <c r="M12" s="8" t="s">
        <v>54</v>
      </c>
    </row>
    <row r="13" spans="1:13" ht="22.8" x14ac:dyDescent="0.25">
      <c r="A13" s="45"/>
      <c r="B13" s="45"/>
      <c r="D13" s="8" t="s">
        <v>35</v>
      </c>
      <c r="E13" s="8" t="s">
        <v>36</v>
      </c>
      <c r="F13" s="10">
        <v>27713.51</v>
      </c>
      <c r="G13" s="11" t="str">
        <v>ST - Маленький магазин</v>
      </c>
      <c r="H13" s="11" t="str">
        <v>G</v>
      </c>
      <c r="K13" s="8" t="s">
        <v>61</v>
      </c>
      <c r="L13" s="8" t="s">
        <v>53</v>
      </c>
      <c r="M13" s="8" t="s">
        <v>51</v>
      </c>
    </row>
    <row r="14" spans="1:13" ht="22.8" x14ac:dyDescent="0.25">
      <c r="A14" s="45"/>
      <c r="B14" s="45"/>
      <c r="D14" s="8" t="s">
        <v>37</v>
      </c>
      <c r="E14" s="8" t="s">
        <v>38</v>
      </c>
      <c r="F14" s="10">
        <v>10874.12</v>
      </c>
      <c r="G14" s="11" t="str">
        <v>D2 - Маленькая аптека</v>
      </c>
      <c r="H14" s="11" t="str">
        <v>R</v>
      </c>
      <c r="K14" s="8" t="s">
        <v>62</v>
      </c>
      <c r="L14" s="8" t="s">
        <v>53</v>
      </c>
      <c r="M14" s="8" t="s">
        <v>54</v>
      </c>
    </row>
    <row r="15" spans="1:13" ht="22.8" x14ac:dyDescent="0.25">
      <c r="A15" s="45"/>
      <c r="B15" s="45"/>
      <c r="D15" s="8" t="s">
        <v>39</v>
      </c>
      <c r="E15" s="8" t="s">
        <v>48</v>
      </c>
      <c r="F15" s="10">
        <v>43551.87</v>
      </c>
      <c r="G15" s="11" t="str">
        <v>ST - Маленький магазин</v>
      </c>
      <c r="H15" s="11" t="str">
        <v>G</v>
      </c>
      <c r="K15" s="8" t="s">
        <v>63</v>
      </c>
      <c r="L15" s="8" t="s">
        <v>53</v>
      </c>
      <c r="M15" s="8" t="s">
        <v>54</v>
      </c>
    </row>
    <row r="16" spans="1:13" ht="22.8" x14ac:dyDescent="0.25">
      <c r="A16" s="45"/>
      <c r="B16" s="45"/>
      <c r="D16" s="8" t="s">
        <v>40</v>
      </c>
      <c r="E16" s="8" t="s">
        <v>41</v>
      </c>
      <c r="F16" s="10">
        <v>196197.22</v>
      </c>
      <c r="G16" s="11" t="str">
        <v>I - Индустриальные</v>
      </c>
      <c r="H16" s="11" t="str">
        <v>R</v>
      </c>
      <c r="K16" s="8" t="s">
        <v>64</v>
      </c>
      <c r="L16" s="8" t="s">
        <v>53</v>
      </c>
      <c r="M16" s="8" t="s">
        <v>54</v>
      </c>
    </row>
    <row r="17" spans="1:13" ht="22.8" x14ac:dyDescent="0.25">
      <c r="A17" s="45"/>
      <c r="B17" s="45"/>
      <c r="D17" s="8" t="s">
        <v>42</v>
      </c>
      <c r="E17" s="8" t="s">
        <v>43</v>
      </c>
      <c r="F17" s="10">
        <v>46597.459999999992</v>
      </c>
      <c r="G17" s="11" t="str">
        <v>ST - Маленький магазин</v>
      </c>
      <c r="H17" s="11" t="str">
        <v>R</v>
      </c>
      <c r="K17" s="8" t="s">
        <v>65</v>
      </c>
      <c r="L17" s="8" t="s">
        <v>53</v>
      </c>
      <c r="M17" s="8" t="s">
        <v>54</v>
      </c>
    </row>
    <row r="18" spans="1:13" ht="22.8" x14ac:dyDescent="0.25">
      <c r="A18" s="45"/>
      <c r="B18" s="45"/>
      <c r="D18" s="8" t="s">
        <v>44</v>
      </c>
      <c r="E18" s="8" t="s">
        <v>45</v>
      </c>
      <c r="F18" s="10">
        <v>15655.75</v>
      </c>
      <c r="G18" s="11" t="str">
        <v>ST - Маленький магазин</v>
      </c>
      <c r="H18" s="11" t="str">
        <v>R</v>
      </c>
      <c r="K18" s="8" t="s">
        <v>66</v>
      </c>
      <c r="L18" s="8" t="s">
        <v>58</v>
      </c>
      <c r="M18" s="8" t="s">
        <v>51</v>
      </c>
    </row>
    <row r="19" spans="1:13" ht="22.8" x14ac:dyDescent="0.25">
      <c r="A19" s="45"/>
      <c r="B19" s="45"/>
      <c r="D19" s="8" t="s">
        <v>46</v>
      </c>
      <c r="E19" s="8" t="s">
        <v>47</v>
      </c>
      <c r="F19" s="10">
        <v>705.62</v>
      </c>
      <c r="G19" s="11" t="str">
        <v>CS - Магазин у Дома</v>
      </c>
      <c r="H19" s="11" t="str">
        <v>G</v>
      </c>
      <c r="K19" s="8" t="s">
        <v>67</v>
      </c>
      <c r="L19" s="8" t="s">
        <v>53</v>
      </c>
      <c r="M19" s="8" t="s">
        <v>54</v>
      </c>
    </row>
    <row r="20" spans="1:13" x14ac:dyDescent="0.25">
      <c r="K20" s="8" t="s">
        <v>68</v>
      </c>
      <c r="L20" s="8" t="s">
        <v>69</v>
      </c>
      <c r="M20" s="8" t="s">
        <v>54</v>
      </c>
    </row>
    <row r="21" spans="1:13" x14ac:dyDescent="0.25">
      <c r="K21" s="8" t="s">
        <v>70</v>
      </c>
      <c r="L21" s="8" t="s">
        <v>69</v>
      </c>
      <c r="M21" s="8" t="s">
        <v>51</v>
      </c>
    </row>
    <row r="22" spans="1:13" x14ac:dyDescent="0.25">
      <c r="E22" s="9"/>
      <c r="K22" s="8" t="s">
        <v>71</v>
      </c>
      <c r="L22" s="8" t="s">
        <v>69</v>
      </c>
      <c r="M22" s="8" t="s">
        <v>51</v>
      </c>
    </row>
    <row r="23" spans="1:13" x14ac:dyDescent="0.25">
      <c r="K23" s="8" t="s">
        <v>72</v>
      </c>
      <c r="L23" s="8" t="s">
        <v>73</v>
      </c>
      <c r="M23" s="8" t="s">
        <v>54</v>
      </c>
    </row>
    <row r="24" spans="1:13" x14ac:dyDescent="0.25">
      <c r="K24" s="8" t="s">
        <v>74</v>
      </c>
      <c r="L24" s="8" t="s">
        <v>58</v>
      </c>
      <c r="M24" s="8" t="s">
        <v>51</v>
      </c>
    </row>
    <row r="25" spans="1:13" x14ac:dyDescent="0.25">
      <c r="K25" s="8" t="s">
        <v>75</v>
      </c>
      <c r="L25" s="8" t="s">
        <v>69</v>
      </c>
      <c r="M25" s="8" t="s">
        <v>54</v>
      </c>
    </row>
    <row r="26" spans="1:13" x14ac:dyDescent="0.25">
      <c r="K26" s="8" t="s">
        <v>76</v>
      </c>
      <c r="L26" s="8" t="s">
        <v>53</v>
      </c>
      <c r="M26" s="8" t="s">
        <v>54</v>
      </c>
    </row>
    <row r="27" spans="1:13" x14ac:dyDescent="0.25">
      <c r="K27" s="8" t="s">
        <v>77</v>
      </c>
      <c r="L27" s="8" t="s">
        <v>58</v>
      </c>
      <c r="M27" s="8" t="s">
        <v>51</v>
      </c>
    </row>
    <row r="28" spans="1:13" x14ac:dyDescent="0.25">
      <c r="K28" s="8" t="s">
        <v>78</v>
      </c>
      <c r="L28" s="8" t="s">
        <v>69</v>
      </c>
      <c r="M28" s="8" t="s">
        <v>51</v>
      </c>
    </row>
    <row r="29" spans="1:13" x14ac:dyDescent="0.25">
      <c r="K29" s="8" t="s">
        <v>79</v>
      </c>
      <c r="L29" s="8" t="s">
        <v>73</v>
      </c>
      <c r="M29" s="8" t="s">
        <v>51</v>
      </c>
    </row>
    <row r="30" spans="1:13" x14ac:dyDescent="0.25">
      <c r="K30" s="8" t="s">
        <v>80</v>
      </c>
      <c r="L30" s="8" t="s">
        <v>58</v>
      </c>
      <c r="M30" s="8" t="s">
        <v>54</v>
      </c>
    </row>
    <row r="31" spans="1:13" x14ac:dyDescent="0.25">
      <c r="K31" s="8" t="s">
        <v>81</v>
      </c>
      <c r="L31" s="8" t="s">
        <v>53</v>
      </c>
      <c r="M31" s="8" t="s">
        <v>54</v>
      </c>
    </row>
    <row r="32" spans="1:13" x14ac:dyDescent="0.25">
      <c r="K32" s="8" t="s">
        <v>82</v>
      </c>
      <c r="L32" s="8" t="s">
        <v>58</v>
      </c>
      <c r="M32" s="8" t="s">
        <v>51</v>
      </c>
    </row>
    <row r="33" spans="11:13" x14ac:dyDescent="0.25">
      <c r="K33" s="8" t="s">
        <v>83</v>
      </c>
      <c r="L33" s="8" t="s">
        <v>53</v>
      </c>
      <c r="M33" s="8" t="s">
        <v>54</v>
      </c>
    </row>
    <row r="34" spans="11:13" x14ac:dyDescent="0.25">
      <c r="K34" s="8" t="s">
        <v>84</v>
      </c>
      <c r="L34" s="8" t="s">
        <v>53</v>
      </c>
      <c r="M34" s="8" t="s">
        <v>54</v>
      </c>
    </row>
    <row r="35" spans="11:13" x14ac:dyDescent="0.25">
      <c r="K35" s="8" t="s">
        <v>85</v>
      </c>
      <c r="L35" s="8" t="s">
        <v>73</v>
      </c>
      <c r="M35" s="8" t="s">
        <v>51</v>
      </c>
    </row>
    <row r="36" spans="11:13" x14ac:dyDescent="0.25">
      <c r="K36" s="8" t="s">
        <v>86</v>
      </c>
      <c r="L36" s="8" t="s">
        <v>58</v>
      </c>
      <c r="M36" s="8" t="s">
        <v>54</v>
      </c>
    </row>
    <row r="37" spans="11:13" x14ac:dyDescent="0.25">
      <c r="K37" s="8" t="s">
        <v>87</v>
      </c>
      <c r="L37" s="8" t="s">
        <v>88</v>
      </c>
      <c r="M37" s="8" t="s">
        <v>51</v>
      </c>
    </row>
    <row r="38" spans="11:13" x14ac:dyDescent="0.25">
      <c r="K38" s="8" t="s">
        <v>89</v>
      </c>
      <c r="L38" s="8" t="s">
        <v>53</v>
      </c>
      <c r="M38" s="8" t="s">
        <v>54</v>
      </c>
    </row>
    <row r="39" spans="11:13" x14ac:dyDescent="0.25">
      <c r="K39" s="8" t="s">
        <v>90</v>
      </c>
      <c r="L39" s="8" t="s">
        <v>58</v>
      </c>
      <c r="M39" s="8" t="s">
        <v>51</v>
      </c>
    </row>
    <row r="40" spans="11:13" x14ac:dyDescent="0.25">
      <c r="K40" s="8" t="s">
        <v>91</v>
      </c>
      <c r="L40" s="8" t="s">
        <v>58</v>
      </c>
      <c r="M40" s="8" t="s">
        <v>54</v>
      </c>
    </row>
    <row r="41" spans="11:13" x14ac:dyDescent="0.25">
      <c r="K41" s="8" t="s">
        <v>92</v>
      </c>
      <c r="L41" s="8" t="s">
        <v>58</v>
      </c>
      <c r="M41" s="8" t="s">
        <v>51</v>
      </c>
    </row>
    <row r="42" spans="11:13" x14ac:dyDescent="0.25">
      <c r="K42" s="8" t="s">
        <v>93</v>
      </c>
      <c r="L42" s="8" t="s">
        <v>53</v>
      </c>
      <c r="M42" s="8" t="s">
        <v>54</v>
      </c>
    </row>
    <row r="43" spans="11:13" x14ac:dyDescent="0.25">
      <c r="K43" s="8" t="s">
        <v>94</v>
      </c>
      <c r="L43" s="8" t="s">
        <v>58</v>
      </c>
      <c r="M43" s="8" t="s">
        <v>54</v>
      </c>
    </row>
    <row r="44" spans="11:13" x14ac:dyDescent="0.25">
      <c r="K44" s="8" t="s">
        <v>95</v>
      </c>
      <c r="L44" s="8" t="s">
        <v>53</v>
      </c>
      <c r="M44" s="8" t="s">
        <v>54</v>
      </c>
    </row>
    <row r="45" spans="11:13" x14ac:dyDescent="0.25">
      <c r="K45" s="8" t="s">
        <v>96</v>
      </c>
      <c r="L45" s="8" t="s">
        <v>53</v>
      </c>
      <c r="M45" s="8" t="s">
        <v>54</v>
      </c>
    </row>
    <row r="46" spans="11:13" x14ac:dyDescent="0.25">
      <c r="K46" s="8" t="s">
        <v>97</v>
      </c>
      <c r="L46" s="8" t="s">
        <v>56</v>
      </c>
      <c r="M46" s="8" t="s">
        <v>54</v>
      </c>
    </row>
    <row r="47" spans="11:13" x14ac:dyDescent="0.25">
      <c r="K47" s="8" t="s">
        <v>98</v>
      </c>
      <c r="L47" s="8" t="s">
        <v>99</v>
      </c>
      <c r="M47" s="8" t="s">
        <v>54</v>
      </c>
    </row>
    <row r="48" spans="11:13" x14ac:dyDescent="0.25">
      <c r="K48" s="8" t="s">
        <v>100</v>
      </c>
      <c r="L48" s="8" t="s">
        <v>69</v>
      </c>
      <c r="M48" s="8" t="s">
        <v>54</v>
      </c>
    </row>
    <row r="49" spans="11:13" x14ac:dyDescent="0.25">
      <c r="K49" s="8" t="s">
        <v>101</v>
      </c>
      <c r="L49" s="8" t="s">
        <v>73</v>
      </c>
      <c r="M49" s="8" t="s">
        <v>54</v>
      </c>
    </row>
    <row r="50" spans="11:13" x14ac:dyDescent="0.25">
      <c r="K50" s="8" t="s">
        <v>102</v>
      </c>
      <c r="L50" s="8" t="s">
        <v>53</v>
      </c>
      <c r="M50" s="8" t="s">
        <v>54</v>
      </c>
    </row>
    <row r="51" spans="11:13" x14ac:dyDescent="0.25">
      <c r="K51" s="8" t="s">
        <v>103</v>
      </c>
      <c r="L51" s="8" t="s">
        <v>53</v>
      </c>
      <c r="M51" s="8" t="s">
        <v>54</v>
      </c>
    </row>
    <row r="52" spans="11:13" x14ac:dyDescent="0.25">
      <c r="K52" s="8" t="s">
        <v>104</v>
      </c>
      <c r="L52" s="8" t="s">
        <v>58</v>
      </c>
      <c r="M52" s="8" t="s">
        <v>54</v>
      </c>
    </row>
    <row r="53" spans="11:13" x14ac:dyDescent="0.25">
      <c r="K53" s="8" t="s">
        <v>105</v>
      </c>
      <c r="L53" s="8" t="s">
        <v>58</v>
      </c>
      <c r="M53" s="8" t="s">
        <v>51</v>
      </c>
    </row>
    <row r="54" spans="11:13" x14ac:dyDescent="0.25">
      <c r="K54" s="8" t="s">
        <v>106</v>
      </c>
      <c r="L54" s="8" t="s">
        <v>53</v>
      </c>
      <c r="M54" s="8" t="s">
        <v>54</v>
      </c>
    </row>
    <row r="55" spans="11:13" x14ac:dyDescent="0.25">
      <c r="K55" s="8" t="s">
        <v>107</v>
      </c>
      <c r="L55" s="8" t="s">
        <v>53</v>
      </c>
      <c r="M55" s="8" t="s">
        <v>54</v>
      </c>
    </row>
    <row r="56" spans="11:13" x14ac:dyDescent="0.25">
      <c r="K56" s="8" t="s">
        <v>108</v>
      </c>
      <c r="L56" s="8" t="s">
        <v>53</v>
      </c>
      <c r="M56" s="8" t="s">
        <v>54</v>
      </c>
    </row>
    <row r="57" spans="11:13" x14ac:dyDescent="0.25">
      <c r="K57" s="8" t="s">
        <v>109</v>
      </c>
      <c r="L57" s="8" t="s">
        <v>53</v>
      </c>
      <c r="M57" s="8" t="s">
        <v>54</v>
      </c>
    </row>
    <row r="58" spans="11:13" x14ac:dyDescent="0.25">
      <c r="K58" s="8" t="s">
        <v>110</v>
      </c>
      <c r="L58" s="8" t="s">
        <v>53</v>
      </c>
      <c r="M58" s="8" t="s">
        <v>54</v>
      </c>
    </row>
    <row r="59" spans="11:13" x14ac:dyDescent="0.25">
      <c r="K59" s="8" t="s">
        <v>111</v>
      </c>
      <c r="L59" s="8" t="s">
        <v>53</v>
      </c>
      <c r="M59" s="8" t="s">
        <v>54</v>
      </c>
    </row>
    <row r="60" spans="11:13" x14ac:dyDescent="0.25">
      <c r="K60" s="8" t="s">
        <v>112</v>
      </c>
      <c r="L60" s="8" t="s">
        <v>53</v>
      </c>
      <c r="M60" s="8" t="s">
        <v>54</v>
      </c>
    </row>
    <row r="61" spans="11:13" x14ac:dyDescent="0.25">
      <c r="K61" s="8" t="s">
        <v>113</v>
      </c>
      <c r="L61" s="8" t="s">
        <v>73</v>
      </c>
      <c r="M61" s="8" t="s">
        <v>54</v>
      </c>
    </row>
    <row r="62" spans="11:13" x14ac:dyDescent="0.25">
      <c r="K62" s="8" t="s">
        <v>114</v>
      </c>
      <c r="L62" s="8" t="s">
        <v>53</v>
      </c>
      <c r="M62" s="8" t="s">
        <v>51</v>
      </c>
    </row>
    <row r="63" spans="11:13" x14ac:dyDescent="0.25">
      <c r="K63" s="8" t="s">
        <v>115</v>
      </c>
      <c r="L63" s="8" t="s">
        <v>53</v>
      </c>
      <c r="M63" s="8" t="s">
        <v>54</v>
      </c>
    </row>
    <row r="64" spans="11:13" x14ac:dyDescent="0.25">
      <c r="K64" s="8" t="s">
        <v>116</v>
      </c>
      <c r="L64" s="8" t="s">
        <v>53</v>
      </c>
      <c r="M64" s="8" t="s">
        <v>54</v>
      </c>
    </row>
    <row r="65" spans="11:13" x14ac:dyDescent="0.25">
      <c r="K65" s="8" t="s">
        <v>117</v>
      </c>
      <c r="L65" s="8" t="s">
        <v>73</v>
      </c>
      <c r="M65" s="8" t="s">
        <v>54</v>
      </c>
    </row>
    <row r="66" spans="11:13" x14ac:dyDescent="0.25">
      <c r="K66" s="8" t="s">
        <v>118</v>
      </c>
      <c r="L66" s="8" t="s">
        <v>58</v>
      </c>
      <c r="M66" s="8" t="s">
        <v>54</v>
      </c>
    </row>
    <row r="67" spans="11:13" x14ac:dyDescent="0.25">
      <c r="K67" s="8" t="s">
        <v>119</v>
      </c>
      <c r="L67" s="8" t="s">
        <v>120</v>
      </c>
      <c r="M67" s="8" t="s">
        <v>54</v>
      </c>
    </row>
    <row r="68" spans="11:13" x14ac:dyDescent="0.25">
      <c r="K68" s="8" t="s">
        <v>121</v>
      </c>
      <c r="L68" s="8" t="s">
        <v>122</v>
      </c>
      <c r="M68" s="8" t="s">
        <v>54</v>
      </c>
    </row>
    <row r="69" spans="11:13" x14ac:dyDescent="0.25">
      <c r="K69" s="8" t="s">
        <v>123</v>
      </c>
      <c r="L69" s="8" t="s">
        <v>53</v>
      </c>
      <c r="M69" s="8" t="s">
        <v>54</v>
      </c>
    </row>
    <row r="70" spans="11:13" x14ac:dyDescent="0.25">
      <c r="K70" s="8" t="s">
        <v>124</v>
      </c>
      <c r="L70" s="8" t="s">
        <v>53</v>
      </c>
      <c r="M70" s="8" t="s">
        <v>51</v>
      </c>
    </row>
    <row r="71" spans="11:13" x14ac:dyDescent="0.25">
      <c r="K71" s="8" t="s">
        <v>125</v>
      </c>
      <c r="L71" s="8" t="s">
        <v>53</v>
      </c>
      <c r="M71" s="8" t="s">
        <v>54</v>
      </c>
    </row>
    <row r="72" spans="11:13" x14ac:dyDescent="0.25">
      <c r="K72" s="8" t="s">
        <v>126</v>
      </c>
      <c r="L72" s="8" t="s">
        <v>99</v>
      </c>
      <c r="M72" s="8" t="s">
        <v>54</v>
      </c>
    </row>
    <row r="73" spans="11:13" x14ac:dyDescent="0.25">
      <c r="K73" s="8" t="s">
        <v>127</v>
      </c>
      <c r="L73" s="8" t="s">
        <v>120</v>
      </c>
      <c r="M73" s="8" t="s">
        <v>54</v>
      </c>
    </row>
    <row r="74" spans="11:13" x14ac:dyDescent="0.25">
      <c r="K74" s="8" t="s">
        <v>128</v>
      </c>
      <c r="L74" s="8" t="s">
        <v>120</v>
      </c>
      <c r="M74" s="8" t="s">
        <v>54</v>
      </c>
    </row>
    <row r="75" spans="11:13" x14ac:dyDescent="0.25">
      <c r="K75" s="8" t="s">
        <v>129</v>
      </c>
      <c r="L75" s="8" t="s">
        <v>53</v>
      </c>
      <c r="M75" s="8" t="s">
        <v>54</v>
      </c>
    </row>
    <row r="76" spans="11:13" x14ac:dyDescent="0.25">
      <c r="K76" s="8" t="s">
        <v>130</v>
      </c>
      <c r="L76" s="8" t="s">
        <v>58</v>
      </c>
      <c r="M76" s="8" t="s">
        <v>54</v>
      </c>
    </row>
    <row r="77" spans="11:13" x14ac:dyDescent="0.25">
      <c r="K77" s="8" t="s">
        <v>131</v>
      </c>
      <c r="L77" s="8" t="s">
        <v>53</v>
      </c>
      <c r="M77" s="8" t="s">
        <v>51</v>
      </c>
    </row>
    <row r="78" spans="11:13" x14ac:dyDescent="0.25">
      <c r="K78" s="8" t="s">
        <v>132</v>
      </c>
      <c r="L78" s="8" t="s">
        <v>53</v>
      </c>
      <c r="M78" s="8" t="s">
        <v>54</v>
      </c>
    </row>
    <row r="79" spans="11:13" x14ac:dyDescent="0.25">
      <c r="K79" s="8" t="s">
        <v>133</v>
      </c>
      <c r="L79" s="8" t="s">
        <v>53</v>
      </c>
      <c r="M79" s="8" t="s">
        <v>51</v>
      </c>
    </row>
    <row r="80" spans="11:13" x14ac:dyDescent="0.25">
      <c r="K80" s="8" t="s">
        <v>134</v>
      </c>
      <c r="L80" s="8" t="s">
        <v>53</v>
      </c>
      <c r="M80" s="8" t="s">
        <v>54</v>
      </c>
    </row>
    <row r="81" spans="11:13" x14ac:dyDescent="0.25">
      <c r="K81" s="8" t="s">
        <v>135</v>
      </c>
      <c r="L81" s="8" t="s">
        <v>56</v>
      </c>
      <c r="M81" s="8" t="s">
        <v>54</v>
      </c>
    </row>
    <row r="82" spans="11:13" x14ac:dyDescent="0.25">
      <c r="K82" s="8" t="s">
        <v>136</v>
      </c>
      <c r="L82" s="8" t="s">
        <v>58</v>
      </c>
      <c r="M82" s="8" t="s">
        <v>51</v>
      </c>
    </row>
    <row r="83" spans="11:13" x14ac:dyDescent="0.25">
      <c r="K83" s="8" t="s">
        <v>137</v>
      </c>
      <c r="L83" s="8" t="s">
        <v>53</v>
      </c>
      <c r="M83" s="8" t="s">
        <v>54</v>
      </c>
    </row>
    <row r="84" spans="11:13" x14ac:dyDescent="0.25">
      <c r="K84" s="8" t="s">
        <v>138</v>
      </c>
      <c r="L84" s="8" t="s">
        <v>53</v>
      </c>
      <c r="M84" s="8" t="s">
        <v>54</v>
      </c>
    </row>
    <row r="85" spans="11:13" x14ac:dyDescent="0.25">
      <c r="K85" s="8" t="s">
        <v>139</v>
      </c>
      <c r="L85" s="8" t="s">
        <v>53</v>
      </c>
      <c r="M85" s="8" t="s">
        <v>54</v>
      </c>
    </row>
    <row r="86" spans="11:13" x14ac:dyDescent="0.25">
      <c r="K86" s="8" t="s">
        <v>140</v>
      </c>
      <c r="L86" s="8" t="s">
        <v>56</v>
      </c>
      <c r="M86" s="8" t="s">
        <v>51</v>
      </c>
    </row>
    <row r="87" spans="11:13" x14ac:dyDescent="0.25">
      <c r="K87" s="8" t="s">
        <v>141</v>
      </c>
      <c r="L87" s="8" t="s">
        <v>53</v>
      </c>
      <c r="M87" s="8" t="s">
        <v>51</v>
      </c>
    </row>
    <row r="88" spans="11:13" x14ac:dyDescent="0.25">
      <c r="K88" s="8" t="s">
        <v>142</v>
      </c>
      <c r="L88" s="8" t="s">
        <v>53</v>
      </c>
      <c r="M88" s="8" t="s">
        <v>51</v>
      </c>
    </row>
    <row r="89" spans="11:13" x14ac:dyDescent="0.25">
      <c r="K89" s="8" t="s">
        <v>143</v>
      </c>
      <c r="L89" s="8" t="s">
        <v>53</v>
      </c>
      <c r="M89" s="8" t="s">
        <v>54</v>
      </c>
    </row>
    <row r="90" spans="11:13" x14ac:dyDescent="0.25">
      <c r="K90" s="8" t="s">
        <v>144</v>
      </c>
      <c r="L90" s="8" t="s">
        <v>73</v>
      </c>
      <c r="M90" s="8" t="s">
        <v>54</v>
      </c>
    </row>
    <row r="91" spans="11:13" x14ac:dyDescent="0.25">
      <c r="K91" s="8" t="s">
        <v>145</v>
      </c>
      <c r="L91" s="8" t="s">
        <v>58</v>
      </c>
      <c r="M91" s="8" t="s">
        <v>54</v>
      </c>
    </row>
    <row r="92" spans="11:13" x14ac:dyDescent="0.25">
      <c r="K92" s="8" t="s">
        <v>146</v>
      </c>
      <c r="L92" s="8" t="s">
        <v>73</v>
      </c>
      <c r="M92" s="8" t="s">
        <v>54</v>
      </c>
    </row>
    <row r="93" spans="11:13" x14ac:dyDescent="0.25">
      <c r="K93" s="8" t="s">
        <v>147</v>
      </c>
      <c r="L93" s="8" t="s">
        <v>73</v>
      </c>
      <c r="M93" s="8" t="s">
        <v>51</v>
      </c>
    </row>
    <row r="94" spans="11:13" x14ac:dyDescent="0.25">
      <c r="K94" s="8" t="s">
        <v>148</v>
      </c>
      <c r="L94" s="8" t="s">
        <v>149</v>
      </c>
      <c r="M94" s="8" t="s">
        <v>51</v>
      </c>
    </row>
    <row r="95" spans="11:13" x14ac:dyDescent="0.25">
      <c r="K95" s="8" t="s">
        <v>150</v>
      </c>
      <c r="L95" s="8" t="s">
        <v>56</v>
      </c>
      <c r="M95" s="8" t="s">
        <v>51</v>
      </c>
    </row>
    <row r="96" spans="11:13" x14ac:dyDescent="0.25">
      <c r="K96" s="8" t="s">
        <v>151</v>
      </c>
      <c r="L96" s="8" t="s">
        <v>56</v>
      </c>
      <c r="M96" s="8" t="s">
        <v>51</v>
      </c>
    </row>
    <row r="97" spans="11:13" x14ac:dyDescent="0.25">
      <c r="K97" s="8" t="s">
        <v>152</v>
      </c>
      <c r="L97" s="8" t="s">
        <v>56</v>
      </c>
      <c r="M97" s="8" t="s">
        <v>54</v>
      </c>
    </row>
    <row r="98" spans="11:13" x14ac:dyDescent="0.25">
      <c r="K98" s="8" t="s">
        <v>153</v>
      </c>
      <c r="L98" s="8" t="s">
        <v>58</v>
      </c>
      <c r="M98" s="8" t="s">
        <v>51</v>
      </c>
    </row>
    <row r="99" spans="11:13" x14ac:dyDescent="0.25">
      <c r="K99" s="8" t="s">
        <v>154</v>
      </c>
      <c r="L99" s="8" t="s">
        <v>69</v>
      </c>
      <c r="M99" s="8" t="s">
        <v>51</v>
      </c>
    </row>
    <row r="100" spans="11:13" x14ac:dyDescent="0.25">
      <c r="K100" s="8" t="s">
        <v>155</v>
      </c>
      <c r="L100" s="8" t="s">
        <v>73</v>
      </c>
      <c r="M100" s="8" t="s">
        <v>51</v>
      </c>
    </row>
    <row r="101" spans="11:13" x14ac:dyDescent="0.25">
      <c r="K101" s="8" t="s">
        <v>156</v>
      </c>
      <c r="L101" s="8" t="s">
        <v>58</v>
      </c>
      <c r="M101" s="8" t="s">
        <v>54</v>
      </c>
    </row>
    <row r="102" spans="11:13" x14ac:dyDescent="0.25">
      <c r="K102" s="8" t="s">
        <v>157</v>
      </c>
      <c r="L102" s="8" t="s">
        <v>58</v>
      </c>
      <c r="M102" s="8" t="s">
        <v>51</v>
      </c>
    </row>
    <row r="103" spans="11:13" x14ac:dyDescent="0.25">
      <c r="K103" s="8" t="s">
        <v>158</v>
      </c>
      <c r="L103" s="8" t="s">
        <v>73</v>
      </c>
      <c r="M103" s="8" t="s">
        <v>54</v>
      </c>
    </row>
    <row r="104" spans="11:13" x14ac:dyDescent="0.25">
      <c r="K104" s="8" t="s">
        <v>159</v>
      </c>
      <c r="L104" s="8" t="s">
        <v>160</v>
      </c>
      <c r="M104" s="8" t="s">
        <v>51</v>
      </c>
    </row>
    <row r="105" spans="11:13" x14ac:dyDescent="0.25">
      <c r="K105" s="8" t="s">
        <v>161</v>
      </c>
      <c r="L105" s="8" t="s">
        <v>120</v>
      </c>
      <c r="M105" s="8" t="s">
        <v>51</v>
      </c>
    </row>
    <row r="106" spans="11:13" x14ac:dyDescent="0.25">
      <c r="K106" s="8" t="s">
        <v>162</v>
      </c>
      <c r="L106" s="8" t="s">
        <v>58</v>
      </c>
      <c r="M106" s="8" t="s">
        <v>51</v>
      </c>
    </row>
    <row r="107" spans="11:13" x14ac:dyDescent="0.25">
      <c r="K107" s="8" t="s">
        <v>163</v>
      </c>
      <c r="L107" s="8" t="s">
        <v>73</v>
      </c>
      <c r="M107" s="8" t="s">
        <v>54</v>
      </c>
    </row>
    <row r="108" spans="11:13" x14ac:dyDescent="0.25">
      <c r="K108" s="8" t="s">
        <v>164</v>
      </c>
      <c r="L108" s="8" t="s">
        <v>58</v>
      </c>
      <c r="M108" s="8" t="s">
        <v>54</v>
      </c>
    </row>
    <row r="109" spans="11:13" x14ac:dyDescent="0.25">
      <c r="K109" s="8" t="s">
        <v>165</v>
      </c>
      <c r="L109" s="8" t="s">
        <v>58</v>
      </c>
      <c r="M109" s="8" t="s">
        <v>51</v>
      </c>
    </row>
    <row r="110" spans="11:13" x14ac:dyDescent="0.25">
      <c r="K110" s="8" t="s">
        <v>166</v>
      </c>
      <c r="L110" s="8" t="s">
        <v>53</v>
      </c>
      <c r="M110" s="8" t="s">
        <v>54</v>
      </c>
    </row>
    <row r="111" spans="11:13" x14ac:dyDescent="0.25">
      <c r="K111" s="8" t="s">
        <v>167</v>
      </c>
      <c r="L111" s="8" t="s">
        <v>69</v>
      </c>
      <c r="M111" s="8" t="s">
        <v>51</v>
      </c>
    </row>
    <row r="112" spans="11:13" x14ac:dyDescent="0.25">
      <c r="K112" s="8" t="s">
        <v>168</v>
      </c>
      <c r="L112" s="8" t="s">
        <v>53</v>
      </c>
      <c r="M112" s="8" t="s">
        <v>54</v>
      </c>
    </row>
    <row r="113" spans="11:13" x14ac:dyDescent="0.25">
      <c r="K113" s="8" t="s">
        <v>169</v>
      </c>
      <c r="L113" s="8" t="s">
        <v>58</v>
      </c>
      <c r="M113" s="8" t="s">
        <v>51</v>
      </c>
    </row>
    <row r="114" spans="11:13" x14ac:dyDescent="0.25">
      <c r="K114" s="8" t="s">
        <v>170</v>
      </c>
      <c r="L114" s="8" t="s">
        <v>171</v>
      </c>
      <c r="M114" s="8" t="s">
        <v>172</v>
      </c>
    </row>
    <row r="115" spans="11:13" x14ac:dyDescent="0.25">
      <c r="K115" s="8" t="s">
        <v>173</v>
      </c>
      <c r="L115" s="8" t="s">
        <v>174</v>
      </c>
      <c r="M115" s="8" t="s">
        <v>54</v>
      </c>
    </row>
    <row r="116" spans="11:13" x14ac:dyDescent="0.25">
      <c r="K116" s="8" t="s">
        <v>175</v>
      </c>
      <c r="L116" s="8" t="s">
        <v>53</v>
      </c>
      <c r="M116" s="8" t="s">
        <v>51</v>
      </c>
    </row>
    <row r="117" spans="11:13" x14ac:dyDescent="0.25">
      <c r="K117" s="8" t="s">
        <v>176</v>
      </c>
      <c r="L117" s="8" t="s">
        <v>58</v>
      </c>
      <c r="M117" s="8" t="s">
        <v>51</v>
      </c>
    </row>
    <row r="118" spans="11:13" x14ac:dyDescent="0.25">
      <c r="K118" s="8" t="s">
        <v>177</v>
      </c>
      <c r="L118" s="8" t="s">
        <v>53</v>
      </c>
      <c r="M118" s="8" t="s">
        <v>54</v>
      </c>
    </row>
    <row r="119" spans="11:13" x14ac:dyDescent="0.25">
      <c r="K119" s="8" t="s">
        <v>178</v>
      </c>
      <c r="L119" s="8" t="s">
        <v>53</v>
      </c>
      <c r="M119" s="8" t="s">
        <v>54</v>
      </c>
    </row>
    <row r="120" spans="11:13" x14ac:dyDescent="0.25">
      <c r="K120" s="8" t="s">
        <v>179</v>
      </c>
      <c r="L120" s="8" t="s">
        <v>58</v>
      </c>
      <c r="M120" s="8" t="s">
        <v>54</v>
      </c>
    </row>
    <row r="121" spans="11:13" x14ac:dyDescent="0.25">
      <c r="K121" s="8" t="s">
        <v>180</v>
      </c>
      <c r="L121" s="8" t="s">
        <v>53</v>
      </c>
      <c r="M121" s="8" t="s">
        <v>54</v>
      </c>
    </row>
    <row r="122" spans="11:13" x14ac:dyDescent="0.25">
      <c r="K122" s="8" t="s">
        <v>181</v>
      </c>
      <c r="L122" s="8" t="s">
        <v>53</v>
      </c>
      <c r="M122" s="8" t="s">
        <v>54</v>
      </c>
    </row>
    <row r="123" spans="11:13" x14ac:dyDescent="0.25">
      <c r="K123" s="8" t="s">
        <v>182</v>
      </c>
      <c r="L123" s="8" t="s">
        <v>53</v>
      </c>
      <c r="M123" s="8" t="s">
        <v>54</v>
      </c>
    </row>
    <row r="124" spans="11:13" x14ac:dyDescent="0.25">
      <c r="K124" s="8" t="s">
        <v>183</v>
      </c>
      <c r="L124" s="8" t="s">
        <v>53</v>
      </c>
      <c r="M124" s="8" t="s">
        <v>54</v>
      </c>
    </row>
    <row r="125" spans="11:13" x14ac:dyDescent="0.25">
      <c r="K125" s="8" t="s">
        <v>184</v>
      </c>
      <c r="L125" s="8" t="s">
        <v>53</v>
      </c>
      <c r="M125" s="8" t="s">
        <v>54</v>
      </c>
    </row>
    <row r="126" spans="11:13" x14ac:dyDescent="0.25">
      <c r="K126" s="8" t="s">
        <v>185</v>
      </c>
      <c r="L126" s="8" t="s">
        <v>53</v>
      </c>
      <c r="M126" s="8" t="s">
        <v>54</v>
      </c>
    </row>
    <row r="127" spans="11:13" x14ac:dyDescent="0.25">
      <c r="K127" s="8" t="s">
        <v>186</v>
      </c>
      <c r="L127" s="8" t="s">
        <v>58</v>
      </c>
      <c r="M127" s="8" t="s">
        <v>51</v>
      </c>
    </row>
    <row r="128" spans="11:13" x14ac:dyDescent="0.25">
      <c r="K128" s="8" t="s">
        <v>187</v>
      </c>
      <c r="L128" s="8" t="s">
        <v>73</v>
      </c>
      <c r="M128" s="8" t="s">
        <v>54</v>
      </c>
    </row>
    <row r="129" spans="11:13" x14ac:dyDescent="0.25">
      <c r="K129" s="8" t="s">
        <v>188</v>
      </c>
      <c r="L129" s="8" t="s">
        <v>53</v>
      </c>
      <c r="M129" s="8" t="s">
        <v>54</v>
      </c>
    </row>
    <row r="130" spans="11:13" x14ac:dyDescent="0.25">
      <c r="K130" s="8" t="s">
        <v>189</v>
      </c>
      <c r="L130" s="8" t="s">
        <v>120</v>
      </c>
      <c r="M130" s="8" t="s">
        <v>54</v>
      </c>
    </row>
    <row r="131" spans="11:13" x14ac:dyDescent="0.25">
      <c r="K131" s="8" t="s">
        <v>190</v>
      </c>
      <c r="L131" s="8" t="s">
        <v>53</v>
      </c>
      <c r="M131" s="8" t="s">
        <v>54</v>
      </c>
    </row>
    <row r="132" spans="11:13" x14ac:dyDescent="0.25">
      <c r="K132" s="8" t="s">
        <v>191</v>
      </c>
      <c r="L132" s="8" t="s">
        <v>50</v>
      </c>
      <c r="M132" s="8" t="s">
        <v>51</v>
      </c>
    </row>
    <row r="133" spans="11:13" x14ac:dyDescent="0.25">
      <c r="K133" s="8" t="s">
        <v>192</v>
      </c>
      <c r="L133" s="8" t="s">
        <v>174</v>
      </c>
      <c r="M133" s="8" t="s">
        <v>51</v>
      </c>
    </row>
    <row r="134" spans="11:13" x14ac:dyDescent="0.25">
      <c r="K134" s="8" t="s">
        <v>193</v>
      </c>
      <c r="L134" s="8" t="s">
        <v>174</v>
      </c>
      <c r="M134" s="8" t="s">
        <v>54</v>
      </c>
    </row>
    <row r="135" spans="11:13" x14ac:dyDescent="0.25">
      <c r="K135" s="8" t="s">
        <v>194</v>
      </c>
      <c r="L135" s="8" t="s">
        <v>174</v>
      </c>
      <c r="M135" s="8" t="s">
        <v>51</v>
      </c>
    </row>
    <row r="136" spans="11:13" x14ac:dyDescent="0.25">
      <c r="K136" s="8" t="s">
        <v>195</v>
      </c>
      <c r="L136" s="8" t="s">
        <v>53</v>
      </c>
      <c r="M136" s="8" t="s">
        <v>54</v>
      </c>
    </row>
    <row r="137" spans="11:13" x14ac:dyDescent="0.25">
      <c r="K137" s="8" t="s">
        <v>196</v>
      </c>
      <c r="L137" s="8" t="s">
        <v>53</v>
      </c>
      <c r="M137" s="8" t="s">
        <v>54</v>
      </c>
    </row>
    <row r="138" spans="11:13" x14ac:dyDescent="0.25">
      <c r="K138" s="8" t="s">
        <v>197</v>
      </c>
      <c r="L138" s="8" t="s">
        <v>73</v>
      </c>
      <c r="M138" s="8" t="s">
        <v>54</v>
      </c>
    </row>
    <row r="139" spans="11:13" x14ac:dyDescent="0.25">
      <c r="K139" s="8" t="s">
        <v>198</v>
      </c>
      <c r="L139" s="8" t="s">
        <v>73</v>
      </c>
      <c r="M139" s="8" t="s">
        <v>54</v>
      </c>
    </row>
    <row r="140" spans="11:13" x14ac:dyDescent="0.25">
      <c r="K140" s="8" t="s">
        <v>199</v>
      </c>
      <c r="L140" s="8" t="s">
        <v>73</v>
      </c>
      <c r="M140" s="8" t="s">
        <v>54</v>
      </c>
    </row>
    <row r="141" spans="11:13" x14ac:dyDescent="0.25">
      <c r="K141" s="8" t="s">
        <v>200</v>
      </c>
      <c r="L141" s="8" t="s">
        <v>73</v>
      </c>
      <c r="M141" s="8" t="s">
        <v>54</v>
      </c>
    </row>
    <row r="142" spans="11:13" x14ac:dyDescent="0.25">
      <c r="K142" s="8" t="s">
        <v>201</v>
      </c>
      <c r="L142" s="8" t="s">
        <v>120</v>
      </c>
      <c r="M142" s="8" t="s">
        <v>54</v>
      </c>
    </row>
    <row r="143" spans="11:13" x14ac:dyDescent="0.25">
      <c r="K143" s="8" t="s">
        <v>202</v>
      </c>
      <c r="L143" s="8" t="s">
        <v>53</v>
      </c>
      <c r="M143" s="8" t="s">
        <v>54</v>
      </c>
    </row>
    <row r="144" spans="11:13" x14ac:dyDescent="0.25">
      <c r="K144" s="8" t="s">
        <v>203</v>
      </c>
      <c r="L144" s="8" t="s">
        <v>58</v>
      </c>
      <c r="M144" s="8" t="s">
        <v>54</v>
      </c>
    </row>
    <row r="145" spans="11:13" x14ac:dyDescent="0.25">
      <c r="K145" s="8" t="s">
        <v>204</v>
      </c>
      <c r="L145" s="8" t="s">
        <v>53</v>
      </c>
      <c r="M145" s="8" t="s">
        <v>54</v>
      </c>
    </row>
    <row r="146" spans="11:13" x14ac:dyDescent="0.25">
      <c r="K146" s="8" t="s">
        <v>205</v>
      </c>
      <c r="L146" s="8" t="s">
        <v>53</v>
      </c>
      <c r="M146" s="8" t="s">
        <v>54</v>
      </c>
    </row>
    <row r="147" spans="11:13" x14ac:dyDescent="0.25">
      <c r="K147" s="8" t="s">
        <v>206</v>
      </c>
      <c r="L147" s="8" t="s">
        <v>53</v>
      </c>
      <c r="M147" s="8" t="s">
        <v>54</v>
      </c>
    </row>
    <row r="148" spans="11:13" x14ac:dyDescent="0.25">
      <c r="K148" s="8" t="s">
        <v>207</v>
      </c>
      <c r="L148" s="8" t="s">
        <v>58</v>
      </c>
      <c r="M148" s="8" t="s">
        <v>54</v>
      </c>
    </row>
    <row r="149" spans="11:13" x14ac:dyDescent="0.25">
      <c r="K149" s="8" t="s">
        <v>208</v>
      </c>
      <c r="L149" s="8" t="s">
        <v>56</v>
      </c>
      <c r="M149" s="8" t="s">
        <v>54</v>
      </c>
    </row>
    <row r="150" spans="11:13" x14ac:dyDescent="0.25">
      <c r="K150" s="8" t="s">
        <v>209</v>
      </c>
      <c r="L150" s="8" t="s">
        <v>58</v>
      </c>
      <c r="M150" s="8" t="s">
        <v>51</v>
      </c>
    </row>
    <row r="151" spans="11:13" x14ac:dyDescent="0.25">
      <c r="K151" s="8" t="s">
        <v>210</v>
      </c>
      <c r="L151" s="8" t="s">
        <v>58</v>
      </c>
      <c r="M151" s="8" t="s">
        <v>51</v>
      </c>
    </row>
    <row r="152" spans="11:13" x14ac:dyDescent="0.25">
      <c r="K152" s="8" t="s">
        <v>211</v>
      </c>
      <c r="L152" s="8" t="s">
        <v>53</v>
      </c>
      <c r="M152" s="8" t="s">
        <v>54</v>
      </c>
    </row>
    <row r="153" spans="11:13" x14ac:dyDescent="0.25">
      <c r="K153" s="8" t="s">
        <v>212</v>
      </c>
      <c r="L153" s="8" t="s">
        <v>53</v>
      </c>
      <c r="M153" s="8" t="s">
        <v>51</v>
      </c>
    </row>
    <row r="154" spans="11:13" x14ac:dyDescent="0.25">
      <c r="K154" s="8" t="s">
        <v>213</v>
      </c>
      <c r="L154" s="8" t="s">
        <v>120</v>
      </c>
      <c r="M154" s="8" t="s">
        <v>54</v>
      </c>
    </row>
    <row r="155" spans="11:13" x14ac:dyDescent="0.25">
      <c r="K155" s="8" t="s">
        <v>214</v>
      </c>
      <c r="L155" s="8" t="s">
        <v>122</v>
      </c>
      <c r="M155" s="8" t="s">
        <v>54</v>
      </c>
    </row>
    <row r="156" spans="11:13" x14ac:dyDescent="0.25">
      <c r="K156" s="8" t="s">
        <v>215</v>
      </c>
      <c r="L156" s="8" t="s">
        <v>56</v>
      </c>
      <c r="M156" s="8" t="s">
        <v>54</v>
      </c>
    </row>
    <row r="157" spans="11:13" x14ac:dyDescent="0.25">
      <c r="K157" s="8" t="s">
        <v>216</v>
      </c>
      <c r="L157" s="8" t="s">
        <v>53</v>
      </c>
      <c r="M157" s="8" t="s">
        <v>51</v>
      </c>
    </row>
    <row r="158" spans="11:13" x14ac:dyDescent="0.25">
      <c r="K158" s="8" t="s">
        <v>217</v>
      </c>
      <c r="L158" s="8" t="s">
        <v>53</v>
      </c>
      <c r="M158" s="8" t="s">
        <v>51</v>
      </c>
    </row>
    <row r="159" spans="11:13" x14ac:dyDescent="0.25">
      <c r="K159" s="8" t="s">
        <v>218</v>
      </c>
      <c r="L159" s="8" t="s">
        <v>53</v>
      </c>
      <c r="M159" s="8" t="s">
        <v>54</v>
      </c>
    </row>
    <row r="160" spans="11:13" x14ac:dyDescent="0.25">
      <c r="K160" s="8" t="s">
        <v>219</v>
      </c>
      <c r="L160" s="8" t="s">
        <v>53</v>
      </c>
      <c r="M160" s="8" t="s">
        <v>54</v>
      </c>
    </row>
    <row r="161" spans="11:13" x14ac:dyDescent="0.25">
      <c r="K161" s="8" t="s">
        <v>220</v>
      </c>
      <c r="L161" s="8" t="s">
        <v>53</v>
      </c>
      <c r="M161" s="8" t="s">
        <v>54</v>
      </c>
    </row>
    <row r="162" spans="11:13" x14ac:dyDescent="0.25">
      <c r="K162" s="8" t="s">
        <v>221</v>
      </c>
      <c r="L162" s="8" t="s">
        <v>58</v>
      </c>
      <c r="M162" s="8" t="s">
        <v>51</v>
      </c>
    </row>
    <row r="163" spans="11:13" x14ac:dyDescent="0.25">
      <c r="K163" s="8" t="s">
        <v>222</v>
      </c>
      <c r="L163" s="8" t="s">
        <v>122</v>
      </c>
      <c r="M163" s="8" t="s">
        <v>54</v>
      </c>
    </row>
    <row r="164" spans="11:13" x14ac:dyDescent="0.25">
      <c r="K164" s="8" t="s">
        <v>223</v>
      </c>
      <c r="L164" s="8" t="s">
        <v>58</v>
      </c>
      <c r="M164" s="8" t="s">
        <v>54</v>
      </c>
    </row>
    <row r="165" spans="11:13" x14ac:dyDescent="0.25">
      <c r="K165" s="8" t="s">
        <v>224</v>
      </c>
      <c r="L165" s="8" t="s">
        <v>56</v>
      </c>
      <c r="M165" s="8" t="s">
        <v>54</v>
      </c>
    </row>
    <row r="166" spans="11:13" x14ac:dyDescent="0.25">
      <c r="K166" s="8" t="s">
        <v>225</v>
      </c>
      <c r="L166" s="8" t="s">
        <v>122</v>
      </c>
      <c r="M166" s="8" t="s">
        <v>54</v>
      </c>
    </row>
    <row r="167" spans="11:13" x14ac:dyDescent="0.25">
      <c r="K167" s="8" t="s">
        <v>226</v>
      </c>
      <c r="L167" s="8" t="s">
        <v>73</v>
      </c>
      <c r="M167" s="8" t="s">
        <v>51</v>
      </c>
    </row>
    <row r="168" spans="11:13" x14ac:dyDescent="0.25">
      <c r="K168" s="8" t="s">
        <v>227</v>
      </c>
      <c r="L168" s="8" t="s">
        <v>53</v>
      </c>
      <c r="M168" s="8" t="s">
        <v>54</v>
      </c>
    </row>
    <row r="169" spans="11:13" x14ac:dyDescent="0.25">
      <c r="K169" s="8" t="s">
        <v>228</v>
      </c>
      <c r="L169" s="8" t="s">
        <v>73</v>
      </c>
      <c r="M169" s="8" t="s">
        <v>51</v>
      </c>
    </row>
    <row r="170" spans="11:13" x14ac:dyDescent="0.25">
      <c r="K170" s="8" t="s">
        <v>229</v>
      </c>
      <c r="L170" s="8" t="s">
        <v>53</v>
      </c>
      <c r="M170" s="8" t="s">
        <v>54</v>
      </c>
    </row>
    <row r="171" spans="11:13" x14ac:dyDescent="0.25">
      <c r="K171" s="8" t="s">
        <v>230</v>
      </c>
      <c r="L171" s="8" t="s">
        <v>53</v>
      </c>
      <c r="M171" s="8" t="s">
        <v>54</v>
      </c>
    </row>
    <row r="172" spans="11:13" x14ac:dyDescent="0.25">
      <c r="K172" s="8" t="s">
        <v>231</v>
      </c>
      <c r="L172" s="8" t="s">
        <v>53</v>
      </c>
      <c r="M172" s="8" t="s">
        <v>54</v>
      </c>
    </row>
    <row r="173" spans="11:13" x14ac:dyDescent="0.25">
      <c r="K173" s="8" t="s">
        <v>232</v>
      </c>
      <c r="L173" s="8" t="s">
        <v>53</v>
      </c>
      <c r="M173" s="8" t="s">
        <v>54</v>
      </c>
    </row>
    <row r="174" spans="11:13" x14ac:dyDescent="0.25">
      <c r="K174" s="8" t="s">
        <v>233</v>
      </c>
      <c r="L174" s="8" t="s">
        <v>53</v>
      </c>
      <c r="M174" s="8" t="s">
        <v>54</v>
      </c>
    </row>
    <row r="175" spans="11:13" x14ac:dyDescent="0.25">
      <c r="K175" s="8" t="s">
        <v>234</v>
      </c>
      <c r="L175" s="8" t="s">
        <v>53</v>
      </c>
      <c r="M175" s="8" t="s">
        <v>54</v>
      </c>
    </row>
    <row r="176" spans="11:13" x14ac:dyDescent="0.25">
      <c r="K176" s="8" t="s">
        <v>235</v>
      </c>
      <c r="L176" s="8" t="s">
        <v>53</v>
      </c>
      <c r="M176" s="8" t="s">
        <v>54</v>
      </c>
    </row>
    <row r="177" spans="11:13" x14ac:dyDescent="0.25">
      <c r="K177" s="8" t="s">
        <v>236</v>
      </c>
      <c r="L177" s="8" t="s">
        <v>53</v>
      </c>
      <c r="M177" s="8" t="s">
        <v>54</v>
      </c>
    </row>
    <row r="178" spans="11:13" x14ac:dyDescent="0.25">
      <c r="K178" s="8" t="s">
        <v>237</v>
      </c>
      <c r="L178" s="8" t="s">
        <v>58</v>
      </c>
      <c r="M178" s="8" t="s">
        <v>54</v>
      </c>
    </row>
    <row r="179" spans="11:13" x14ac:dyDescent="0.25">
      <c r="K179" s="8" t="s">
        <v>238</v>
      </c>
      <c r="L179" s="8" t="s">
        <v>69</v>
      </c>
      <c r="M179" s="8" t="s">
        <v>54</v>
      </c>
    </row>
    <row r="180" spans="11:13" x14ac:dyDescent="0.25">
      <c r="K180" s="8" t="s">
        <v>239</v>
      </c>
      <c r="L180" s="8" t="s">
        <v>50</v>
      </c>
      <c r="M180" s="8" t="s">
        <v>51</v>
      </c>
    </row>
    <row r="181" spans="11:13" x14ac:dyDescent="0.25">
      <c r="K181" s="8" t="s">
        <v>240</v>
      </c>
      <c r="L181" s="8" t="s">
        <v>58</v>
      </c>
      <c r="M181" s="8" t="s">
        <v>51</v>
      </c>
    </row>
    <row r="182" spans="11:13" x14ac:dyDescent="0.25">
      <c r="K182" s="8" t="s">
        <v>241</v>
      </c>
      <c r="L182" s="8" t="s">
        <v>73</v>
      </c>
      <c r="M182" s="8" t="s">
        <v>54</v>
      </c>
    </row>
    <row r="183" spans="11:13" x14ac:dyDescent="0.25">
      <c r="K183" s="8" t="s">
        <v>242</v>
      </c>
      <c r="L183" s="8" t="s">
        <v>73</v>
      </c>
      <c r="M183" s="8" t="s">
        <v>54</v>
      </c>
    </row>
    <row r="184" spans="11:13" x14ac:dyDescent="0.25">
      <c r="K184" s="8" t="s">
        <v>243</v>
      </c>
      <c r="L184" s="8" t="s">
        <v>58</v>
      </c>
      <c r="M184" s="8" t="s">
        <v>51</v>
      </c>
    </row>
    <row r="185" spans="11:13" x14ac:dyDescent="0.25">
      <c r="K185" s="8" t="s">
        <v>244</v>
      </c>
      <c r="L185" s="8" t="s">
        <v>174</v>
      </c>
      <c r="M185" s="8" t="s">
        <v>54</v>
      </c>
    </row>
    <row r="186" spans="11:13" x14ac:dyDescent="0.25">
      <c r="K186" s="8" t="s">
        <v>245</v>
      </c>
      <c r="L186" s="8" t="s">
        <v>174</v>
      </c>
      <c r="M186" s="8" t="s">
        <v>54</v>
      </c>
    </row>
    <row r="187" spans="11:13" x14ac:dyDescent="0.25">
      <c r="K187" s="8" t="s">
        <v>246</v>
      </c>
      <c r="L187" s="8" t="s">
        <v>174</v>
      </c>
      <c r="M187" s="8" t="s">
        <v>54</v>
      </c>
    </row>
    <row r="188" spans="11:13" x14ac:dyDescent="0.25">
      <c r="K188" s="8" t="s">
        <v>247</v>
      </c>
      <c r="L188" s="8" t="s">
        <v>88</v>
      </c>
      <c r="M188" s="8" t="s">
        <v>51</v>
      </c>
    </row>
    <row r="189" spans="11:13" x14ac:dyDescent="0.25">
      <c r="K189" s="8" t="s">
        <v>248</v>
      </c>
      <c r="L189" s="8" t="s">
        <v>174</v>
      </c>
      <c r="M189" s="8" t="s">
        <v>54</v>
      </c>
    </row>
    <row r="190" spans="11:13" x14ac:dyDescent="0.25">
      <c r="K190" s="8" t="s">
        <v>249</v>
      </c>
      <c r="L190" s="8" t="s">
        <v>174</v>
      </c>
      <c r="M190" s="8" t="s">
        <v>54</v>
      </c>
    </row>
    <row r="191" spans="11:13" x14ac:dyDescent="0.25">
      <c r="K191" s="8" t="s">
        <v>250</v>
      </c>
      <c r="L191" s="8" t="s">
        <v>174</v>
      </c>
      <c r="M191" s="8" t="s">
        <v>54</v>
      </c>
    </row>
    <row r="192" spans="11:13" x14ac:dyDescent="0.25">
      <c r="K192" s="8" t="s">
        <v>251</v>
      </c>
      <c r="L192" s="8" t="s">
        <v>174</v>
      </c>
      <c r="M192" s="8" t="s">
        <v>54</v>
      </c>
    </row>
    <row r="193" spans="11:13" x14ac:dyDescent="0.25">
      <c r="K193" s="8" t="s">
        <v>252</v>
      </c>
      <c r="L193" s="8" t="s">
        <v>174</v>
      </c>
      <c r="M193" s="8" t="s">
        <v>54</v>
      </c>
    </row>
    <row r="194" spans="11:13" x14ac:dyDescent="0.25">
      <c r="K194" s="8" t="s">
        <v>253</v>
      </c>
      <c r="L194" s="8" t="s">
        <v>174</v>
      </c>
      <c r="M194" s="8" t="s">
        <v>54</v>
      </c>
    </row>
    <row r="195" spans="11:13" x14ac:dyDescent="0.25">
      <c r="K195" s="8" t="s">
        <v>254</v>
      </c>
      <c r="L195" s="8" t="s">
        <v>120</v>
      </c>
      <c r="M195" s="8" t="s">
        <v>54</v>
      </c>
    </row>
    <row r="196" spans="11:13" x14ac:dyDescent="0.25">
      <c r="K196" s="8" t="s">
        <v>255</v>
      </c>
      <c r="L196" s="8" t="s">
        <v>53</v>
      </c>
      <c r="M196" s="8" t="s">
        <v>54</v>
      </c>
    </row>
    <row r="197" spans="11:13" x14ac:dyDescent="0.25">
      <c r="K197" s="8" t="s">
        <v>256</v>
      </c>
      <c r="L197" s="8" t="s">
        <v>53</v>
      </c>
      <c r="M197" s="8" t="s">
        <v>54</v>
      </c>
    </row>
    <row r="198" spans="11:13" x14ac:dyDescent="0.25">
      <c r="K198" s="8" t="s">
        <v>257</v>
      </c>
      <c r="L198" s="8" t="s">
        <v>53</v>
      </c>
      <c r="M198" s="8" t="s">
        <v>54</v>
      </c>
    </row>
    <row r="199" spans="11:13" x14ac:dyDescent="0.25">
      <c r="K199" s="8" t="s">
        <v>258</v>
      </c>
      <c r="L199" s="8" t="s">
        <v>53</v>
      </c>
      <c r="M199" s="8" t="s">
        <v>54</v>
      </c>
    </row>
    <row r="200" spans="11:13" x14ac:dyDescent="0.25">
      <c r="K200" s="8" t="s">
        <v>259</v>
      </c>
      <c r="L200" s="8" t="s">
        <v>53</v>
      </c>
      <c r="M200" s="8" t="s">
        <v>54</v>
      </c>
    </row>
    <row r="201" spans="11:13" x14ac:dyDescent="0.25">
      <c r="K201" s="8" t="s">
        <v>260</v>
      </c>
      <c r="L201" s="8" t="s">
        <v>53</v>
      </c>
      <c r="M201" s="8" t="s">
        <v>54</v>
      </c>
    </row>
    <row r="202" spans="11:13" x14ac:dyDescent="0.25">
      <c r="K202" s="8" t="s">
        <v>261</v>
      </c>
      <c r="L202" s="8" t="s">
        <v>120</v>
      </c>
      <c r="M202" s="8" t="s">
        <v>54</v>
      </c>
    </row>
    <row r="203" spans="11:13" x14ac:dyDescent="0.25">
      <c r="K203" s="8" t="s">
        <v>262</v>
      </c>
      <c r="L203" s="8" t="s">
        <v>53</v>
      </c>
      <c r="M203" s="8" t="s">
        <v>54</v>
      </c>
    </row>
    <row r="204" spans="11:13" x14ac:dyDescent="0.25">
      <c r="K204" s="8" t="s">
        <v>263</v>
      </c>
      <c r="L204" s="8" t="s">
        <v>120</v>
      </c>
      <c r="M204" s="8" t="s">
        <v>54</v>
      </c>
    </row>
    <row r="205" spans="11:13" x14ac:dyDescent="0.25">
      <c r="K205" s="8" t="s">
        <v>264</v>
      </c>
      <c r="L205" s="8" t="s">
        <v>53</v>
      </c>
      <c r="M205" s="8" t="s">
        <v>54</v>
      </c>
    </row>
    <row r="206" spans="11:13" x14ac:dyDescent="0.25">
      <c r="K206" s="8" t="s">
        <v>265</v>
      </c>
      <c r="L206" s="8" t="s">
        <v>53</v>
      </c>
      <c r="M206" s="8" t="s">
        <v>54</v>
      </c>
    </row>
    <row r="207" spans="11:13" x14ac:dyDescent="0.25">
      <c r="K207" s="8" t="s">
        <v>266</v>
      </c>
      <c r="L207" s="8" t="s">
        <v>53</v>
      </c>
      <c r="M207" s="8" t="s">
        <v>54</v>
      </c>
    </row>
    <row r="208" spans="11:13" x14ac:dyDescent="0.25">
      <c r="K208" s="8" t="s">
        <v>267</v>
      </c>
      <c r="L208" s="8" t="s">
        <v>53</v>
      </c>
      <c r="M208" s="8" t="s">
        <v>54</v>
      </c>
    </row>
    <row r="209" spans="11:13" x14ac:dyDescent="0.25">
      <c r="K209" s="8" t="s">
        <v>23</v>
      </c>
      <c r="L209" s="8" t="s">
        <v>73</v>
      </c>
      <c r="M209" s="8" t="s">
        <v>54</v>
      </c>
    </row>
    <row r="210" spans="11:13" x14ac:dyDescent="0.25">
      <c r="K210" s="8" t="s">
        <v>25</v>
      </c>
      <c r="L210" s="8" t="s">
        <v>58</v>
      </c>
      <c r="M210" s="8" t="s">
        <v>51</v>
      </c>
    </row>
    <row r="211" spans="11:13" x14ac:dyDescent="0.25">
      <c r="K211" s="8" t="s">
        <v>27</v>
      </c>
      <c r="L211" s="8" t="s">
        <v>53</v>
      </c>
      <c r="M211" s="8" t="s">
        <v>54</v>
      </c>
    </row>
    <row r="212" spans="11:13" x14ac:dyDescent="0.25">
      <c r="K212" s="8" t="s">
        <v>268</v>
      </c>
      <c r="L212" s="8" t="s">
        <v>58</v>
      </c>
      <c r="M212" s="8" t="s">
        <v>54</v>
      </c>
    </row>
    <row r="213" spans="11:13" x14ac:dyDescent="0.25">
      <c r="K213" s="8" t="s">
        <v>269</v>
      </c>
      <c r="L213" s="8" t="s">
        <v>99</v>
      </c>
      <c r="M213" s="8" t="s">
        <v>54</v>
      </c>
    </row>
    <row r="214" spans="11:13" x14ac:dyDescent="0.25">
      <c r="K214" s="8" t="s">
        <v>270</v>
      </c>
      <c r="L214" s="8" t="s">
        <v>73</v>
      </c>
      <c r="M214" s="8" t="s">
        <v>51</v>
      </c>
    </row>
    <row r="215" spans="11:13" x14ac:dyDescent="0.25">
      <c r="K215" s="8" t="s">
        <v>271</v>
      </c>
      <c r="L215" s="8" t="s">
        <v>73</v>
      </c>
      <c r="M215" s="8" t="s">
        <v>54</v>
      </c>
    </row>
    <row r="216" spans="11:13" x14ac:dyDescent="0.25">
      <c r="K216" s="8" t="s">
        <v>272</v>
      </c>
      <c r="L216" s="8" t="s">
        <v>58</v>
      </c>
      <c r="M216" s="8" t="s">
        <v>51</v>
      </c>
    </row>
    <row r="217" spans="11:13" x14ac:dyDescent="0.25">
      <c r="K217" s="8" t="s">
        <v>273</v>
      </c>
      <c r="L217" s="8" t="s">
        <v>73</v>
      </c>
      <c r="M217" s="8" t="s">
        <v>54</v>
      </c>
    </row>
    <row r="218" spans="11:13" x14ac:dyDescent="0.25">
      <c r="K218" s="8" t="s">
        <v>274</v>
      </c>
      <c r="L218" s="8" t="s">
        <v>58</v>
      </c>
      <c r="M218" s="8" t="s">
        <v>51</v>
      </c>
    </row>
    <row r="219" spans="11:13" x14ac:dyDescent="0.25">
      <c r="K219" s="8" t="s">
        <v>275</v>
      </c>
      <c r="L219" s="8" t="s">
        <v>53</v>
      </c>
      <c r="M219" s="8" t="s">
        <v>54</v>
      </c>
    </row>
    <row r="220" spans="11:13" x14ac:dyDescent="0.25">
      <c r="K220" s="8" t="s">
        <v>276</v>
      </c>
      <c r="L220" s="8" t="s">
        <v>58</v>
      </c>
      <c r="M220" s="8" t="s">
        <v>54</v>
      </c>
    </row>
    <row r="221" spans="11:13" x14ac:dyDescent="0.25">
      <c r="K221" s="8" t="s">
        <v>277</v>
      </c>
      <c r="L221" s="8" t="s">
        <v>73</v>
      </c>
      <c r="M221" s="8" t="s">
        <v>54</v>
      </c>
    </row>
    <row r="222" spans="11:13" x14ac:dyDescent="0.25">
      <c r="K222" s="8" t="s">
        <v>278</v>
      </c>
      <c r="L222" s="8" t="s">
        <v>56</v>
      </c>
      <c r="M222" s="8" t="s">
        <v>51</v>
      </c>
    </row>
    <row r="223" spans="11:13" x14ac:dyDescent="0.25">
      <c r="K223" s="8" t="s">
        <v>279</v>
      </c>
      <c r="L223" s="8" t="s">
        <v>69</v>
      </c>
      <c r="M223" s="8" t="s">
        <v>51</v>
      </c>
    </row>
    <row r="224" spans="11:13" x14ac:dyDescent="0.25">
      <c r="K224" s="8" t="s">
        <v>280</v>
      </c>
      <c r="L224" s="8" t="s">
        <v>53</v>
      </c>
      <c r="M224" s="8" t="s">
        <v>54</v>
      </c>
    </row>
    <row r="225" spans="11:13" x14ac:dyDescent="0.25">
      <c r="K225" s="8" t="s">
        <v>281</v>
      </c>
      <c r="L225" s="8" t="s">
        <v>149</v>
      </c>
      <c r="M225" s="8" t="s">
        <v>51</v>
      </c>
    </row>
    <row r="226" spans="11:13" x14ac:dyDescent="0.25">
      <c r="K226" s="8" t="s">
        <v>282</v>
      </c>
      <c r="L226" s="8" t="s">
        <v>73</v>
      </c>
      <c r="M226" s="8" t="s">
        <v>54</v>
      </c>
    </row>
    <row r="227" spans="11:13" x14ac:dyDescent="0.25">
      <c r="K227" s="8" t="s">
        <v>283</v>
      </c>
      <c r="L227" s="8" t="s">
        <v>174</v>
      </c>
      <c r="M227" s="8" t="s">
        <v>51</v>
      </c>
    </row>
    <row r="228" spans="11:13" x14ac:dyDescent="0.25">
      <c r="K228" s="8" t="s">
        <v>284</v>
      </c>
      <c r="L228" s="8" t="s">
        <v>73</v>
      </c>
      <c r="M228" s="8" t="s">
        <v>54</v>
      </c>
    </row>
    <row r="229" spans="11:13" x14ac:dyDescent="0.25">
      <c r="K229" s="8" t="s">
        <v>285</v>
      </c>
      <c r="L229" s="8" t="s">
        <v>53</v>
      </c>
      <c r="M229" s="8" t="s">
        <v>54</v>
      </c>
    </row>
    <row r="230" spans="11:13" x14ac:dyDescent="0.25">
      <c r="K230" s="8" t="s">
        <v>286</v>
      </c>
      <c r="L230" s="8" t="s">
        <v>53</v>
      </c>
      <c r="M230" s="8" t="s">
        <v>54</v>
      </c>
    </row>
    <row r="231" spans="11:13" x14ac:dyDescent="0.25">
      <c r="K231" s="8" t="s">
        <v>287</v>
      </c>
      <c r="L231" s="8" t="s">
        <v>58</v>
      </c>
      <c r="M231" s="8" t="s">
        <v>51</v>
      </c>
    </row>
    <row r="232" spans="11:13" x14ac:dyDescent="0.25">
      <c r="K232" s="8" t="s">
        <v>288</v>
      </c>
      <c r="L232" s="8" t="s">
        <v>69</v>
      </c>
      <c r="M232" s="8" t="s">
        <v>51</v>
      </c>
    </row>
    <row r="233" spans="11:13" x14ac:dyDescent="0.25">
      <c r="K233" s="8" t="s">
        <v>289</v>
      </c>
      <c r="L233" s="8" t="s">
        <v>53</v>
      </c>
      <c r="M233" s="8" t="s">
        <v>54</v>
      </c>
    </row>
    <row r="234" spans="11:13" x14ac:dyDescent="0.25">
      <c r="K234" s="8" t="s">
        <v>290</v>
      </c>
      <c r="L234" s="8" t="s">
        <v>56</v>
      </c>
      <c r="M234" s="8" t="s">
        <v>54</v>
      </c>
    </row>
    <row r="235" spans="11:13" x14ac:dyDescent="0.25">
      <c r="K235" s="8" t="s">
        <v>291</v>
      </c>
      <c r="L235" s="8" t="s">
        <v>53</v>
      </c>
      <c r="M235" s="8" t="s">
        <v>54</v>
      </c>
    </row>
    <row r="236" spans="11:13" x14ac:dyDescent="0.25">
      <c r="K236" s="8" t="s">
        <v>292</v>
      </c>
      <c r="L236" s="8" t="s">
        <v>69</v>
      </c>
      <c r="M236" s="8" t="s">
        <v>51</v>
      </c>
    </row>
    <row r="237" spans="11:13" x14ac:dyDescent="0.25">
      <c r="K237" s="8" t="s">
        <v>293</v>
      </c>
      <c r="L237" s="8" t="s">
        <v>294</v>
      </c>
      <c r="M237" s="8" t="s">
        <v>172</v>
      </c>
    </row>
    <row r="238" spans="11:13" x14ac:dyDescent="0.25">
      <c r="K238" s="8" t="s">
        <v>295</v>
      </c>
      <c r="L238" s="8" t="s">
        <v>294</v>
      </c>
      <c r="M238" s="8" t="s">
        <v>172</v>
      </c>
    </row>
    <row r="239" spans="11:13" x14ac:dyDescent="0.25">
      <c r="K239" s="8" t="s">
        <v>296</v>
      </c>
      <c r="L239" s="8" t="s">
        <v>297</v>
      </c>
      <c r="M239" s="8" t="s">
        <v>172</v>
      </c>
    </row>
    <row r="240" spans="11:13" x14ac:dyDescent="0.25">
      <c r="K240" s="8"/>
      <c r="L240" s="8" t="s">
        <v>298</v>
      </c>
      <c r="M240" s="8" t="s">
        <v>172</v>
      </c>
    </row>
    <row r="241" spans="11:13" x14ac:dyDescent="0.25">
      <c r="K241" s="8"/>
      <c r="L241" s="8" t="s">
        <v>298</v>
      </c>
      <c r="M241" s="8" t="s">
        <v>172</v>
      </c>
    </row>
    <row r="242" spans="11:13" x14ac:dyDescent="0.25">
      <c r="K242" s="8" t="s">
        <v>299</v>
      </c>
      <c r="L242" s="8" t="s">
        <v>294</v>
      </c>
      <c r="M242" s="8" t="s">
        <v>172</v>
      </c>
    </row>
    <row r="243" spans="11:13" x14ac:dyDescent="0.25">
      <c r="K243" s="8" t="s">
        <v>300</v>
      </c>
      <c r="L243" s="8" t="s">
        <v>56</v>
      </c>
      <c r="M243" s="8" t="s">
        <v>54</v>
      </c>
    </row>
    <row r="244" spans="11:13" x14ac:dyDescent="0.25">
      <c r="K244" s="8" t="s">
        <v>301</v>
      </c>
      <c r="L244" s="8" t="s">
        <v>88</v>
      </c>
      <c r="M244" s="8" t="s">
        <v>51</v>
      </c>
    </row>
    <row r="245" spans="11:13" x14ac:dyDescent="0.25">
      <c r="K245" s="8" t="s">
        <v>302</v>
      </c>
      <c r="L245" s="8" t="s">
        <v>174</v>
      </c>
      <c r="M245" s="8" t="s">
        <v>54</v>
      </c>
    </row>
    <row r="246" spans="11:13" x14ac:dyDescent="0.25">
      <c r="K246" s="8" t="s">
        <v>303</v>
      </c>
      <c r="L246" s="8" t="s">
        <v>88</v>
      </c>
      <c r="M246" s="8" t="s">
        <v>51</v>
      </c>
    </row>
    <row r="247" spans="11:13" x14ac:dyDescent="0.25">
      <c r="K247" s="8" t="s">
        <v>304</v>
      </c>
      <c r="L247" s="8" t="s">
        <v>174</v>
      </c>
      <c r="M247" s="8" t="s">
        <v>54</v>
      </c>
    </row>
    <row r="248" spans="11:13" x14ac:dyDescent="0.25">
      <c r="K248" s="8" t="s">
        <v>305</v>
      </c>
      <c r="L248" s="8" t="s">
        <v>174</v>
      </c>
      <c r="M248" s="8" t="s">
        <v>51</v>
      </c>
    </row>
    <row r="249" spans="11:13" x14ac:dyDescent="0.25">
      <c r="K249" s="8" t="s">
        <v>306</v>
      </c>
      <c r="L249" s="8" t="s">
        <v>53</v>
      </c>
      <c r="M249" s="8" t="s">
        <v>54</v>
      </c>
    </row>
    <row r="250" spans="11:13" x14ac:dyDescent="0.25">
      <c r="K250" s="8" t="s">
        <v>307</v>
      </c>
      <c r="L250" s="8" t="s">
        <v>120</v>
      </c>
      <c r="M250" s="8" t="s">
        <v>54</v>
      </c>
    </row>
    <row r="251" spans="11:13" x14ac:dyDescent="0.25">
      <c r="K251" s="8" t="s">
        <v>308</v>
      </c>
      <c r="L251" s="8" t="s">
        <v>73</v>
      </c>
      <c r="M251" s="8" t="s">
        <v>54</v>
      </c>
    </row>
    <row r="252" spans="11:13" x14ac:dyDescent="0.25">
      <c r="K252" s="8" t="s">
        <v>309</v>
      </c>
      <c r="L252" s="8" t="s">
        <v>73</v>
      </c>
      <c r="M252" s="8" t="s">
        <v>54</v>
      </c>
    </row>
    <row r="253" spans="11:13" x14ac:dyDescent="0.25">
      <c r="K253" s="8" t="s">
        <v>310</v>
      </c>
      <c r="L253" s="8" t="s">
        <v>69</v>
      </c>
      <c r="M253" s="8" t="s">
        <v>54</v>
      </c>
    </row>
    <row r="254" spans="11:13" x14ac:dyDescent="0.25">
      <c r="K254" s="8" t="s">
        <v>311</v>
      </c>
      <c r="L254" s="8" t="s">
        <v>56</v>
      </c>
      <c r="M254" s="8" t="s">
        <v>54</v>
      </c>
    </row>
    <row r="255" spans="11:13" x14ac:dyDescent="0.25">
      <c r="K255" s="8" t="s">
        <v>312</v>
      </c>
      <c r="L255" s="8" t="s">
        <v>58</v>
      </c>
      <c r="M255" s="8" t="s">
        <v>54</v>
      </c>
    </row>
    <row r="256" spans="11:13" x14ac:dyDescent="0.25">
      <c r="K256" s="8" t="s">
        <v>313</v>
      </c>
      <c r="L256" s="8" t="s">
        <v>58</v>
      </c>
      <c r="M256" s="8" t="s">
        <v>51</v>
      </c>
    </row>
    <row r="257" spans="11:13" x14ac:dyDescent="0.25">
      <c r="K257" s="8" t="s">
        <v>314</v>
      </c>
      <c r="L257" s="8" t="s">
        <v>73</v>
      </c>
      <c r="M257" s="8" t="s">
        <v>54</v>
      </c>
    </row>
    <row r="258" spans="11:13" x14ac:dyDescent="0.25">
      <c r="K258" s="8" t="s">
        <v>315</v>
      </c>
      <c r="L258" s="8" t="s">
        <v>58</v>
      </c>
      <c r="M258" s="8" t="s">
        <v>54</v>
      </c>
    </row>
    <row r="259" spans="11:13" x14ac:dyDescent="0.25">
      <c r="K259" s="8" t="s">
        <v>316</v>
      </c>
      <c r="L259" s="8" t="s">
        <v>174</v>
      </c>
      <c r="M259" s="8" t="s">
        <v>54</v>
      </c>
    </row>
    <row r="260" spans="11:13" x14ac:dyDescent="0.25">
      <c r="K260" s="8" t="s">
        <v>317</v>
      </c>
      <c r="L260" s="8" t="s">
        <v>56</v>
      </c>
      <c r="M260" s="8" t="s">
        <v>54</v>
      </c>
    </row>
    <row r="261" spans="11:13" x14ac:dyDescent="0.25">
      <c r="K261" s="8" t="s">
        <v>318</v>
      </c>
      <c r="L261" s="8" t="s">
        <v>58</v>
      </c>
      <c r="M261" s="8" t="s">
        <v>54</v>
      </c>
    </row>
    <row r="262" spans="11:13" x14ac:dyDescent="0.25">
      <c r="K262" s="8" t="s">
        <v>319</v>
      </c>
      <c r="L262" s="8" t="s">
        <v>58</v>
      </c>
      <c r="M262" s="8" t="s">
        <v>51</v>
      </c>
    </row>
    <row r="263" spans="11:13" x14ac:dyDescent="0.25">
      <c r="K263" s="8" t="s">
        <v>320</v>
      </c>
      <c r="L263" s="8" t="s">
        <v>53</v>
      </c>
      <c r="M263" s="8" t="s">
        <v>54</v>
      </c>
    </row>
    <row r="264" spans="11:13" x14ac:dyDescent="0.25">
      <c r="K264" s="8" t="s">
        <v>321</v>
      </c>
      <c r="L264" s="8" t="s">
        <v>174</v>
      </c>
      <c r="M264" s="8" t="s">
        <v>54</v>
      </c>
    </row>
    <row r="265" spans="11:13" x14ac:dyDescent="0.25">
      <c r="K265" s="8" t="s">
        <v>322</v>
      </c>
      <c r="L265" s="8" t="s">
        <v>58</v>
      </c>
      <c r="M265" s="8" t="s">
        <v>54</v>
      </c>
    </row>
    <row r="266" spans="11:13" x14ac:dyDescent="0.25">
      <c r="K266" s="8" t="s">
        <v>323</v>
      </c>
      <c r="L266" s="8" t="s">
        <v>58</v>
      </c>
      <c r="M266" s="8" t="s">
        <v>54</v>
      </c>
    </row>
    <row r="267" spans="11:13" x14ac:dyDescent="0.25">
      <c r="K267" s="8" t="s">
        <v>324</v>
      </c>
      <c r="L267" s="8" t="s">
        <v>73</v>
      </c>
      <c r="M267" s="8" t="s">
        <v>54</v>
      </c>
    </row>
    <row r="268" spans="11:13" x14ac:dyDescent="0.25">
      <c r="K268" s="8" t="s">
        <v>325</v>
      </c>
      <c r="L268" s="8" t="s">
        <v>73</v>
      </c>
      <c r="M268" s="8" t="s">
        <v>54</v>
      </c>
    </row>
    <row r="269" spans="11:13" x14ac:dyDescent="0.25">
      <c r="K269" s="8" t="s">
        <v>326</v>
      </c>
      <c r="L269" s="8" t="s">
        <v>58</v>
      </c>
      <c r="M269" s="8" t="s">
        <v>51</v>
      </c>
    </row>
    <row r="270" spans="11:13" x14ac:dyDescent="0.25">
      <c r="K270" s="8" t="s">
        <v>327</v>
      </c>
      <c r="L270" s="8" t="s">
        <v>58</v>
      </c>
      <c r="M270" s="8" t="s">
        <v>54</v>
      </c>
    </row>
    <row r="271" spans="11:13" x14ac:dyDescent="0.25">
      <c r="K271" s="8" t="s">
        <v>328</v>
      </c>
      <c r="L271" s="8" t="s">
        <v>73</v>
      </c>
      <c r="M271" s="8" t="s">
        <v>54</v>
      </c>
    </row>
    <row r="272" spans="11:13" x14ac:dyDescent="0.25">
      <c r="K272" s="8" t="s">
        <v>329</v>
      </c>
      <c r="L272" s="8" t="s">
        <v>56</v>
      </c>
      <c r="M272" s="8" t="s">
        <v>54</v>
      </c>
    </row>
    <row r="273" spans="11:13" x14ac:dyDescent="0.25">
      <c r="K273" s="8" t="s">
        <v>330</v>
      </c>
      <c r="L273" s="8" t="s">
        <v>53</v>
      </c>
      <c r="M273" s="8" t="s">
        <v>54</v>
      </c>
    </row>
    <row r="274" spans="11:13" x14ac:dyDescent="0.25">
      <c r="K274" s="8" t="s">
        <v>331</v>
      </c>
      <c r="L274" s="8" t="s">
        <v>73</v>
      </c>
      <c r="M274" s="8" t="s">
        <v>54</v>
      </c>
    </row>
    <row r="275" spans="11:13" x14ac:dyDescent="0.25">
      <c r="K275" s="8" t="s">
        <v>332</v>
      </c>
      <c r="L275" s="8" t="s">
        <v>174</v>
      </c>
      <c r="M275" s="8" t="s">
        <v>51</v>
      </c>
    </row>
    <row r="276" spans="11:13" x14ac:dyDescent="0.25">
      <c r="K276" s="8" t="s">
        <v>333</v>
      </c>
      <c r="L276" s="8" t="s">
        <v>58</v>
      </c>
      <c r="M276" s="8" t="s">
        <v>54</v>
      </c>
    </row>
    <row r="277" spans="11:13" x14ac:dyDescent="0.25">
      <c r="K277" s="8" t="s">
        <v>334</v>
      </c>
      <c r="L277" s="8" t="s">
        <v>53</v>
      </c>
      <c r="M277" s="8" t="s">
        <v>54</v>
      </c>
    </row>
    <row r="278" spans="11:13" x14ac:dyDescent="0.25">
      <c r="K278" s="8" t="s">
        <v>335</v>
      </c>
      <c r="L278" s="8" t="s">
        <v>174</v>
      </c>
      <c r="M278" s="8" t="s">
        <v>54</v>
      </c>
    </row>
    <row r="279" spans="11:13" x14ac:dyDescent="0.25">
      <c r="K279" s="8" t="s">
        <v>336</v>
      </c>
      <c r="L279" s="8" t="s">
        <v>73</v>
      </c>
      <c r="M279" s="8" t="s">
        <v>54</v>
      </c>
    </row>
    <row r="280" spans="11:13" x14ac:dyDescent="0.25">
      <c r="K280" s="8" t="s">
        <v>337</v>
      </c>
      <c r="L280" s="8" t="s">
        <v>120</v>
      </c>
      <c r="M280" s="8" t="s">
        <v>51</v>
      </c>
    </row>
    <row r="281" spans="11:13" x14ac:dyDescent="0.25">
      <c r="K281" s="8" t="s">
        <v>338</v>
      </c>
      <c r="L281" s="8" t="s">
        <v>174</v>
      </c>
      <c r="M281" s="8" t="s">
        <v>54</v>
      </c>
    </row>
    <row r="282" spans="11:13" x14ac:dyDescent="0.25">
      <c r="K282" s="8" t="s">
        <v>339</v>
      </c>
      <c r="L282" s="8" t="s">
        <v>73</v>
      </c>
      <c r="M282" s="8" t="s">
        <v>51</v>
      </c>
    </row>
    <row r="283" spans="11:13" x14ac:dyDescent="0.25">
      <c r="K283" s="8" t="s">
        <v>340</v>
      </c>
      <c r="L283" s="8" t="s">
        <v>88</v>
      </c>
      <c r="M283" s="8" t="s">
        <v>54</v>
      </c>
    </row>
    <row r="284" spans="11:13" x14ac:dyDescent="0.25">
      <c r="K284" s="8" t="s">
        <v>341</v>
      </c>
      <c r="L284" s="8" t="s">
        <v>174</v>
      </c>
      <c r="M284" s="8" t="s">
        <v>54</v>
      </c>
    </row>
    <row r="285" spans="11:13" x14ac:dyDescent="0.25">
      <c r="K285" s="8" t="s">
        <v>342</v>
      </c>
      <c r="L285" s="8" t="s">
        <v>88</v>
      </c>
      <c r="M285" s="8" t="s">
        <v>54</v>
      </c>
    </row>
    <row r="286" spans="11:13" x14ac:dyDescent="0.25">
      <c r="K286" s="8" t="s">
        <v>343</v>
      </c>
      <c r="L286" s="8" t="s">
        <v>88</v>
      </c>
      <c r="M286" s="8" t="s">
        <v>54</v>
      </c>
    </row>
    <row r="287" spans="11:13" x14ac:dyDescent="0.25">
      <c r="K287" s="8" t="s">
        <v>344</v>
      </c>
      <c r="L287" s="8" t="s">
        <v>88</v>
      </c>
      <c r="M287" s="8" t="s">
        <v>51</v>
      </c>
    </row>
    <row r="288" spans="11:13" x14ac:dyDescent="0.25">
      <c r="K288" s="8" t="s">
        <v>345</v>
      </c>
      <c r="L288" s="8" t="s">
        <v>120</v>
      </c>
      <c r="M288" s="8" t="s">
        <v>54</v>
      </c>
    </row>
    <row r="289" spans="11:13" x14ac:dyDescent="0.25">
      <c r="K289" s="8" t="s">
        <v>346</v>
      </c>
      <c r="L289" s="8" t="s">
        <v>58</v>
      </c>
      <c r="M289" s="8" t="s">
        <v>54</v>
      </c>
    </row>
    <row r="290" spans="11:13" x14ac:dyDescent="0.25">
      <c r="K290" s="8" t="s">
        <v>347</v>
      </c>
      <c r="L290" s="8" t="s">
        <v>56</v>
      </c>
      <c r="M290" s="8" t="s">
        <v>54</v>
      </c>
    </row>
    <row r="291" spans="11:13" x14ac:dyDescent="0.25">
      <c r="K291" s="8" t="s">
        <v>348</v>
      </c>
      <c r="L291" s="8" t="s">
        <v>73</v>
      </c>
      <c r="M291" s="8" t="s">
        <v>51</v>
      </c>
    </row>
    <row r="292" spans="11:13" x14ac:dyDescent="0.25">
      <c r="K292" s="8" t="s">
        <v>349</v>
      </c>
      <c r="L292" s="8" t="s">
        <v>58</v>
      </c>
      <c r="M292" s="8" t="s">
        <v>51</v>
      </c>
    </row>
    <row r="293" spans="11:13" x14ac:dyDescent="0.25">
      <c r="K293" s="8" t="s">
        <v>350</v>
      </c>
      <c r="L293" s="8" t="s">
        <v>73</v>
      </c>
      <c r="M293" s="8" t="s">
        <v>54</v>
      </c>
    </row>
    <row r="294" spans="11:13" x14ac:dyDescent="0.25">
      <c r="K294" s="8" t="s">
        <v>351</v>
      </c>
      <c r="L294" s="8" t="s">
        <v>73</v>
      </c>
      <c r="M294" s="8" t="s">
        <v>51</v>
      </c>
    </row>
    <row r="295" spans="11:13" x14ac:dyDescent="0.25">
      <c r="K295" s="8" t="s">
        <v>352</v>
      </c>
      <c r="L295" s="8" t="s">
        <v>50</v>
      </c>
      <c r="M295" s="8" t="s">
        <v>51</v>
      </c>
    </row>
    <row r="296" spans="11:13" x14ac:dyDescent="0.25">
      <c r="K296" s="8" t="s">
        <v>353</v>
      </c>
      <c r="L296" s="8" t="s">
        <v>73</v>
      </c>
      <c r="M296" s="8" t="s">
        <v>51</v>
      </c>
    </row>
    <row r="297" spans="11:13" x14ac:dyDescent="0.25">
      <c r="K297" s="8" t="s">
        <v>354</v>
      </c>
      <c r="L297" s="8" t="s">
        <v>58</v>
      </c>
      <c r="M297" s="8" t="s">
        <v>54</v>
      </c>
    </row>
    <row r="298" spans="11:13" x14ac:dyDescent="0.25">
      <c r="K298" s="8" t="s">
        <v>355</v>
      </c>
      <c r="L298" s="8" t="s">
        <v>53</v>
      </c>
      <c r="M298" s="8" t="s">
        <v>54</v>
      </c>
    </row>
    <row r="299" spans="11:13" x14ac:dyDescent="0.25">
      <c r="K299" s="8" t="s">
        <v>356</v>
      </c>
      <c r="L299" s="8" t="s">
        <v>58</v>
      </c>
      <c r="M299" s="8" t="s">
        <v>51</v>
      </c>
    </row>
    <row r="300" spans="11:13" x14ac:dyDescent="0.25">
      <c r="K300" s="8" t="s">
        <v>357</v>
      </c>
      <c r="L300" s="8" t="s">
        <v>53</v>
      </c>
      <c r="M300" s="8" t="s">
        <v>54</v>
      </c>
    </row>
    <row r="301" spans="11:13" x14ac:dyDescent="0.25">
      <c r="K301" s="8" t="s">
        <v>358</v>
      </c>
      <c r="L301" s="8" t="s">
        <v>53</v>
      </c>
      <c r="M301" s="8" t="s">
        <v>54</v>
      </c>
    </row>
    <row r="302" spans="11:13" x14ac:dyDescent="0.25">
      <c r="K302" s="8" t="s">
        <v>359</v>
      </c>
      <c r="L302" s="8" t="s">
        <v>58</v>
      </c>
      <c r="M302" s="8" t="s">
        <v>51</v>
      </c>
    </row>
    <row r="303" spans="11:13" x14ac:dyDescent="0.25">
      <c r="K303" s="8" t="s">
        <v>360</v>
      </c>
      <c r="L303" s="8" t="s">
        <v>58</v>
      </c>
      <c r="M303" s="8" t="s">
        <v>51</v>
      </c>
    </row>
    <row r="304" spans="11:13" x14ac:dyDescent="0.25">
      <c r="K304" s="8" t="s">
        <v>361</v>
      </c>
      <c r="L304" s="8" t="s">
        <v>58</v>
      </c>
      <c r="M304" s="8" t="s">
        <v>51</v>
      </c>
    </row>
    <row r="305" spans="11:13" x14ac:dyDescent="0.25">
      <c r="K305" s="8" t="s">
        <v>362</v>
      </c>
      <c r="L305" s="8" t="s">
        <v>53</v>
      </c>
      <c r="M305" s="8" t="s">
        <v>54</v>
      </c>
    </row>
    <row r="306" spans="11:13" x14ac:dyDescent="0.25">
      <c r="K306" s="8" t="s">
        <v>363</v>
      </c>
      <c r="L306" s="8" t="s">
        <v>73</v>
      </c>
      <c r="M306" s="8" t="s">
        <v>51</v>
      </c>
    </row>
    <row r="307" spans="11:13" x14ac:dyDescent="0.25">
      <c r="K307" s="8" t="s">
        <v>364</v>
      </c>
      <c r="L307" s="8" t="s">
        <v>88</v>
      </c>
      <c r="M307" s="8" t="s">
        <v>54</v>
      </c>
    </row>
    <row r="308" spans="11:13" x14ac:dyDescent="0.25">
      <c r="K308" s="8" t="s">
        <v>365</v>
      </c>
      <c r="L308" s="8" t="s">
        <v>88</v>
      </c>
      <c r="M308" s="8" t="s">
        <v>54</v>
      </c>
    </row>
    <row r="309" spans="11:13" x14ac:dyDescent="0.25">
      <c r="K309" s="8" t="s">
        <v>366</v>
      </c>
      <c r="L309" s="8" t="s">
        <v>174</v>
      </c>
      <c r="M309" s="8" t="s">
        <v>54</v>
      </c>
    </row>
    <row r="310" spans="11:13" x14ac:dyDescent="0.25">
      <c r="K310" s="8" t="s">
        <v>367</v>
      </c>
      <c r="L310" s="8" t="s">
        <v>174</v>
      </c>
      <c r="M310" s="8" t="s">
        <v>54</v>
      </c>
    </row>
    <row r="311" spans="11:13" x14ac:dyDescent="0.25">
      <c r="K311" s="8" t="s">
        <v>368</v>
      </c>
      <c r="L311" s="8" t="s">
        <v>58</v>
      </c>
      <c r="M311" s="8" t="s">
        <v>51</v>
      </c>
    </row>
    <row r="312" spans="11:13" x14ac:dyDescent="0.25">
      <c r="K312" s="8" t="s">
        <v>369</v>
      </c>
      <c r="L312" s="8" t="s">
        <v>73</v>
      </c>
      <c r="M312" s="8" t="s">
        <v>51</v>
      </c>
    </row>
    <row r="313" spans="11:13" x14ac:dyDescent="0.25">
      <c r="K313" s="8" t="s">
        <v>370</v>
      </c>
      <c r="L313" s="8" t="s">
        <v>58</v>
      </c>
      <c r="M313" s="8" t="s">
        <v>51</v>
      </c>
    </row>
    <row r="314" spans="11:13" x14ac:dyDescent="0.25">
      <c r="K314" s="8" t="s">
        <v>371</v>
      </c>
      <c r="L314" s="8" t="s">
        <v>53</v>
      </c>
      <c r="M314" s="8" t="s">
        <v>54</v>
      </c>
    </row>
    <row r="315" spans="11:13" x14ac:dyDescent="0.25">
      <c r="K315" s="8" t="s">
        <v>372</v>
      </c>
      <c r="L315" s="8" t="s">
        <v>53</v>
      </c>
      <c r="M315" s="8" t="s">
        <v>54</v>
      </c>
    </row>
    <row r="316" spans="11:13" x14ac:dyDescent="0.25">
      <c r="K316" s="8" t="s">
        <v>373</v>
      </c>
      <c r="L316" s="8" t="s">
        <v>53</v>
      </c>
      <c r="M316" s="8" t="s">
        <v>54</v>
      </c>
    </row>
    <row r="317" spans="11:13" x14ac:dyDescent="0.25">
      <c r="K317" s="8" t="s">
        <v>374</v>
      </c>
      <c r="L317" s="8" t="s">
        <v>53</v>
      </c>
      <c r="M317" s="8" t="s">
        <v>54</v>
      </c>
    </row>
    <row r="318" spans="11:13" x14ac:dyDescent="0.25">
      <c r="K318" s="8" t="s">
        <v>375</v>
      </c>
      <c r="L318" s="8" t="s">
        <v>120</v>
      </c>
      <c r="M318" s="8" t="s">
        <v>54</v>
      </c>
    </row>
    <row r="319" spans="11:13" x14ac:dyDescent="0.25">
      <c r="K319" s="8" t="s">
        <v>376</v>
      </c>
      <c r="L319" s="8" t="s">
        <v>120</v>
      </c>
      <c r="M319" s="8" t="s">
        <v>54</v>
      </c>
    </row>
    <row r="320" spans="11:13" x14ac:dyDescent="0.25">
      <c r="K320" s="8" t="s">
        <v>377</v>
      </c>
      <c r="L320" s="8" t="s">
        <v>53</v>
      </c>
      <c r="M320" s="8" t="s">
        <v>54</v>
      </c>
    </row>
    <row r="321" spans="11:13" x14ac:dyDescent="0.25">
      <c r="K321" s="8" t="s">
        <v>378</v>
      </c>
      <c r="L321" s="8" t="s">
        <v>53</v>
      </c>
      <c r="M321" s="8" t="s">
        <v>54</v>
      </c>
    </row>
    <row r="322" spans="11:13" x14ac:dyDescent="0.25">
      <c r="K322" s="8" t="s">
        <v>379</v>
      </c>
      <c r="L322" s="8" t="s">
        <v>73</v>
      </c>
      <c r="M322" s="8" t="s">
        <v>54</v>
      </c>
    </row>
    <row r="323" spans="11:13" x14ac:dyDescent="0.25">
      <c r="K323" s="8" t="s">
        <v>380</v>
      </c>
      <c r="L323" s="8" t="s">
        <v>53</v>
      </c>
      <c r="M323" s="8" t="s">
        <v>54</v>
      </c>
    </row>
    <row r="324" spans="11:13" x14ac:dyDescent="0.25">
      <c r="K324" s="8" t="s">
        <v>381</v>
      </c>
      <c r="L324" s="8" t="s">
        <v>53</v>
      </c>
      <c r="M324" s="8" t="s">
        <v>54</v>
      </c>
    </row>
    <row r="325" spans="11:13" x14ac:dyDescent="0.25">
      <c r="K325" s="8" t="s">
        <v>382</v>
      </c>
      <c r="L325" s="8" t="s">
        <v>53</v>
      </c>
      <c r="M325" s="8" t="s">
        <v>54</v>
      </c>
    </row>
    <row r="326" spans="11:13" x14ac:dyDescent="0.25">
      <c r="K326" s="8" t="s">
        <v>383</v>
      </c>
      <c r="L326" s="8" t="s">
        <v>58</v>
      </c>
      <c r="M326" s="8" t="s">
        <v>54</v>
      </c>
    </row>
    <row r="327" spans="11:13" x14ac:dyDescent="0.25">
      <c r="K327" s="8" t="s">
        <v>384</v>
      </c>
      <c r="L327" s="8" t="s">
        <v>88</v>
      </c>
      <c r="M327" s="8" t="s">
        <v>51</v>
      </c>
    </row>
    <row r="328" spans="11:13" x14ac:dyDescent="0.25">
      <c r="K328" s="8" t="s">
        <v>385</v>
      </c>
      <c r="L328" s="8" t="s">
        <v>53</v>
      </c>
      <c r="M328" s="8" t="s">
        <v>54</v>
      </c>
    </row>
    <row r="329" spans="11:13" x14ac:dyDescent="0.25">
      <c r="K329" s="8" t="s">
        <v>386</v>
      </c>
      <c r="L329" s="8" t="s">
        <v>387</v>
      </c>
      <c r="M329" s="8" t="s">
        <v>54</v>
      </c>
    </row>
    <row r="330" spans="11:13" x14ac:dyDescent="0.25">
      <c r="K330" s="8" t="s">
        <v>388</v>
      </c>
      <c r="L330" s="8" t="s">
        <v>174</v>
      </c>
      <c r="M330" s="8" t="s">
        <v>54</v>
      </c>
    </row>
    <row r="331" spans="11:13" x14ac:dyDescent="0.25">
      <c r="K331" s="8" t="s">
        <v>389</v>
      </c>
      <c r="L331" s="8" t="s">
        <v>174</v>
      </c>
      <c r="M331" s="8" t="s">
        <v>54</v>
      </c>
    </row>
    <row r="332" spans="11:13" x14ac:dyDescent="0.25">
      <c r="K332" s="8" t="s">
        <v>390</v>
      </c>
      <c r="L332" s="8" t="s">
        <v>53</v>
      </c>
      <c r="M332" s="8" t="s">
        <v>54</v>
      </c>
    </row>
    <row r="333" spans="11:13" x14ac:dyDescent="0.25">
      <c r="K333" s="8" t="s">
        <v>391</v>
      </c>
      <c r="L333" s="8" t="s">
        <v>53</v>
      </c>
      <c r="M333" s="8" t="s">
        <v>51</v>
      </c>
    </row>
    <row r="334" spans="11:13" x14ac:dyDescent="0.25">
      <c r="K334" s="8" t="s">
        <v>392</v>
      </c>
      <c r="L334" s="8" t="s">
        <v>53</v>
      </c>
      <c r="M334" s="8" t="s">
        <v>54</v>
      </c>
    </row>
    <row r="335" spans="11:13" x14ac:dyDescent="0.25">
      <c r="K335" s="8" t="s">
        <v>393</v>
      </c>
      <c r="L335" s="8" t="s">
        <v>120</v>
      </c>
      <c r="M335" s="8" t="s">
        <v>54</v>
      </c>
    </row>
    <row r="336" spans="11:13" x14ac:dyDescent="0.25">
      <c r="K336" s="8" t="s">
        <v>394</v>
      </c>
      <c r="L336" s="8" t="s">
        <v>69</v>
      </c>
      <c r="M336" s="8" t="s">
        <v>51</v>
      </c>
    </row>
    <row r="337" spans="11:13" x14ac:dyDescent="0.25">
      <c r="K337" s="8" t="s">
        <v>395</v>
      </c>
      <c r="L337" s="8" t="s">
        <v>73</v>
      </c>
      <c r="M337" s="8" t="s">
        <v>54</v>
      </c>
    </row>
    <row r="338" spans="11:13" x14ac:dyDescent="0.25">
      <c r="K338" s="8" t="s">
        <v>396</v>
      </c>
      <c r="L338" s="8" t="s">
        <v>53</v>
      </c>
      <c r="M338" s="8" t="s">
        <v>54</v>
      </c>
    </row>
    <row r="339" spans="11:13" x14ac:dyDescent="0.25">
      <c r="K339" s="8" t="s">
        <v>397</v>
      </c>
      <c r="L339" s="8" t="s">
        <v>174</v>
      </c>
      <c r="M339" s="8" t="s">
        <v>51</v>
      </c>
    </row>
    <row r="340" spans="11:13" x14ac:dyDescent="0.25">
      <c r="K340" s="8" t="s">
        <v>398</v>
      </c>
      <c r="L340" s="8" t="s">
        <v>174</v>
      </c>
      <c r="M340" s="8" t="s">
        <v>54</v>
      </c>
    </row>
    <row r="341" spans="11:13" x14ac:dyDescent="0.25">
      <c r="K341" s="8" t="s">
        <v>399</v>
      </c>
      <c r="L341" s="8" t="s">
        <v>53</v>
      </c>
      <c r="M341" s="8" t="s">
        <v>51</v>
      </c>
    </row>
    <row r="342" spans="11:13" x14ac:dyDescent="0.25">
      <c r="K342" s="8" t="s">
        <v>400</v>
      </c>
      <c r="L342" s="8" t="s">
        <v>58</v>
      </c>
      <c r="M342" s="8" t="s">
        <v>54</v>
      </c>
    </row>
    <row r="343" spans="11:13" x14ac:dyDescent="0.25">
      <c r="K343" s="8" t="s">
        <v>401</v>
      </c>
      <c r="L343" s="8" t="s">
        <v>53</v>
      </c>
      <c r="M343" s="8" t="s">
        <v>54</v>
      </c>
    </row>
    <row r="344" spans="11:13" x14ac:dyDescent="0.25">
      <c r="K344" s="8" t="s">
        <v>402</v>
      </c>
      <c r="L344" s="8" t="s">
        <v>53</v>
      </c>
      <c r="M344" s="8" t="s">
        <v>54</v>
      </c>
    </row>
    <row r="345" spans="11:13" x14ac:dyDescent="0.25">
      <c r="K345" s="8" t="s">
        <v>403</v>
      </c>
      <c r="L345" s="8" t="s">
        <v>73</v>
      </c>
      <c r="M345" s="8" t="s">
        <v>51</v>
      </c>
    </row>
    <row r="346" spans="11:13" x14ac:dyDescent="0.25">
      <c r="K346" s="8" t="s">
        <v>404</v>
      </c>
      <c r="L346" s="8" t="s">
        <v>53</v>
      </c>
      <c r="M346" s="8" t="s">
        <v>54</v>
      </c>
    </row>
    <row r="347" spans="11:13" x14ac:dyDescent="0.25">
      <c r="K347" s="8" t="s">
        <v>405</v>
      </c>
      <c r="L347" s="8" t="s">
        <v>53</v>
      </c>
      <c r="M347" s="8" t="s">
        <v>54</v>
      </c>
    </row>
    <row r="348" spans="11:13" x14ac:dyDescent="0.25">
      <c r="K348" s="8" t="s">
        <v>406</v>
      </c>
      <c r="L348" s="8" t="s">
        <v>53</v>
      </c>
      <c r="M348" s="8" t="s">
        <v>51</v>
      </c>
    </row>
    <row r="349" spans="11:13" x14ac:dyDescent="0.25">
      <c r="K349" s="8" t="s">
        <v>407</v>
      </c>
      <c r="L349" s="8" t="s">
        <v>88</v>
      </c>
      <c r="M349" s="8" t="s">
        <v>51</v>
      </c>
    </row>
    <row r="350" spans="11:13" x14ac:dyDescent="0.25">
      <c r="K350" s="8" t="s">
        <v>408</v>
      </c>
      <c r="L350" s="8" t="s">
        <v>174</v>
      </c>
      <c r="M350" s="8" t="s">
        <v>54</v>
      </c>
    </row>
    <row r="351" spans="11:13" x14ac:dyDescent="0.25">
      <c r="K351" s="8" t="s">
        <v>409</v>
      </c>
      <c r="L351" s="8" t="s">
        <v>53</v>
      </c>
      <c r="M351" s="8" t="s">
        <v>54</v>
      </c>
    </row>
    <row r="352" spans="11:13" x14ac:dyDescent="0.25">
      <c r="K352" s="8" t="s">
        <v>410</v>
      </c>
      <c r="L352" s="8" t="s">
        <v>53</v>
      </c>
      <c r="M352" s="8" t="s">
        <v>54</v>
      </c>
    </row>
    <row r="353" spans="11:13" x14ac:dyDescent="0.25">
      <c r="K353" s="8" t="s">
        <v>411</v>
      </c>
      <c r="L353" s="8" t="s">
        <v>120</v>
      </c>
      <c r="M353" s="8" t="s">
        <v>54</v>
      </c>
    </row>
    <row r="354" spans="11:13" x14ac:dyDescent="0.25">
      <c r="K354" s="8" t="s">
        <v>412</v>
      </c>
      <c r="L354" s="8" t="s">
        <v>53</v>
      </c>
      <c r="M354" s="8" t="s">
        <v>54</v>
      </c>
    </row>
    <row r="355" spans="11:13" x14ac:dyDescent="0.25">
      <c r="K355" s="8" t="s">
        <v>413</v>
      </c>
      <c r="L355" s="8" t="s">
        <v>120</v>
      </c>
      <c r="M355" s="8" t="s">
        <v>54</v>
      </c>
    </row>
    <row r="356" spans="11:13" x14ac:dyDescent="0.25">
      <c r="K356" s="8" t="s">
        <v>414</v>
      </c>
      <c r="L356" s="8" t="s">
        <v>69</v>
      </c>
      <c r="M356" s="8" t="s">
        <v>54</v>
      </c>
    </row>
    <row r="357" spans="11:13" x14ac:dyDescent="0.25">
      <c r="K357" s="8" t="s">
        <v>415</v>
      </c>
      <c r="L357" s="8" t="s">
        <v>73</v>
      </c>
      <c r="M357" s="8" t="s">
        <v>54</v>
      </c>
    </row>
    <row r="358" spans="11:13" x14ac:dyDescent="0.25">
      <c r="K358" s="8" t="s">
        <v>416</v>
      </c>
      <c r="L358" s="8" t="s">
        <v>53</v>
      </c>
      <c r="M358" s="8" t="s">
        <v>54</v>
      </c>
    </row>
    <row r="359" spans="11:13" x14ac:dyDescent="0.25">
      <c r="K359" s="8" t="s">
        <v>417</v>
      </c>
      <c r="L359" s="8" t="s">
        <v>53</v>
      </c>
      <c r="M359" s="8" t="s">
        <v>54</v>
      </c>
    </row>
    <row r="360" spans="11:13" x14ac:dyDescent="0.25">
      <c r="K360" s="8" t="s">
        <v>418</v>
      </c>
      <c r="L360" s="8" t="s">
        <v>53</v>
      </c>
      <c r="M360" s="8" t="s">
        <v>51</v>
      </c>
    </row>
    <row r="361" spans="11:13" x14ac:dyDescent="0.25">
      <c r="K361" s="8" t="s">
        <v>419</v>
      </c>
      <c r="L361" s="8" t="s">
        <v>53</v>
      </c>
      <c r="M361" s="8" t="s">
        <v>54</v>
      </c>
    </row>
    <row r="362" spans="11:13" x14ac:dyDescent="0.25">
      <c r="K362" s="8" t="s">
        <v>420</v>
      </c>
      <c r="L362" s="8" t="s">
        <v>58</v>
      </c>
      <c r="M362" s="8" t="s">
        <v>51</v>
      </c>
    </row>
    <row r="363" spans="11:13" x14ac:dyDescent="0.25">
      <c r="K363" s="8" t="s">
        <v>421</v>
      </c>
      <c r="L363" s="8" t="s">
        <v>53</v>
      </c>
      <c r="M363" s="8" t="s">
        <v>54</v>
      </c>
    </row>
    <row r="364" spans="11:13" x14ac:dyDescent="0.25">
      <c r="K364" s="8" t="s">
        <v>422</v>
      </c>
      <c r="L364" s="8" t="s">
        <v>174</v>
      </c>
      <c r="M364" s="8" t="s">
        <v>54</v>
      </c>
    </row>
    <row r="365" spans="11:13" x14ac:dyDescent="0.25">
      <c r="K365" s="8" t="s">
        <v>423</v>
      </c>
      <c r="L365" s="8" t="s">
        <v>174</v>
      </c>
      <c r="M365" s="8" t="s">
        <v>54</v>
      </c>
    </row>
    <row r="366" spans="11:13" x14ac:dyDescent="0.25">
      <c r="K366" s="8" t="s">
        <v>424</v>
      </c>
      <c r="L366" s="8" t="s">
        <v>174</v>
      </c>
      <c r="M366" s="8" t="s">
        <v>54</v>
      </c>
    </row>
    <row r="367" spans="11:13" x14ac:dyDescent="0.25">
      <c r="K367" s="8" t="s">
        <v>425</v>
      </c>
      <c r="L367" s="8" t="s">
        <v>174</v>
      </c>
      <c r="M367" s="8" t="s">
        <v>54</v>
      </c>
    </row>
    <row r="368" spans="11:13" x14ac:dyDescent="0.25">
      <c r="K368" s="8" t="s">
        <v>426</v>
      </c>
      <c r="L368" s="8" t="s">
        <v>53</v>
      </c>
      <c r="M368" s="8" t="s">
        <v>54</v>
      </c>
    </row>
    <row r="369" spans="11:13" x14ac:dyDescent="0.25">
      <c r="K369" s="8" t="s">
        <v>427</v>
      </c>
      <c r="L369" s="8" t="s">
        <v>73</v>
      </c>
      <c r="M369" s="8" t="s">
        <v>51</v>
      </c>
    </row>
    <row r="370" spans="11:13" x14ac:dyDescent="0.25">
      <c r="K370" s="8" t="s">
        <v>428</v>
      </c>
      <c r="L370" s="8" t="s">
        <v>53</v>
      </c>
      <c r="M370" s="8" t="s">
        <v>54</v>
      </c>
    </row>
    <row r="371" spans="11:13" x14ac:dyDescent="0.25">
      <c r="K371" s="8" t="s">
        <v>429</v>
      </c>
      <c r="L371" s="8" t="s">
        <v>53</v>
      </c>
      <c r="M371" s="8" t="s">
        <v>54</v>
      </c>
    </row>
    <row r="372" spans="11:13" x14ac:dyDescent="0.25">
      <c r="K372" s="8" t="s">
        <v>430</v>
      </c>
      <c r="L372" s="8" t="s">
        <v>53</v>
      </c>
      <c r="M372" s="8" t="s">
        <v>54</v>
      </c>
    </row>
    <row r="373" spans="11:13" x14ac:dyDescent="0.25">
      <c r="K373" s="8" t="s">
        <v>431</v>
      </c>
      <c r="L373" s="8" t="s">
        <v>53</v>
      </c>
      <c r="M373" s="8" t="s">
        <v>54</v>
      </c>
    </row>
    <row r="374" spans="11:13" x14ac:dyDescent="0.25">
      <c r="K374" s="8" t="s">
        <v>29</v>
      </c>
      <c r="L374" s="8" t="s">
        <v>298</v>
      </c>
      <c r="M374" s="8" t="s">
        <v>432</v>
      </c>
    </row>
    <row r="375" spans="11:13" x14ac:dyDescent="0.25">
      <c r="K375" s="8" t="s">
        <v>31</v>
      </c>
      <c r="L375" s="8" t="s">
        <v>174</v>
      </c>
      <c r="M375" s="8" t="s">
        <v>51</v>
      </c>
    </row>
    <row r="376" spans="11:13" x14ac:dyDescent="0.25">
      <c r="K376" s="8" t="s">
        <v>433</v>
      </c>
      <c r="L376" s="8" t="s">
        <v>387</v>
      </c>
      <c r="M376" s="8" t="s">
        <v>51</v>
      </c>
    </row>
    <row r="377" spans="11:13" x14ac:dyDescent="0.25">
      <c r="K377" s="8" t="s">
        <v>434</v>
      </c>
      <c r="L377" s="8" t="s">
        <v>294</v>
      </c>
      <c r="M377" s="8" t="s">
        <v>172</v>
      </c>
    </row>
    <row r="378" spans="11:13" x14ac:dyDescent="0.25">
      <c r="K378" s="8" t="s">
        <v>435</v>
      </c>
      <c r="L378" s="8" t="s">
        <v>297</v>
      </c>
      <c r="M378" s="8" t="s">
        <v>172</v>
      </c>
    </row>
    <row r="379" spans="11:13" x14ac:dyDescent="0.25">
      <c r="K379" s="8" t="s">
        <v>436</v>
      </c>
      <c r="L379" s="8" t="s">
        <v>58</v>
      </c>
      <c r="M379" s="8" t="s">
        <v>51</v>
      </c>
    </row>
    <row r="380" spans="11:13" x14ac:dyDescent="0.25">
      <c r="K380" s="8" t="s">
        <v>437</v>
      </c>
      <c r="L380" s="8" t="s">
        <v>297</v>
      </c>
      <c r="M380" s="8" t="s">
        <v>172</v>
      </c>
    </row>
    <row r="381" spans="11:13" x14ac:dyDescent="0.25">
      <c r="K381" s="8" t="s">
        <v>438</v>
      </c>
      <c r="L381" s="8" t="s">
        <v>120</v>
      </c>
      <c r="M381" s="8" t="s">
        <v>54</v>
      </c>
    </row>
    <row r="382" spans="11:13" x14ac:dyDescent="0.25">
      <c r="K382" s="8" t="s">
        <v>439</v>
      </c>
      <c r="L382" s="8" t="s">
        <v>120</v>
      </c>
      <c r="M382" s="8" t="s">
        <v>54</v>
      </c>
    </row>
    <row r="383" spans="11:13" x14ac:dyDescent="0.25">
      <c r="K383" s="8" t="s">
        <v>440</v>
      </c>
      <c r="L383" s="8" t="s">
        <v>73</v>
      </c>
      <c r="M383" s="8" t="s">
        <v>51</v>
      </c>
    </row>
    <row r="384" spans="11:13" x14ac:dyDescent="0.25">
      <c r="K384" s="8" t="s">
        <v>441</v>
      </c>
      <c r="L384" s="8" t="s">
        <v>73</v>
      </c>
      <c r="M384" s="8" t="s">
        <v>51</v>
      </c>
    </row>
    <row r="385" spans="11:13" x14ac:dyDescent="0.25">
      <c r="K385" s="8" t="s">
        <v>442</v>
      </c>
      <c r="L385" s="8" t="s">
        <v>73</v>
      </c>
      <c r="M385" s="8" t="s">
        <v>51</v>
      </c>
    </row>
    <row r="386" spans="11:13" x14ac:dyDescent="0.25">
      <c r="K386" s="8" t="s">
        <v>443</v>
      </c>
      <c r="L386" s="8" t="s">
        <v>53</v>
      </c>
      <c r="M386" s="8" t="s">
        <v>54</v>
      </c>
    </row>
    <row r="387" spans="11:13" x14ac:dyDescent="0.25">
      <c r="K387" s="8" t="s">
        <v>444</v>
      </c>
      <c r="L387" s="8" t="s">
        <v>120</v>
      </c>
      <c r="M387" s="8" t="s">
        <v>54</v>
      </c>
    </row>
    <row r="388" spans="11:13" x14ac:dyDescent="0.25">
      <c r="K388" s="8" t="s">
        <v>445</v>
      </c>
      <c r="L388" s="8" t="s">
        <v>53</v>
      </c>
      <c r="M388" s="8" t="s">
        <v>54</v>
      </c>
    </row>
    <row r="389" spans="11:13" x14ac:dyDescent="0.25">
      <c r="K389" s="8" t="s">
        <v>446</v>
      </c>
      <c r="L389" s="8" t="s">
        <v>53</v>
      </c>
      <c r="M389" s="8" t="s">
        <v>54</v>
      </c>
    </row>
    <row r="390" spans="11:13" x14ac:dyDescent="0.25">
      <c r="K390" s="8" t="s">
        <v>447</v>
      </c>
      <c r="L390" s="8" t="s">
        <v>73</v>
      </c>
      <c r="M390" s="8" t="s">
        <v>54</v>
      </c>
    </row>
    <row r="391" spans="11:13" x14ac:dyDescent="0.25">
      <c r="K391" s="8" t="s">
        <v>448</v>
      </c>
      <c r="L391" s="8" t="s">
        <v>88</v>
      </c>
      <c r="M391" s="8" t="s">
        <v>51</v>
      </c>
    </row>
    <row r="392" spans="11:13" x14ac:dyDescent="0.25">
      <c r="K392" s="8" t="s">
        <v>449</v>
      </c>
      <c r="L392" s="8" t="s">
        <v>297</v>
      </c>
      <c r="M392" s="8" t="s">
        <v>172</v>
      </c>
    </row>
    <row r="393" spans="11:13" x14ac:dyDescent="0.25">
      <c r="K393" s="8" t="s">
        <v>450</v>
      </c>
      <c r="L393" s="8" t="s">
        <v>53</v>
      </c>
      <c r="M393" s="8" t="s">
        <v>54</v>
      </c>
    </row>
    <row r="394" spans="11:13" x14ac:dyDescent="0.25">
      <c r="K394" s="8" t="s">
        <v>451</v>
      </c>
      <c r="L394" s="8" t="s">
        <v>294</v>
      </c>
      <c r="M394" s="8" t="s">
        <v>172</v>
      </c>
    </row>
    <row r="395" spans="11:13" x14ac:dyDescent="0.25">
      <c r="K395" s="8" t="s">
        <v>452</v>
      </c>
      <c r="L395" s="8" t="s">
        <v>120</v>
      </c>
      <c r="M395" s="8" t="s">
        <v>54</v>
      </c>
    </row>
    <row r="396" spans="11:13" x14ac:dyDescent="0.25">
      <c r="K396" s="8" t="s">
        <v>453</v>
      </c>
      <c r="L396" s="8" t="s">
        <v>120</v>
      </c>
      <c r="M396" s="8" t="s">
        <v>54</v>
      </c>
    </row>
    <row r="397" spans="11:13" x14ac:dyDescent="0.25">
      <c r="K397" s="8" t="s">
        <v>454</v>
      </c>
      <c r="L397" s="8" t="s">
        <v>120</v>
      </c>
      <c r="M397" s="8" t="s">
        <v>54</v>
      </c>
    </row>
    <row r="398" spans="11:13" x14ac:dyDescent="0.25">
      <c r="K398" s="8" t="s">
        <v>455</v>
      </c>
      <c r="L398" s="8" t="s">
        <v>53</v>
      </c>
      <c r="M398" s="8" t="s">
        <v>54</v>
      </c>
    </row>
    <row r="399" spans="11:13" x14ac:dyDescent="0.25">
      <c r="K399" s="8" t="s">
        <v>456</v>
      </c>
      <c r="L399" s="8" t="s">
        <v>120</v>
      </c>
      <c r="M399" s="8" t="s">
        <v>54</v>
      </c>
    </row>
    <row r="400" spans="11:13" x14ac:dyDescent="0.25">
      <c r="K400" s="8" t="s">
        <v>457</v>
      </c>
      <c r="L400" s="8" t="s">
        <v>53</v>
      </c>
      <c r="M400" s="8" t="s">
        <v>54</v>
      </c>
    </row>
    <row r="401" spans="11:13" x14ac:dyDescent="0.25">
      <c r="K401" s="8" t="s">
        <v>458</v>
      </c>
      <c r="L401" s="8" t="s">
        <v>53</v>
      </c>
      <c r="M401" s="8" t="s">
        <v>54</v>
      </c>
    </row>
    <row r="402" spans="11:13" x14ac:dyDescent="0.25">
      <c r="K402" s="8" t="s">
        <v>459</v>
      </c>
      <c r="L402" s="8" t="s">
        <v>53</v>
      </c>
      <c r="M402" s="8" t="s">
        <v>54</v>
      </c>
    </row>
    <row r="403" spans="11:13" x14ac:dyDescent="0.25">
      <c r="K403" s="8" t="s">
        <v>460</v>
      </c>
      <c r="L403" s="8" t="s">
        <v>120</v>
      </c>
      <c r="M403" s="8" t="s">
        <v>54</v>
      </c>
    </row>
    <row r="404" spans="11:13" x14ac:dyDescent="0.25">
      <c r="K404" s="8" t="s">
        <v>461</v>
      </c>
      <c r="L404" s="8" t="s">
        <v>120</v>
      </c>
      <c r="M404" s="8" t="s">
        <v>54</v>
      </c>
    </row>
    <row r="405" spans="11:13" x14ac:dyDescent="0.25">
      <c r="K405" s="8" t="s">
        <v>462</v>
      </c>
      <c r="L405" s="8" t="s">
        <v>73</v>
      </c>
      <c r="M405" s="8" t="s">
        <v>54</v>
      </c>
    </row>
    <row r="406" spans="11:13" x14ac:dyDescent="0.25">
      <c r="K406" s="8" t="s">
        <v>463</v>
      </c>
      <c r="L406" s="8" t="s">
        <v>53</v>
      </c>
      <c r="M406" s="8" t="s">
        <v>51</v>
      </c>
    </row>
    <row r="407" spans="11:13" x14ac:dyDescent="0.25">
      <c r="K407" s="8" t="s">
        <v>464</v>
      </c>
      <c r="L407" s="8" t="s">
        <v>120</v>
      </c>
      <c r="M407" s="8" t="s">
        <v>54</v>
      </c>
    </row>
    <row r="408" spans="11:13" x14ac:dyDescent="0.25">
      <c r="K408" s="8" t="s">
        <v>465</v>
      </c>
      <c r="L408" s="8" t="s">
        <v>53</v>
      </c>
      <c r="M408" s="8" t="s">
        <v>54</v>
      </c>
    </row>
    <row r="409" spans="11:13" x14ac:dyDescent="0.25">
      <c r="K409" s="8" t="s">
        <v>466</v>
      </c>
      <c r="L409" s="8" t="s">
        <v>120</v>
      </c>
      <c r="M409" s="8" t="s">
        <v>54</v>
      </c>
    </row>
    <row r="410" spans="11:13" x14ac:dyDescent="0.25">
      <c r="K410" s="8" t="s">
        <v>467</v>
      </c>
      <c r="L410" s="8" t="s">
        <v>73</v>
      </c>
      <c r="M410" s="8" t="s">
        <v>54</v>
      </c>
    </row>
    <row r="411" spans="11:13" x14ac:dyDescent="0.25">
      <c r="K411" s="8" t="s">
        <v>468</v>
      </c>
      <c r="L411" s="8" t="s">
        <v>53</v>
      </c>
      <c r="M411" s="8" t="s">
        <v>54</v>
      </c>
    </row>
    <row r="412" spans="11:13" x14ac:dyDescent="0.25">
      <c r="K412" s="8" t="s">
        <v>469</v>
      </c>
      <c r="L412" s="8" t="s">
        <v>53</v>
      </c>
      <c r="M412" s="8" t="s">
        <v>54</v>
      </c>
    </row>
    <row r="413" spans="11:13" x14ac:dyDescent="0.25">
      <c r="K413" s="8" t="s">
        <v>470</v>
      </c>
      <c r="L413" s="8" t="s">
        <v>73</v>
      </c>
      <c r="M413" s="8" t="s">
        <v>54</v>
      </c>
    </row>
    <row r="414" spans="11:13" x14ac:dyDescent="0.25">
      <c r="K414" s="8" t="s">
        <v>471</v>
      </c>
      <c r="L414" s="8" t="s">
        <v>122</v>
      </c>
      <c r="M414" s="8" t="s">
        <v>54</v>
      </c>
    </row>
    <row r="415" spans="11:13" x14ac:dyDescent="0.25">
      <c r="K415" s="8" t="s">
        <v>472</v>
      </c>
      <c r="L415" s="8" t="s">
        <v>73</v>
      </c>
      <c r="M415" s="8" t="s">
        <v>54</v>
      </c>
    </row>
    <row r="416" spans="11:13" x14ac:dyDescent="0.25">
      <c r="K416" s="8" t="s">
        <v>473</v>
      </c>
      <c r="L416" s="8" t="s">
        <v>120</v>
      </c>
      <c r="M416" s="8" t="s">
        <v>54</v>
      </c>
    </row>
    <row r="417" spans="11:13" x14ac:dyDescent="0.25">
      <c r="K417" s="8" t="s">
        <v>474</v>
      </c>
      <c r="L417" s="8" t="s">
        <v>53</v>
      </c>
      <c r="M417" s="8" t="s">
        <v>54</v>
      </c>
    </row>
    <row r="418" spans="11:13" x14ac:dyDescent="0.25">
      <c r="K418" s="8" t="s">
        <v>475</v>
      </c>
      <c r="L418" s="8" t="s">
        <v>53</v>
      </c>
      <c r="M418" s="8" t="s">
        <v>54</v>
      </c>
    </row>
    <row r="419" spans="11:13" x14ac:dyDescent="0.25">
      <c r="K419" s="8" t="s">
        <v>476</v>
      </c>
      <c r="L419" s="8" t="s">
        <v>120</v>
      </c>
      <c r="M419" s="8" t="s">
        <v>54</v>
      </c>
    </row>
    <row r="420" spans="11:13" x14ac:dyDescent="0.25">
      <c r="K420" s="8" t="s">
        <v>477</v>
      </c>
      <c r="L420" s="8" t="s">
        <v>120</v>
      </c>
      <c r="M420" s="8" t="s">
        <v>54</v>
      </c>
    </row>
    <row r="421" spans="11:13" x14ac:dyDescent="0.25">
      <c r="K421" s="8" t="s">
        <v>478</v>
      </c>
      <c r="L421" s="8" t="s">
        <v>120</v>
      </c>
      <c r="M421" s="8" t="s">
        <v>54</v>
      </c>
    </row>
    <row r="422" spans="11:13" x14ac:dyDescent="0.25">
      <c r="K422" s="8" t="s">
        <v>479</v>
      </c>
      <c r="L422" s="8" t="s">
        <v>73</v>
      </c>
      <c r="M422" s="8" t="s">
        <v>54</v>
      </c>
    </row>
    <row r="423" spans="11:13" x14ac:dyDescent="0.25">
      <c r="K423" s="8" t="s">
        <v>480</v>
      </c>
      <c r="L423" s="8" t="s">
        <v>50</v>
      </c>
      <c r="M423" s="8" t="s">
        <v>51</v>
      </c>
    </row>
    <row r="424" spans="11:13" x14ac:dyDescent="0.25">
      <c r="K424" s="8" t="s">
        <v>481</v>
      </c>
      <c r="L424" s="8" t="s">
        <v>50</v>
      </c>
      <c r="M424" s="8" t="s">
        <v>51</v>
      </c>
    </row>
    <row r="425" spans="11:13" x14ac:dyDescent="0.25">
      <c r="K425" s="8" t="s">
        <v>482</v>
      </c>
      <c r="L425" s="8" t="s">
        <v>73</v>
      </c>
      <c r="M425" s="8" t="s">
        <v>54</v>
      </c>
    </row>
    <row r="426" spans="11:13" x14ac:dyDescent="0.25">
      <c r="K426" s="8" t="s">
        <v>483</v>
      </c>
      <c r="L426" s="8" t="s">
        <v>58</v>
      </c>
      <c r="M426" s="8" t="s">
        <v>54</v>
      </c>
    </row>
    <row r="427" spans="11:13" x14ac:dyDescent="0.25">
      <c r="K427" s="8" t="s">
        <v>484</v>
      </c>
      <c r="L427" s="8" t="s">
        <v>120</v>
      </c>
      <c r="M427" s="8" t="s">
        <v>54</v>
      </c>
    </row>
    <row r="428" spans="11:13" x14ac:dyDescent="0.25">
      <c r="K428" s="8" t="s">
        <v>485</v>
      </c>
      <c r="L428" s="8" t="s">
        <v>53</v>
      </c>
      <c r="M428" s="8" t="s">
        <v>54</v>
      </c>
    </row>
    <row r="429" spans="11:13" x14ac:dyDescent="0.25">
      <c r="K429" s="8" t="s">
        <v>486</v>
      </c>
      <c r="L429" s="8" t="s">
        <v>120</v>
      </c>
      <c r="M429" s="8" t="s">
        <v>54</v>
      </c>
    </row>
    <row r="430" spans="11:13" x14ac:dyDescent="0.25">
      <c r="K430" s="8" t="s">
        <v>487</v>
      </c>
      <c r="L430" s="8" t="s">
        <v>53</v>
      </c>
      <c r="M430" s="8" t="s">
        <v>54</v>
      </c>
    </row>
    <row r="431" spans="11:13" x14ac:dyDescent="0.25">
      <c r="K431" s="8" t="s">
        <v>488</v>
      </c>
      <c r="L431" s="8" t="s">
        <v>53</v>
      </c>
      <c r="M431" s="8" t="s">
        <v>54</v>
      </c>
    </row>
    <row r="432" spans="11:13" x14ac:dyDescent="0.25">
      <c r="K432" s="8" t="s">
        <v>489</v>
      </c>
      <c r="L432" s="8" t="s">
        <v>174</v>
      </c>
      <c r="M432" s="8" t="s">
        <v>54</v>
      </c>
    </row>
    <row r="433" spans="11:13" x14ac:dyDescent="0.25">
      <c r="K433" s="8" t="s">
        <v>490</v>
      </c>
      <c r="L433" s="8" t="s">
        <v>50</v>
      </c>
      <c r="M433" s="8" t="s">
        <v>51</v>
      </c>
    </row>
    <row r="434" spans="11:13" x14ac:dyDescent="0.25">
      <c r="K434" s="8" t="s">
        <v>491</v>
      </c>
      <c r="L434" s="8" t="s">
        <v>120</v>
      </c>
      <c r="M434" s="8" t="s">
        <v>54</v>
      </c>
    </row>
    <row r="435" spans="11:13" x14ac:dyDescent="0.25">
      <c r="K435" s="8" t="s">
        <v>492</v>
      </c>
      <c r="L435" s="8" t="s">
        <v>53</v>
      </c>
      <c r="M435" s="8" t="s">
        <v>54</v>
      </c>
    </row>
    <row r="436" spans="11:13" x14ac:dyDescent="0.25">
      <c r="K436" s="8" t="s">
        <v>493</v>
      </c>
      <c r="L436" s="8" t="s">
        <v>120</v>
      </c>
      <c r="M436" s="8" t="s">
        <v>54</v>
      </c>
    </row>
    <row r="437" spans="11:13" x14ac:dyDescent="0.25">
      <c r="K437" s="8" t="s">
        <v>494</v>
      </c>
      <c r="L437" s="8" t="s">
        <v>53</v>
      </c>
      <c r="M437" s="8" t="s">
        <v>54</v>
      </c>
    </row>
    <row r="438" spans="11:13" x14ac:dyDescent="0.25">
      <c r="K438" s="8" t="s">
        <v>495</v>
      </c>
      <c r="L438" s="8" t="s">
        <v>120</v>
      </c>
      <c r="M438" s="8" t="s">
        <v>54</v>
      </c>
    </row>
    <row r="439" spans="11:13" x14ac:dyDescent="0.25">
      <c r="K439" s="8" t="s">
        <v>496</v>
      </c>
      <c r="L439" s="8" t="s">
        <v>120</v>
      </c>
      <c r="M439" s="8" t="s">
        <v>54</v>
      </c>
    </row>
    <row r="440" spans="11:13" x14ac:dyDescent="0.25">
      <c r="K440" s="8" t="s">
        <v>497</v>
      </c>
      <c r="L440" s="8" t="s">
        <v>120</v>
      </c>
      <c r="M440" s="8" t="s">
        <v>54</v>
      </c>
    </row>
    <row r="441" spans="11:13" x14ac:dyDescent="0.25">
      <c r="K441" s="8" t="s">
        <v>498</v>
      </c>
      <c r="L441" s="8" t="s">
        <v>53</v>
      </c>
      <c r="M441" s="8" t="s">
        <v>54</v>
      </c>
    </row>
    <row r="442" spans="11:13" x14ac:dyDescent="0.25">
      <c r="K442" s="8" t="s">
        <v>499</v>
      </c>
      <c r="L442" s="8" t="s">
        <v>73</v>
      </c>
      <c r="M442" s="8" t="s">
        <v>51</v>
      </c>
    </row>
    <row r="443" spans="11:13" x14ac:dyDescent="0.25">
      <c r="K443" s="8" t="s">
        <v>500</v>
      </c>
      <c r="L443" s="8" t="s">
        <v>58</v>
      </c>
      <c r="M443" s="8" t="s">
        <v>54</v>
      </c>
    </row>
    <row r="444" spans="11:13" x14ac:dyDescent="0.25">
      <c r="K444" s="8" t="s">
        <v>501</v>
      </c>
      <c r="L444" s="8" t="s">
        <v>53</v>
      </c>
      <c r="M444" s="8" t="s">
        <v>54</v>
      </c>
    </row>
    <row r="445" spans="11:13" x14ac:dyDescent="0.25">
      <c r="K445" s="8" t="s">
        <v>502</v>
      </c>
      <c r="L445" s="8" t="s">
        <v>53</v>
      </c>
      <c r="M445" s="8" t="s">
        <v>54</v>
      </c>
    </row>
    <row r="446" spans="11:13" x14ac:dyDescent="0.25">
      <c r="K446" s="8" t="s">
        <v>503</v>
      </c>
      <c r="L446" s="8" t="s">
        <v>120</v>
      </c>
      <c r="M446" s="8" t="s">
        <v>54</v>
      </c>
    </row>
    <row r="447" spans="11:13" x14ac:dyDescent="0.25">
      <c r="K447" s="8" t="s">
        <v>504</v>
      </c>
      <c r="L447" s="8" t="s">
        <v>53</v>
      </c>
      <c r="M447" s="8" t="s">
        <v>54</v>
      </c>
    </row>
    <row r="448" spans="11:13" x14ac:dyDescent="0.25">
      <c r="K448" s="8" t="s">
        <v>505</v>
      </c>
      <c r="L448" s="8" t="s">
        <v>56</v>
      </c>
      <c r="M448" s="8" t="s">
        <v>54</v>
      </c>
    </row>
    <row r="449" spans="11:13" x14ac:dyDescent="0.25">
      <c r="K449" s="8" t="s">
        <v>506</v>
      </c>
      <c r="L449" s="8" t="s">
        <v>53</v>
      </c>
      <c r="M449" s="8" t="s">
        <v>51</v>
      </c>
    </row>
    <row r="450" spans="11:13" x14ac:dyDescent="0.25">
      <c r="K450" s="8" t="s">
        <v>507</v>
      </c>
      <c r="L450" s="8" t="s">
        <v>69</v>
      </c>
      <c r="M450" s="8" t="s">
        <v>54</v>
      </c>
    </row>
    <row r="451" spans="11:13" x14ac:dyDescent="0.25">
      <c r="K451" s="8" t="s">
        <v>508</v>
      </c>
      <c r="L451" s="8" t="s">
        <v>99</v>
      </c>
      <c r="M451" s="8" t="s">
        <v>54</v>
      </c>
    </row>
    <row r="452" spans="11:13" x14ac:dyDescent="0.25">
      <c r="K452" s="8" t="s">
        <v>509</v>
      </c>
      <c r="L452" s="8" t="s">
        <v>58</v>
      </c>
      <c r="M452" s="8" t="s">
        <v>54</v>
      </c>
    </row>
    <row r="453" spans="11:13" x14ac:dyDescent="0.25">
      <c r="K453" s="8" t="s">
        <v>510</v>
      </c>
      <c r="L453" s="8" t="s">
        <v>69</v>
      </c>
      <c r="M453" s="8" t="s">
        <v>51</v>
      </c>
    </row>
    <row r="454" spans="11:13" x14ac:dyDescent="0.25">
      <c r="K454" s="8" t="s">
        <v>511</v>
      </c>
      <c r="L454" s="8" t="s">
        <v>120</v>
      </c>
      <c r="M454" s="8" t="s">
        <v>54</v>
      </c>
    </row>
    <row r="455" spans="11:13" x14ac:dyDescent="0.25">
      <c r="K455" s="8" t="s">
        <v>512</v>
      </c>
      <c r="L455" s="8" t="s">
        <v>53</v>
      </c>
      <c r="M455" s="8" t="s">
        <v>54</v>
      </c>
    </row>
    <row r="456" spans="11:13" x14ac:dyDescent="0.25">
      <c r="K456" s="8" t="s">
        <v>513</v>
      </c>
      <c r="L456" s="8" t="s">
        <v>53</v>
      </c>
      <c r="M456" s="8" t="s">
        <v>54</v>
      </c>
    </row>
    <row r="457" spans="11:13" x14ac:dyDescent="0.25">
      <c r="K457" s="8" t="s">
        <v>514</v>
      </c>
      <c r="L457" s="8" t="s">
        <v>69</v>
      </c>
      <c r="M457" s="8" t="s">
        <v>54</v>
      </c>
    </row>
    <row r="458" spans="11:13" x14ac:dyDescent="0.25">
      <c r="K458" s="8" t="s">
        <v>515</v>
      </c>
      <c r="L458" s="8" t="s">
        <v>53</v>
      </c>
      <c r="M458" s="8" t="s">
        <v>54</v>
      </c>
    </row>
    <row r="459" spans="11:13" x14ac:dyDescent="0.25">
      <c r="K459" s="8" t="s">
        <v>516</v>
      </c>
      <c r="L459" s="8" t="s">
        <v>120</v>
      </c>
      <c r="M459" s="8" t="s">
        <v>54</v>
      </c>
    </row>
    <row r="460" spans="11:13" x14ac:dyDescent="0.25">
      <c r="K460" s="8" t="s">
        <v>517</v>
      </c>
      <c r="L460" s="8" t="s">
        <v>174</v>
      </c>
      <c r="M460" s="8" t="s">
        <v>54</v>
      </c>
    </row>
    <row r="461" spans="11:13" x14ac:dyDescent="0.25">
      <c r="K461" s="8" t="s">
        <v>518</v>
      </c>
      <c r="L461" s="8" t="s">
        <v>73</v>
      </c>
      <c r="M461" s="8" t="s">
        <v>54</v>
      </c>
    </row>
    <row r="462" spans="11:13" x14ac:dyDescent="0.25">
      <c r="K462" s="8" t="s">
        <v>519</v>
      </c>
      <c r="L462" s="8" t="s">
        <v>73</v>
      </c>
      <c r="M462" s="8" t="s">
        <v>54</v>
      </c>
    </row>
    <row r="463" spans="11:13" x14ac:dyDescent="0.25">
      <c r="K463" s="8" t="s">
        <v>520</v>
      </c>
      <c r="L463" s="8" t="s">
        <v>294</v>
      </c>
      <c r="M463" s="8" t="s">
        <v>172</v>
      </c>
    </row>
    <row r="464" spans="11:13" x14ac:dyDescent="0.25">
      <c r="K464" s="8" t="s">
        <v>521</v>
      </c>
      <c r="L464" s="8" t="s">
        <v>58</v>
      </c>
      <c r="M464" s="8" t="s">
        <v>54</v>
      </c>
    </row>
    <row r="465" spans="11:13" x14ac:dyDescent="0.25">
      <c r="K465" s="8" t="s">
        <v>522</v>
      </c>
      <c r="L465" s="8" t="s">
        <v>58</v>
      </c>
      <c r="M465" s="8" t="s">
        <v>54</v>
      </c>
    </row>
    <row r="466" spans="11:13" x14ac:dyDescent="0.25">
      <c r="K466" s="8" t="s">
        <v>523</v>
      </c>
      <c r="L466" s="8" t="s">
        <v>120</v>
      </c>
      <c r="M466" s="8" t="s">
        <v>51</v>
      </c>
    </row>
    <row r="467" spans="11:13" x14ac:dyDescent="0.25">
      <c r="K467" s="8" t="s">
        <v>524</v>
      </c>
      <c r="L467" s="8" t="s">
        <v>174</v>
      </c>
      <c r="M467" s="8" t="s">
        <v>54</v>
      </c>
    </row>
    <row r="468" spans="11:13" x14ac:dyDescent="0.25">
      <c r="K468" s="8" t="s">
        <v>525</v>
      </c>
      <c r="L468" s="8" t="s">
        <v>53</v>
      </c>
      <c r="M468" s="8" t="s">
        <v>54</v>
      </c>
    </row>
    <row r="469" spans="11:13" x14ac:dyDescent="0.25">
      <c r="K469" s="8" t="s">
        <v>33</v>
      </c>
      <c r="L469" s="8" t="s">
        <v>53</v>
      </c>
      <c r="M469" s="8" t="s">
        <v>54</v>
      </c>
    </row>
    <row r="470" spans="11:13" x14ac:dyDescent="0.25">
      <c r="K470" s="8" t="s">
        <v>35</v>
      </c>
      <c r="L470" s="8" t="s">
        <v>58</v>
      </c>
      <c r="M470" s="8" t="s">
        <v>54</v>
      </c>
    </row>
    <row r="471" spans="11:13" x14ac:dyDescent="0.25">
      <c r="K471" s="8" t="s">
        <v>37</v>
      </c>
      <c r="L471" s="8" t="s">
        <v>73</v>
      </c>
      <c r="M471" s="8" t="s">
        <v>51</v>
      </c>
    </row>
    <row r="472" spans="11:13" x14ac:dyDescent="0.25">
      <c r="K472" s="8" t="s">
        <v>39</v>
      </c>
      <c r="L472" s="8" t="s">
        <v>58</v>
      </c>
      <c r="M472" s="8" t="s">
        <v>54</v>
      </c>
    </row>
    <row r="473" spans="11:13" x14ac:dyDescent="0.25">
      <c r="K473" s="8" t="s">
        <v>40</v>
      </c>
      <c r="L473" s="8" t="s">
        <v>50</v>
      </c>
      <c r="M473" s="8" t="s">
        <v>51</v>
      </c>
    </row>
    <row r="474" spans="11:13" x14ac:dyDescent="0.25">
      <c r="K474" s="8" t="s">
        <v>42</v>
      </c>
      <c r="L474" s="8" t="s">
        <v>58</v>
      </c>
      <c r="M474" s="8" t="s">
        <v>51</v>
      </c>
    </row>
    <row r="475" spans="11:13" x14ac:dyDescent="0.25">
      <c r="K475" s="8" t="s">
        <v>44</v>
      </c>
      <c r="L475" s="8" t="s">
        <v>58</v>
      </c>
      <c r="M475" s="8" t="s">
        <v>51</v>
      </c>
    </row>
    <row r="476" spans="11:13" x14ac:dyDescent="0.25">
      <c r="K476" s="8" t="s">
        <v>46</v>
      </c>
      <c r="L476" s="8" t="s">
        <v>53</v>
      </c>
      <c r="M476" s="8" t="s">
        <v>54</v>
      </c>
    </row>
    <row r="477" spans="11:13" x14ac:dyDescent="0.25">
      <c r="K477" s="8" t="s">
        <v>526</v>
      </c>
      <c r="L477" s="8" t="s">
        <v>53</v>
      </c>
      <c r="M477" s="8" t="s">
        <v>54</v>
      </c>
    </row>
    <row r="478" spans="11:13" x14ac:dyDescent="0.25">
      <c r="K478" s="8" t="s">
        <v>527</v>
      </c>
      <c r="L478" s="8" t="s">
        <v>53</v>
      </c>
      <c r="M478" s="8" t="s">
        <v>54</v>
      </c>
    </row>
    <row r="479" spans="11:13" x14ac:dyDescent="0.25">
      <c r="K479" s="8" t="s">
        <v>528</v>
      </c>
      <c r="L479" s="8" t="s">
        <v>88</v>
      </c>
      <c r="M479" s="8" t="s">
        <v>54</v>
      </c>
    </row>
    <row r="480" spans="11:13" x14ac:dyDescent="0.25">
      <c r="K480" s="8" t="s">
        <v>529</v>
      </c>
      <c r="L480" s="8" t="s">
        <v>73</v>
      </c>
      <c r="M480" s="8" t="s">
        <v>54</v>
      </c>
    </row>
    <row r="481" spans="11:13" x14ac:dyDescent="0.25">
      <c r="K481" s="8" t="s">
        <v>530</v>
      </c>
      <c r="L481" s="8" t="s">
        <v>174</v>
      </c>
      <c r="M481" s="8" t="s">
        <v>54</v>
      </c>
    </row>
    <row r="482" spans="11:13" x14ac:dyDescent="0.25">
      <c r="K482" s="8" t="s">
        <v>531</v>
      </c>
      <c r="L482" s="8" t="s">
        <v>53</v>
      </c>
      <c r="M482" s="8" t="s">
        <v>54</v>
      </c>
    </row>
    <row r="483" spans="11:13" x14ac:dyDescent="0.25">
      <c r="K483" s="8" t="s">
        <v>532</v>
      </c>
      <c r="L483" s="8" t="s">
        <v>120</v>
      </c>
      <c r="M483" s="8" t="s">
        <v>54</v>
      </c>
    </row>
    <row r="484" spans="11:13" x14ac:dyDescent="0.25">
      <c r="K484" s="8" t="s">
        <v>533</v>
      </c>
      <c r="L484" s="8" t="s">
        <v>120</v>
      </c>
      <c r="M484" s="8" t="s">
        <v>54</v>
      </c>
    </row>
    <row r="485" spans="11:13" x14ac:dyDescent="0.25">
      <c r="K485" s="8" t="s">
        <v>534</v>
      </c>
      <c r="L485" s="8" t="s">
        <v>58</v>
      </c>
      <c r="M485" s="8" t="s">
        <v>54</v>
      </c>
    </row>
    <row r="486" spans="11:13" x14ac:dyDescent="0.25">
      <c r="K486" s="8" t="s">
        <v>535</v>
      </c>
      <c r="L486" s="8" t="s">
        <v>120</v>
      </c>
      <c r="M486" s="8" t="s">
        <v>54</v>
      </c>
    </row>
    <row r="487" spans="11:13" x14ac:dyDescent="0.25">
      <c r="K487" s="8" t="s">
        <v>536</v>
      </c>
      <c r="L487" s="8" t="s">
        <v>53</v>
      </c>
      <c r="M487" s="8" t="s">
        <v>54</v>
      </c>
    </row>
    <row r="488" spans="11:13" x14ac:dyDescent="0.25">
      <c r="K488" s="8" t="s">
        <v>537</v>
      </c>
      <c r="L488" s="8" t="s">
        <v>120</v>
      </c>
      <c r="M488" s="8" t="s">
        <v>54</v>
      </c>
    </row>
    <row r="489" spans="11:13" x14ac:dyDescent="0.25">
      <c r="K489" s="8" t="s">
        <v>538</v>
      </c>
      <c r="L489" s="8" t="s">
        <v>53</v>
      </c>
      <c r="M489" s="8" t="s">
        <v>54</v>
      </c>
    </row>
    <row r="490" spans="11:13" x14ac:dyDescent="0.25">
      <c r="K490" s="8" t="s">
        <v>539</v>
      </c>
      <c r="L490" s="8" t="s">
        <v>53</v>
      </c>
      <c r="M490" s="8" t="s">
        <v>54</v>
      </c>
    </row>
    <row r="491" spans="11:13" x14ac:dyDescent="0.25">
      <c r="K491" s="8" t="s">
        <v>540</v>
      </c>
      <c r="L491" s="8" t="s">
        <v>58</v>
      </c>
      <c r="M491" s="8" t="s">
        <v>51</v>
      </c>
    </row>
    <row r="492" spans="11:13" x14ac:dyDescent="0.25">
      <c r="K492" s="8" t="s">
        <v>541</v>
      </c>
      <c r="L492" s="8" t="s">
        <v>174</v>
      </c>
      <c r="M492" s="8" t="s">
        <v>54</v>
      </c>
    </row>
    <row r="493" spans="11:13" x14ac:dyDescent="0.25">
      <c r="K493" s="8" t="s">
        <v>542</v>
      </c>
      <c r="L493" s="8" t="s">
        <v>73</v>
      </c>
      <c r="M493" s="8" t="s">
        <v>54</v>
      </c>
    </row>
    <row r="494" spans="11:13" x14ac:dyDescent="0.25">
      <c r="K494" s="8" t="s">
        <v>543</v>
      </c>
      <c r="L494" s="8" t="s">
        <v>58</v>
      </c>
      <c r="M494" s="8" t="s">
        <v>51</v>
      </c>
    </row>
    <row r="495" spans="11:13" x14ac:dyDescent="0.25">
      <c r="K495" s="8" t="s">
        <v>544</v>
      </c>
      <c r="L495" s="8" t="s">
        <v>58</v>
      </c>
      <c r="M495" s="8" t="s">
        <v>54</v>
      </c>
    </row>
    <row r="496" spans="11:13" x14ac:dyDescent="0.25">
      <c r="K496" s="8" t="s">
        <v>545</v>
      </c>
      <c r="L496" s="8" t="s">
        <v>120</v>
      </c>
      <c r="M496" s="8" t="s">
        <v>54</v>
      </c>
    </row>
    <row r="497" spans="11:13" x14ac:dyDescent="0.25">
      <c r="K497" s="8" t="s">
        <v>546</v>
      </c>
      <c r="L497" s="8" t="s">
        <v>120</v>
      </c>
      <c r="M497" s="8" t="s">
        <v>54</v>
      </c>
    </row>
    <row r="498" spans="11:13" x14ac:dyDescent="0.25">
      <c r="K498" s="8" t="s">
        <v>547</v>
      </c>
      <c r="L498" s="8" t="s">
        <v>53</v>
      </c>
      <c r="M498" s="8" t="s">
        <v>54</v>
      </c>
    </row>
    <row r="499" spans="11:13" x14ac:dyDescent="0.25">
      <c r="K499" s="8" t="s">
        <v>548</v>
      </c>
      <c r="L499" s="8" t="s">
        <v>73</v>
      </c>
      <c r="M499" s="8" t="s">
        <v>54</v>
      </c>
    </row>
    <row r="500" spans="11:13" x14ac:dyDescent="0.25">
      <c r="K500" s="8" t="s">
        <v>549</v>
      </c>
      <c r="L500" s="8" t="s">
        <v>56</v>
      </c>
      <c r="M500" s="8" t="s">
        <v>54</v>
      </c>
    </row>
    <row r="501" spans="11:13" x14ac:dyDescent="0.25">
      <c r="K501" s="8" t="s">
        <v>550</v>
      </c>
      <c r="L501" s="8" t="s">
        <v>69</v>
      </c>
      <c r="M501" s="8" t="s">
        <v>51</v>
      </c>
    </row>
    <row r="502" spans="11:13" x14ac:dyDescent="0.25">
      <c r="K502" s="8" t="s">
        <v>551</v>
      </c>
      <c r="L502" s="8" t="s">
        <v>53</v>
      </c>
      <c r="M502" s="8" t="s">
        <v>54</v>
      </c>
    </row>
    <row r="503" spans="11:13" x14ac:dyDescent="0.25">
      <c r="K503" s="8" t="s">
        <v>552</v>
      </c>
      <c r="L503" s="8" t="s">
        <v>120</v>
      </c>
      <c r="M503" s="8" t="s">
        <v>54</v>
      </c>
    </row>
    <row r="504" spans="11:13" x14ac:dyDescent="0.25">
      <c r="K504" s="8" t="s">
        <v>553</v>
      </c>
      <c r="L504" s="8" t="s">
        <v>53</v>
      </c>
      <c r="M504" s="8" t="s">
        <v>54</v>
      </c>
    </row>
    <row r="505" spans="11:13" x14ac:dyDescent="0.25">
      <c r="K505" s="8" t="s">
        <v>554</v>
      </c>
      <c r="L505" s="8" t="s">
        <v>53</v>
      </c>
      <c r="M505" s="8" t="s">
        <v>54</v>
      </c>
    </row>
    <row r="506" spans="11:13" x14ac:dyDescent="0.25">
      <c r="K506" s="8" t="s">
        <v>555</v>
      </c>
      <c r="L506" s="8" t="s">
        <v>120</v>
      </c>
      <c r="M506" s="8" t="s">
        <v>54</v>
      </c>
    </row>
    <row r="507" spans="11:13" x14ac:dyDescent="0.25">
      <c r="K507" s="8" t="s">
        <v>556</v>
      </c>
      <c r="L507" s="8" t="s">
        <v>56</v>
      </c>
      <c r="M507" s="8" t="s">
        <v>54</v>
      </c>
    </row>
    <row r="508" spans="11:13" x14ac:dyDescent="0.25">
      <c r="K508" s="8" t="s">
        <v>557</v>
      </c>
      <c r="L508" s="8" t="s">
        <v>294</v>
      </c>
      <c r="M508" s="8" t="s">
        <v>172</v>
      </c>
    </row>
    <row r="509" spans="11:13" x14ac:dyDescent="0.25">
      <c r="K509" s="8" t="s">
        <v>558</v>
      </c>
      <c r="L509" s="8" t="s">
        <v>58</v>
      </c>
      <c r="M509" s="8" t="s">
        <v>54</v>
      </c>
    </row>
    <row r="510" spans="11:13" x14ac:dyDescent="0.25">
      <c r="K510" s="8" t="s">
        <v>559</v>
      </c>
      <c r="L510" s="8" t="s">
        <v>58</v>
      </c>
      <c r="M510" s="8" t="s">
        <v>54</v>
      </c>
    </row>
    <row r="511" spans="11:13" x14ac:dyDescent="0.25">
      <c r="K511" s="8" t="s">
        <v>560</v>
      </c>
      <c r="L511" s="8" t="s">
        <v>58</v>
      </c>
      <c r="M511" s="8" t="s">
        <v>51</v>
      </c>
    </row>
    <row r="512" spans="11:13" x14ac:dyDescent="0.25">
      <c r="K512" s="8" t="s">
        <v>561</v>
      </c>
      <c r="L512" s="8" t="s">
        <v>120</v>
      </c>
      <c r="M512" s="8" t="s">
        <v>54</v>
      </c>
    </row>
    <row r="513" spans="11:13" x14ac:dyDescent="0.25">
      <c r="K513" s="8" t="s">
        <v>562</v>
      </c>
      <c r="L513" s="8" t="s">
        <v>53</v>
      </c>
      <c r="M513" s="8" t="s">
        <v>54</v>
      </c>
    </row>
    <row r="514" spans="11:13" x14ac:dyDescent="0.25">
      <c r="K514" s="8" t="s">
        <v>563</v>
      </c>
      <c r="L514" s="8" t="s">
        <v>120</v>
      </c>
      <c r="M514" s="8" t="s">
        <v>54</v>
      </c>
    </row>
    <row r="515" spans="11:13" x14ac:dyDescent="0.25">
      <c r="K515" s="8" t="s">
        <v>564</v>
      </c>
      <c r="L515" s="8" t="s">
        <v>53</v>
      </c>
      <c r="M515" s="8" t="s">
        <v>54</v>
      </c>
    </row>
    <row r="516" spans="11:13" x14ac:dyDescent="0.25">
      <c r="K516" s="8" t="s">
        <v>565</v>
      </c>
      <c r="L516" s="8" t="s">
        <v>58</v>
      </c>
      <c r="M516" s="8" t="s">
        <v>54</v>
      </c>
    </row>
    <row r="517" spans="11:13" x14ac:dyDescent="0.25">
      <c r="K517" s="8" t="s">
        <v>566</v>
      </c>
      <c r="L517" s="8" t="s">
        <v>53</v>
      </c>
      <c r="M517" s="8" t="s">
        <v>54</v>
      </c>
    </row>
    <row r="518" spans="11:13" x14ac:dyDescent="0.25">
      <c r="K518" s="8" t="s">
        <v>567</v>
      </c>
      <c r="L518" s="8" t="s">
        <v>53</v>
      </c>
      <c r="M518" s="8" t="s">
        <v>54</v>
      </c>
    </row>
    <row r="519" spans="11:13" x14ac:dyDescent="0.25">
      <c r="K519" s="8" t="s">
        <v>568</v>
      </c>
      <c r="L519" s="8" t="s">
        <v>53</v>
      </c>
      <c r="M519" s="8" t="s">
        <v>54</v>
      </c>
    </row>
    <row r="520" spans="11:13" x14ac:dyDescent="0.25">
      <c r="K520" s="8" t="s">
        <v>569</v>
      </c>
      <c r="L520" s="8" t="s">
        <v>53</v>
      </c>
      <c r="M520" s="8" t="s">
        <v>54</v>
      </c>
    </row>
    <row r="521" spans="11:13" x14ac:dyDescent="0.25">
      <c r="K521" s="8" t="s">
        <v>570</v>
      </c>
      <c r="L521" s="8" t="s">
        <v>53</v>
      </c>
      <c r="M521" s="8" t="s">
        <v>54</v>
      </c>
    </row>
    <row r="522" spans="11:13" x14ac:dyDescent="0.25">
      <c r="K522" s="8" t="s">
        <v>571</v>
      </c>
      <c r="L522" s="8" t="s">
        <v>53</v>
      </c>
      <c r="M522" s="8" t="s">
        <v>54</v>
      </c>
    </row>
    <row r="523" spans="11:13" x14ac:dyDescent="0.25">
      <c r="K523" s="8" t="s">
        <v>572</v>
      </c>
      <c r="L523" s="8" t="s">
        <v>53</v>
      </c>
      <c r="M523" s="8" t="s">
        <v>54</v>
      </c>
    </row>
    <row r="524" spans="11:13" x14ac:dyDescent="0.25">
      <c r="K524" s="8" t="s">
        <v>573</v>
      </c>
      <c r="L524" s="8" t="s">
        <v>53</v>
      </c>
      <c r="M524" s="8" t="s">
        <v>54</v>
      </c>
    </row>
    <row r="525" spans="11:13" x14ac:dyDescent="0.25">
      <c r="K525" s="8" t="s">
        <v>574</v>
      </c>
      <c r="L525" s="8" t="s">
        <v>58</v>
      </c>
      <c r="M525" s="8" t="s">
        <v>54</v>
      </c>
    </row>
    <row r="526" spans="11:13" x14ac:dyDescent="0.25">
      <c r="K526" s="8" t="s">
        <v>575</v>
      </c>
      <c r="L526" s="8" t="s">
        <v>73</v>
      </c>
      <c r="M526" s="8" t="s">
        <v>54</v>
      </c>
    </row>
    <row r="527" spans="11:13" x14ac:dyDescent="0.25">
      <c r="K527" s="8" t="s">
        <v>576</v>
      </c>
      <c r="L527" s="8" t="s">
        <v>53</v>
      </c>
      <c r="M527" s="8" t="s">
        <v>54</v>
      </c>
    </row>
    <row r="528" spans="11:13" x14ac:dyDescent="0.25">
      <c r="K528" s="8" t="s">
        <v>577</v>
      </c>
      <c r="L528" s="8" t="s">
        <v>53</v>
      </c>
      <c r="M528" s="8" t="s">
        <v>54</v>
      </c>
    </row>
    <row r="529" spans="11:13" x14ac:dyDescent="0.25">
      <c r="K529" s="8" t="s">
        <v>578</v>
      </c>
      <c r="L529" s="8" t="s">
        <v>120</v>
      </c>
      <c r="M529" s="8" t="s">
        <v>54</v>
      </c>
    </row>
    <row r="530" spans="11:13" x14ac:dyDescent="0.25">
      <c r="K530" s="8" t="s">
        <v>579</v>
      </c>
      <c r="L530" s="8" t="s">
        <v>56</v>
      </c>
      <c r="M530" s="8" t="s">
        <v>54</v>
      </c>
    </row>
    <row r="531" spans="11:13" x14ac:dyDescent="0.25">
      <c r="K531" s="8" t="s">
        <v>580</v>
      </c>
      <c r="L531" s="8" t="s">
        <v>58</v>
      </c>
      <c r="M531" s="8" t="s">
        <v>54</v>
      </c>
    </row>
    <row r="532" spans="11:13" x14ac:dyDescent="0.25">
      <c r="K532" s="8" t="s">
        <v>581</v>
      </c>
      <c r="L532" s="8" t="s">
        <v>122</v>
      </c>
      <c r="M532" s="8" t="s">
        <v>54</v>
      </c>
    </row>
    <row r="533" spans="11:13" x14ac:dyDescent="0.25">
      <c r="K533" s="8" t="s">
        <v>582</v>
      </c>
      <c r="L533" s="8" t="s">
        <v>174</v>
      </c>
      <c r="M533" s="8" t="s">
        <v>54</v>
      </c>
    </row>
    <row r="534" spans="11:13" x14ac:dyDescent="0.25">
      <c r="K534" s="8" t="s">
        <v>583</v>
      </c>
      <c r="L534" s="8" t="s">
        <v>58</v>
      </c>
      <c r="M534" s="8" t="s">
        <v>51</v>
      </c>
    </row>
    <row r="535" spans="11:13" x14ac:dyDescent="0.25">
      <c r="K535" s="8" t="s">
        <v>584</v>
      </c>
      <c r="L535" s="8" t="s">
        <v>56</v>
      </c>
      <c r="M535" s="8" t="s">
        <v>51</v>
      </c>
    </row>
    <row r="536" spans="11:13" x14ac:dyDescent="0.25">
      <c r="K536" s="8" t="s">
        <v>585</v>
      </c>
      <c r="L536" s="8" t="s">
        <v>53</v>
      </c>
      <c r="M536" s="8" t="s">
        <v>54</v>
      </c>
    </row>
    <row r="537" spans="11:13" x14ac:dyDescent="0.25">
      <c r="K537" s="8" t="s">
        <v>586</v>
      </c>
      <c r="L537" s="8" t="s">
        <v>53</v>
      </c>
      <c r="M537" s="8" t="s">
        <v>54</v>
      </c>
    </row>
    <row r="538" spans="11:13" x14ac:dyDescent="0.25">
      <c r="K538" s="8" t="s">
        <v>587</v>
      </c>
      <c r="L538" s="8" t="s">
        <v>53</v>
      </c>
      <c r="M538" s="8" t="s">
        <v>54</v>
      </c>
    </row>
    <row r="539" spans="11:13" x14ac:dyDescent="0.25">
      <c r="K539" s="8" t="s">
        <v>588</v>
      </c>
      <c r="L539" s="8" t="s">
        <v>120</v>
      </c>
      <c r="M539" s="8" t="s">
        <v>54</v>
      </c>
    </row>
    <row r="540" spans="11:13" x14ac:dyDescent="0.25">
      <c r="K540" s="8" t="s">
        <v>589</v>
      </c>
      <c r="L540" s="8" t="s">
        <v>53</v>
      </c>
      <c r="M540" s="8" t="s">
        <v>54</v>
      </c>
    </row>
    <row r="541" spans="11:13" x14ac:dyDescent="0.25">
      <c r="K541" s="8" t="s">
        <v>590</v>
      </c>
      <c r="L541" s="8" t="s">
        <v>120</v>
      </c>
      <c r="M541" s="8" t="s">
        <v>54</v>
      </c>
    </row>
    <row r="542" spans="11:13" x14ac:dyDescent="0.25">
      <c r="K542" s="8" t="s">
        <v>591</v>
      </c>
      <c r="L542" s="8" t="s">
        <v>53</v>
      </c>
      <c r="M542" s="8" t="s">
        <v>54</v>
      </c>
    </row>
    <row r="543" spans="11:13" x14ac:dyDescent="0.25">
      <c r="K543" s="8" t="s">
        <v>592</v>
      </c>
      <c r="L543" s="8" t="s">
        <v>53</v>
      </c>
      <c r="M543" s="8" t="s">
        <v>54</v>
      </c>
    </row>
    <row r="544" spans="11:13" x14ac:dyDescent="0.25">
      <c r="K544" s="8" t="s">
        <v>593</v>
      </c>
      <c r="L544" s="8" t="s">
        <v>174</v>
      </c>
      <c r="M544" s="8" t="s">
        <v>54</v>
      </c>
    </row>
    <row r="545" spans="11:13" x14ac:dyDescent="0.25">
      <c r="K545" s="8" t="s">
        <v>594</v>
      </c>
      <c r="L545" s="8" t="s">
        <v>53</v>
      </c>
      <c r="M545" s="8" t="s">
        <v>54</v>
      </c>
    </row>
    <row r="546" spans="11:13" x14ac:dyDescent="0.25">
      <c r="K546" s="8" t="s">
        <v>595</v>
      </c>
      <c r="L546" s="8" t="s">
        <v>53</v>
      </c>
      <c r="M546" s="8" t="s">
        <v>54</v>
      </c>
    </row>
    <row r="547" spans="11:13" x14ac:dyDescent="0.25">
      <c r="K547" s="8" t="s">
        <v>596</v>
      </c>
      <c r="L547" s="8" t="s">
        <v>120</v>
      </c>
      <c r="M547" s="8" t="s">
        <v>54</v>
      </c>
    </row>
    <row r="548" spans="11:13" x14ac:dyDescent="0.25">
      <c r="K548" s="8" t="s">
        <v>597</v>
      </c>
      <c r="L548" s="8" t="s">
        <v>53</v>
      </c>
      <c r="M548" s="8" t="s">
        <v>54</v>
      </c>
    </row>
    <row r="549" spans="11:13" x14ac:dyDescent="0.25">
      <c r="K549" s="8" t="s">
        <v>598</v>
      </c>
      <c r="L549" s="8" t="s">
        <v>53</v>
      </c>
      <c r="M549" s="8" t="s">
        <v>54</v>
      </c>
    </row>
    <row r="550" spans="11:13" x14ac:dyDescent="0.25">
      <c r="K550" s="8" t="s">
        <v>599</v>
      </c>
      <c r="L550" s="8" t="s">
        <v>58</v>
      </c>
      <c r="M550" s="8" t="s">
        <v>54</v>
      </c>
    </row>
    <row r="551" spans="11:13" x14ac:dyDescent="0.25">
      <c r="K551" s="8" t="s">
        <v>600</v>
      </c>
      <c r="L551" s="8" t="s">
        <v>58</v>
      </c>
      <c r="M551" s="8" t="s">
        <v>51</v>
      </c>
    </row>
    <row r="552" spans="11:13" x14ac:dyDescent="0.25">
      <c r="K552" s="8" t="s">
        <v>601</v>
      </c>
      <c r="L552" s="8" t="s">
        <v>53</v>
      </c>
      <c r="M552" s="8" t="s">
        <v>54</v>
      </c>
    </row>
    <row r="553" spans="11:13" x14ac:dyDescent="0.25">
      <c r="K553" s="8" t="s">
        <v>602</v>
      </c>
      <c r="L553" s="8" t="s">
        <v>603</v>
      </c>
      <c r="M553" s="8" t="s">
        <v>172</v>
      </c>
    </row>
    <row r="554" spans="11:13" x14ac:dyDescent="0.25">
      <c r="K554" s="8" t="s">
        <v>604</v>
      </c>
      <c r="L554" s="8" t="s">
        <v>53</v>
      </c>
      <c r="M554" s="8" t="s">
        <v>54</v>
      </c>
    </row>
    <row r="555" spans="11:13" x14ac:dyDescent="0.25">
      <c r="K555" s="8" t="s">
        <v>605</v>
      </c>
      <c r="L555" s="8" t="s">
        <v>53</v>
      </c>
      <c r="M555" s="8" t="s">
        <v>54</v>
      </c>
    </row>
    <row r="556" spans="11:13" x14ac:dyDescent="0.25">
      <c r="K556" s="8" t="s">
        <v>606</v>
      </c>
      <c r="L556" s="8" t="s">
        <v>53</v>
      </c>
      <c r="M556" s="8" t="s">
        <v>54</v>
      </c>
    </row>
    <row r="557" spans="11:13" x14ac:dyDescent="0.25">
      <c r="K557" s="8" t="s">
        <v>607</v>
      </c>
      <c r="L557" s="8" t="s">
        <v>297</v>
      </c>
      <c r="M557" s="8" t="s">
        <v>172</v>
      </c>
    </row>
    <row r="558" spans="11:13" x14ac:dyDescent="0.25">
      <c r="K558" s="8" t="s">
        <v>608</v>
      </c>
      <c r="L558" s="8" t="s">
        <v>73</v>
      </c>
      <c r="M558" s="8" t="s">
        <v>54</v>
      </c>
    </row>
    <row r="559" spans="11:13" x14ac:dyDescent="0.25">
      <c r="K559" s="8" t="s">
        <v>609</v>
      </c>
      <c r="L559" s="8" t="s">
        <v>120</v>
      </c>
      <c r="M559" s="8" t="s">
        <v>54</v>
      </c>
    </row>
    <row r="560" spans="11:13" x14ac:dyDescent="0.25">
      <c r="K560" s="8" t="s">
        <v>610</v>
      </c>
      <c r="L560" s="8" t="s">
        <v>120</v>
      </c>
      <c r="M560" s="8" t="s">
        <v>54</v>
      </c>
    </row>
    <row r="561" spans="11:13" x14ac:dyDescent="0.25">
      <c r="K561" s="8" t="s">
        <v>611</v>
      </c>
      <c r="L561" s="8" t="s">
        <v>120</v>
      </c>
      <c r="M561" s="8" t="s">
        <v>54</v>
      </c>
    </row>
    <row r="562" spans="11:13" x14ac:dyDescent="0.25">
      <c r="K562" s="8" t="s">
        <v>612</v>
      </c>
      <c r="L562" s="8" t="s">
        <v>58</v>
      </c>
      <c r="M562" s="8" t="s">
        <v>51</v>
      </c>
    </row>
    <row r="563" spans="11:13" x14ac:dyDescent="0.25">
      <c r="K563" s="8" t="s">
        <v>613</v>
      </c>
      <c r="L563" s="8" t="s">
        <v>58</v>
      </c>
      <c r="M563" s="8" t="s">
        <v>51</v>
      </c>
    </row>
    <row r="564" spans="11:13" x14ac:dyDescent="0.25">
      <c r="K564" s="8" t="s">
        <v>614</v>
      </c>
      <c r="L564" s="8" t="s">
        <v>53</v>
      </c>
      <c r="M564" s="8" t="s">
        <v>54</v>
      </c>
    </row>
    <row r="565" spans="11:13" x14ac:dyDescent="0.25">
      <c r="K565" s="8" t="s">
        <v>615</v>
      </c>
      <c r="L565" s="8" t="s">
        <v>53</v>
      </c>
      <c r="M565" s="8" t="s">
        <v>54</v>
      </c>
    </row>
    <row r="566" spans="11:13" x14ac:dyDescent="0.25">
      <c r="K566" s="8" t="s">
        <v>616</v>
      </c>
      <c r="L566" s="8" t="s">
        <v>53</v>
      </c>
      <c r="M566" s="8" t="s">
        <v>54</v>
      </c>
    </row>
    <row r="567" spans="11:13" x14ac:dyDescent="0.25">
      <c r="K567" s="8" t="s">
        <v>617</v>
      </c>
      <c r="L567" s="8" t="s">
        <v>53</v>
      </c>
      <c r="M567" s="8" t="s">
        <v>54</v>
      </c>
    </row>
    <row r="568" spans="11:13" x14ac:dyDescent="0.25">
      <c r="K568" s="8" t="s">
        <v>618</v>
      </c>
      <c r="L568" s="8" t="s">
        <v>53</v>
      </c>
      <c r="M568" s="8" t="s">
        <v>54</v>
      </c>
    </row>
    <row r="569" spans="11:13" x14ac:dyDescent="0.25">
      <c r="K569" s="8" t="s">
        <v>619</v>
      </c>
      <c r="L569" s="8" t="s">
        <v>53</v>
      </c>
      <c r="M569" s="8" t="s">
        <v>54</v>
      </c>
    </row>
    <row r="570" spans="11:13" x14ac:dyDescent="0.25">
      <c r="K570" s="8" t="s">
        <v>620</v>
      </c>
      <c r="L570" s="8" t="s">
        <v>58</v>
      </c>
      <c r="M570" s="8" t="s">
        <v>51</v>
      </c>
    </row>
    <row r="571" spans="11:13" x14ac:dyDescent="0.25">
      <c r="K571" s="8" t="s">
        <v>621</v>
      </c>
      <c r="L571" s="8" t="s">
        <v>53</v>
      </c>
      <c r="M571" s="8" t="s">
        <v>54</v>
      </c>
    </row>
    <row r="572" spans="11:13" x14ac:dyDescent="0.25">
      <c r="K572" s="8" t="s">
        <v>622</v>
      </c>
      <c r="L572" s="8" t="s">
        <v>120</v>
      </c>
      <c r="M572" s="8" t="s">
        <v>54</v>
      </c>
    </row>
    <row r="573" spans="11:13" x14ac:dyDescent="0.25">
      <c r="K573" s="8" t="s">
        <v>623</v>
      </c>
      <c r="L573" s="8" t="s">
        <v>58</v>
      </c>
      <c r="M573" s="8" t="s">
        <v>54</v>
      </c>
    </row>
    <row r="574" spans="11:13" x14ac:dyDescent="0.25">
      <c r="K574" s="8" t="s">
        <v>624</v>
      </c>
      <c r="L574" s="8" t="s">
        <v>58</v>
      </c>
      <c r="M574" s="8" t="s">
        <v>54</v>
      </c>
    </row>
    <row r="575" spans="11:13" x14ac:dyDescent="0.25">
      <c r="K575" s="8" t="s">
        <v>625</v>
      </c>
      <c r="L575" s="8" t="s">
        <v>73</v>
      </c>
      <c r="M575" s="8" t="s">
        <v>51</v>
      </c>
    </row>
    <row r="576" spans="11:13" x14ac:dyDescent="0.25">
      <c r="K576" s="8" t="s">
        <v>626</v>
      </c>
      <c r="L576" s="8" t="s">
        <v>53</v>
      </c>
      <c r="M576" s="8" t="s">
        <v>54</v>
      </c>
    </row>
    <row r="577" spans="11:13" x14ac:dyDescent="0.25">
      <c r="K577" s="8" t="s">
        <v>627</v>
      </c>
      <c r="L577" s="8" t="s">
        <v>53</v>
      </c>
      <c r="M577" s="8" t="s">
        <v>54</v>
      </c>
    </row>
    <row r="578" spans="11:13" x14ac:dyDescent="0.25">
      <c r="K578" s="8" t="s">
        <v>628</v>
      </c>
      <c r="L578" s="8" t="s">
        <v>53</v>
      </c>
      <c r="M578" s="8" t="s">
        <v>54</v>
      </c>
    </row>
    <row r="579" spans="11:13" x14ac:dyDescent="0.25">
      <c r="K579" s="8" t="s">
        <v>629</v>
      </c>
      <c r="L579" s="8" t="s">
        <v>53</v>
      </c>
      <c r="M579" s="8" t="s">
        <v>54</v>
      </c>
    </row>
    <row r="580" spans="11:13" x14ac:dyDescent="0.25">
      <c r="K580" s="8" t="s">
        <v>630</v>
      </c>
      <c r="L580" s="8" t="s">
        <v>120</v>
      </c>
      <c r="M580" s="8" t="s">
        <v>54</v>
      </c>
    </row>
    <row r="581" spans="11:13" x14ac:dyDescent="0.25">
      <c r="K581" s="8" t="s">
        <v>631</v>
      </c>
      <c r="L581" s="8" t="s">
        <v>53</v>
      </c>
      <c r="M581" s="8" t="s">
        <v>54</v>
      </c>
    </row>
    <row r="582" spans="11:13" x14ac:dyDescent="0.25">
      <c r="K582" s="8" t="s">
        <v>632</v>
      </c>
      <c r="L582" s="8" t="s">
        <v>53</v>
      </c>
      <c r="M582" s="8" t="s">
        <v>54</v>
      </c>
    </row>
    <row r="583" spans="11:13" x14ac:dyDescent="0.25">
      <c r="K583" s="8" t="s">
        <v>633</v>
      </c>
      <c r="L583" s="8" t="s">
        <v>58</v>
      </c>
      <c r="M583" s="8" t="s">
        <v>54</v>
      </c>
    </row>
    <row r="584" spans="11:13" x14ac:dyDescent="0.25">
      <c r="K584" s="8" t="s">
        <v>634</v>
      </c>
      <c r="L584" s="8" t="s">
        <v>50</v>
      </c>
      <c r="M584" s="8" t="s">
        <v>51</v>
      </c>
    </row>
    <row r="585" spans="11:13" x14ac:dyDescent="0.25">
      <c r="K585" s="8" t="s">
        <v>635</v>
      </c>
      <c r="L585" s="8" t="s">
        <v>73</v>
      </c>
      <c r="M585" s="8" t="s">
        <v>51</v>
      </c>
    </row>
    <row r="586" spans="11:13" x14ac:dyDescent="0.25">
      <c r="K586" s="8" t="s">
        <v>636</v>
      </c>
      <c r="L586" s="8" t="s">
        <v>120</v>
      </c>
      <c r="M586" s="8" t="s">
        <v>54</v>
      </c>
    </row>
    <row r="587" spans="11:13" x14ac:dyDescent="0.25">
      <c r="K587" s="8" t="s">
        <v>637</v>
      </c>
      <c r="L587" s="8" t="s">
        <v>53</v>
      </c>
      <c r="M587" s="8" t="s">
        <v>54</v>
      </c>
    </row>
    <row r="588" spans="11:13" x14ac:dyDescent="0.25">
      <c r="K588" s="8" t="s">
        <v>638</v>
      </c>
      <c r="L588" s="8" t="s">
        <v>120</v>
      </c>
      <c r="M588" s="8" t="s">
        <v>54</v>
      </c>
    </row>
    <row r="589" spans="11:13" x14ac:dyDescent="0.25">
      <c r="K589" s="8" t="s">
        <v>639</v>
      </c>
      <c r="L589" s="8" t="s">
        <v>99</v>
      </c>
      <c r="M589" s="8" t="s">
        <v>54</v>
      </c>
    </row>
    <row r="590" spans="11:13" x14ac:dyDescent="0.25">
      <c r="K590" s="8" t="s">
        <v>640</v>
      </c>
      <c r="L590" s="8" t="s">
        <v>53</v>
      </c>
      <c r="M590" s="8" t="s">
        <v>54</v>
      </c>
    </row>
    <row r="591" spans="11:13" x14ac:dyDescent="0.25">
      <c r="K591" s="8" t="s">
        <v>641</v>
      </c>
      <c r="L591" s="8" t="s">
        <v>174</v>
      </c>
      <c r="M591" s="8" t="s">
        <v>54</v>
      </c>
    </row>
    <row r="592" spans="11:13" x14ac:dyDescent="0.25">
      <c r="K592" s="8" t="s">
        <v>642</v>
      </c>
      <c r="L592" s="8" t="s">
        <v>174</v>
      </c>
      <c r="M592" s="8" t="s">
        <v>54</v>
      </c>
    </row>
    <row r="593" spans="11:13" x14ac:dyDescent="0.25">
      <c r="K593" s="8" t="s">
        <v>643</v>
      </c>
      <c r="L593" s="8" t="s">
        <v>174</v>
      </c>
      <c r="M593" s="8" t="s">
        <v>54</v>
      </c>
    </row>
    <row r="594" spans="11:13" x14ac:dyDescent="0.25">
      <c r="K594" s="8" t="s">
        <v>644</v>
      </c>
      <c r="L594" s="8" t="s">
        <v>53</v>
      </c>
      <c r="M594" s="8" t="s">
        <v>54</v>
      </c>
    </row>
    <row r="595" spans="11:13" x14ac:dyDescent="0.25">
      <c r="K595" s="8" t="s">
        <v>645</v>
      </c>
      <c r="L595" s="8" t="s">
        <v>53</v>
      </c>
      <c r="M595" s="8" t="s">
        <v>54</v>
      </c>
    </row>
    <row r="596" spans="11:13" x14ac:dyDescent="0.25">
      <c r="K596" s="8" t="s">
        <v>646</v>
      </c>
      <c r="L596" s="8" t="s">
        <v>120</v>
      </c>
      <c r="M596" s="8" t="s">
        <v>54</v>
      </c>
    </row>
    <row r="597" spans="11:13" x14ac:dyDescent="0.25">
      <c r="K597" s="8" t="s">
        <v>647</v>
      </c>
      <c r="L597" s="8" t="s">
        <v>53</v>
      </c>
      <c r="M597" s="8" t="s">
        <v>54</v>
      </c>
    </row>
    <row r="598" spans="11:13" x14ac:dyDescent="0.25">
      <c r="K598" s="8" t="s">
        <v>648</v>
      </c>
      <c r="L598" s="8" t="s">
        <v>120</v>
      </c>
      <c r="M598" s="8" t="s">
        <v>54</v>
      </c>
    </row>
    <row r="599" spans="11:13" x14ac:dyDescent="0.25">
      <c r="K599" s="8" t="s">
        <v>649</v>
      </c>
      <c r="L599" s="8" t="s">
        <v>53</v>
      </c>
      <c r="M599" s="8" t="s">
        <v>54</v>
      </c>
    </row>
    <row r="600" spans="11:13" x14ac:dyDescent="0.25">
      <c r="K600" s="8" t="s">
        <v>650</v>
      </c>
      <c r="L600" s="8" t="s">
        <v>58</v>
      </c>
      <c r="M600" s="8" t="s">
        <v>51</v>
      </c>
    </row>
    <row r="601" spans="11:13" x14ac:dyDescent="0.25">
      <c r="K601" s="8" t="s">
        <v>651</v>
      </c>
      <c r="L601" s="8" t="s">
        <v>171</v>
      </c>
      <c r="M601" s="8" t="s">
        <v>172</v>
      </c>
    </row>
    <row r="602" spans="11:13" x14ac:dyDescent="0.25">
      <c r="K602" s="8" t="s">
        <v>652</v>
      </c>
      <c r="L602" s="8" t="s">
        <v>174</v>
      </c>
      <c r="M602" s="8" t="s">
        <v>54</v>
      </c>
    </row>
    <row r="603" spans="11:13" x14ac:dyDescent="0.25">
      <c r="K603" s="8" t="s">
        <v>653</v>
      </c>
      <c r="L603" s="8" t="s">
        <v>73</v>
      </c>
      <c r="M603" s="8" t="s">
        <v>54</v>
      </c>
    </row>
    <row r="604" spans="11:13" x14ac:dyDescent="0.25">
      <c r="K604" s="8" t="s">
        <v>654</v>
      </c>
      <c r="L604" s="8" t="s">
        <v>174</v>
      </c>
      <c r="M604" s="8" t="s">
        <v>51</v>
      </c>
    </row>
    <row r="605" spans="11:13" x14ac:dyDescent="0.25">
      <c r="K605" s="8" t="s">
        <v>655</v>
      </c>
      <c r="L605" s="8" t="s">
        <v>120</v>
      </c>
      <c r="M605" s="8" t="s">
        <v>54</v>
      </c>
    </row>
    <row r="606" spans="11:13" x14ac:dyDescent="0.25">
      <c r="K606" s="8" t="s">
        <v>656</v>
      </c>
      <c r="L606" s="8" t="s">
        <v>122</v>
      </c>
      <c r="M606" s="8" t="s">
        <v>54</v>
      </c>
    </row>
    <row r="607" spans="11:13" x14ac:dyDescent="0.25">
      <c r="K607" s="8" t="s">
        <v>657</v>
      </c>
      <c r="L607" s="8" t="s">
        <v>99</v>
      </c>
      <c r="M607" s="8" t="s">
        <v>54</v>
      </c>
    </row>
    <row r="608" spans="11:13" x14ac:dyDescent="0.25">
      <c r="K608" s="8" t="s">
        <v>658</v>
      </c>
      <c r="L608" s="8" t="s">
        <v>73</v>
      </c>
      <c r="M608" s="8" t="s">
        <v>54</v>
      </c>
    </row>
    <row r="609" spans="11:13" x14ac:dyDescent="0.25">
      <c r="K609" s="8" t="s">
        <v>659</v>
      </c>
      <c r="L609" s="8" t="s">
        <v>120</v>
      </c>
      <c r="M609" s="8" t="s">
        <v>54</v>
      </c>
    </row>
    <row r="610" spans="11:13" x14ac:dyDescent="0.25">
      <c r="K610" s="8" t="s">
        <v>660</v>
      </c>
      <c r="L610" s="8" t="s">
        <v>120</v>
      </c>
      <c r="M610" s="8" t="s">
        <v>54</v>
      </c>
    </row>
    <row r="611" spans="11:13" x14ac:dyDescent="0.25">
      <c r="K611" s="8" t="s">
        <v>661</v>
      </c>
      <c r="L611" s="8" t="s">
        <v>174</v>
      </c>
      <c r="M611" s="8" t="s">
        <v>54</v>
      </c>
    </row>
    <row r="612" spans="11:13" x14ac:dyDescent="0.25">
      <c r="K612" s="8" t="s">
        <v>662</v>
      </c>
      <c r="L612" s="8" t="s">
        <v>73</v>
      </c>
      <c r="M612" s="8" t="s">
        <v>54</v>
      </c>
    </row>
    <row r="613" spans="11:13" x14ac:dyDescent="0.25">
      <c r="K613" s="8" t="s">
        <v>663</v>
      </c>
      <c r="L613" s="8" t="s">
        <v>69</v>
      </c>
      <c r="M613" s="8" t="s">
        <v>51</v>
      </c>
    </row>
    <row r="614" spans="11:13" x14ac:dyDescent="0.25">
      <c r="K614" s="8" t="s">
        <v>664</v>
      </c>
      <c r="L614" s="8" t="s">
        <v>120</v>
      </c>
      <c r="M614" s="8" t="s">
        <v>54</v>
      </c>
    </row>
    <row r="615" spans="11:13" x14ac:dyDescent="0.25">
      <c r="K615" s="8" t="s">
        <v>665</v>
      </c>
      <c r="L615" s="8" t="s">
        <v>120</v>
      </c>
      <c r="M615" s="8" t="s">
        <v>54</v>
      </c>
    </row>
    <row r="616" spans="11:13" x14ac:dyDescent="0.25">
      <c r="K616" s="8" t="s">
        <v>666</v>
      </c>
      <c r="L616" s="8" t="s">
        <v>120</v>
      </c>
      <c r="M616" s="8" t="s">
        <v>54</v>
      </c>
    </row>
    <row r="617" spans="11:13" x14ac:dyDescent="0.25">
      <c r="K617" s="8" t="s">
        <v>667</v>
      </c>
      <c r="L617" s="8" t="s">
        <v>53</v>
      </c>
      <c r="M617" s="8" t="s">
        <v>54</v>
      </c>
    </row>
    <row r="618" spans="11:13" x14ac:dyDescent="0.25">
      <c r="K618" s="8" t="s">
        <v>668</v>
      </c>
      <c r="L618" s="8" t="s">
        <v>120</v>
      </c>
      <c r="M618" s="8" t="s">
        <v>54</v>
      </c>
    </row>
    <row r="619" spans="11:13" x14ac:dyDescent="0.25">
      <c r="K619" s="8" t="s">
        <v>669</v>
      </c>
      <c r="L619" s="8" t="s">
        <v>149</v>
      </c>
      <c r="M619" s="8" t="s">
        <v>54</v>
      </c>
    </row>
    <row r="620" spans="11:13" x14ac:dyDescent="0.25">
      <c r="K620" s="8" t="s">
        <v>670</v>
      </c>
      <c r="L620" s="8" t="s">
        <v>149</v>
      </c>
      <c r="M620" s="8" t="s">
        <v>54</v>
      </c>
    </row>
    <row r="621" spans="11:13" x14ac:dyDescent="0.25">
      <c r="K621" s="8" t="s">
        <v>671</v>
      </c>
      <c r="L621" s="8" t="s">
        <v>58</v>
      </c>
      <c r="M621" s="8" t="s">
        <v>51</v>
      </c>
    </row>
    <row r="622" spans="11:13" x14ac:dyDescent="0.25">
      <c r="K622" s="8" t="s">
        <v>672</v>
      </c>
      <c r="L622" s="8" t="s">
        <v>53</v>
      </c>
      <c r="M622" s="8" t="s">
        <v>54</v>
      </c>
    </row>
    <row r="623" spans="11:13" x14ac:dyDescent="0.25">
      <c r="K623" s="8" t="s">
        <v>673</v>
      </c>
      <c r="L623" s="8" t="s">
        <v>120</v>
      </c>
      <c r="M623" s="8" t="s">
        <v>54</v>
      </c>
    </row>
    <row r="624" spans="11:13" x14ac:dyDescent="0.25">
      <c r="K624" s="8" t="s">
        <v>674</v>
      </c>
      <c r="L624" s="8" t="s">
        <v>675</v>
      </c>
      <c r="M624" s="8" t="s">
        <v>172</v>
      </c>
    </row>
    <row r="625" spans="11:13" x14ac:dyDescent="0.25">
      <c r="K625" s="8" t="s">
        <v>676</v>
      </c>
      <c r="L625" s="8" t="s">
        <v>53</v>
      </c>
      <c r="M625" s="8" t="s">
        <v>54</v>
      </c>
    </row>
    <row r="626" spans="11:13" x14ac:dyDescent="0.25">
      <c r="K626" s="8" t="s">
        <v>677</v>
      </c>
      <c r="L626" s="8" t="s">
        <v>88</v>
      </c>
      <c r="M626" s="8" t="s">
        <v>54</v>
      </c>
    </row>
    <row r="627" spans="11:13" x14ac:dyDescent="0.25">
      <c r="K627" s="8" t="s">
        <v>678</v>
      </c>
      <c r="L627" s="8" t="s">
        <v>122</v>
      </c>
      <c r="M627" s="8" t="s">
        <v>54</v>
      </c>
    </row>
    <row r="628" spans="11:13" x14ac:dyDescent="0.25">
      <c r="K628" s="8" t="s">
        <v>679</v>
      </c>
      <c r="L628" s="8" t="s">
        <v>69</v>
      </c>
      <c r="M628" s="8" t="s">
        <v>51</v>
      </c>
    </row>
    <row r="629" spans="11:13" x14ac:dyDescent="0.25">
      <c r="K629" s="8" t="s">
        <v>680</v>
      </c>
      <c r="L629" s="8" t="s">
        <v>73</v>
      </c>
      <c r="M629" s="8" t="s">
        <v>54</v>
      </c>
    </row>
    <row r="630" spans="11:13" x14ac:dyDescent="0.25">
      <c r="K630" s="8" t="s">
        <v>681</v>
      </c>
      <c r="L630" s="8" t="s">
        <v>120</v>
      </c>
      <c r="M630" s="8" t="s">
        <v>54</v>
      </c>
    </row>
    <row r="631" spans="11:13" x14ac:dyDescent="0.25">
      <c r="K631" s="8" t="s">
        <v>682</v>
      </c>
      <c r="L631" s="8" t="s">
        <v>120</v>
      </c>
      <c r="M631" s="8" t="s">
        <v>54</v>
      </c>
    </row>
    <row r="632" spans="11:13" x14ac:dyDescent="0.25">
      <c r="K632" s="8" t="s">
        <v>683</v>
      </c>
      <c r="L632" s="8" t="s">
        <v>53</v>
      </c>
      <c r="M632" s="8" t="s">
        <v>54</v>
      </c>
    </row>
    <row r="633" spans="11:13" x14ac:dyDescent="0.25">
      <c r="K633" s="8" t="s">
        <v>684</v>
      </c>
      <c r="L633" s="8" t="s">
        <v>120</v>
      </c>
      <c r="M633" s="8" t="s">
        <v>54</v>
      </c>
    </row>
    <row r="634" spans="11:13" x14ac:dyDescent="0.25">
      <c r="K634" s="8" t="s">
        <v>685</v>
      </c>
      <c r="L634" s="8" t="s">
        <v>58</v>
      </c>
      <c r="M634" s="8" t="s">
        <v>51</v>
      </c>
    </row>
    <row r="635" spans="11:13" x14ac:dyDescent="0.25">
      <c r="K635" s="8" t="s">
        <v>686</v>
      </c>
      <c r="L635" s="8" t="s">
        <v>120</v>
      </c>
      <c r="M635" s="8" t="s">
        <v>54</v>
      </c>
    </row>
    <row r="636" spans="11:13" x14ac:dyDescent="0.25">
      <c r="K636" s="8" t="s">
        <v>687</v>
      </c>
      <c r="L636" s="8" t="s">
        <v>53</v>
      </c>
      <c r="M636" s="8" t="s">
        <v>54</v>
      </c>
    </row>
    <row r="637" spans="11:13" x14ac:dyDescent="0.25">
      <c r="K637" s="8" t="s">
        <v>688</v>
      </c>
      <c r="L637" s="8" t="s">
        <v>58</v>
      </c>
      <c r="M637" s="8" t="s">
        <v>54</v>
      </c>
    </row>
    <row r="638" spans="11:13" x14ac:dyDescent="0.25">
      <c r="K638" s="8" t="s">
        <v>689</v>
      </c>
      <c r="L638" s="8" t="s">
        <v>58</v>
      </c>
      <c r="M638" s="8" t="s">
        <v>54</v>
      </c>
    </row>
    <row r="639" spans="11:13" x14ac:dyDescent="0.25">
      <c r="K639" s="8" t="s">
        <v>690</v>
      </c>
      <c r="L639" s="8" t="s">
        <v>53</v>
      </c>
      <c r="M639" s="8" t="s">
        <v>54</v>
      </c>
    </row>
    <row r="640" spans="11:13" x14ac:dyDescent="0.25">
      <c r="K640" s="8" t="s">
        <v>691</v>
      </c>
      <c r="L640" s="8" t="s">
        <v>53</v>
      </c>
      <c r="M640" s="8" t="s">
        <v>54</v>
      </c>
    </row>
    <row r="641" spans="11:13" x14ac:dyDescent="0.25">
      <c r="K641" s="8" t="s">
        <v>692</v>
      </c>
      <c r="L641" s="8" t="s">
        <v>58</v>
      </c>
      <c r="M641" s="8" t="s">
        <v>51</v>
      </c>
    </row>
    <row r="642" spans="11:13" x14ac:dyDescent="0.25">
      <c r="K642" s="8" t="s">
        <v>693</v>
      </c>
      <c r="L642" s="8" t="s">
        <v>58</v>
      </c>
      <c r="M642" s="8" t="s">
        <v>54</v>
      </c>
    </row>
    <row r="643" spans="11:13" x14ac:dyDescent="0.25">
      <c r="K643" s="8" t="s">
        <v>694</v>
      </c>
      <c r="L643" s="8" t="s">
        <v>58</v>
      </c>
      <c r="M643" s="8" t="s">
        <v>54</v>
      </c>
    </row>
    <row r="644" spans="11:13" x14ac:dyDescent="0.25">
      <c r="K644" s="8" t="s">
        <v>695</v>
      </c>
      <c r="L644" s="8" t="s">
        <v>58</v>
      </c>
      <c r="M644" s="8" t="s">
        <v>54</v>
      </c>
    </row>
    <row r="645" spans="11:13" x14ac:dyDescent="0.25">
      <c r="K645" s="8" t="s">
        <v>696</v>
      </c>
      <c r="L645" s="8" t="s">
        <v>69</v>
      </c>
      <c r="M645" s="8" t="s">
        <v>54</v>
      </c>
    </row>
    <row r="646" spans="11:13" x14ac:dyDescent="0.25">
      <c r="K646" s="8" t="s">
        <v>697</v>
      </c>
      <c r="L646" s="8" t="s">
        <v>73</v>
      </c>
      <c r="M646" s="8" t="s">
        <v>54</v>
      </c>
    </row>
    <row r="647" spans="11:13" x14ac:dyDescent="0.25">
      <c r="K647" s="8" t="s">
        <v>698</v>
      </c>
      <c r="L647" s="8" t="s">
        <v>53</v>
      </c>
      <c r="M647" s="8" t="s">
        <v>54</v>
      </c>
    </row>
    <row r="648" spans="11:13" x14ac:dyDescent="0.25">
      <c r="K648" s="8" t="s">
        <v>699</v>
      </c>
      <c r="L648" s="8" t="s">
        <v>58</v>
      </c>
      <c r="M648" s="8" t="s">
        <v>51</v>
      </c>
    </row>
    <row r="649" spans="11:13" x14ac:dyDescent="0.25">
      <c r="K649" s="8" t="s">
        <v>700</v>
      </c>
      <c r="L649" s="8" t="s">
        <v>53</v>
      </c>
      <c r="M649" s="8" t="s">
        <v>54</v>
      </c>
    </row>
    <row r="650" spans="11:13" x14ac:dyDescent="0.25">
      <c r="K650" s="8" t="s">
        <v>701</v>
      </c>
      <c r="L650" s="8" t="s">
        <v>58</v>
      </c>
      <c r="M650" s="8" t="s">
        <v>54</v>
      </c>
    </row>
    <row r="651" spans="11:13" x14ac:dyDescent="0.25">
      <c r="K651" s="8" t="s">
        <v>702</v>
      </c>
      <c r="L651" s="8" t="s">
        <v>53</v>
      </c>
      <c r="M651" s="8" t="s">
        <v>51</v>
      </c>
    </row>
    <row r="652" spans="11:13" x14ac:dyDescent="0.25">
      <c r="K652" s="8" t="s">
        <v>703</v>
      </c>
      <c r="L652" s="8" t="s">
        <v>53</v>
      </c>
      <c r="M652" s="8" t="s">
        <v>54</v>
      </c>
    </row>
    <row r="653" spans="11:13" x14ac:dyDescent="0.25">
      <c r="K653" s="8" t="s">
        <v>704</v>
      </c>
      <c r="L653" s="8" t="s">
        <v>58</v>
      </c>
      <c r="M653" s="8" t="s">
        <v>54</v>
      </c>
    </row>
    <row r="654" spans="11:13" x14ac:dyDescent="0.25">
      <c r="K654" s="8" t="s">
        <v>705</v>
      </c>
      <c r="L654" s="8" t="s">
        <v>56</v>
      </c>
      <c r="M654" s="8" t="s">
        <v>51</v>
      </c>
    </row>
    <row r="655" spans="11:13" x14ac:dyDescent="0.25">
      <c r="K655" s="8" t="s">
        <v>706</v>
      </c>
      <c r="L655" s="8" t="s">
        <v>53</v>
      </c>
      <c r="M655" s="8" t="s">
        <v>54</v>
      </c>
    </row>
    <row r="656" spans="11:13" x14ac:dyDescent="0.25">
      <c r="K656" s="8" t="s">
        <v>707</v>
      </c>
      <c r="L656" s="8" t="s">
        <v>120</v>
      </c>
      <c r="M656" s="8" t="s">
        <v>54</v>
      </c>
    </row>
    <row r="657" spans="11:13" x14ac:dyDescent="0.25">
      <c r="K657" s="8" t="s">
        <v>708</v>
      </c>
      <c r="L657" s="8" t="s">
        <v>73</v>
      </c>
      <c r="M657" s="8" t="s">
        <v>51</v>
      </c>
    </row>
    <row r="658" spans="11:13" x14ac:dyDescent="0.25">
      <c r="K658" s="8" t="s">
        <v>709</v>
      </c>
      <c r="L658" s="8" t="s">
        <v>99</v>
      </c>
      <c r="M658" s="8" t="s">
        <v>54</v>
      </c>
    </row>
    <row r="659" spans="11:13" x14ac:dyDescent="0.25">
      <c r="K659" s="8" t="s">
        <v>710</v>
      </c>
      <c r="L659" s="8" t="s">
        <v>56</v>
      </c>
      <c r="M659" s="8" t="s">
        <v>51</v>
      </c>
    </row>
    <row r="660" spans="11:13" x14ac:dyDescent="0.25">
      <c r="K660" s="8" t="s">
        <v>711</v>
      </c>
      <c r="L660" s="8" t="s">
        <v>58</v>
      </c>
      <c r="M660" s="8" t="s">
        <v>51</v>
      </c>
    </row>
    <row r="661" spans="11:13" x14ac:dyDescent="0.25">
      <c r="K661" s="8" t="s">
        <v>712</v>
      </c>
      <c r="L661" s="8" t="s">
        <v>69</v>
      </c>
      <c r="M661" s="8" t="s">
        <v>51</v>
      </c>
    </row>
    <row r="662" spans="11:13" x14ac:dyDescent="0.25">
      <c r="K662" s="8" t="s">
        <v>713</v>
      </c>
      <c r="L662" s="8" t="s">
        <v>58</v>
      </c>
      <c r="M662" s="8" t="s">
        <v>51</v>
      </c>
    </row>
    <row r="663" spans="11:13" x14ac:dyDescent="0.25">
      <c r="K663" s="8" t="s">
        <v>714</v>
      </c>
      <c r="L663" s="8" t="s">
        <v>53</v>
      </c>
      <c r="M663" s="8" t="s">
        <v>51</v>
      </c>
    </row>
    <row r="664" spans="11:13" x14ac:dyDescent="0.25">
      <c r="K664" s="8" t="s">
        <v>715</v>
      </c>
      <c r="L664" s="8" t="s">
        <v>53</v>
      </c>
      <c r="M664" s="8" t="s">
        <v>54</v>
      </c>
    </row>
    <row r="665" spans="11:13" x14ac:dyDescent="0.25">
      <c r="K665" s="8" t="s">
        <v>716</v>
      </c>
      <c r="L665" s="8" t="s">
        <v>53</v>
      </c>
      <c r="M665" s="8" t="s">
        <v>54</v>
      </c>
    </row>
    <row r="666" spans="11:13" x14ac:dyDescent="0.25">
      <c r="K666" s="8" t="s">
        <v>717</v>
      </c>
      <c r="L666" s="8" t="s">
        <v>58</v>
      </c>
      <c r="M666" s="8" t="s">
        <v>54</v>
      </c>
    </row>
    <row r="667" spans="11:13" x14ac:dyDescent="0.25">
      <c r="K667" s="8" t="s">
        <v>718</v>
      </c>
      <c r="L667" s="8" t="s">
        <v>58</v>
      </c>
      <c r="M667" s="8" t="s">
        <v>54</v>
      </c>
    </row>
    <row r="668" spans="11:13" x14ac:dyDescent="0.25">
      <c r="K668" s="8" t="s">
        <v>719</v>
      </c>
      <c r="L668" s="8" t="s">
        <v>58</v>
      </c>
      <c r="M668" s="8" t="s">
        <v>51</v>
      </c>
    </row>
    <row r="669" spans="11:13" x14ac:dyDescent="0.25">
      <c r="K669" s="8" t="s">
        <v>720</v>
      </c>
      <c r="L669" s="8" t="s">
        <v>53</v>
      </c>
      <c r="M669" s="8" t="s">
        <v>54</v>
      </c>
    </row>
    <row r="670" spans="11:13" x14ac:dyDescent="0.25">
      <c r="K670" s="8" t="s">
        <v>721</v>
      </c>
      <c r="L670" s="8" t="s">
        <v>56</v>
      </c>
      <c r="M670" s="8" t="s">
        <v>54</v>
      </c>
    </row>
    <row r="671" spans="11:13" x14ac:dyDescent="0.25">
      <c r="K671" s="8" t="s">
        <v>722</v>
      </c>
      <c r="L671" s="8" t="s">
        <v>58</v>
      </c>
      <c r="M671" s="8" t="s">
        <v>54</v>
      </c>
    </row>
    <row r="672" spans="11:13" x14ac:dyDescent="0.25">
      <c r="K672" s="8" t="s">
        <v>723</v>
      </c>
      <c r="L672" s="8" t="s">
        <v>294</v>
      </c>
      <c r="M672" s="8" t="s">
        <v>172</v>
      </c>
    </row>
    <row r="673" spans="11:13" x14ac:dyDescent="0.25">
      <c r="K673" s="8" t="s">
        <v>724</v>
      </c>
      <c r="L673" s="8" t="s">
        <v>53</v>
      </c>
      <c r="M673" s="8" t="s">
        <v>54</v>
      </c>
    </row>
    <row r="674" spans="11:13" x14ac:dyDescent="0.25">
      <c r="K674" s="8" t="s">
        <v>725</v>
      </c>
      <c r="L674" s="8" t="s">
        <v>73</v>
      </c>
      <c r="M674" s="8" t="s">
        <v>51</v>
      </c>
    </row>
    <row r="675" spans="11:13" x14ac:dyDescent="0.25">
      <c r="K675" s="8" t="s">
        <v>726</v>
      </c>
      <c r="L675" s="8" t="s">
        <v>174</v>
      </c>
      <c r="M675" s="8" t="s">
        <v>54</v>
      </c>
    </row>
    <row r="676" spans="11:13" x14ac:dyDescent="0.25">
      <c r="K676" s="8" t="s">
        <v>727</v>
      </c>
      <c r="L676" s="8" t="s">
        <v>53</v>
      </c>
      <c r="M676" s="8" t="s">
        <v>51</v>
      </c>
    </row>
    <row r="677" spans="11:13" x14ac:dyDescent="0.25">
      <c r="K677" s="8" t="s">
        <v>728</v>
      </c>
      <c r="L677" s="8" t="s">
        <v>58</v>
      </c>
      <c r="M677" s="8" t="s">
        <v>54</v>
      </c>
    </row>
    <row r="678" spans="11:13" x14ac:dyDescent="0.25">
      <c r="K678" s="8" t="s">
        <v>729</v>
      </c>
      <c r="L678" s="8" t="s">
        <v>73</v>
      </c>
      <c r="M678" s="8" t="s">
        <v>51</v>
      </c>
    </row>
    <row r="679" spans="11:13" x14ac:dyDescent="0.25">
      <c r="K679" s="8" t="s">
        <v>730</v>
      </c>
      <c r="L679" s="8" t="s">
        <v>73</v>
      </c>
      <c r="M679" s="8" t="s">
        <v>54</v>
      </c>
    </row>
    <row r="680" spans="11:13" x14ac:dyDescent="0.25">
      <c r="K680" s="8" t="s">
        <v>731</v>
      </c>
      <c r="L680" s="8" t="s">
        <v>58</v>
      </c>
      <c r="M680" s="8" t="s">
        <v>51</v>
      </c>
    </row>
    <row r="681" spans="11:13" x14ac:dyDescent="0.25">
      <c r="K681" s="8" t="s">
        <v>732</v>
      </c>
      <c r="L681" s="8" t="s">
        <v>73</v>
      </c>
      <c r="M681" s="8" t="s">
        <v>54</v>
      </c>
    </row>
    <row r="682" spans="11:13" x14ac:dyDescent="0.25">
      <c r="K682" s="8" t="s">
        <v>733</v>
      </c>
      <c r="L682" s="8" t="s">
        <v>120</v>
      </c>
      <c r="M682" s="8" t="s">
        <v>54</v>
      </c>
    </row>
    <row r="683" spans="11:13" x14ac:dyDescent="0.25">
      <c r="K683" s="8" t="s">
        <v>734</v>
      </c>
      <c r="L683" s="8" t="s">
        <v>53</v>
      </c>
      <c r="M683" s="8" t="s">
        <v>54</v>
      </c>
    </row>
    <row r="684" spans="11:13" x14ac:dyDescent="0.25">
      <c r="K684" s="8" t="s">
        <v>735</v>
      </c>
      <c r="L684" s="8" t="s">
        <v>99</v>
      </c>
      <c r="M684" s="8" t="s">
        <v>51</v>
      </c>
    </row>
    <row r="685" spans="11:13" x14ac:dyDescent="0.25">
      <c r="K685" s="8" t="s">
        <v>736</v>
      </c>
      <c r="L685" s="8" t="s">
        <v>73</v>
      </c>
      <c r="M685" s="8" t="s">
        <v>54</v>
      </c>
    </row>
    <row r="686" spans="11:13" x14ac:dyDescent="0.25">
      <c r="K686" s="8" t="s">
        <v>737</v>
      </c>
      <c r="L686" s="8" t="s">
        <v>53</v>
      </c>
      <c r="M686" s="8" t="s">
        <v>54</v>
      </c>
    </row>
    <row r="687" spans="11:13" x14ac:dyDescent="0.25">
      <c r="K687" s="8" t="s">
        <v>738</v>
      </c>
      <c r="L687" s="8" t="s">
        <v>58</v>
      </c>
      <c r="M687" s="8" t="s">
        <v>54</v>
      </c>
    </row>
    <row r="688" spans="11:13" x14ac:dyDescent="0.25">
      <c r="K688" s="8" t="s">
        <v>739</v>
      </c>
      <c r="L688" s="8" t="s">
        <v>387</v>
      </c>
      <c r="M688" s="8" t="s">
        <v>51</v>
      </c>
    </row>
    <row r="689" spans="11:13" x14ac:dyDescent="0.25">
      <c r="K689" s="8" t="s">
        <v>740</v>
      </c>
      <c r="L689" s="8" t="s">
        <v>58</v>
      </c>
      <c r="M689" s="8" t="s">
        <v>51</v>
      </c>
    </row>
    <row r="690" spans="11:13" x14ac:dyDescent="0.25">
      <c r="K690" s="8" t="s">
        <v>741</v>
      </c>
      <c r="L690" s="8" t="s">
        <v>174</v>
      </c>
      <c r="M690" s="8" t="s">
        <v>54</v>
      </c>
    </row>
    <row r="691" spans="11:13" x14ac:dyDescent="0.25">
      <c r="K691" s="8" t="s">
        <v>742</v>
      </c>
      <c r="L691" s="8" t="s">
        <v>73</v>
      </c>
      <c r="M691" s="8" t="s">
        <v>54</v>
      </c>
    </row>
    <row r="692" spans="11:13" x14ac:dyDescent="0.25">
      <c r="K692" s="8" t="s">
        <v>743</v>
      </c>
      <c r="L692" s="8" t="s">
        <v>53</v>
      </c>
      <c r="M692" s="8" t="s">
        <v>54</v>
      </c>
    </row>
    <row r="693" spans="11:13" x14ac:dyDescent="0.25">
      <c r="K693" s="8" t="s">
        <v>744</v>
      </c>
      <c r="L693" s="8" t="s">
        <v>53</v>
      </c>
      <c r="M693" s="8" t="s">
        <v>54</v>
      </c>
    </row>
    <row r="694" spans="11:13" x14ac:dyDescent="0.25">
      <c r="K694" s="8" t="s">
        <v>745</v>
      </c>
      <c r="L694" s="8" t="s">
        <v>53</v>
      </c>
      <c r="M694" s="8" t="s">
        <v>54</v>
      </c>
    </row>
    <row r="695" spans="11:13" x14ac:dyDescent="0.25">
      <c r="K695" s="8" t="s">
        <v>746</v>
      </c>
      <c r="L695" s="8" t="s">
        <v>297</v>
      </c>
      <c r="M695" s="8" t="s">
        <v>172</v>
      </c>
    </row>
    <row r="696" spans="11:13" x14ac:dyDescent="0.25">
      <c r="K696" s="8" t="s">
        <v>747</v>
      </c>
      <c r="L696" s="8" t="s">
        <v>174</v>
      </c>
      <c r="M696" s="8" t="s">
        <v>54</v>
      </c>
    </row>
    <row r="697" spans="11:13" x14ac:dyDescent="0.25">
      <c r="K697" s="8" t="s">
        <v>748</v>
      </c>
      <c r="L697" s="8" t="s">
        <v>69</v>
      </c>
      <c r="M697" s="8" t="s">
        <v>51</v>
      </c>
    </row>
    <row r="698" spans="11:13" x14ac:dyDescent="0.25">
      <c r="K698" s="8" t="s">
        <v>749</v>
      </c>
      <c r="L698" s="8" t="s">
        <v>58</v>
      </c>
      <c r="M698" s="8" t="s">
        <v>51</v>
      </c>
    </row>
    <row r="699" spans="11:13" x14ac:dyDescent="0.25">
      <c r="K699" s="8" t="s">
        <v>750</v>
      </c>
      <c r="L699" s="8" t="s">
        <v>174</v>
      </c>
      <c r="M699" s="8" t="s">
        <v>51</v>
      </c>
    </row>
    <row r="700" spans="11:13" x14ac:dyDescent="0.25">
      <c r="K700" s="8" t="s">
        <v>751</v>
      </c>
      <c r="L700" s="8" t="s">
        <v>53</v>
      </c>
      <c r="M700" s="8" t="s">
        <v>51</v>
      </c>
    </row>
    <row r="701" spans="11:13" x14ac:dyDescent="0.25">
      <c r="K701" s="8" t="s">
        <v>752</v>
      </c>
      <c r="L701" s="8" t="s">
        <v>58</v>
      </c>
      <c r="M701" s="8" t="s">
        <v>54</v>
      </c>
    </row>
    <row r="702" spans="11:13" x14ac:dyDescent="0.25">
      <c r="K702" s="8" t="s">
        <v>753</v>
      </c>
      <c r="L702" s="8" t="s">
        <v>73</v>
      </c>
      <c r="M702" s="8" t="s">
        <v>54</v>
      </c>
    </row>
    <row r="703" spans="11:13" x14ac:dyDescent="0.25">
      <c r="K703" s="8" t="s">
        <v>754</v>
      </c>
      <c r="L703" s="8" t="s">
        <v>56</v>
      </c>
      <c r="M703" s="8" t="s">
        <v>51</v>
      </c>
    </row>
    <row r="704" spans="11:13" x14ac:dyDescent="0.25">
      <c r="K704" s="8" t="s">
        <v>755</v>
      </c>
      <c r="L704" s="8" t="s">
        <v>58</v>
      </c>
      <c r="M704" s="8" t="s">
        <v>54</v>
      </c>
    </row>
    <row r="705" spans="11:13" x14ac:dyDescent="0.25">
      <c r="K705" s="8" t="s">
        <v>756</v>
      </c>
      <c r="L705" s="8" t="s">
        <v>58</v>
      </c>
      <c r="M705" s="8" t="s">
        <v>51</v>
      </c>
    </row>
    <row r="706" spans="11:13" x14ac:dyDescent="0.25">
      <c r="K706" s="8" t="s">
        <v>757</v>
      </c>
      <c r="L706" s="8" t="s">
        <v>73</v>
      </c>
      <c r="M706" s="8" t="s">
        <v>54</v>
      </c>
    </row>
    <row r="707" spans="11:13" x14ac:dyDescent="0.25">
      <c r="K707" s="8" t="s">
        <v>758</v>
      </c>
      <c r="L707" s="8" t="s">
        <v>99</v>
      </c>
      <c r="M707" s="8" t="s">
        <v>54</v>
      </c>
    </row>
    <row r="708" spans="11:13" x14ac:dyDescent="0.25">
      <c r="K708" s="8" t="s">
        <v>759</v>
      </c>
      <c r="L708" s="8" t="s">
        <v>174</v>
      </c>
      <c r="M708" s="8" t="s">
        <v>54</v>
      </c>
    </row>
    <row r="709" spans="11:13" x14ac:dyDescent="0.25">
      <c r="K709" s="8" t="s">
        <v>760</v>
      </c>
      <c r="L709" s="8" t="s">
        <v>53</v>
      </c>
      <c r="M709" s="8" t="s">
        <v>51</v>
      </c>
    </row>
    <row r="710" spans="11:13" x14ac:dyDescent="0.25">
      <c r="K710" s="8" t="s">
        <v>761</v>
      </c>
      <c r="L710" s="8" t="s">
        <v>69</v>
      </c>
      <c r="M710" s="8" t="s">
        <v>51</v>
      </c>
    </row>
    <row r="711" spans="11:13" x14ac:dyDescent="0.25">
      <c r="K711" s="8" t="s">
        <v>762</v>
      </c>
      <c r="L711" s="8" t="s">
        <v>73</v>
      </c>
      <c r="M711" s="8" t="s">
        <v>54</v>
      </c>
    </row>
    <row r="712" spans="11:13" x14ac:dyDescent="0.25">
      <c r="K712" s="8" t="s">
        <v>763</v>
      </c>
      <c r="L712" s="8" t="s">
        <v>297</v>
      </c>
      <c r="M712" s="8" t="s">
        <v>172</v>
      </c>
    </row>
    <row r="713" spans="11:13" x14ac:dyDescent="0.25">
      <c r="K713" s="8" t="s">
        <v>764</v>
      </c>
      <c r="L713" s="8" t="s">
        <v>53</v>
      </c>
      <c r="M713" s="8" t="s">
        <v>54</v>
      </c>
    </row>
    <row r="714" spans="11:13" x14ac:dyDescent="0.25">
      <c r="K714" s="8" t="s">
        <v>765</v>
      </c>
      <c r="L714" s="8" t="s">
        <v>171</v>
      </c>
      <c r="M714" s="8" t="s">
        <v>172</v>
      </c>
    </row>
    <row r="715" spans="11:13" x14ac:dyDescent="0.25">
      <c r="K715" s="8" t="s">
        <v>766</v>
      </c>
      <c r="L715" s="8" t="s">
        <v>73</v>
      </c>
      <c r="M715" s="8" t="s">
        <v>51</v>
      </c>
    </row>
    <row r="716" spans="11:13" x14ac:dyDescent="0.25">
      <c r="K716" s="8" t="s">
        <v>767</v>
      </c>
      <c r="L716" s="8" t="s">
        <v>160</v>
      </c>
      <c r="M716" s="8" t="s">
        <v>51</v>
      </c>
    </row>
    <row r="717" spans="11:13" x14ac:dyDescent="0.25">
      <c r="K717" s="8" t="s">
        <v>768</v>
      </c>
      <c r="L717" s="8" t="s">
        <v>73</v>
      </c>
      <c r="M717" s="8" t="s">
        <v>54</v>
      </c>
    </row>
    <row r="718" spans="11:13" x14ac:dyDescent="0.25">
      <c r="K718" s="8" t="s">
        <v>769</v>
      </c>
      <c r="L718" s="8" t="s">
        <v>53</v>
      </c>
      <c r="M718" s="8" t="s">
        <v>54</v>
      </c>
    </row>
    <row r="719" spans="11:13" x14ac:dyDescent="0.25">
      <c r="K719" s="8" t="s">
        <v>770</v>
      </c>
      <c r="L719" s="8" t="s">
        <v>69</v>
      </c>
      <c r="M719" s="8" t="s">
        <v>54</v>
      </c>
    </row>
    <row r="720" spans="11:13" x14ac:dyDescent="0.25">
      <c r="K720" s="8" t="s">
        <v>771</v>
      </c>
      <c r="L720" s="8" t="s">
        <v>53</v>
      </c>
      <c r="M720" s="8" t="s">
        <v>54</v>
      </c>
    </row>
    <row r="721" spans="11:13" x14ac:dyDescent="0.25">
      <c r="K721" s="8" t="s">
        <v>772</v>
      </c>
      <c r="L721" s="8" t="s">
        <v>73</v>
      </c>
      <c r="M721" s="8" t="s">
        <v>54</v>
      </c>
    </row>
    <row r="722" spans="11:13" x14ac:dyDescent="0.25">
      <c r="K722" s="8" t="s">
        <v>773</v>
      </c>
      <c r="L722" s="8" t="s">
        <v>73</v>
      </c>
      <c r="M722" s="8" t="s">
        <v>54</v>
      </c>
    </row>
    <row r="723" spans="11:13" x14ac:dyDescent="0.25">
      <c r="K723" s="8" t="s">
        <v>774</v>
      </c>
      <c r="L723" s="8" t="s">
        <v>73</v>
      </c>
      <c r="M723" s="8" t="s">
        <v>54</v>
      </c>
    </row>
    <row r="724" spans="11:13" x14ac:dyDescent="0.25">
      <c r="K724" s="8" t="s">
        <v>775</v>
      </c>
      <c r="L724" s="8" t="s">
        <v>387</v>
      </c>
      <c r="M724" s="8" t="s">
        <v>51</v>
      </c>
    </row>
    <row r="725" spans="11:13" x14ac:dyDescent="0.25">
      <c r="K725" s="8" t="s">
        <v>776</v>
      </c>
      <c r="L725" s="8" t="s">
        <v>73</v>
      </c>
      <c r="M725" s="8" t="s">
        <v>54</v>
      </c>
    </row>
    <row r="726" spans="11:13" x14ac:dyDescent="0.25">
      <c r="K726" s="8" t="s">
        <v>777</v>
      </c>
      <c r="L726" s="8" t="s">
        <v>122</v>
      </c>
      <c r="M726" s="8" t="s">
        <v>54</v>
      </c>
    </row>
    <row r="727" spans="11:13" x14ac:dyDescent="0.25">
      <c r="K727" s="8" t="s">
        <v>778</v>
      </c>
      <c r="L727" s="8" t="s">
        <v>73</v>
      </c>
      <c r="M727" s="8" t="s">
        <v>54</v>
      </c>
    </row>
    <row r="728" spans="11:13" x14ac:dyDescent="0.25">
      <c r="K728" s="8" t="s">
        <v>779</v>
      </c>
      <c r="L728" s="8" t="s">
        <v>73</v>
      </c>
      <c r="M728" s="8" t="s">
        <v>54</v>
      </c>
    </row>
    <row r="729" spans="11:13" x14ac:dyDescent="0.25">
      <c r="K729" s="8" t="s">
        <v>780</v>
      </c>
      <c r="L729" s="8" t="s">
        <v>58</v>
      </c>
      <c r="M729" s="8" t="s">
        <v>51</v>
      </c>
    </row>
    <row r="730" spans="11:13" x14ac:dyDescent="0.25">
      <c r="K730" s="8" t="s">
        <v>781</v>
      </c>
      <c r="L730" s="8" t="s">
        <v>73</v>
      </c>
      <c r="M730" s="8" t="s">
        <v>51</v>
      </c>
    </row>
    <row r="731" spans="11:13" x14ac:dyDescent="0.25">
      <c r="K731" s="8" t="s">
        <v>782</v>
      </c>
      <c r="L731" s="8" t="s">
        <v>120</v>
      </c>
      <c r="M731" s="8" t="s">
        <v>54</v>
      </c>
    </row>
    <row r="732" spans="11:13" x14ac:dyDescent="0.25">
      <c r="K732" s="8" t="s">
        <v>783</v>
      </c>
      <c r="L732" s="8" t="s">
        <v>73</v>
      </c>
      <c r="M732" s="8" t="s">
        <v>54</v>
      </c>
    </row>
    <row r="733" spans="11:13" x14ac:dyDescent="0.25">
      <c r="K733" s="8" t="s">
        <v>784</v>
      </c>
      <c r="L733" s="8" t="s">
        <v>53</v>
      </c>
      <c r="M733" s="8" t="s">
        <v>54</v>
      </c>
    </row>
    <row r="734" spans="11:13" x14ac:dyDescent="0.25">
      <c r="K734" s="8" t="s">
        <v>785</v>
      </c>
      <c r="L734" s="8" t="s">
        <v>53</v>
      </c>
      <c r="M734" s="8" t="s">
        <v>54</v>
      </c>
    </row>
    <row r="735" spans="11:13" x14ac:dyDescent="0.25">
      <c r="K735" s="8" t="s">
        <v>786</v>
      </c>
      <c r="L735" s="8" t="s">
        <v>53</v>
      </c>
      <c r="M735" s="8" t="s">
        <v>54</v>
      </c>
    </row>
    <row r="736" spans="11:13" x14ac:dyDescent="0.25">
      <c r="K736" s="8" t="s">
        <v>787</v>
      </c>
      <c r="L736" s="8" t="s">
        <v>58</v>
      </c>
      <c r="M736" s="8" t="s">
        <v>54</v>
      </c>
    </row>
    <row r="737" spans="11:13" x14ac:dyDescent="0.25">
      <c r="K737" s="8" t="s">
        <v>788</v>
      </c>
      <c r="L737" s="8" t="s">
        <v>53</v>
      </c>
      <c r="M737" s="8" t="s">
        <v>51</v>
      </c>
    </row>
    <row r="738" spans="11:13" x14ac:dyDescent="0.25">
      <c r="K738" s="8" t="s">
        <v>789</v>
      </c>
      <c r="L738" s="8" t="s">
        <v>58</v>
      </c>
      <c r="M738" s="8" t="s">
        <v>51</v>
      </c>
    </row>
    <row r="739" spans="11:13" x14ac:dyDescent="0.25">
      <c r="K739" s="8" t="s">
        <v>790</v>
      </c>
      <c r="L739" s="8" t="s">
        <v>73</v>
      </c>
      <c r="M739" s="8" t="s">
        <v>51</v>
      </c>
    </row>
    <row r="740" spans="11:13" x14ac:dyDescent="0.25">
      <c r="K740" s="8" t="s">
        <v>791</v>
      </c>
      <c r="L740" s="8" t="s">
        <v>174</v>
      </c>
      <c r="M740" s="8" t="s">
        <v>54</v>
      </c>
    </row>
    <row r="741" spans="11:13" x14ac:dyDescent="0.25">
      <c r="K741" s="8" t="s">
        <v>792</v>
      </c>
      <c r="L741" s="8" t="s">
        <v>56</v>
      </c>
      <c r="M741" s="8" t="s">
        <v>54</v>
      </c>
    </row>
    <row r="742" spans="11:13" x14ac:dyDescent="0.25">
      <c r="K742" s="8" t="s">
        <v>793</v>
      </c>
      <c r="L742" s="8" t="s">
        <v>69</v>
      </c>
      <c r="M742" s="8" t="s">
        <v>54</v>
      </c>
    </row>
    <row r="743" spans="11:13" x14ac:dyDescent="0.25">
      <c r="K743" s="8" t="s">
        <v>794</v>
      </c>
      <c r="L743" s="8" t="s">
        <v>174</v>
      </c>
      <c r="M743" s="8" t="s">
        <v>54</v>
      </c>
    </row>
    <row r="744" spans="11:13" x14ac:dyDescent="0.25">
      <c r="K744" s="8" t="s">
        <v>795</v>
      </c>
      <c r="L744" s="8" t="s">
        <v>174</v>
      </c>
      <c r="M744" s="8" t="s">
        <v>54</v>
      </c>
    </row>
    <row r="745" spans="11:13" x14ac:dyDescent="0.25">
      <c r="K745" s="8" t="s">
        <v>796</v>
      </c>
      <c r="L745" s="8" t="s">
        <v>88</v>
      </c>
      <c r="M745" s="8" t="s">
        <v>51</v>
      </c>
    </row>
    <row r="746" spans="11:13" x14ac:dyDescent="0.25">
      <c r="K746" s="8" t="s">
        <v>797</v>
      </c>
      <c r="L746" s="8" t="s">
        <v>120</v>
      </c>
      <c r="M746" s="8" t="s">
        <v>54</v>
      </c>
    </row>
    <row r="747" spans="11:13" x14ac:dyDescent="0.25">
      <c r="K747" s="8" t="s">
        <v>798</v>
      </c>
      <c r="L747" s="8" t="s">
        <v>53</v>
      </c>
      <c r="M747" s="8" t="s">
        <v>54</v>
      </c>
    </row>
    <row r="748" spans="11:13" x14ac:dyDescent="0.25">
      <c r="K748" s="8" t="s">
        <v>799</v>
      </c>
      <c r="L748" s="8" t="s">
        <v>120</v>
      </c>
      <c r="M748" s="8" t="s">
        <v>54</v>
      </c>
    </row>
    <row r="749" spans="11:13" x14ac:dyDescent="0.25">
      <c r="K749" s="8" t="s">
        <v>800</v>
      </c>
      <c r="L749" s="8" t="s">
        <v>53</v>
      </c>
      <c r="M749" s="8" t="s">
        <v>54</v>
      </c>
    </row>
    <row r="750" spans="11:13" x14ac:dyDescent="0.25">
      <c r="K750" s="8" t="s">
        <v>801</v>
      </c>
      <c r="L750" s="8" t="s">
        <v>53</v>
      </c>
      <c r="M750" s="8" t="s">
        <v>54</v>
      </c>
    </row>
    <row r="751" spans="11:13" x14ac:dyDescent="0.25">
      <c r="K751" s="8" t="s">
        <v>802</v>
      </c>
      <c r="L751" s="8" t="s">
        <v>120</v>
      </c>
      <c r="M751" s="8" t="s">
        <v>54</v>
      </c>
    </row>
    <row r="752" spans="11:13" x14ac:dyDescent="0.25">
      <c r="K752" s="8" t="s">
        <v>803</v>
      </c>
      <c r="L752" s="8" t="s">
        <v>120</v>
      </c>
      <c r="M752" s="8" t="s">
        <v>54</v>
      </c>
    </row>
    <row r="753" spans="11:13" x14ac:dyDescent="0.25">
      <c r="K753" s="8" t="s">
        <v>804</v>
      </c>
      <c r="L753" s="8" t="s">
        <v>120</v>
      </c>
      <c r="M753" s="8" t="s">
        <v>54</v>
      </c>
    </row>
    <row r="754" spans="11:13" x14ac:dyDescent="0.25">
      <c r="K754" s="8" t="s">
        <v>805</v>
      </c>
      <c r="L754" s="8" t="s">
        <v>120</v>
      </c>
      <c r="M754" s="8" t="s">
        <v>54</v>
      </c>
    </row>
    <row r="755" spans="11:13" x14ac:dyDescent="0.25">
      <c r="K755" s="8" t="s">
        <v>806</v>
      </c>
      <c r="L755" s="8" t="s">
        <v>120</v>
      </c>
      <c r="M755" s="8" t="s">
        <v>54</v>
      </c>
    </row>
    <row r="756" spans="11:13" x14ac:dyDescent="0.25">
      <c r="K756" s="8" t="s">
        <v>807</v>
      </c>
      <c r="L756" s="8" t="s">
        <v>149</v>
      </c>
      <c r="M756" s="8" t="s">
        <v>54</v>
      </c>
    </row>
    <row r="757" spans="11:13" x14ac:dyDescent="0.25">
      <c r="K757" s="8" t="s">
        <v>808</v>
      </c>
      <c r="L757" s="8" t="s">
        <v>58</v>
      </c>
      <c r="M757" s="8" t="s">
        <v>51</v>
      </c>
    </row>
    <row r="758" spans="11:13" x14ac:dyDescent="0.25">
      <c r="K758" s="8" t="s">
        <v>809</v>
      </c>
      <c r="L758" s="8" t="s">
        <v>120</v>
      </c>
      <c r="M758" s="8" t="s">
        <v>54</v>
      </c>
    </row>
    <row r="759" spans="11:13" x14ac:dyDescent="0.25">
      <c r="K759" s="8" t="s">
        <v>810</v>
      </c>
      <c r="L759" s="8" t="s">
        <v>120</v>
      </c>
      <c r="M759" s="8" t="s">
        <v>54</v>
      </c>
    </row>
    <row r="760" spans="11:13" x14ac:dyDescent="0.25">
      <c r="K760" s="8" t="s">
        <v>811</v>
      </c>
      <c r="L760" s="8" t="s">
        <v>53</v>
      </c>
      <c r="M760" s="8" t="s">
        <v>54</v>
      </c>
    </row>
    <row r="761" spans="11:13" x14ac:dyDescent="0.25">
      <c r="K761" s="8" t="s">
        <v>812</v>
      </c>
      <c r="L761" s="8" t="s">
        <v>174</v>
      </c>
      <c r="M761" s="8" t="s">
        <v>54</v>
      </c>
    </row>
    <row r="762" spans="11:13" x14ac:dyDescent="0.25">
      <c r="K762" s="8" t="s">
        <v>813</v>
      </c>
      <c r="L762" s="8" t="s">
        <v>88</v>
      </c>
      <c r="M762" s="8" t="s">
        <v>51</v>
      </c>
    </row>
    <row r="763" spans="11:13" x14ac:dyDescent="0.25">
      <c r="K763" s="8" t="s">
        <v>814</v>
      </c>
      <c r="L763" s="8" t="s">
        <v>58</v>
      </c>
      <c r="M763" s="8" t="s">
        <v>51</v>
      </c>
    </row>
    <row r="764" spans="11:13" x14ac:dyDescent="0.25">
      <c r="K764" s="8" t="s">
        <v>815</v>
      </c>
      <c r="L764" s="8" t="s">
        <v>174</v>
      </c>
      <c r="M764" s="8" t="s">
        <v>54</v>
      </c>
    </row>
    <row r="765" spans="11:13" x14ac:dyDescent="0.25">
      <c r="K765" s="8" t="s">
        <v>816</v>
      </c>
      <c r="L765" s="8" t="s">
        <v>53</v>
      </c>
      <c r="M765" s="8" t="s">
        <v>54</v>
      </c>
    </row>
    <row r="766" spans="11:13" ht="22.8" x14ac:dyDescent="0.25">
      <c r="K766" s="8" t="s">
        <v>817</v>
      </c>
      <c r="L766" s="8" t="s">
        <v>818</v>
      </c>
      <c r="M766" s="8" t="s">
        <v>172</v>
      </c>
    </row>
    <row r="767" spans="11:13" x14ac:dyDescent="0.25">
      <c r="K767" s="8" t="s">
        <v>819</v>
      </c>
      <c r="L767" s="8" t="s">
        <v>73</v>
      </c>
      <c r="M767" s="8" t="s">
        <v>54</v>
      </c>
    </row>
    <row r="768" spans="11:13" x14ac:dyDescent="0.25">
      <c r="K768" s="8" t="s">
        <v>820</v>
      </c>
      <c r="L768" s="8" t="s">
        <v>73</v>
      </c>
      <c r="M768" s="8" t="s">
        <v>54</v>
      </c>
    </row>
    <row r="769" spans="11:13" x14ac:dyDescent="0.25">
      <c r="K769" s="8" t="s">
        <v>821</v>
      </c>
      <c r="L769" s="8" t="s">
        <v>171</v>
      </c>
      <c r="M769" s="8" t="s">
        <v>172</v>
      </c>
    </row>
    <row r="770" spans="11:13" x14ac:dyDescent="0.25">
      <c r="K770" s="8" t="s">
        <v>822</v>
      </c>
      <c r="L770" s="8" t="s">
        <v>73</v>
      </c>
      <c r="M770" s="8" t="s">
        <v>54</v>
      </c>
    </row>
    <row r="771" spans="11:13" x14ac:dyDescent="0.25">
      <c r="K771" s="8" t="s">
        <v>823</v>
      </c>
      <c r="L771" s="8" t="s">
        <v>58</v>
      </c>
      <c r="M771" s="8" t="s">
        <v>54</v>
      </c>
    </row>
    <row r="772" spans="11:13" x14ac:dyDescent="0.25">
      <c r="K772" s="8" t="s">
        <v>824</v>
      </c>
      <c r="L772" s="8" t="s">
        <v>69</v>
      </c>
      <c r="M772" s="8" t="s">
        <v>51</v>
      </c>
    </row>
    <row r="773" spans="11:13" x14ac:dyDescent="0.25">
      <c r="K773" s="8" t="s">
        <v>825</v>
      </c>
      <c r="L773" s="8" t="s">
        <v>73</v>
      </c>
      <c r="M773" s="8" t="s">
        <v>54</v>
      </c>
    </row>
    <row r="774" spans="11:13" x14ac:dyDescent="0.25">
      <c r="K774" s="8" t="s">
        <v>826</v>
      </c>
      <c r="L774" s="8" t="s">
        <v>174</v>
      </c>
      <c r="M774" s="8" t="s">
        <v>54</v>
      </c>
    </row>
    <row r="775" spans="11:13" x14ac:dyDescent="0.25">
      <c r="K775" s="8" t="s">
        <v>827</v>
      </c>
      <c r="L775" s="8" t="s">
        <v>69</v>
      </c>
      <c r="M775" s="8" t="s">
        <v>51</v>
      </c>
    </row>
    <row r="776" spans="11:13" x14ac:dyDescent="0.25">
      <c r="K776" s="8" t="s">
        <v>828</v>
      </c>
      <c r="L776" s="8" t="s">
        <v>58</v>
      </c>
      <c r="M776" s="8" t="s">
        <v>51</v>
      </c>
    </row>
    <row r="777" spans="11:13" x14ac:dyDescent="0.25">
      <c r="K777" s="8" t="s">
        <v>829</v>
      </c>
      <c r="L777" s="8" t="s">
        <v>53</v>
      </c>
      <c r="M777" s="8" t="s">
        <v>54</v>
      </c>
    </row>
    <row r="778" spans="11:13" x14ac:dyDescent="0.25">
      <c r="K778" s="8" t="s">
        <v>830</v>
      </c>
      <c r="L778" s="8" t="s">
        <v>171</v>
      </c>
      <c r="M778" s="8" t="s">
        <v>172</v>
      </c>
    </row>
    <row r="779" spans="11:13" x14ac:dyDescent="0.25">
      <c r="K779" s="8" t="s">
        <v>831</v>
      </c>
      <c r="L779" s="8" t="s">
        <v>832</v>
      </c>
      <c r="M779" s="8" t="s">
        <v>51</v>
      </c>
    </row>
    <row r="780" spans="11:13" x14ac:dyDescent="0.25">
      <c r="K780" s="8" t="s">
        <v>833</v>
      </c>
      <c r="L780" s="8" t="s">
        <v>69</v>
      </c>
      <c r="M780" s="8" t="s">
        <v>51</v>
      </c>
    </row>
    <row r="781" spans="11:13" x14ac:dyDescent="0.25">
      <c r="K781" s="8" t="s">
        <v>834</v>
      </c>
      <c r="L781" s="8" t="s">
        <v>297</v>
      </c>
      <c r="M781" s="8" t="s">
        <v>172</v>
      </c>
    </row>
    <row r="782" spans="11:13" x14ac:dyDescent="0.25">
      <c r="K782" s="8" t="s">
        <v>835</v>
      </c>
      <c r="L782" s="8" t="s">
        <v>53</v>
      </c>
      <c r="M782" s="8" t="s">
        <v>51</v>
      </c>
    </row>
    <row r="783" spans="11:13" x14ac:dyDescent="0.25">
      <c r="K783" s="8" t="s">
        <v>836</v>
      </c>
      <c r="L783" s="8" t="s">
        <v>73</v>
      </c>
      <c r="M783" s="8" t="s">
        <v>54</v>
      </c>
    </row>
    <row r="784" spans="11:13" x14ac:dyDescent="0.25">
      <c r="K784" s="8" t="s">
        <v>837</v>
      </c>
      <c r="L784" s="8" t="s">
        <v>53</v>
      </c>
      <c r="M784" s="8" t="s">
        <v>54</v>
      </c>
    </row>
    <row r="785" spans="11:13" x14ac:dyDescent="0.25">
      <c r="K785" s="8" t="s">
        <v>838</v>
      </c>
      <c r="L785" s="8" t="s">
        <v>298</v>
      </c>
      <c r="M785" s="8" t="s">
        <v>172</v>
      </c>
    </row>
    <row r="786" spans="11:13" x14ac:dyDescent="0.25">
      <c r="K786" s="8" t="s">
        <v>839</v>
      </c>
      <c r="L786" s="8" t="s">
        <v>58</v>
      </c>
      <c r="M786" s="8" t="s">
        <v>51</v>
      </c>
    </row>
    <row r="787" spans="11:13" x14ac:dyDescent="0.25">
      <c r="K787" s="8" t="s">
        <v>840</v>
      </c>
      <c r="L787" s="8" t="s">
        <v>69</v>
      </c>
      <c r="M787" s="8" t="s">
        <v>54</v>
      </c>
    </row>
    <row r="788" spans="11:13" x14ac:dyDescent="0.25">
      <c r="K788" s="8" t="s">
        <v>841</v>
      </c>
      <c r="L788" s="8" t="s">
        <v>73</v>
      </c>
      <c r="M788" s="8" t="s">
        <v>51</v>
      </c>
    </row>
    <row r="789" spans="11:13" x14ac:dyDescent="0.25">
      <c r="K789" s="8" t="s">
        <v>842</v>
      </c>
      <c r="L789" s="8" t="s">
        <v>56</v>
      </c>
      <c r="M789" s="8" t="s">
        <v>54</v>
      </c>
    </row>
    <row r="790" spans="11:13" x14ac:dyDescent="0.25">
      <c r="K790" s="8" t="s">
        <v>843</v>
      </c>
      <c r="L790" s="8" t="s">
        <v>58</v>
      </c>
      <c r="M790" s="8" t="s">
        <v>54</v>
      </c>
    </row>
    <row r="791" spans="11:13" x14ac:dyDescent="0.25">
      <c r="K791" s="8" t="s">
        <v>844</v>
      </c>
      <c r="L791" s="8" t="s">
        <v>174</v>
      </c>
      <c r="M791" s="8" t="s">
        <v>54</v>
      </c>
    </row>
    <row r="792" spans="11:13" x14ac:dyDescent="0.25">
      <c r="K792" s="8" t="s">
        <v>845</v>
      </c>
      <c r="L792" s="8" t="s">
        <v>58</v>
      </c>
      <c r="M792" s="8" t="s">
        <v>54</v>
      </c>
    </row>
    <row r="793" spans="11:13" x14ac:dyDescent="0.25">
      <c r="K793" s="8" t="s">
        <v>846</v>
      </c>
      <c r="L793" s="8" t="s">
        <v>120</v>
      </c>
      <c r="M793" s="8" t="s">
        <v>54</v>
      </c>
    </row>
    <row r="794" spans="11:13" x14ac:dyDescent="0.25">
      <c r="K794" s="8" t="s">
        <v>847</v>
      </c>
      <c r="L794" s="8" t="s">
        <v>53</v>
      </c>
      <c r="M794" s="8" t="s">
        <v>54</v>
      </c>
    </row>
    <row r="795" spans="11:13" x14ac:dyDescent="0.25">
      <c r="K795" s="8" t="s">
        <v>848</v>
      </c>
      <c r="L795" s="8" t="s">
        <v>120</v>
      </c>
      <c r="M795" s="8" t="s">
        <v>54</v>
      </c>
    </row>
    <row r="796" spans="11:13" x14ac:dyDescent="0.25">
      <c r="K796" s="8" t="s">
        <v>849</v>
      </c>
      <c r="L796" s="8" t="s">
        <v>120</v>
      </c>
      <c r="M796" s="8" t="s">
        <v>54</v>
      </c>
    </row>
    <row r="797" spans="11:13" x14ac:dyDescent="0.25">
      <c r="K797" s="8" t="s">
        <v>850</v>
      </c>
      <c r="L797" s="8" t="s">
        <v>53</v>
      </c>
      <c r="M797" s="8" t="s">
        <v>54</v>
      </c>
    </row>
    <row r="798" spans="11:13" x14ac:dyDescent="0.25">
      <c r="K798" s="8" t="s">
        <v>851</v>
      </c>
      <c r="L798" s="8" t="s">
        <v>53</v>
      </c>
      <c r="M798" s="8" t="s">
        <v>54</v>
      </c>
    </row>
    <row r="799" spans="11:13" x14ac:dyDescent="0.25">
      <c r="K799" s="8" t="s">
        <v>852</v>
      </c>
      <c r="L799" s="8" t="s">
        <v>53</v>
      </c>
      <c r="M799" s="8" t="s">
        <v>54</v>
      </c>
    </row>
    <row r="800" spans="11:13" x14ac:dyDescent="0.25">
      <c r="K800" s="8" t="s">
        <v>853</v>
      </c>
      <c r="L800" s="8" t="s">
        <v>120</v>
      </c>
      <c r="M800" s="8" t="s">
        <v>54</v>
      </c>
    </row>
    <row r="801" spans="11:13" x14ac:dyDescent="0.25">
      <c r="K801" s="8" t="s">
        <v>854</v>
      </c>
      <c r="L801" s="8" t="s">
        <v>120</v>
      </c>
      <c r="M801" s="8" t="s">
        <v>54</v>
      </c>
    </row>
    <row r="802" spans="11:13" x14ac:dyDescent="0.25">
      <c r="K802" s="8" t="s">
        <v>855</v>
      </c>
      <c r="L802" s="8" t="s">
        <v>120</v>
      </c>
      <c r="M802" s="8" t="s">
        <v>54</v>
      </c>
    </row>
    <row r="803" spans="11:13" x14ac:dyDescent="0.25">
      <c r="K803" s="8" t="s">
        <v>856</v>
      </c>
      <c r="L803" s="8" t="s">
        <v>120</v>
      </c>
      <c r="M803" s="8" t="s">
        <v>54</v>
      </c>
    </row>
    <row r="804" spans="11:13" x14ac:dyDescent="0.25">
      <c r="K804" s="8" t="s">
        <v>857</v>
      </c>
      <c r="L804" s="8" t="s">
        <v>120</v>
      </c>
      <c r="M804" s="8" t="s">
        <v>54</v>
      </c>
    </row>
    <row r="805" spans="11:13" x14ac:dyDescent="0.25">
      <c r="K805" s="8" t="s">
        <v>858</v>
      </c>
      <c r="L805" s="8" t="s">
        <v>53</v>
      </c>
      <c r="M805" s="8" t="s">
        <v>54</v>
      </c>
    </row>
    <row r="806" spans="11:13" x14ac:dyDescent="0.25">
      <c r="K806" s="8" t="s">
        <v>859</v>
      </c>
      <c r="L806" s="8" t="s">
        <v>120</v>
      </c>
      <c r="M806" s="8" t="s">
        <v>54</v>
      </c>
    </row>
    <row r="807" spans="11:13" x14ac:dyDescent="0.25">
      <c r="K807" s="8" t="s">
        <v>860</v>
      </c>
      <c r="L807" s="8" t="s">
        <v>53</v>
      </c>
      <c r="M807" s="8" t="s">
        <v>54</v>
      </c>
    </row>
    <row r="808" spans="11:13" x14ac:dyDescent="0.25">
      <c r="K808" s="8" t="s">
        <v>861</v>
      </c>
      <c r="L808" s="8" t="s">
        <v>120</v>
      </c>
      <c r="M808" s="8" t="s">
        <v>54</v>
      </c>
    </row>
    <row r="809" spans="11:13" x14ac:dyDescent="0.25">
      <c r="K809" s="8" t="s">
        <v>862</v>
      </c>
      <c r="L809" s="8" t="s">
        <v>120</v>
      </c>
      <c r="M809" s="8" t="s">
        <v>54</v>
      </c>
    </row>
    <row r="810" spans="11:13" x14ac:dyDescent="0.25">
      <c r="K810" s="8" t="s">
        <v>863</v>
      </c>
      <c r="L810" s="8" t="s">
        <v>120</v>
      </c>
      <c r="M810" s="8" t="s">
        <v>54</v>
      </c>
    </row>
    <row r="811" spans="11:13" x14ac:dyDescent="0.25">
      <c r="K811" s="8" t="s">
        <v>864</v>
      </c>
      <c r="L811" s="8" t="s">
        <v>53</v>
      </c>
      <c r="M811" s="8" t="s">
        <v>54</v>
      </c>
    </row>
    <row r="812" spans="11:13" x14ac:dyDescent="0.25">
      <c r="K812" s="8" t="s">
        <v>865</v>
      </c>
      <c r="L812" s="8" t="s">
        <v>53</v>
      </c>
      <c r="M812" s="8" t="s">
        <v>51</v>
      </c>
    </row>
    <row r="813" spans="11:13" x14ac:dyDescent="0.25">
      <c r="K813" s="8" t="s">
        <v>866</v>
      </c>
      <c r="L813" s="8" t="s">
        <v>120</v>
      </c>
      <c r="M813" s="8" t="s">
        <v>54</v>
      </c>
    </row>
    <row r="814" spans="11:13" x14ac:dyDescent="0.25">
      <c r="K814" s="8" t="s">
        <v>867</v>
      </c>
      <c r="L814" s="8" t="s">
        <v>73</v>
      </c>
      <c r="M814" s="8" t="s">
        <v>51</v>
      </c>
    </row>
    <row r="815" spans="11:13" x14ac:dyDescent="0.25">
      <c r="K815" s="8" t="s">
        <v>868</v>
      </c>
      <c r="L815" s="8" t="s">
        <v>53</v>
      </c>
      <c r="M815" s="8" t="s">
        <v>54</v>
      </c>
    </row>
    <row r="816" spans="11:13" x14ac:dyDescent="0.25">
      <c r="K816" s="8" t="s">
        <v>869</v>
      </c>
      <c r="L816" s="8" t="s">
        <v>58</v>
      </c>
      <c r="M816" s="8" t="s">
        <v>51</v>
      </c>
    </row>
    <row r="817" spans="11:13" x14ac:dyDescent="0.25">
      <c r="K817" s="8" t="s">
        <v>870</v>
      </c>
      <c r="L817" s="8" t="s">
        <v>53</v>
      </c>
      <c r="M817" s="8" t="s">
        <v>54</v>
      </c>
    </row>
    <row r="818" spans="11:13" x14ac:dyDescent="0.25">
      <c r="K818" s="8" t="s">
        <v>871</v>
      </c>
      <c r="L818" s="8" t="s">
        <v>58</v>
      </c>
      <c r="M818" s="8" t="s">
        <v>51</v>
      </c>
    </row>
    <row r="819" spans="11:13" x14ac:dyDescent="0.25">
      <c r="K819" s="8" t="s">
        <v>872</v>
      </c>
      <c r="L819" s="8" t="s">
        <v>58</v>
      </c>
      <c r="M819" s="8" t="s">
        <v>51</v>
      </c>
    </row>
    <row r="820" spans="11:13" x14ac:dyDescent="0.25">
      <c r="K820" s="8" t="s">
        <v>873</v>
      </c>
      <c r="L820" s="8" t="s">
        <v>73</v>
      </c>
      <c r="M820" s="8" t="s">
        <v>54</v>
      </c>
    </row>
    <row r="821" spans="11:13" x14ac:dyDescent="0.25">
      <c r="K821" s="8" t="s">
        <v>874</v>
      </c>
      <c r="L821" s="8" t="s">
        <v>73</v>
      </c>
      <c r="M821" s="8" t="s">
        <v>51</v>
      </c>
    </row>
    <row r="822" spans="11:13" x14ac:dyDescent="0.25">
      <c r="K822" s="8" t="s">
        <v>875</v>
      </c>
      <c r="L822" s="8" t="s">
        <v>58</v>
      </c>
      <c r="M822" s="8" t="s">
        <v>51</v>
      </c>
    </row>
    <row r="823" spans="11:13" x14ac:dyDescent="0.25">
      <c r="K823" s="8" t="s">
        <v>876</v>
      </c>
      <c r="L823" s="8" t="s">
        <v>53</v>
      </c>
      <c r="M823" s="8" t="s">
        <v>54</v>
      </c>
    </row>
    <row r="824" spans="11:13" x14ac:dyDescent="0.25">
      <c r="K824" s="8" t="s">
        <v>877</v>
      </c>
      <c r="L824" s="8" t="s">
        <v>58</v>
      </c>
      <c r="M824" s="8" t="s">
        <v>54</v>
      </c>
    </row>
    <row r="825" spans="11:13" x14ac:dyDescent="0.25">
      <c r="K825" s="8" t="s">
        <v>878</v>
      </c>
      <c r="L825" s="8" t="s">
        <v>73</v>
      </c>
      <c r="M825" s="8" t="s">
        <v>51</v>
      </c>
    </row>
    <row r="826" spans="11:13" x14ac:dyDescent="0.25">
      <c r="K826" s="8" t="s">
        <v>879</v>
      </c>
      <c r="L826" s="8" t="s">
        <v>58</v>
      </c>
      <c r="M826" s="8" t="s">
        <v>51</v>
      </c>
    </row>
    <row r="827" spans="11:13" x14ac:dyDescent="0.25">
      <c r="K827" s="8" t="s">
        <v>880</v>
      </c>
      <c r="L827" s="8" t="s">
        <v>53</v>
      </c>
      <c r="M827" s="8" t="s">
        <v>54</v>
      </c>
    </row>
    <row r="828" spans="11:13" x14ac:dyDescent="0.25">
      <c r="K828" s="8" t="s">
        <v>881</v>
      </c>
      <c r="L828" s="8" t="s">
        <v>58</v>
      </c>
      <c r="M828" s="8" t="s">
        <v>54</v>
      </c>
    </row>
    <row r="829" spans="11:13" x14ac:dyDescent="0.25">
      <c r="K829" s="8" t="s">
        <v>882</v>
      </c>
      <c r="L829" s="8" t="s">
        <v>120</v>
      </c>
      <c r="M829" s="8" t="s">
        <v>54</v>
      </c>
    </row>
    <row r="830" spans="11:13" x14ac:dyDescent="0.25">
      <c r="K830" s="8" t="s">
        <v>883</v>
      </c>
      <c r="L830" s="8" t="s">
        <v>99</v>
      </c>
      <c r="M830" s="8" t="s">
        <v>54</v>
      </c>
    </row>
    <row r="831" spans="11:13" x14ac:dyDescent="0.25">
      <c r="K831" s="8" t="s">
        <v>884</v>
      </c>
      <c r="L831" s="8" t="s">
        <v>73</v>
      </c>
      <c r="M831" s="8" t="s">
        <v>54</v>
      </c>
    </row>
    <row r="832" spans="11:13" x14ac:dyDescent="0.25">
      <c r="K832" s="8" t="s">
        <v>885</v>
      </c>
      <c r="L832" s="8" t="s">
        <v>73</v>
      </c>
      <c r="M832" s="8" t="s">
        <v>54</v>
      </c>
    </row>
    <row r="833" spans="11:13" x14ac:dyDescent="0.25">
      <c r="K833" s="8" t="s">
        <v>886</v>
      </c>
      <c r="L833" s="8" t="s">
        <v>69</v>
      </c>
      <c r="M833" s="8" t="s">
        <v>51</v>
      </c>
    </row>
    <row r="834" spans="11:13" x14ac:dyDescent="0.25">
      <c r="K834" s="8" t="s">
        <v>887</v>
      </c>
      <c r="L834" s="8" t="s">
        <v>120</v>
      </c>
      <c r="M834" s="8" t="s">
        <v>54</v>
      </c>
    </row>
    <row r="835" spans="11:13" x14ac:dyDescent="0.25">
      <c r="K835" s="8" t="s">
        <v>888</v>
      </c>
      <c r="L835" s="8" t="s">
        <v>120</v>
      </c>
      <c r="M835" s="8" t="s">
        <v>54</v>
      </c>
    </row>
    <row r="836" spans="11:13" x14ac:dyDescent="0.25">
      <c r="K836" s="8" t="s">
        <v>889</v>
      </c>
      <c r="L836" s="8" t="s">
        <v>53</v>
      </c>
      <c r="M836" s="8" t="s">
        <v>54</v>
      </c>
    </row>
    <row r="837" spans="11:13" x14ac:dyDescent="0.25">
      <c r="K837" s="8" t="s">
        <v>890</v>
      </c>
      <c r="L837" s="8" t="s">
        <v>120</v>
      </c>
      <c r="M837" s="8" t="s">
        <v>54</v>
      </c>
    </row>
    <row r="838" spans="11:13" x14ac:dyDescent="0.25">
      <c r="K838" s="8" t="s">
        <v>891</v>
      </c>
      <c r="L838" s="8" t="s">
        <v>53</v>
      </c>
      <c r="M838" s="8" t="s">
        <v>54</v>
      </c>
    </row>
    <row r="839" spans="11:13" x14ac:dyDescent="0.25">
      <c r="K839" s="8" t="s">
        <v>892</v>
      </c>
      <c r="L839" s="8" t="s">
        <v>120</v>
      </c>
      <c r="M839" s="8" t="s">
        <v>54</v>
      </c>
    </row>
    <row r="840" spans="11:13" x14ac:dyDescent="0.25">
      <c r="K840" s="8" t="s">
        <v>893</v>
      </c>
      <c r="L840" s="8" t="s">
        <v>120</v>
      </c>
      <c r="M840" s="8" t="s">
        <v>54</v>
      </c>
    </row>
    <row r="841" spans="11:13" x14ac:dyDescent="0.25">
      <c r="K841" s="8" t="s">
        <v>894</v>
      </c>
      <c r="L841" s="8" t="s">
        <v>53</v>
      </c>
      <c r="M841" s="8" t="s">
        <v>54</v>
      </c>
    </row>
    <row r="842" spans="11:13" x14ac:dyDescent="0.25">
      <c r="K842" s="8" t="s">
        <v>895</v>
      </c>
      <c r="L842" s="8" t="s">
        <v>73</v>
      </c>
      <c r="M842" s="8" t="s">
        <v>51</v>
      </c>
    </row>
    <row r="843" spans="11:13" x14ac:dyDescent="0.25">
      <c r="K843" s="8" t="s">
        <v>896</v>
      </c>
      <c r="L843" s="8" t="s">
        <v>171</v>
      </c>
      <c r="M843" s="8" t="s">
        <v>172</v>
      </c>
    </row>
    <row r="844" spans="11:13" x14ac:dyDescent="0.25">
      <c r="K844" s="8" t="s">
        <v>897</v>
      </c>
      <c r="L844" s="8" t="s">
        <v>149</v>
      </c>
      <c r="M844" s="8" t="s">
        <v>51</v>
      </c>
    </row>
    <row r="845" spans="11:13" x14ac:dyDescent="0.25">
      <c r="K845" s="8" t="s">
        <v>898</v>
      </c>
      <c r="L845" s="8" t="s">
        <v>174</v>
      </c>
      <c r="M845" s="8" t="s">
        <v>54</v>
      </c>
    </row>
    <row r="846" spans="11:13" x14ac:dyDescent="0.25">
      <c r="K846" s="8" t="s">
        <v>899</v>
      </c>
      <c r="L846" s="8" t="s">
        <v>53</v>
      </c>
      <c r="M846" s="8" t="s">
        <v>54</v>
      </c>
    </row>
    <row r="847" spans="11:13" x14ac:dyDescent="0.25">
      <c r="K847" s="8" t="s">
        <v>900</v>
      </c>
      <c r="L847" s="8" t="s">
        <v>58</v>
      </c>
      <c r="M847" s="8" t="s">
        <v>54</v>
      </c>
    </row>
    <row r="848" spans="11:13" x14ac:dyDescent="0.25">
      <c r="K848" s="8" t="s">
        <v>901</v>
      </c>
      <c r="L848" s="8" t="s">
        <v>58</v>
      </c>
      <c r="M848" s="8" t="s">
        <v>51</v>
      </c>
    </row>
    <row r="849" spans="11:13" x14ac:dyDescent="0.25">
      <c r="K849" s="8" t="s">
        <v>902</v>
      </c>
      <c r="L849" s="8" t="s">
        <v>53</v>
      </c>
      <c r="M849" s="8" t="s">
        <v>54</v>
      </c>
    </row>
    <row r="850" spans="11:13" x14ac:dyDescent="0.25">
      <c r="K850" s="8" t="s">
        <v>903</v>
      </c>
      <c r="L850" s="8" t="s">
        <v>53</v>
      </c>
      <c r="M850" s="8" t="s">
        <v>54</v>
      </c>
    </row>
    <row r="851" spans="11:13" x14ac:dyDescent="0.25">
      <c r="K851" s="8" t="s">
        <v>904</v>
      </c>
      <c r="L851" s="8" t="s">
        <v>53</v>
      </c>
      <c r="M851" s="8" t="s">
        <v>54</v>
      </c>
    </row>
    <row r="852" spans="11:13" x14ac:dyDescent="0.25">
      <c r="K852" s="8" t="s">
        <v>905</v>
      </c>
      <c r="L852" s="8" t="s">
        <v>53</v>
      </c>
      <c r="M852" s="8" t="s">
        <v>54</v>
      </c>
    </row>
    <row r="853" spans="11:13" x14ac:dyDescent="0.25">
      <c r="K853" s="8" t="s">
        <v>906</v>
      </c>
      <c r="L853" s="8" t="s">
        <v>53</v>
      </c>
      <c r="M853" s="8" t="s">
        <v>54</v>
      </c>
    </row>
    <row r="854" spans="11:13" x14ac:dyDescent="0.25">
      <c r="K854" s="8" t="s">
        <v>907</v>
      </c>
      <c r="L854" s="8" t="s">
        <v>58</v>
      </c>
      <c r="M854" s="8" t="s">
        <v>54</v>
      </c>
    </row>
    <row r="855" spans="11:13" x14ac:dyDescent="0.25">
      <c r="K855" s="8" t="s">
        <v>908</v>
      </c>
      <c r="L855" s="8" t="s">
        <v>58</v>
      </c>
      <c r="M855" s="8" t="s">
        <v>54</v>
      </c>
    </row>
    <row r="856" spans="11:13" x14ac:dyDescent="0.25">
      <c r="K856" s="8" t="s">
        <v>909</v>
      </c>
      <c r="L856" s="8" t="s">
        <v>99</v>
      </c>
      <c r="M856" s="8" t="s">
        <v>54</v>
      </c>
    </row>
    <row r="857" spans="11:13" x14ac:dyDescent="0.25">
      <c r="K857" s="8" t="s">
        <v>910</v>
      </c>
      <c r="L857" s="8" t="s">
        <v>53</v>
      </c>
      <c r="M857" s="8" t="s">
        <v>54</v>
      </c>
    </row>
    <row r="858" spans="11:13" x14ac:dyDescent="0.25">
      <c r="K858" s="8" t="s">
        <v>911</v>
      </c>
      <c r="L858" s="8" t="s">
        <v>53</v>
      </c>
      <c r="M858" s="8" t="s">
        <v>54</v>
      </c>
    </row>
    <row r="859" spans="11:13" x14ac:dyDescent="0.25">
      <c r="K859" s="8" t="s">
        <v>912</v>
      </c>
      <c r="L859" s="8" t="s">
        <v>73</v>
      </c>
      <c r="M859" s="8" t="s">
        <v>51</v>
      </c>
    </row>
    <row r="860" spans="11:13" x14ac:dyDescent="0.25">
      <c r="K860" s="8" t="s">
        <v>913</v>
      </c>
      <c r="L860" s="8" t="s">
        <v>73</v>
      </c>
      <c r="M860" s="8" t="s">
        <v>54</v>
      </c>
    </row>
    <row r="861" spans="11:13" x14ac:dyDescent="0.25">
      <c r="K861" s="8" t="s">
        <v>914</v>
      </c>
      <c r="L861" s="8" t="s">
        <v>53</v>
      </c>
      <c r="M861" s="8" t="s">
        <v>54</v>
      </c>
    </row>
    <row r="862" spans="11:13" x14ac:dyDescent="0.25">
      <c r="K862" s="8" t="s">
        <v>915</v>
      </c>
      <c r="L862" s="8" t="s">
        <v>73</v>
      </c>
      <c r="M862" s="8" t="s">
        <v>54</v>
      </c>
    </row>
    <row r="863" spans="11:13" x14ac:dyDescent="0.25">
      <c r="K863" s="8" t="s">
        <v>916</v>
      </c>
      <c r="L863" s="8" t="s">
        <v>58</v>
      </c>
      <c r="M863" s="8" t="s">
        <v>51</v>
      </c>
    </row>
    <row r="864" spans="11:13" x14ac:dyDescent="0.25">
      <c r="K864" s="8" t="s">
        <v>917</v>
      </c>
      <c r="L864" s="8" t="s">
        <v>73</v>
      </c>
      <c r="M864" s="8" t="s">
        <v>51</v>
      </c>
    </row>
    <row r="865" spans="11:13" x14ac:dyDescent="0.25">
      <c r="K865" s="8" t="s">
        <v>918</v>
      </c>
      <c r="L865" s="8" t="s">
        <v>58</v>
      </c>
      <c r="M865" s="8" t="s">
        <v>54</v>
      </c>
    </row>
    <row r="866" spans="11:13" x14ac:dyDescent="0.25">
      <c r="K866" s="8" t="s">
        <v>919</v>
      </c>
      <c r="L866" s="8" t="s">
        <v>73</v>
      </c>
      <c r="M866" s="8" t="s">
        <v>54</v>
      </c>
    </row>
    <row r="867" spans="11:13" x14ac:dyDescent="0.25">
      <c r="K867" s="8" t="s">
        <v>920</v>
      </c>
      <c r="L867" s="8" t="s">
        <v>53</v>
      </c>
      <c r="M867" s="8" t="s">
        <v>54</v>
      </c>
    </row>
    <row r="868" spans="11:13" x14ac:dyDescent="0.25">
      <c r="K868" s="8" t="s">
        <v>921</v>
      </c>
      <c r="L868" s="8" t="s">
        <v>58</v>
      </c>
      <c r="M868" s="8" t="s">
        <v>51</v>
      </c>
    </row>
    <row r="869" spans="11:13" x14ac:dyDescent="0.25">
      <c r="K869" s="8" t="s">
        <v>922</v>
      </c>
      <c r="L869" s="8" t="s">
        <v>73</v>
      </c>
      <c r="M869" s="8" t="s">
        <v>54</v>
      </c>
    </row>
    <row r="870" spans="11:13" x14ac:dyDescent="0.25">
      <c r="K870" s="8" t="s">
        <v>923</v>
      </c>
      <c r="L870" s="8" t="s">
        <v>73</v>
      </c>
      <c r="M870" s="8" t="s">
        <v>54</v>
      </c>
    </row>
    <row r="871" spans="11:13" x14ac:dyDescent="0.25">
      <c r="K871" s="8" t="s">
        <v>924</v>
      </c>
      <c r="L871" s="8" t="s">
        <v>53</v>
      </c>
      <c r="M871" s="8" t="s">
        <v>54</v>
      </c>
    </row>
    <row r="872" spans="11:13" x14ac:dyDescent="0.25">
      <c r="K872" s="8" t="s">
        <v>925</v>
      </c>
      <c r="L872" s="8" t="s">
        <v>174</v>
      </c>
      <c r="M872" s="8" t="s">
        <v>51</v>
      </c>
    </row>
    <row r="873" spans="11:13" x14ac:dyDescent="0.25">
      <c r="K873" s="8" t="s">
        <v>926</v>
      </c>
      <c r="L873" s="8" t="s">
        <v>58</v>
      </c>
      <c r="M873" s="8" t="s">
        <v>54</v>
      </c>
    </row>
    <row r="874" spans="11:13" x14ac:dyDescent="0.25">
      <c r="K874" s="8" t="s">
        <v>927</v>
      </c>
      <c r="L874" s="8" t="s">
        <v>73</v>
      </c>
      <c r="M874" s="8" t="s">
        <v>54</v>
      </c>
    </row>
    <row r="875" spans="11:13" x14ac:dyDescent="0.25">
      <c r="K875" s="8" t="s">
        <v>928</v>
      </c>
      <c r="L875" s="8" t="s">
        <v>69</v>
      </c>
      <c r="M875" s="8" t="s">
        <v>51</v>
      </c>
    </row>
    <row r="876" spans="11:13" x14ac:dyDescent="0.25">
      <c r="K876" s="8" t="s">
        <v>929</v>
      </c>
      <c r="L876" s="8" t="s">
        <v>58</v>
      </c>
      <c r="M876" s="8" t="s">
        <v>51</v>
      </c>
    </row>
    <row r="877" spans="11:13" x14ac:dyDescent="0.25">
      <c r="K877" s="8" t="s">
        <v>930</v>
      </c>
      <c r="L877" s="8" t="s">
        <v>69</v>
      </c>
      <c r="M877" s="8" t="s">
        <v>51</v>
      </c>
    </row>
    <row r="878" spans="11:13" x14ac:dyDescent="0.25">
      <c r="K878" s="8" t="s">
        <v>931</v>
      </c>
      <c r="L878" s="8" t="s">
        <v>73</v>
      </c>
      <c r="M878" s="8" t="s">
        <v>54</v>
      </c>
    </row>
    <row r="879" spans="11:13" x14ac:dyDescent="0.25">
      <c r="K879" s="8" t="s">
        <v>932</v>
      </c>
      <c r="L879" s="8" t="s">
        <v>69</v>
      </c>
      <c r="M879" s="8" t="s">
        <v>51</v>
      </c>
    </row>
    <row r="880" spans="11:13" x14ac:dyDescent="0.25">
      <c r="K880" s="8" t="s">
        <v>933</v>
      </c>
      <c r="L880" s="8" t="s">
        <v>53</v>
      </c>
      <c r="M880" s="8" t="s">
        <v>54</v>
      </c>
    </row>
    <row r="881" spans="11:13" x14ac:dyDescent="0.25">
      <c r="K881" s="8" t="s">
        <v>934</v>
      </c>
      <c r="L881" s="8" t="s">
        <v>58</v>
      </c>
      <c r="M881" s="8" t="s">
        <v>51</v>
      </c>
    </row>
    <row r="882" spans="11:13" x14ac:dyDescent="0.25">
      <c r="K882" s="8" t="s">
        <v>935</v>
      </c>
      <c r="L882" s="8" t="s">
        <v>120</v>
      </c>
      <c r="M882" s="8" t="s">
        <v>54</v>
      </c>
    </row>
    <row r="883" spans="11:13" x14ac:dyDescent="0.25">
      <c r="K883" s="8" t="s">
        <v>936</v>
      </c>
      <c r="L883" s="8" t="s">
        <v>174</v>
      </c>
      <c r="M883" s="8" t="s">
        <v>54</v>
      </c>
    </row>
    <row r="884" spans="11:13" x14ac:dyDescent="0.25">
      <c r="K884" s="8" t="s">
        <v>937</v>
      </c>
      <c r="L884" s="8" t="s">
        <v>120</v>
      </c>
      <c r="M884" s="8" t="s">
        <v>54</v>
      </c>
    </row>
    <row r="885" spans="11:13" x14ac:dyDescent="0.25">
      <c r="K885" s="8" t="s">
        <v>938</v>
      </c>
      <c r="L885" s="8" t="s">
        <v>58</v>
      </c>
      <c r="M885" s="8" t="s">
        <v>54</v>
      </c>
    </row>
    <row r="886" spans="11:13" x14ac:dyDescent="0.25">
      <c r="K886" s="8" t="s">
        <v>939</v>
      </c>
      <c r="L886" s="8" t="s">
        <v>53</v>
      </c>
      <c r="M886" s="8" t="s">
        <v>54</v>
      </c>
    </row>
    <row r="887" spans="11:13" x14ac:dyDescent="0.25">
      <c r="K887" s="8" t="s">
        <v>940</v>
      </c>
      <c r="L887" s="8" t="s">
        <v>73</v>
      </c>
      <c r="M887" s="8" t="s">
        <v>54</v>
      </c>
    </row>
    <row r="888" spans="11:13" x14ac:dyDescent="0.25">
      <c r="K888" s="8" t="s">
        <v>941</v>
      </c>
      <c r="L888" s="8" t="s">
        <v>73</v>
      </c>
      <c r="M888" s="8" t="s">
        <v>54</v>
      </c>
    </row>
    <row r="889" spans="11:13" x14ac:dyDescent="0.25">
      <c r="K889" s="8" t="s">
        <v>942</v>
      </c>
      <c r="L889" s="8" t="s">
        <v>53</v>
      </c>
      <c r="M889" s="8" t="s">
        <v>54</v>
      </c>
    </row>
    <row r="890" spans="11:13" x14ac:dyDescent="0.25">
      <c r="K890" s="8" t="s">
        <v>943</v>
      </c>
      <c r="L890" s="8" t="s">
        <v>122</v>
      </c>
      <c r="M890" s="8" t="s">
        <v>51</v>
      </c>
    </row>
    <row r="891" spans="11:13" x14ac:dyDescent="0.25">
      <c r="K891" s="8" t="s">
        <v>944</v>
      </c>
      <c r="L891" s="8" t="s">
        <v>149</v>
      </c>
      <c r="M891" s="8" t="s">
        <v>51</v>
      </c>
    </row>
    <row r="892" spans="11:13" x14ac:dyDescent="0.25">
      <c r="K892" s="8" t="s">
        <v>945</v>
      </c>
      <c r="L892" s="8" t="s">
        <v>149</v>
      </c>
      <c r="M892" s="8" t="s">
        <v>54</v>
      </c>
    </row>
    <row r="893" spans="11:13" x14ac:dyDescent="0.25">
      <c r="K893" s="8" t="s">
        <v>946</v>
      </c>
      <c r="L893" s="8" t="s">
        <v>73</v>
      </c>
      <c r="M893" s="8" t="s">
        <v>54</v>
      </c>
    </row>
    <row r="894" spans="11:13" x14ac:dyDescent="0.25">
      <c r="K894" s="8" t="s">
        <v>947</v>
      </c>
      <c r="L894" s="8" t="s">
        <v>56</v>
      </c>
      <c r="M894" s="8" t="s">
        <v>54</v>
      </c>
    </row>
    <row r="895" spans="11:13" x14ac:dyDescent="0.25">
      <c r="K895" s="8" t="s">
        <v>948</v>
      </c>
      <c r="L895" s="8" t="s">
        <v>73</v>
      </c>
      <c r="M895" s="8" t="s">
        <v>54</v>
      </c>
    </row>
    <row r="896" spans="11:13" x14ac:dyDescent="0.25">
      <c r="K896" s="8" t="s">
        <v>949</v>
      </c>
      <c r="L896" s="8" t="s">
        <v>53</v>
      </c>
      <c r="M896" s="8" t="s">
        <v>51</v>
      </c>
    </row>
    <row r="897" spans="11:13" x14ac:dyDescent="0.25">
      <c r="K897" s="8" t="s">
        <v>950</v>
      </c>
      <c r="L897" s="8" t="s">
        <v>120</v>
      </c>
      <c r="M897" s="8" t="s">
        <v>54</v>
      </c>
    </row>
    <row r="898" spans="11:13" x14ac:dyDescent="0.25">
      <c r="K898" s="8" t="s">
        <v>951</v>
      </c>
      <c r="L898" s="8" t="s">
        <v>53</v>
      </c>
      <c r="M898" s="8" t="s">
        <v>54</v>
      </c>
    </row>
    <row r="899" spans="11:13" x14ac:dyDescent="0.25">
      <c r="K899" s="8" t="s">
        <v>952</v>
      </c>
      <c r="L899" s="8" t="s">
        <v>58</v>
      </c>
      <c r="M899" s="8" t="s">
        <v>54</v>
      </c>
    </row>
    <row r="900" spans="11:13" x14ac:dyDescent="0.25">
      <c r="K900" s="8" t="s">
        <v>953</v>
      </c>
      <c r="L900" s="8" t="s">
        <v>297</v>
      </c>
      <c r="M900" s="8" t="s">
        <v>432</v>
      </c>
    </row>
    <row r="901" spans="11:13" x14ac:dyDescent="0.25">
      <c r="K901" s="8" t="s">
        <v>954</v>
      </c>
      <c r="L901" s="8" t="s">
        <v>58</v>
      </c>
      <c r="M901" s="8" t="s">
        <v>51</v>
      </c>
    </row>
    <row r="902" spans="11:13" x14ac:dyDescent="0.25">
      <c r="K902" s="8" t="s">
        <v>955</v>
      </c>
      <c r="L902" s="8" t="s">
        <v>53</v>
      </c>
      <c r="M902" s="8" t="s">
        <v>54</v>
      </c>
    </row>
    <row r="903" spans="11:13" x14ac:dyDescent="0.25">
      <c r="K903" s="8" t="s">
        <v>956</v>
      </c>
      <c r="L903" s="8" t="s">
        <v>73</v>
      </c>
      <c r="M903" s="8" t="s">
        <v>54</v>
      </c>
    </row>
    <row r="904" spans="11:13" x14ac:dyDescent="0.25">
      <c r="K904" s="8" t="s">
        <v>957</v>
      </c>
      <c r="L904" s="8" t="s">
        <v>73</v>
      </c>
      <c r="M904" s="8" t="s">
        <v>51</v>
      </c>
    </row>
    <row r="905" spans="11:13" x14ac:dyDescent="0.25">
      <c r="K905" s="8" t="s">
        <v>958</v>
      </c>
      <c r="L905" s="8" t="s">
        <v>959</v>
      </c>
      <c r="M905" s="8" t="s">
        <v>51</v>
      </c>
    </row>
    <row r="906" spans="11:13" x14ac:dyDescent="0.25">
      <c r="K906" s="8" t="s">
        <v>960</v>
      </c>
      <c r="L906" s="8" t="s">
        <v>73</v>
      </c>
      <c r="M906" s="8" t="s">
        <v>54</v>
      </c>
    </row>
    <row r="907" spans="11:13" x14ac:dyDescent="0.25">
      <c r="K907" s="8" t="s">
        <v>961</v>
      </c>
      <c r="L907" s="8" t="s">
        <v>58</v>
      </c>
      <c r="M907" s="8" t="s">
        <v>54</v>
      </c>
    </row>
    <row r="908" spans="11:13" x14ac:dyDescent="0.25">
      <c r="K908" s="8" t="s">
        <v>962</v>
      </c>
      <c r="L908" s="8" t="s">
        <v>120</v>
      </c>
      <c r="M908" s="8" t="s">
        <v>54</v>
      </c>
    </row>
    <row r="909" spans="11:13" x14ac:dyDescent="0.25">
      <c r="K909" s="8" t="s">
        <v>963</v>
      </c>
      <c r="L909" s="8" t="s">
        <v>53</v>
      </c>
      <c r="M909" s="8" t="s">
        <v>51</v>
      </c>
    </row>
    <row r="910" spans="11:13" x14ac:dyDescent="0.25">
      <c r="K910" s="8" t="s">
        <v>964</v>
      </c>
      <c r="L910" s="8" t="s">
        <v>53</v>
      </c>
      <c r="M910" s="8" t="s">
        <v>54</v>
      </c>
    </row>
    <row r="911" spans="11:13" x14ac:dyDescent="0.25">
      <c r="K911" s="8" t="s">
        <v>965</v>
      </c>
      <c r="L911" s="8" t="s">
        <v>69</v>
      </c>
      <c r="M911" s="8" t="s">
        <v>51</v>
      </c>
    </row>
    <row r="912" spans="11:13" x14ac:dyDescent="0.25">
      <c r="K912" s="8" t="s">
        <v>966</v>
      </c>
      <c r="L912" s="8" t="s">
        <v>120</v>
      </c>
      <c r="M912" s="8" t="s">
        <v>54</v>
      </c>
    </row>
    <row r="913" spans="11:13" x14ac:dyDescent="0.25">
      <c r="K913" s="8" t="s">
        <v>967</v>
      </c>
      <c r="L913" s="8" t="s">
        <v>120</v>
      </c>
      <c r="M913" s="8" t="s">
        <v>54</v>
      </c>
    </row>
    <row r="914" spans="11:13" x14ac:dyDescent="0.25">
      <c r="K914" s="8" t="s">
        <v>968</v>
      </c>
      <c r="L914" s="8" t="s">
        <v>120</v>
      </c>
      <c r="M914" s="8" t="s">
        <v>54</v>
      </c>
    </row>
    <row r="915" spans="11:13" x14ac:dyDescent="0.25">
      <c r="K915" s="8" t="s">
        <v>969</v>
      </c>
      <c r="L915" s="8" t="s">
        <v>120</v>
      </c>
      <c r="M915" s="8" t="s">
        <v>54</v>
      </c>
    </row>
    <row r="916" spans="11:13" x14ac:dyDescent="0.25">
      <c r="K916" s="8" t="s">
        <v>970</v>
      </c>
      <c r="L916" s="8" t="s">
        <v>120</v>
      </c>
      <c r="M916" s="8" t="s">
        <v>54</v>
      </c>
    </row>
    <row r="917" spans="11:13" x14ac:dyDescent="0.25">
      <c r="K917" s="8" t="s">
        <v>971</v>
      </c>
      <c r="L917" s="8" t="s">
        <v>120</v>
      </c>
      <c r="M917" s="8" t="s">
        <v>54</v>
      </c>
    </row>
    <row r="918" spans="11:13" x14ac:dyDescent="0.25">
      <c r="K918" s="8" t="s">
        <v>972</v>
      </c>
      <c r="L918" s="8" t="s">
        <v>120</v>
      </c>
      <c r="M918" s="8" t="s">
        <v>54</v>
      </c>
    </row>
    <row r="919" spans="11:13" x14ac:dyDescent="0.25">
      <c r="K919" s="8" t="s">
        <v>973</v>
      </c>
      <c r="L919" s="8" t="s">
        <v>120</v>
      </c>
      <c r="M919" s="8" t="s">
        <v>54</v>
      </c>
    </row>
    <row r="920" spans="11:13" x14ac:dyDescent="0.25">
      <c r="K920" s="8" t="s">
        <v>974</v>
      </c>
      <c r="L920" s="8" t="s">
        <v>73</v>
      </c>
      <c r="M920" s="8" t="s">
        <v>54</v>
      </c>
    </row>
    <row r="921" spans="11:13" x14ac:dyDescent="0.25">
      <c r="K921" s="8" t="s">
        <v>975</v>
      </c>
      <c r="L921" s="8" t="s">
        <v>120</v>
      </c>
      <c r="M921" s="8" t="s">
        <v>54</v>
      </c>
    </row>
    <row r="922" spans="11:13" x14ac:dyDescent="0.25">
      <c r="K922" s="8" t="s">
        <v>976</v>
      </c>
      <c r="L922" s="8" t="s">
        <v>174</v>
      </c>
      <c r="M922" s="8" t="s">
        <v>51</v>
      </c>
    </row>
    <row r="923" spans="11:13" x14ac:dyDescent="0.25">
      <c r="K923" s="8" t="s">
        <v>977</v>
      </c>
      <c r="L923" s="8" t="s">
        <v>53</v>
      </c>
      <c r="M923" s="8" t="s">
        <v>54</v>
      </c>
    </row>
    <row r="924" spans="11:13" x14ac:dyDescent="0.25">
      <c r="K924" s="8" t="s">
        <v>978</v>
      </c>
      <c r="L924" s="8" t="s">
        <v>53</v>
      </c>
      <c r="M924" s="8" t="s">
        <v>51</v>
      </c>
    </row>
    <row r="925" spans="11:13" x14ac:dyDescent="0.25">
      <c r="K925" s="8" t="s">
        <v>979</v>
      </c>
      <c r="L925" s="8" t="s">
        <v>58</v>
      </c>
      <c r="M925" s="8" t="s">
        <v>54</v>
      </c>
    </row>
    <row r="926" spans="11:13" x14ac:dyDescent="0.25">
      <c r="K926" s="8" t="s">
        <v>980</v>
      </c>
      <c r="L926" s="8" t="s">
        <v>120</v>
      </c>
      <c r="M926" s="8" t="s">
        <v>54</v>
      </c>
    </row>
    <row r="927" spans="11:13" x14ac:dyDescent="0.25">
      <c r="K927" s="8" t="s">
        <v>981</v>
      </c>
      <c r="L927" s="8" t="s">
        <v>120</v>
      </c>
      <c r="M927" s="8" t="s">
        <v>54</v>
      </c>
    </row>
    <row r="928" spans="11:13" x14ac:dyDescent="0.25">
      <c r="K928" s="8" t="s">
        <v>982</v>
      </c>
      <c r="L928" s="8" t="s">
        <v>120</v>
      </c>
      <c r="M928" s="8" t="s">
        <v>54</v>
      </c>
    </row>
    <row r="929" spans="11:13" x14ac:dyDescent="0.25">
      <c r="K929" s="8" t="s">
        <v>983</v>
      </c>
      <c r="L929" s="8" t="s">
        <v>53</v>
      </c>
      <c r="M929" s="8" t="s">
        <v>54</v>
      </c>
    </row>
    <row r="930" spans="11:13" x14ac:dyDescent="0.25">
      <c r="K930" s="8" t="s">
        <v>984</v>
      </c>
      <c r="L930" s="8" t="s">
        <v>53</v>
      </c>
      <c r="M930" s="8" t="s">
        <v>54</v>
      </c>
    </row>
    <row r="931" spans="11:13" x14ac:dyDescent="0.25">
      <c r="K931" s="8" t="s">
        <v>985</v>
      </c>
      <c r="L931" s="8" t="s">
        <v>120</v>
      </c>
      <c r="M931" s="8" t="s">
        <v>54</v>
      </c>
    </row>
    <row r="932" spans="11:13" x14ac:dyDescent="0.25">
      <c r="K932" s="8" t="s">
        <v>986</v>
      </c>
      <c r="L932" s="8" t="s">
        <v>120</v>
      </c>
      <c r="M932" s="8" t="s">
        <v>54</v>
      </c>
    </row>
    <row r="933" spans="11:13" x14ac:dyDescent="0.25">
      <c r="K933" s="8" t="s">
        <v>987</v>
      </c>
      <c r="L933" s="8" t="s">
        <v>53</v>
      </c>
      <c r="M933" s="8" t="s">
        <v>54</v>
      </c>
    </row>
    <row r="934" spans="11:13" x14ac:dyDescent="0.25">
      <c r="K934" s="8" t="s">
        <v>988</v>
      </c>
      <c r="L934" s="8" t="s">
        <v>53</v>
      </c>
      <c r="M934" s="8" t="s">
        <v>54</v>
      </c>
    </row>
    <row r="935" spans="11:13" x14ac:dyDescent="0.25">
      <c r="K935" s="8" t="s">
        <v>989</v>
      </c>
      <c r="L935" s="8" t="s">
        <v>120</v>
      </c>
      <c r="M935" s="8" t="s">
        <v>54</v>
      </c>
    </row>
    <row r="936" spans="11:13" x14ac:dyDescent="0.25">
      <c r="K936" s="8" t="s">
        <v>990</v>
      </c>
      <c r="L936" s="8" t="s">
        <v>53</v>
      </c>
      <c r="M936" s="8" t="s">
        <v>54</v>
      </c>
    </row>
    <row r="937" spans="11:13" x14ac:dyDescent="0.25">
      <c r="K937" s="8" t="s">
        <v>991</v>
      </c>
      <c r="L937" s="8" t="s">
        <v>120</v>
      </c>
      <c r="M937" s="8" t="s">
        <v>54</v>
      </c>
    </row>
    <row r="938" spans="11:13" x14ac:dyDescent="0.25">
      <c r="K938" s="8" t="s">
        <v>992</v>
      </c>
      <c r="L938" s="8" t="s">
        <v>120</v>
      </c>
      <c r="M938" s="8" t="s">
        <v>54</v>
      </c>
    </row>
    <row r="939" spans="11:13" x14ac:dyDescent="0.25">
      <c r="K939" s="8" t="s">
        <v>993</v>
      </c>
      <c r="L939" s="8" t="s">
        <v>53</v>
      </c>
      <c r="M939" s="8" t="s">
        <v>54</v>
      </c>
    </row>
    <row r="940" spans="11:13" x14ac:dyDescent="0.25">
      <c r="K940" s="8" t="s">
        <v>994</v>
      </c>
      <c r="L940" s="8" t="s">
        <v>120</v>
      </c>
      <c r="M940" s="8" t="s">
        <v>54</v>
      </c>
    </row>
    <row r="941" spans="11:13" x14ac:dyDescent="0.25">
      <c r="K941" s="8" t="s">
        <v>995</v>
      </c>
      <c r="L941" s="8" t="s">
        <v>120</v>
      </c>
      <c r="M941" s="8" t="s">
        <v>54</v>
      </c>
    </row>
    <row r="942" spans="11:13" x14ac:dyDescent="0.25">
      <c r="K942" s="8" t="s">
        <v>996</v>
      </c>
      <c r="L942" s="8" t="s">
        <v>53</v>
      </c>
      <c r="M942" s="8" t="s">
        <v>54</v>
      </c>
    </row>
    <row r="943" spans="11:13" x14ac:dyDescent="0.25">
      <c r="K943" s="8" t="s">
        <v>997</v>
      </c>
      <c r="L943" s="8" t="s">
        <v>120</v>
      </c>
      <c r="M943" s="8" t="s">
        <v>54</v>
      </c>
    </row>
    <row r="944" spans="11:13" x14ac:dyDescent="0.25">
      <c r="K944" s="8" t="s">
        <v>998</v>
      </c>
      <c r="L944" s="8" t="s">
        <v>120</v>
      </c>
      <c r="M944" s="8" t="s">
        <v>54</v>
      </c>
    </row>
    <row r="945" spans="11:13" x14ac:dyDescent="0.25">
      <c r="K945" s="8" t="s">
        <v>999</v>
      </c>
      <c r="L945" s="8" t="s">
        <v>120</v>
      </c>
      <c r="M945" s="8" t="s">
        <v>54</v>
      </c>
    </row>
    <row r="946" spans="11:13" x14ac:dyDescent="0.25">
      <c r="K946" s="8" t="s">
        <v>1000</v>
      </c>
      <c r="L946" s="8" t="s">
        <v>120</v>
      </c>
      <c r="M946" s="8" t="s">
        <v>54</v>
      </c>
    </row>
    <row r="947" spans="11:13" x14ac:dyDescent="0.25">
      <c r="K947" s="8" t="s">
        <v>1001</v>
      </c>
      <c r="L947" s="8" t="s">
        <v>120</v>
      </c>
      <c r="M947" s="8" t="s">
        <v>54</v>
      </c>
    </row>
    <row r="948" spans="11:13" x14ac:dyDescent="0.25">
      <c r="K948" s="8" t="s">
        <v>1002</v>
      </c>
      <c r="L948" s="8" t="s">
        <v>120</v>
      </c>
      <c r="M948" s="8" t="s">
        <v>54</v>
      </c>
    </row>
    <row r="949" spans="11:13" x14ac:dyDescent="0.25">
      <c r="K949" s="8" t="s">
        <v>1003</v>
      </c>
      <c r="L949" s="8" t="s">
        <v>120</v>
      </c>
      <c r="M949" s="8" t="s">
        <v>54</v>
      </c>
    </row>
    <row r="950" spans="11:13" x14ac:dyDescent="0.25">
      <c r="K950" s="8" t="s">
        <v>1004</v>
      </c>
      <c r="L950" s="8" t="s">
        <v>120</v>
      </c>
      <c r="M950" s="8" t="s">
        <v>54</v>
      </c>
    </row>
    <row r="951" spans="11:13" x14ac:dyDescent="0.25">
      <c r="K951" s="8" t="s">
        <v>1005</v>
      </c>
      <c r="L951" s="8" t="s">
        <v>69</v>
      </c>
      <c r="M951" s="8" t="s">
        <v>54</v>
      </c>
    </row>
    <row r="952" spans="11:13" x14ac:dyDescent="0.25">
      <c r="K952" s="8" t="s">
        <v>1006</v>
      </c>
      <c r="L952" s="8" t="s">
        <v>120</v>
      </c>
      <c r="M952" s="8" t="s">
        <v>54</v>
      </c>
    </row>
    <row r="953" spans="11:13" x14ac:dyDescent="0.25">
      <c r="K953" s="8" t="s">
        <v>1007</v>
      </c>
      <c r="L953" s="8" t="s">
        <v>50</v>
      </c>
      <c r="M953" s="8" t="s">
        <v>51</v>
      </c>
    </row>
    <row r="954" spans="11:13" x14ac:dyDescent="0.25">
      <c r="K954" s="8" t="s">
        <v>1008</v>
      </c>
      <c r="L954" s="8" t="s">
        <v>53</v>
      </c>
      <c r="M954" s="8" t="s">
        <v>54</v>
      </c>
    </row>
    <row r="955" spans="11:13" x14ac:dyDescent="0.25">
      <c r="K955" s="8" t="s">
        <v>1009</v>
      </c>
      <c r="L955" s="8" t="s">
        <v>58</v>
      </c>
      <c r="M955" s="8" t="s">
        <v>51</v>
      </c>
    </row>
    <row r="956" spans="11:13" x14ac:dyDescent="0.25">
      <c r="K956" s="8" t="s">
        <v>1010</v>
      </c>
      <c r="L956" s="8" t="s">
        <v>53</v>
      </c>
      <c r="M956" s="8" t="s">
        <v>54</v>
      </c>
    </row>
    <row r="957" spans="11:13" x14ac:dyDescent="0.25">
      <c r="K957" s="8" t="s">
        <v>1011</v>
      </c>
      <c r="L957" s="8" t="s">
        <v>53</v>
      </c>
      <c r="M957" s="8" t="s">
        <v>54</v>
      </c>
    </row>
    <row r="958" spans="11:13" x14ac:dyDescent="0.25">
      <c r="K958" s="8" t="s">
        <v>1012</v>
      </c>
      <c r="L958" s="8" t="s">
        <v>120</v>
      </c>
      <c r="M958" s="8" t="s">
        <v>54</v>
      </c>
    </row>
    <row r="959" spans="11:13" x14ac:dyDescent="0.25">
      <c r="K959" s="8" t="s">
        <v>1013</v>
      </c>
      <c r="L959" s="8" t="s">
        <v>120</v>
      </c>
      <c r="M959" s="8" t="s">
        <v>54</v>
      </c>
    </row>
    <row r="960" spans="11:13" x14ac:dyDescent="0.25">
      <c r="K960" s="8" t="s">
        <v>1014</v>
      </c>
      <c r="L960" s="8" t="s">
        <v>120</v>
      </c>
      <c r="M960" s="8" t="s">
        <v>54</v>
      </c>
    </row>
    <row r="961" spans="11:13" x14ac:dyDescent="0.25">
      <c r="K961" s="8" t="s">
        <v>1015</v>
      </c>
      <c r="L961" s="8" t="s">
        <v>120</v>
      </c>
      <c r="M961" s="8" t="s">
        <v>54</v>
      </c>
    </row>
    <row r="962" spans="11:13" x14ac:dyDescent="0.25">
      <c r="K962" s="8" t="s">
        <v>1016</v>
      </c>
      <c r="L962" s="8" t="s">
        <v>53</v>
      </c>
      <c r="M962" s="8" t="s">
        <v>54</v>
      </c>
    </row>
    <row r="963" spans="11:13" x14ac:dyDescent="0.25">
      <c r="K963" s="8" t="s">
        <v>1017</v>
      </c>
      <c r="L963" s="8" t="s">
        <v>53</v>
      </c>
      <c r="M963" s="8" t="s">
        <v>54</v>
      </c>
    </row>
    <row r="964" spans="11:13" x14ac:dyDescent="0.25">
      <c r="K964" s="8" t="s">
        <v>1018</v>
      </c>
      <c r="L964" s="8" t="s">
        <v>120</v>
      </c>
      <c r="M964" s="8" t="s">
        <v>54</v>
      </c>
    </row>
    <row r="965" spans="11:13" x14ac:dyDescent="0.25">
      <c r="K965" s="8" t="s">
        <v>1019</v>
      </c>
      <c r="L965" s="8" t="s">
        <v>53</v>
      </c>
      <c r="M965" s="8" t="s">
        <v>54</v>
      </c>
    </row>
    <row r="966" spans="11:13" x14ac:dyDescent="0.25">
      <c r="K966" s="8" t="s">
        <v>1020</v>
      </c>
      <c r="L966" s="8" t="s">
        <v>53</v>
      </c>
      <c r="M966" s="8" t="s">
        <v>54</v>
      </c>
    </row>
    <row r="967" spans="11:13" x14ac:dyDescent="0.25">
      <c r="K967" s="8" t="s">
        <v>1021</v>
      </c>
      <c r="L967" s="8" t="s">
        <v>53</v>
      </c>
      <c r="M967" s="8" t="s">
        <v>54</v>
      </c>
    </row>
    <row r="968" spans="11:13" x14ac:dyDescent="0.25">
      <c r="K968" s="8" t="s">
        <v>1022</v>
      </c>
      <c r="L968" s="8" t="s">
        <v>120</v>
      </c>
      <c r="M968" s="8" t="s">
        <v>54</v>
      </c>
    </row>
    <row r="969" spans="11:13" x14ac:dyDescent="0.25">
      <c r="K969" s="8" t="s">
        <v>1023</v>
      </c>
      <c r="L969" s="8" t="s">
        <v>53</v>
      </c>
      <c r="M969" s="8" t="s">
        <v>54</v>
      </c>
    </row>
    <row r="970" spans="11:13" x14ac:dyDescent="0.25">
      <c r="K970" s="8" t="s">
        <v>1024</v>
      </c>
      <c r="L970" s="8" t="s">
        <v>53</v>
      </c>
      <c r="M970" s="8" t="s">
        <v>54</v>
      </c>
    </row>
    <row r="971" spans="11:13" x14ac:dyDescent="0.25">
      <c r="K971" s="8" t="s">
        <v>1025</v>
      </c>
      <c r="L971" s="8" t="s">
        <v>53</v>
      </c>
      <c r="M971" s="8" t="s">
        <v>54</v>
      </c>
    </row>
    <row r="972" spans="11:13" x14ac:dyDescent="0.25">
      <c r="K972" s="8" t="s">
        <v>1026</v>
      </c>
      <c r="L972" s="8" t="s">
        <v>53</v>
      </c>
      <c r="M972" s="8" t="s">
        <v>54</v>
      </c>
    </row>
    <row r="973" spans="11:13" x14ac:dyDescent="0.25">
      <c r="K973" s="8" t="s">
        <v>1027</v>
      </c>
      <c r="L973" s="8" t="s">
        <v>53</v>
      </c>
      <c r="M973" s="8" t="s">
        <v>54</v>
      </c>
    </row>
    <row r="974" spans="11:13" x14ac:dyDescent="0.25">
      <c r="K974" s="8" t="s">
        <v>1028</v>
      </c>
      <c r="L974" s="8" t="s">
        <v>174</v>
      </c>
      <c r="M974" s="8" t="s">
        <v>51</v>
      </c>
    </row>
    <row r="975" spans="11:13" x14ac:dyDescent="0.25">
      <c r="K975" s="8" t="s">
        <v>1029</v>
      </c>
      <c r="L975" s="8" t="s">
        <v>120</v>
      </c>
      <c r="M975" s="8" t="s">
        <v>54</v>
      </c>
    </row>
    <row r="976" spans="11:13" x14ac:dyDescent="0.25">
      <c r="K976" s="8" t="s">
        <v>1030</v>
      </c>
      <c r="L976" s="8" t="s">
        <v>73</v>
      </c>
      <c r="M976" s="8" t="s">
        <v>54</v>
      </c>
    </row>
    <row r="977" spans="11:13" x14ac:dyDescent="0.25">
      <c r="K977" s="8" t="s">
        <v>1031</v>
      </c>
      <c r="L977" s="8" t="s">
        <v>58</v>
      </c>
      <c r="M977" s="8" t="s">
        <v>54</v>
      </c>
    </row>
    <row r="978" spans="11:13" x14ac:dyDescent="0.25">
      <c r="K978" s="8" t="s">
        <v>1032</v>
      </c>
      <c r="L978" s="8" t="s">
        <v>53</v>
      </c>
      <c r="M978" s="8" t="s">
        <v>51</v>
      </c>
    </row>
    <row r="979" spans="11:13" x14ac:dyDescent="0.25">
      <c r="K979" s="8" t="s">
        <v>1033</v>
      </c>
      <c r="L979" s="8" t="s">
        <v>53</v>
      </c>
      <c r="M979" s="8" t="s">
        <v>54</v>
      </c>
    </row>
    <row r="980" spans="11:13" x14ac:dyDescent="0.25">
      <c r="K980" s="8" t="s">
        <v>1034</v>
      </c>
      <c r="L980" s="8" t="s">
        <v>73</v>
      </c>
      <c r="M980" s="8" t="s">
        <v>54</v>
      </c>
    </row>
    <row r="981" spans="11:13" x14ac:dyDescent="0.25">
      <c r="K981" s="8" t="s">
        <v>1035</v>
      </c>
      <c r="L981" s="8" t="s">
        <v>58</v>
      </c>
      <c r="M981" s="8" t="s">
        <v>51</v>
      </c>
    </row>
    <row r="982" spans="11:13" x14ac:dyDescent="0.25">
      <c r="K982" s="8" t="s">
        <v>1036</v>
      </c>
      <c r="L982" s="8" t="s">
        <v>73</v>
      </c>
      <c r="M982" s="8" t="s">
        <v>54</v>
      </c>
    </row>
    <row r="983" spans="11:13" x14ac:dyDescent="0.25">
      <c r="K983" s="8" t="s">
        <v>1037</v>
      </c>
      <c r="L983" s="8" t="s">
        <v>53</v>
      </c>
      <c r="M983" s="8" t="s">
        <v>54</v>
      </c>
    </row>
    <row r="984" spans="11:13" x14ac:dyDescent="0.25">
      <c r="K984" s="8" t="s">
        <v>1038</v>
      </c>
      <c r="L984" s="8" t="s">
        <v>171</v>
      </c>
      <c r="M984" s="8" t="s">
        <v>172</v>
      </c>
    </row>
    <row r="985" spans="11:13" x14ac:dyDescent="0.25">
      <c r="K985" s="8" t="s">
        <v>1039</v>
      </c>
      <c r="L985" s="8" t="s">
        <v>294</v>
      </c>
      <c r="M985" s="8" t="s">
        <v>432</v>
      </c>
    </row>
    <row r="986" spans="11:13" x14ac:dyDescent="0.25">
      <c r="K986" s="8" t="s">
        <v>1040</v>
      </c>
      <c r="L986" s="8" t="s">
        <v>122</v>
      </c>
      <c r="M986" s="8" t="s">
        <v>54</v>
      </c>
    </row>
    <row r="987" spans="11:13" x14ac:dyDescent="0.25">
      <c r="K987" s="8" t="s">
        <v>1041</v>
      </c>
      <c r="L987" s="8" t="s">
        <v>58</v>
      </c>
      <c r="M987" s="8" t="s">
        <v>51</v>
      </c>
    </row>
    <row r="988" spans="11:13" x14ac:dyDescent="0.25">
      <c r="K988" s="8" t="s">
        <v>1042</v>
      </c>
      <c r="L988" s="8" t="s">
        <v>58</v>
      </c>
      <c r="M988" s="8" t="s">
        <v>51</v>
      </c>
    </row>
    <row r="989" spans="11:13" x14ac:dyDescent="0.25">
      <c r="K989" s="8" t="s">
        <v>1043</v>
      </c>
      <c r="L989" s="8" t="s">
        <v>53</v>
      </c>
      <c r="M989" s="8" t="s">
        <v>54</v>
      </c>
    </row>
    <row r="990" spans="11:13" x14ac:dyDescent="0.25">
      <c r="K990" s="8" t="s">
        <v>1044</v>
      </c>
      <c r="L990" s="8" t="s">
        <v>120</v>
      </c>
      <c r="M990" s="8" t="s">
        <v>54</v>
      </c>
    </row>
    <row r="991" spans="11:13" x14ac:dyDescent="0.25">
      <c r="K991" s="8" t="s">
        <v>1045</v>
      </c>
      <c r="L991" s="8" t="s">
        <v>120</v>
      </c>
      <c r="M991" s="8" t="s">
        <v>54</v>
      </c>
    </row>
    <row r="992" spans="11:13" x14ac:dyDescent="0.25">
      <c r="K992" s="8" t="s">
        <v>1046</v>
      </c>
      <c r="L992" s="8" t="s">
        <v>120</v>
      </c>
      <c r="M992" s="8" t="s">
        <v>54</v>
      </c>
    </row>
    <row r="993" spans="11:13" x14ac:dyDescent="0.25">
      <c r="K993" s="8" t="s">
        <v>1047</v>
      </c>
      <c r="L993" s="8" t="s">
        <v>120</v>
      </c>
      <c r="M993" s="8" t="s">
        <v>54</v>
      </c>
    </row>
    <row r="994" spans="11:13" x14ac:dyDescent="0.25">
      <c r="K994" s="8" t="s">
        <v>1048</v>
      </c>
      <c r="L994" s="8" t="s">
        <v>120</v>
      </c>
      <c r="M994" s="8" t="s">
        <v>54</v>
      </c>
    </row>
    <row r="995" spans="11:13" x14ac:dyDescent="0.25">
      <c r="K995" s="8" t="s">
        <v>1049</v>
      </c>
      <c r="L995" s="8" t="s">
        <v>120</v>
      </c>
      <c r="M995" s="8" t="s">
        <v>54</v>
      </c>
    </row>
    <row r="996" spans="11:13" x14ac:dyDescent="0.25">
      <c r="K996" s="8" t="s">
        <v>1050</v>
      </c>
      <c r="L996" s="8" t="s">
        <v>99</v>
      </c>
      <c r="M996" s="8" t="s">
        <v>54</v>
      </c>
    </row>
    <row r="997" spans="11:13" x14ac:dyDescent="0.25">
      <c r="K997" s="8" t="s">
        <v>1051</v>
      </c>
      <c r="L997" s="8" t="s">
        <v>53</v>
      </c>
      <c r="M997" s="8" t="s">
        <v>54</v>
      </c>
    </row>
    <row r="998" spans="11:13" x14ac:dyDescent="0.25">
      <c r="K998" s="8" t="s">
        <v>1052</v>
      </c>
      <c r="L998" s="8" t="s">
        <v>53</v>
      </c>
      <c r="M998" s="8" t="s">
        <v>54</v>
      </c>
    </row>
    <row r="999" spans="11:13" x14ac:dyDescent="0.25">
      <c r="K999" s="8" t="s">
        <v>1053</v>
      </c>
      <c r="L999" s="8" t="s">
        <v>120</v>
      </c>
      <c r="M999" s="8" t="s">
        <v>54</v>
      </c>
    </row>
    <row r="1000" spans="11:13" x14ac:dyDescent="0.25">
      <c r="K1000" s="8" t="s">
        <v>1054</v>
      </c>
      <c r="L1000" s="8" t="s">
        <v>120</v>
      </c>
      <c r="M1000" s="8" t="s">
        <v>54</v>
      </c>
    </row>
    <row r="1001" spans="11:13" x14ac:dyDescent="0.25">
      <c r="K1001" s="8" t="s">
        <v>1055</v>
      </c>
      <c r="L1001" s="8" t="s">
        <v>53</v>
      </c>
      <c r="M1001" s="8" t="s">
        <v>54</v>
      </c>
    </row>
    <row r="1002" spans="11:13" x14ac:dyDescent="0.25">
      <c r="K1002" s="8" t="s">
        <v>1056</v>
      </c>
      <c r="L1002" s="8" t="s">
        <v>53</v>
      </c>
      <c r="M1002" s="8" t="s">
        <v>54</v>
      </c>
    </row>
    <row r="1003" spans="11:13" x14ac:dyDescent="0.25">
      <c r="K1003" s="8" t="s">
        <v>1057</v>
      </c>
      <c r="L1003" s="8" t="s">
        <v>53</v>
      </c>
      <c r="M1003" s="8" t="s">
        <v>54</v>
      </c>
    </row>
    <row r="1004" spans="11:13" x14ac:dyDescent="0.25">
      <c r="K1004" s="8" t="s">
        <v>1058</v>
      </c>
      <c r="L1004" s="8" t="s">
        <v>53</v>
      </c>
      <c r="M1004" s="8" t="s">
        <v>54</v>
      </c>
    </row>
    <row r="1005" spans="11:13" x14ac:dyDescent="0.25">
      <c r="K1005" s="8" t="s">
        <v>1059</v>
      </c>
      <c r="L1005" s="8" t="s">
        <v>53</v>
      </c>
      <c r="M1005" s="8" t="s">
        <v>54</v>
      </c>
    </row>
    <row r="1006" spans="11:13" x14ac:dyDescent="0.25">
      <c r="K1006" s="8" t="s">
        <v>1060</v>
      </c>
      <c r="L1006" s="8" t="s">
        <v>56</v>
      </c>
      <c r="M1006" s="8" t="s">
        <v>51</v>
      </c>
    </row>
    <row r="1007" spans="11:13" x14ac:dyDescent="0.25">
      <c r="K1007" s="8" t="s">
        <v>1061</v>
      </c>
      <c r="L1007" s="8" t="s">
        <v>58</v>
      </c>
      <c r="M1007" s="8" t="s">
        <v>51</v>
      </c>
    </row>
    <row r="1008" spans="11:13" x14ac:dyDescent="0.25">
      <c r="K1008" s="8" t="s">
        <v>1062</v>
      </c>
      <c r="L1008" s="8" t="s">
        <v>174</v>
      </c>
      <c r="M1008" s="8" t="s">
        <v>54</v>
      </c>
    </row>
    <row r="1009" spans="11:13" x14ac:dyDescent="0.25">
      <c r="K1009" s="8" t="s">
        <v>1063</v>
      </c>
      <c r="L1009" s="8" t="s">
        <v>58</v>
      </c>
      <c r="M1009" s="8" t="s">
        <v>54</v>
      </c>
    </row>
    <row r="1010" spans="11:13" x14ac:dyDescent="0.25">
      <c r="K1010" s="8" t="s">
        <v>1064</v>
      </c>
      <c r="L1010" s="8" t="s">
        <v>50</v>
      </c>
      <c r="M1010" s="8" t="s">
        <v>51</v>
      </c>
    </row>
    <row r="1011" spans="11:13" x14ac:dyDescent="0.25">
      <c r="K1011" s="8" t="s">
        <v>1065</v>
      </c>
      <c r="L1011" s="8" t="s">
        <v>53</v>
      </c>
      <c r="M1011" s="8" t="s">
        <v>54</v>
      </c>
    </row>
    <row r="1012" spans="11:13" x14ac:dyDescent="0.25">
      <c r="K1012" s="8" t="s">
        <v>1066</v>
      </c>
      <c r="L1012" s="8" t="s">
        <v>73</v>
      </c>
      <c r="M1012" s="8" t="s">
        <v>54</v>
      </c>
    </row>
    <row r="1013" spans="11:13" x14ac:dyDescent="0.25">
      <c r="K1013" s="8" t="s">
        <v>1067</v>
      </c>
      <c r="L1013" s="8" t="s">
        <v>53</v>
      </c>
      <c r="M1013" s="8" t="s">
        <v>51</v>
      </c>
    </row>
    <row r="1014" spans="11:13" x14ac:dyDescent="0.25">
      <c r="K1014" s="8" t="s">
        <v>1068</v>
      </c>
      <c r="L1014" s="8" t="s">
        <v>88</v>
      </c>
      <c r="M1014" s="8" t="s">
        <v>51</v>
      </c>
    </row>
    <row r="1015" spans="11:13" x14ac:dyDescent="0.25">
      <c r="K1015" s="8" t="s">
        <v>1069</v>
      </c>
      <c r="L1015" s="8" t="s">
        <v>58</v>
      </c>
      <c r="M1015" s="8" t="s">
        <v>54</v>
      </c>
    </row>
    <row r="1016" spans="11:13" x14ac:dyDescent="0.25">
      <c r="K1016" s="8" t="s">
        <v>1070</v>
      </c>
      <c r="L1016" s="8" t="s">
        <v>56</v>
      </c>
      <c r="M1016" s="8" t="s">
        <v>54</v>
      </c>
    </row>
    <row r="1017" spans="11:13" x14ac:dyDescent="0.25">
      <c r="K1017" s="8" t="s">
        <v>1071</v>
      </c>
      <c r="L1017" s="8" t="s">
        <v>73</v>
      </c>
      <c r="M1017" s="8" t="s">
        <v>54</v>
      </c>
    </row>
    <row r="1018" spans="11:13" x14ac:dyDescent="0.25">
      <c r="K1018" s="8" t="s">
        <v>1072</v>
      </c>
      <c r="L1018" s="8" t="s">
        <v>53</v>
      </c>
      <c r="M1018" s="8" t="s">
        <v>51</v>
      </c>
    </row>
    <row r="1019" spans="11:13" x14ac:dyDescent="0.25">
      <c r="K1019" s="8" t="s">
        <v>1073</v>
      </c>
      <c r="L1019" s="8" t="s">
        <v>53</v>
      </c>
      <c r="M1019" s="8" t="s">
        <v>54</v>
      </c>
    </row>
    <row r="1020" spans="11:13" x14ac:dyDescent="0.25">
      <c r="K1020" s="8" t="s">
        <v>1074</v>
      </c>
      <c r="L1020" s="8" t="s">
        <v>149</v>
      </c>
      <c r="M1020" s="8" t="s">
        <v>54</v>
      </c>
    </row>
    <row r="1021" spans="11:13" x14ac:dyDescent="0.25">
      <c r="K1021" s="8" t="s">
        <v>1075</v>
      </c>
      <c r="L1021" s="8" t="s">
        <v>53</v>
      </c>
      <c r="M1021" s="8" t="s">
        <v>54</v>
      </c>
    </row>
    <row r="1022" spans="11:13" x14ac:dyDescent="0.25">
      <c r="K1022" s="8" t="s">
        <v>1076</v>
      </c>
      <c r="L1022" s="8" t="s">
        <v>73</v>
      </c>
      <c r="M1022" s="8" t="s">
        <v>51</v>
      </c>
    </row>
    <row r="1023" spans="11:13" x14ac:dyDescent="0.25">
      <c r="K1023" s="8" t="s">
        <v>1077</v>
      </c>
      <c r="L1023" s="8" t="s">
        <v>69</v>
      </c>
      <c r="M1023" s="8" t="s">
        <v>51</v>
      </c>
    </row>
    <row r="1024" spans="11:13" x14ac:dyDescent="0.25">
      <c r="K1024" s="8" t="s">
        <v>1078</v>
      </c>
      <c r="L1024" s="8" t="s">
        <v>73</v>
      </c>
      <c r="M1024" s="8" t="s">
        <v>54</v>
      </c>
    </row>
    <row r="1025" spans="11:13" x14ac:dyDescent="0.25">
      <c r="K1025" s="8" t="s">
        <v>1079</v>
      </c>
      <c r="L1025" s="8" t="s">
        <v>174</v>
      </c>
      <c r="M1025" s="8" t="s">
        <v>54</v>
      </c>
    </row>
    <row r="1026" spans="11:13" x14ac:dyDescent="0.25">
      <c r="K1026" s="8" t="s">
        <v>1080</v>
      </c>
      <c r="L1026" s="8" t="s">
        <v>58</v>
      </c>
      <c r="M1026" s="8" t="s">
        <v>54</v>
      </c>
    </row>
    <row r="1027" spans="11:13" x14ac:dyDescent="0.25">
      <c r="K1027" s="8" t="s">
        <v>1081</v>
      </c>
      <c r="L1027" s="8" t="s">
        <v>69</v>
      </c>
      <c r="M1027" s="8" t="s">
        <v>51</v>
      </c>
    </row>
    <row r="1028" spans="11:13" x14ac:dyDescent="0.25">
      <c r="K1028" s="8" t="s">
        <v>1082</v>
      </c>
      <c r="L1028" s="8" t="s">
        <v>73</v>
      </c>
      <c r="M1028" s="8" t="s">
        <v>51</v>
      </c>
    </row>
    <row r="1029" spans="11:13" x14ac:dyDescent="0.25">
      <c r="K1029" s="8" t="s">
        <v>1083</v>
      </c>
      <c r="L1029" s="8" t="s">
        <v>53</v>
      </c>
      <c r="M1029" s="8" t="s">
        <v>54</v>
      </c>
    </row>
    <row r="1030" spans="11:13" x14ac:dyDescent="0.25">
      <c r="K1030" s="8" t="s">
        <v>1084</v>
      </c>
      <c r="L1030" s="8" t="s">
        <v>73</v>
      </c>
      <c r="M1030" s="8" t="s">
        <v>51</v>
      </c>
    </row>
    <row r="1031" spans="11:13" x14ac:dyDescent="0.25">
      <c r="K1031" s="8" t="s">
        <v>1085</v>
      </c>
      <c r="L1031" s="8" t="s">
        <v>73</v>
      </c>
      <c r="M1031" s="8" t="s">
        <v>54</v>
      </c>
    </row>
    <row r="1032" spans="11:13" x14ac:dyDescent="0.25">
      <c r="K1032" s="8" t="s">
        <v>1086</v>
      </c>
      <c r="L1032" s="8" t="s">
        <v>73</v>
      </c>
      <c r="M1032" s="8" t="s">
        <v>54</v>
      </c>
    </row>
    <row r="1033" spans="11:13" x14ac:dyDescent="0.25">
      <c r="K1033" s="8" t="s">
        <v>1087</v>
      </c>
      <c r="L1033" s="8" t="s">
        <v>73</v>
      </c>
      <c r="M1033" s="8" t="s">
        <v>51</v>
      </c>
    </row>
    <row r="1034" spans="11:13" x14ac:dyDescent="0.25">
      <c r="K1034" s="8" t="s">
        <v>1088</v>
      </c>
      <c r="L1034" s="8" t="s">
        <v>149</v>
      </c>
      <c r="M1034" s="8" t="s">
        <v>51</v>
      </c>
    </row>
    <row r="1035" spans="11:13" x14ac:dyDescent="0.25">
      <c r="K1035" s="8" t="s">
        <v>1089</v>
      </c>
      <c r="L1035" s="8" t="s">
        <v>99</v>
      </c>
      <c r="M1035" s="8" t="s">
        <v>51</v>
      </c>
    </row>
    <row r="1036" spans="11:13" x14ac:dyDescent="0.25">
      <c r="K1036" s="8" t="s">
        <v>1090</v>
      </c>
      <c r="L1036" s="8" t="s">
        <v>73</v>
      </c>
      <c r="M1036" s="8" t="s">
        <v>51</v>
      </c>
    </row>
    <row r="1037" spans="11:13" x14ac:dyDescent="0.25">
      <c r="K1037" s="8" t="s">
        <v>1091</v>
      </c>
      <c r="L1037" s="8" t="s">
        <v>58</v>
      </c>
      <c r="M1037" s="8" t="s">
        <v>51</v>
      </c>
    </row>
    <row r="1038" spans="11:13" x14ac:dyDescent="0.25">
      <c r="K1038" s="8" t="s">
        <v>1092</v>
      </c>
      <c r="L1038" s="8" t="s">
        <v>73</v>
      </c>
      <c r="M1038" s="8" t="s">
        <v>54</v>
      </c>
    </row>
    <row r="1039" spans="11:13" x14ac:dyDescent="0.25">
      <c r="K1039" s="8" t="s">
        <v>1093</v>
      </c>
      <c r="L1039" s="8" t="s">
        <v>120</v>
      </c>
      <c r="M1039" s="8" t="s">
        <v>54</v>
      </c>
    </row>
    <row r="1040" spans="11:13" x14ac:dyDescent="0.25">
      <c r="K1040" s="8" t="s">
        <v>1094</v>
      </c>
      <c r="L1040" s="8" t="s">
        <v>120</v>
      </c>
      <c r="M1040" s="8" t="s">
        <v>54</v>
      </c>
    </row>
    <row r="1041" spans="11:13" x14ac:dyDescent="0.25">
      <c r="K1041" s="8" t="s">
        <v>1095</v>
      </c>
      <c r="L1041" s="8" t="s">
        <v>120</v>
      </c>
      <c r="M1041" s="8" t="s">
        <v>54</v>
      </c>
    </row>
    <row r="1042" spans="11:13" x14ac:dyDescent="0.25">
      <c r="K1042" s="8" t="s">
        <v>1096</v>
      </c>
      <c r="L1042" s="8" t="s">
        <v>120</v>
      </c>
      <c r="M1042" s="8" t="s">
        <v>54</v>
      </c>
    </row>
    <row r="1043" spans="11:13" x14ac:dyDescent="0.25">
      <c r="K1043" s="8" t="s">
        <v>1097</v>
      </c>
      <c r="L1043" s="8" t="s">
        <v>120</v>
      </c>
      <c r="M1043" s="8" t="s">
        <v>54</v>
      </c>
    </row>
    <row r="1044" spans="11:13" x14ac:dyDescent="0.25">
      <c r="K1044" s="8" t="s">
        <v>1098</v>
      </c>
      <c r="L1044" s="8" t="s">
        <v>120</v>
      </c>
      <c r="M1044" s="8" t="s">
        <v>54</v>
      </c>
    </row>
    <row r="1045" spans="11:13" x14ac:dyDescent="0.25">
      <c r="K1045" s="8" t="s">
        <v>1099</v>
      </c>
      <c r="L1045" s="8" t="s">
        <v>120</v>
      </c>
      <c r="M1045" s="8" t="s">
        <v>54</v>
      </c>
    </row>
    <row r="1046" spans="11:13" x14ac:dyDescent="0.25">
      <c r="K1046" s="8" t="s">
        <v>1100</v>
      </c>
      <c r="L1046" s="8" t="s">
        <v>120</v>
      </c>
      <c r="M1046" s="8" t="s">
        <v>54</v>
      </c>
    </row>
    <row r="1047" spans="11:13" x14ac:dyDescent="0.25">
      <c r="K1047" s="8" t="s">
        <v>1101</v>
      </c>
      <c r="L1047" s="8" t="s">
        <v>120</v>
      </c>
      <c r="M1047" s="8" t="s">
        <v>54</v>
      </c>
    </row>
    <row r="1048" spans="11:13" x14ac:dyDescent="0.25">
      <c r="K1048" s="8" t="s">
        <v>1102</v>
      </c>
      <c r="L1048" s="8" t="s">
        <v>73</v>
      </c>
      <c r="M1048" s="8" t="s">
        <v>54</v>
      </c>
    </row>
    <row r="1049" spans="11:13" x14ac:dyDescent="0.25">
      <c r="K1049" s="8" t="s">
        <v>1103</v>
      </c>
      <c r="L1049" s="8" t="s">
        <v>58</v>
      </c>
      <c r="M1049" s="8" t="s">
        <v>51</v>
      </c>
    </row>
    <row r="1050" spans="11:13" x14ac:dyDescent="0.25">
      <c r="K1050" s="8" t="s">
        <v>1104</v>
      </c>
      <c r="L1050" s="8" t="s">
        <v>120</v>
      </c>
      <c r="M1050" s="8" t="s">
        <v>54</v>
      </c>
    </row>
    <row r="1051" spans="11:13" x14ac:dyDescent="0.25">
      <c r="K1051" s="8" t="s">
        <v>1105</v>
      </c>
      <c r="L1051" s="8" t="s">
        <v>120</v>
      </c>
      <c r="M1051" s="8" t="s">
        <v>54</v>
      </c>
    </row>
    <row r="1052" spans="11:13" x14ac:dyDescent="0.25">
      <c r="K1052" s="8" t="s">
        <v>1106</v>
      </c>
      <c r="L1052" s="8" t="s">
        <v>120</v>
      </c>
      <c r="M1052" s="8" t="s">
        <v>54</v>
      </c>
    </row>
    <row r="1053" spans="11:13" x14ac:dyDescent="0.25">
      <c r="K1053" s="8" t="s">
        <v>1107</v>
      </c>
      <c r="L1053" s="8" t="s">
        <v>120</v>
      </c>
      <c r="M1053" s="8" t="s">
        <v>54</v>
      </c>
    </row>
    <row r="1054" spans="11:13" x14ac:dyDescent="0.25">
      <c r="K1054" s="8" t="s">
        <v>1108</v>
      </c>
      <c r="L1054" s="8" t="s">
        <v>120</v>
      </c>
      <c r="M1054" s="8" t="s">
        <v>54</v>
      </c>
    </row>
    <row r="1055" spans="11:13" x14ac:dyDescent="0.25">
      <c r="K1055" s="8" t="s">
        <v>1109</v>
      </c>
      <c r="L1055" s="8" t="s">
        <v>120</v>
      </c>
      <c r="M1055" s="8" t="s">
        <v>54</v>
      </c>
    </row>
    <row r="1056" spans="11:13" x14ac:dyDescent="0.25">
      <c r="K1056" s="8" t="s">
        <v>1110</v>
      </c>
      <c r="L1056" s="8" t="s">
        <v>120</v>
      </c>
      <c r="M1056" s="8" t="s">
        <v>54</v>
      </c>
    </row>
    <row r="1057" spans="11:13" x14ac:dyDescent="0.25">
      <c r="K1057" s="8" t="s">
        <v>1111</v>
      </c>
      <c r="L1057" s="8" t="s">
        <v>120</v>
      </c>
      <c r="M1057" s="8" t="s">
        <v>54</v>
      </c>
    </row>
    <row r="1058" spans="11:13" x14ac:dyDescent="0.25">
      <c r="K1058" s="8" t="s">
        <v>1112</v>
      </c>
      <c r="L1058" s="8" t="s">
        <v>120</v>
      </c>
      <c r="M1058" s="8" t="s">
        <v>54</v>
      </c>
    </row>
    <row r="1059" spans="11:13" x14ac:dyDescent="0.25">
      <c r="K1059" s="8" t="s">
        <v>1113</v>
      </c>
      <c r="L1059" s="8" t="s">
        <v>120</v>
      </c>
      <c r="M1059" s="8" t="s">
        <v>54</v>
      </c>
    </row>
    <row r="1060" spans="11:13" x14ac:dyDescent="0.25">
      <c r="K1060" s="8" t="s">
        <v>1114</v>
      </c>
      <c r="L1060" s="8" t="s">
        <v>120</v>
      </c>
      <c r="M1060" s="8" t="s">
        <v>54</v>
      </c>
    </row>
    <row r="1061" spans="11:13" x14ac:dyDescent="0.25">
      <c r="K1061" s="8" t="s">
        <v>1115</v>
      </c>
      <c r="L1061" s="8" t="s">
        <v>120</v>
      </c>
      <c r="M1061" s="8" t="s">
        <v>54</v>
      </c>
    </row>
    <row r="1062" spans="11:13" x14ac:dyDescent="0.25">
      <c r="K1062" s="8" t="s">
        <v>1116</v>
      </c>
      <c r="L1062" s="8" t="s">
        <v>58</v>
      </c>
      <c r="M1062" s="8" t="s">
        <v>54</v>
      </c>
    </row>
    <row r="1063" spans="11:13" x14ac:dyDescent="0.25">
      <c r="K1063" s="8" t="s">
        <v>1117</v>
      </c>
      <c r="L1063" s="8" t="s">
        <v>58</v>
      </c>
      <c r="M1063" s="8" t="s">
        <v>51</v>
      </c>
    </row>
    <row r="1064" spans="11:13" x14ac:dyDescent="0.25">
      <c r="K1064" s="8" t="s">
        <v>1118</v>
      </c>
      <c r="L1064" s="8" t="s">
        <v>58</v>
      </c>
      <c r="M1064" s="8" t="s">
        <v>54</v>
      </c>
    </row>
    <row r="1065" spans="11:13" x14ac:dyDescent="0.25">
      <c r="K1065" s="8" t="s">
        <v>1119</v>
      </c>
      <c r="L1065" s="8" t="s">
        <v>58</v>
      </c>
      <c r="M1065" s="8" t="s">
        <v>54</v>
      </c>
    </row>
    <row r="1066" spans="11:13" x14ac:dyDescent="0.25">
      <c r="K1066" s="8" t="s">
        <v>1120</v>
      </c>
      <c r="L1066" s="8" t="s">
        <v>53</v>
      </c>
      <c r="M1066" s="8" t="s">
        <v>54</v>
      </c>
    </row>
    <row r="1067" spans="11:13" x14ac:dyDescent="0.25">
      <c r="K1067" s="8" t="s">
        <v>1121</v>
      </c>
      <c r="L1067" s="8" t="s">
        <v>73</v>
      </c>
      <c r="M1067" s="8" t="s">
        <v>51</v>
      </c>
    </row>
    <row r="1068" spans="11:13" x14ac:dyDescent="0.25">
      <c r="K1068" s="8" t="s">
        <v>1122</v>
      </c>
      <c r="L1068" s="8" t="s">
        <v>73</v>
      </c>
      <c r="M1068" s="8" t="s">
        <v>54</v>
      </c>
    </row>
    <row r="1069" spans="11:13" x14ac:dyDescent="0.25">
      <c r="K1069" s="8" t="s">
        <v>1123</v>
      </c>
      <c r="L1069" s="8" t="s">
        <v>160</v>
      </c>
      <c r="M1069" s="8" t="s">
        <v>51</v>
      </c>
    </row>
    <row r="1070" spans="11:13" x14ac:dyDescent="0.25">
      <c r="K1070" s="8" t="s">
        <v>1124</v>
      </c>
      <c r="L1070" s="8" t="s">
        <v>99</v>
      </c>
      <c r="M1070" s="8" t="s">
        <v>51</v>
      </c>
    </row>
    <row r="1071" spans="11:13" x14ac:dyDescent="0.25">
      <c r="K1071" s="8" t="s">
        <v>1125</v>
      </c>
      <c r="L1071" s="8" t="s">
        <v>298</v>
      </c>
      <c r="M1071" s="8" t="s">
        <v>172</v>
      </c>
    </row>
    <row r="1072" spans="11:13" x14ac:dyDescent="0.25">
      <c r="K1072" s="8" t="s">
        <v>1126</v>
      </c>
      <c r="L1072" s="8" t="s">
        <v>294</v>
      </c>
      <c r="M1072" s="8" t="s">
        <v>51</v>
      </c>
    </row>
    <row r="1073" spans="11:13" x14ac:dyDescent="0.25">
      <c r="K1073" s="8" t="s">
        <v>1127</v>
      </c>
      <c r="L1073" s="8" t="s">
        <v>53</v>
      </c>
      <c r="M1073" s="8" t="s">
        <v>54</v>
      </c>
    </row>
    <row r="1074" spans="11:13" x14ac:dyDescent="0.25">
      <c r="K1074" s="8" t="s">
        <v>1128</v>
      </c>
      <c r="L1074" s="8" t="s">
        <v>58</v>
      </c>
      <c r="M1074" s="8" t="s">
        <v>51</v>
      </c>
    </row>
    <row r="1075" spans="11:13" x14ac:dyDescent="0.25">
      <c r="K1075" s="8" t="s">
        <v>1129</v>
      </c>
      <c r="L1075" s="8" t="s">
        <v>174</v>
      </c>
      <c r="M1075" s="8" t="s">
        <v>54</v>
      </c>
    </row>
    <row r="1076" spans="11:13" x14ac:dyDescent="0.25">
      <c r="K1076" s="8" t="s">
        <v>1130</v>
      </c>
      <c r="L1076" s="8" t="s">
        <v>58</v>
      </c>
      <c r="M1076" s="8" t="s">
        <v>54</v>
      </c>
    </row>
    <row r="1077" spans="11:13" x14ac:dyDescent="0.25">
      <c r="K1077" s="8" t="s">
        <v>1131</v>
      </c>
      <c r="L1077" s="8" t="s">
        <v>297</v>
      </c>
      <c r="M1077" s="8" t="s">
        <v>172</v>
      </c>
    </row>
    <row r="1078" spans="11:13" x14ac:dyDescent="0.25">
      <c r="K1078" s="8" t="s">
        <v>1132</v>
      </c>
      <c r="L1078" s="8" t="s">
        <v>58</v>
      </c>
      <c r="M1078" s="8" t="s">
        <v>51</v>
      </c>
    </row>
    <row r="1079" spans="11:13" x14ac:dyDescent="0.25">
      <c r="K1079" s="8" t="s">
        <v>1133</v>
      </c>
      <c r="L1079" s="8" t="s">
        <v>69</v>
      </c>
      <c r="M1079" s="8" t="s">
        <v>51</v>
      </c>
    </row>
    <row r="1080" spans="11:13" x14ac:dyDescent="0.25">
      <c r="K1080" s="8" t="s">
        <v>1134</v>
      </c>
      <c r="L1080" s="8" t="s">
        <v>58</v>
      </c>
      <c r="M1080" s="8" t="s">
        <v>54</v>
      </c>
    </row>
    <row r="1081" spans="11:13" x14ac:dyDescent="0.25">
      <c r="K1081" s="8" t="s">
        <v>1135</v>
      </c>
      <c r="L1081" s="8" t="s">
        <v>69</v>
      </c>
      <c r="M1081" s="8" t="s">
        <v>51</v>
      </c>
    </row>
    <row r="1082" spans="11:13" x14ac:dyDescent="0.25">
      <c r="K1082" s="8" t="s">
        <v>1136</v>
      </c>
      <c r="L1082" s="8" t="s">
        <v>88</v>
      </c>
      <c r="M1082" s="8" t="s">
        <v>51</v>
      </c>
    </row>
    <row r="1083" spans="11:13" x14ac:dyDescent="0.25">
      <c r="K1083" s="8" t="s">
        <v>1137</v>
      </c>
      <c r="L1083" s="8" t="s">
        <v>56</v>
      </c>
      <c r="M1083" s="8" t="s">
        <v>51</v>
      </c>
    </row>
    <row r="1084" spans="11:13" x14ac:dyDescent="0.25">
      <c r="K1084" s="8" t="s">
        <v>1138</v>
      </c>
      <c r="L1084" s="8" t="s">
        <v>174</v>
      </c>
      <c r="M1084" s="8" t="s">
        <v>54</v>
      </c>
    </row>
    <row r="1085" spans="11:13" x14ac:dyDescent="0.25">
      <c r="K1085" s="8" t="s">
        <v>1139</v>
      </c>
      <c r="L1085" s="8" t="s">
        <v>120</v>
      </c>
      <c r="M1085" s="8" t="s">
        <v>54</v>
      </c>
    </row>
    <row r="1086" spans="11:13" x14ac:dyDescent="0.25">
      <c r="K1086" s="8" t="s">
        <v>1140</v>
      </c>
      <c r="L1086" s="8" t="s">
        <v>120</v>
      </c>
      <c r="M1086" s="8" t="s">
        <v>54</v>
      </c>
    </row>
    <row r="1087" spans="11:13" x14ac:dyDescent="0.25">
      <c r="K1087" s="8" t="s">
        <v>1141</v>
      </c>
      <c r="L1087" s="8" t="s">
        <v>120</v>
      </c>
      <c r="M1087" s="8" t="s">
        <v>54</v>
      </c>
    </row>
    <row r="1088" spans="11:13" x14ac:dyDescent="0.25">
      <c r="K1088" s="8" t="s">
        <v>1142</v>
      </c>
      <c r="L1088" s="8" t="s">
        <v>120</v>
      </c>
      <c r="M1088" s="8" t="s">
        <v>54</v>
      </c>
    </row>
    <row r="1089" spans="11:13" x14ac:dyDescent="0.25">
      <c r="K1089" s="8" t="s">
        <v>1143</v>
      </c>
      <c r="L1089" s="8" t="s">
        <v>120</v>
      </c>
      <c r="M1089" s="8" t="s">
        <v>54</v>
      </c>
    </row>
    <row r="1090" spans="11:13" x14ac:dyDescent="0.25">
      <c r="K1090" s="8" t="s">
        <v>1144</v>
      </c>
      <c r="L1090" s="8" t="s">
        <v>120</v>
      </c>
      <c r="M1090" s="8" t="s">
        <v>54</v>
      </c>
    </row>
    <row r="1091" spans="11:13" x14ac:dyDescent="0.25">
      <c r="K1091" s="8" t="s">
        <v>1145</v>
      </c>
      <c r="L1091" s="8" t="s">
        <v>120</v>
      </c>
      <c r="M1091" s="8" t="s">
        <v>54</v>
      </c>
    </row>
    <row r="1092" spans="11:13" x14ac:dyDescent="0.25">
      <c r="K1092" s="8" t="s">
        <v>1146</v>
      </c>
      <c r="L1092" s="8" t="s">
        <v>120</v>
      </c>
      <c r="M1092" s="8" t="s">
        <v>54</v>
      </c>
    </row>
    <row r="1093" spans="11:13" x14ac:dyDescent="0.25">
      <c r="K1093" s="8" t="s">
        <v>1147</v>
      </c>
      <c r="L1093" s="8" t="s">
        <v>120</v>
      </c>
      <c r="M1093" s="8" t="s">
        <v>54</v>
      </c>
    </row>
    <row r="1094" spans="11:13" x14ac:dyDescent="0.25">
      <c r="K1094" s="8" t="s">
        <v>1148</v>
      </c>
      <c r="L1094" s="8" t="s">
        <v>120</v>
      </c>
      <c r="M1094" s="8" t="s">
        <v>54</v>
      </c>
    </row>
    <row r="1095" spans="11:13" x14ac:dyDescent="0.25">
      <c r="K1095" s="8" t="s">
        <v>1149</v>
      </c>
      <c r="L1095" s="8" t="s">
        <v>120</v>
      </c>
      <c r="M1095" s="8" t="s">
        <v>54</v>
      </c>
    </row>
    <row r="1096" spans="11:13" x14ac:dyDescent="0.25">
      <c r="K1096" s="8" t="s">
        <v>1150</v>
      </c>
      <c r="L1096" s="8" t="s">
        <v>120</v>
      </c>
      <c r="M1096" s="8" t="s">
        <v>54</v>
      </c>
    </row>
    <row r="1097" spans="11:13" x14ac:dyDescent="0.25">
      <c r="K1097" s="8" t="s">
        <v>1151</v>
      </c>
      <c r="L1097" s="8" t="s">
        <v>120</v>
      </c>
      <c r="M1097" s="8" t="s">
        <v>54</v>
      </c>
    </row>
    <row r="1098" spans="11:13" x14ac:dyDescent="0.25">
      <c r="K1098" s="8" t="s">
        <v>1152</v>
      </c>
      <c r="L1098" s="8" t="s">
        <v>73</v>
      </c>
      <c r="M1098" s="8" t="s">
        <v>54</v>
      </c>
    </row>
    <row r="1099" spans="11:13" x14ac:dyDescent="0.25">
      <c r="K1099" s="8" t="s">
        <v>1153</v>
      </c>
      <c r="L1099" s="8" t="s">
        <v>58</v>
      </c>
      <c r="M1099" s="8" t="s">
        <v>54</v>
      </c>
    </row>
    <row r="1100" spans="11:13" x14ac:dyDescent="0.25">
      <c r="K1100" s="8" t="s">
        <v>1154</v>
      </c>
      <c r="L1100" s="8" t="s">
        <v>73</v>
      </c>
      <c r="M1100" s="8" t="s">
        <v>51</v>
      </c>
    </row>
    <row r="1101" spans="11:13" x14ac:dyDescent="0.25">
      <c r="K1101" s="8" t="s">
        <v>1155</v>
      </c>
      <c r="L1101" s="8" t="s">
        <v>58</v>
      </c>
      <c r="M1101" s="8" t="s">
        <v>54</v>
      </c>
    </row>
    <row r="1102" spans="11:13" x14ac:dyDescent="0.25">
      <c r="K1102" s="8" t="s">
        <v>1156</v>
      </c>
      <c r="L1102" s="8" t="s">
        <v>58</v>
      </c>
      <c r="M1102" s="8" t="s">
        <v>51</v>
      </c>
    </row>
    <row r="1103" spans="11:13" x14ac:dyDescent="0.25">
      <c r="K1103" s="8" t="s">
        <v>1157</v>
      </c>
      <c r="L1103" s="8" t="s">
        <v>69</v>
      </c>
      <c r="M1103" s="8" t="s">
        <v>54</v>
      </c>
    </row>
    <row r="1104" spans="11:13" x14ac:dyDescent="0.25">
      <c r="K1104" s="8" t="s">
        <v>1158</v>
      </c>
      <c r="L1104" s="8" t="s">
        <v>73</v>
      </c>
      <c r="M1104" s="8" t="s">
        <v>54</v>
      </c>
    </row>
    <row r="1105" spans="11:13" x14ac:dyDescent="0.25">
      <c r="K1105" s="8" t="s">
        <v>1159</v>
      </c>
      <c r="L1105" s="8" t="s">
        <v>73</v>
      </c>
      <c r="M1105" s="8" t="s">
        <v>51</v>
      </c>
    </row>
    <row r="1106" spans="11:13" x14ac:dyDescent="0.25">
      <c r="K1106" s="8" t="s">
        <v>1160</v>
      </c>
      <c r="L1106" s="8" t="s">
        <v>50</v>
      </c>
      <c r="M1106" s="8" t="s">
        <v>51</v>
      </c>
    </row>
    <row r="1107" spans="11:13" x14ac:dyDescent="0.25">
      <c r="K1107" s="8" t="s">
        <v>1161</v>
      </c>
      <c r="L1107" s="8" t="s">
        <v>58</v>
      </c>
      <c r="M1107" s="8" t="s">
        <v>51</v>
      </c>
    </row>
    <row r="1108" spans="11:13" x14ac:dyDescent="0.25">
      <c r="K1108" s="8" t="s">
        <v>1162</v>
      </c>
      <c r="L1108" s="8" t="s">
        <v>73</v>
      </c>
      <c r="M1108" s="8" t="s">
        <v>54</v>
      </c>
    </row>
    <row r="1109" spans="11:13" x14ac:dyDescent="0.25">
      <c r="K1109" s="8" t="s">
        <v>1163</v>
      </c>
      <c r="L1109" s="8" t="s">
        <v>298</v>
      </c>
      <c r="M1109" s="8" t="s">
        <v>172</v>
      </c>
    </row>
    <row r="1110" spans="11:13" x14ac:dyDescent="0.25">
      <c r="K1110" s="8" t="s">
        <v>1164</v>
      </c>
      <c r="L1110" s="8" t="s">
        <v>99</v>
      </c>
      <c r="M1110" s="8" t="s">
        <v>54</v>
      </c>
    </row>
    <row r="1111" spans="11:13" x14ac:dyDescent="0.25">
      <c r="K1111" s="8" t="s">
        <v>1165</v>
      </c>
      <c r="L1111" s="8" t="s">
        <v>53</v>
      </c>
      <c r="M1111" s="8" t="s">
        <v>51</v>
      </c>
    </row>
    <row r="1112" spans="11:13" x14ac:dyDescent="0.25">
      <c r="K1112" s="8" t="s">
        <v>1166</v>
      </c>
      <c r="L1112" s="8" t="s">
        <v>73</v>
      </c>
      <c r="M1112" s="8" t="s">
        <v>51</v>
      </c>
    </row>
    <row r="1113" spans="11:13" x14ac:dyDescent="0.25">
      <c r="K1113" s="8" t="s">
        <v>1167</v>
      </c>
      <c r="L1113" s="8" t="s">
        <v>58</v>
      </c>
      <c r="M1113" s="8" t="s">
        <v>54</v>
      </c>
    </row>
    <row r="1114" spans="11:13" x14ac:dyDescent="0.25">
      <c r="K1114" s="8" t="s">
        <v>1168</v>
      </c>
      <c r="L1114" s="8" t="s">
        <v>120</v>
      </c>
      <c r="M1114" s="8" t="s">
        <v>54</v>
      </c>
    </row>
    <row r="1115" spans="11:13" x14ac:dyDescent="0.25">
      <c r="K1115" s="8" t="s">
        <v>1169</v>
      </c>
      <c r="L1115" s="8" t="s">
        <v>58</v>
      </c>
      <c r="M1115" s="8" t="s">
        <v>54</v>
      </c>
    </row>
    <row r="1116" spans="11:13" x14ac:dyDescent="0.25">
      <c r="K1116" s="8" t="s">
        <v>1170</v>
      </c>
      <c r="L1116" s="8" t="s">
        <v>53</v>
      </c>
      <c r="M1116" s="8" t="s">
        <v>54</v>
      </c>
    </row>
    <row r="1117" spans="11:13" x14ac:dyDescent="0.25">
      <c r="K1117" s="8" t="s">
        <v>1171</v>
      </c>
      <c r="L1117" s="8" t="s">
        <v>297</v>
      </c>
      <c r="M1117" s="8" t="s">
        <v>172</v>
      </c>
    </row>
    <row r="1118" spans="11:13" x14ac:dyDescent="0.25">
      <c r="K1118" s="8" t="s">
        <v>1172</v>
      </c>
      <c r="L1118" s="8" t="s">
        <v>171</v>
      </c>
      <c r="M1118" s="8" t="s">
        <v>172</v>
      </c>
    </row>
    <row r="1119" spans="11:13" x14ac:dyDescent="0.25">
      <c r="K1119" s="8" t="s">
        <v>1173</v>
      </c>
      <c r="L1119" s="8" t="s">
        <v>53</v>
      </c>
      <c r="M1119" s="8" t="s">
        <v>54</v>
      </c>
    </row>
    <row r="1120" spans="11:13" x14ac:dyDescent="0.25">
      <c r="K1120" s="8" t="s">
        <v>1174</v>
      </c>
      <c r="L1120" s="8" t="s">
        <v>99</v>
      </c>
      <c r="M1120" s="8" t="s">
        <v>54</v>
      </c>
    </row>
    <row r="1121" spans="11:13" x14ac:dyDescent="0.25">
      <c r="K1121" s="8" t="s">
        <v>1175</v>
      </c>
      <c r="L1121" s="8" t="s">
        <v>73</v>
      </c>
      <c r="M1121" s="8" t="s">
        <v>51</v>
      </c>
    </row>
    <row r="1122" spans="11:13" x14ac:dyDescent="0.25">
      <c r="K1122" s="8" t="s">
        <v>1176</v>
      </c>
      <c r="L1122" s="8" t="s">
        <v>50</v>
      </c>
      <c r="M1122" s="8" t="s">
        <v>51</v>
      </c>
    </row>
    <row r="1123" spans="11:13" x14ac:dyDescent="0.25">
      <c r="K1123" s="8" t="s">
        <v>1177</v>
      </c>
      <c r="L1123" s="8" t="s">
        <v>53</v>
      </c>
      <c r="M1123" s="8" t="s">
        <v>51</v>
      </c>
    </row>
    <row r="1124" spans="11:13" x14ac:dyDescent="0.25">
      <c r="K1124" s="8" t="s">
        <v>1178</v>
      </c>
      <c r="L1124" s="8" t="s">
        <v>50</v>
      </c>
      <c r="M1124" s="8" t="s">
        <v>51</v>
      </c>
    </row>
    <row r="1125" spans="11:13" x14ac:dyDescent="0.25">
      <c r="K1125" s="8" t="s">
        <v>1179</v>
      </c>
      <c r="L1125" s="8" t="s">
        <v>73</v>
      </c>
      <c r="M1125" s="8" t="s">
        <v>51</v>
      </c>
    </row>
    <row r="1126" spans="11:13" x14ac:dyDescent="0.25">
      <c r="K1126" s="8" t="s">
        <v>1180</v>
      </c>
      <c r="L1126" s="8" t="s">
        <v>53</v>
      </c>
      <c r="M1126" s="8" t="s">
        <v>54</v>
      </c>
    </row>
    <row r="1127" spans="11:13" x14ac:dyDescent="0.25">
      <c r="K1127" s="8" t="s">
        <v>1181</v>
      </c>
      <c r="L1127" s="8" t="s">
        <v>73</v>
      </c>
      <c r="M1127" s="8" t="s">
        <v>51</v>
      </c>
    </row>
    <row r="1128" spans="11:13" x14ac:dyDescent="0.25">
      <c r="K1128" s="8" t="s">
        <v>1182</v>
      </c>
      <c r="L1128" s="8" t="s">
        <v>53</v>
      </c>
      <c r="M1128" s="8" t="s">
        <v>54</v>
      </c>
    </row>
    <row r="1129" spans="11:13" x14ac:dyDescent="0.25">
      <c r="K1129" s="8" t="s">
        <v>1183</v>
      </c>
      <c r="L1129" s="8" t="s">
        <v>53</v>
      </c>
      <c r="M1129" s="8" t="s">
        <v>54</v>
      </c>
    </row>
    <row r="1130" spans="11:13" x14ac:dyDescent="0.25">
      <c r="K1130" s="8" t="s">
        <v>1184</v>
      </c>
      <c r="L1130" s="8" t="s">
        <v>53</v>
      </c>
      <c r="M1130" s="8" t="s">
        <v>51</v>
      </c>
    </row>
    <row r="1131" spans="11:13" x14ac:dyDescent="0.25">
      <c r="K1131" s="8" t="s">
        <v>1185</v>
      </c>
      <c r="L1131" s="8" t="s">
        <v>58</v>
      </c>
      <c r="M1131" s="8" t="s">
        <v>51</v>
      </c>
    </row>
    <row r="1132" spans="11:13" x14ac:dyDescent="0.25">
      <c r="K1132" s="8" t="s">
        <v>1186</v>
      </c>
      <c r="L1132" s="8" t="s">
        <v>53</v>
      </c>
      <c r="M1132" s="8" t="s">
        <v>54</v>
      </c>
    </row>
    <row r="1133" spans="11:13" x14ac:dyDescent="0.25">
      <c r="K1133" s="8" t="s">
        <v>1187</v>
      </c>
      <c r="L1133" s="8" t="s">
        <v>73</v>
      </c>
      <c r="M1133" s="8" t="s">
        <v>54</v>
      </c>
    </row>
    <row r="1134" spans="11:13" x14ac:dyDescent="0.25">
      <c r="K1134" s="8" t="s">
        <v>1188</v>
      </c>
      <c r="L1134" s="8" t="s">
        <v>58</v>
      </c>
      <c r="M1134" s="8" t="s">
        <v>51</v>
      </c>
    </row>
    <row r="1135" spans="11:13" x14ac:dyDescent="0.25">
      <c r="K1135" s="8" t="s">
        <v>1189</v>
      </c>
      <c r="L1135" s="8" t="s">
        <v>53</v>
      </c>
      <c r="M1135" s="8" t="s">
        <v>54</v>
      </c>
    </row>
    <row r="1136" spans="11:13" x14ac:dyDescent="0.25">
      <c r="K1136" s="8" t="s">
        <v>1190</v>
      </c>
      <c r="L1136" s="8" t="s">
        <v>58</v>
      </c>
      <c r="M1136" s="8" t="s">
        <v>54</v>
      </c>
    </row>
    <row r="1137" spans="11:13" x14ac:dyDescent="0.25">
      <c r="K1137" s="8" t="s">
        <v>1191</v>
      </c>
      <c r="L1137" s="8" t="s">
        <v>56</v>
      </c>
      <c r="M1137" s="8" t="s">
        <v>51</v>
      </c>
    </row>
    <row r="1138" spans="11:13" x14ac:dyDescent="0.25">
      <c r="K1138" s="8" t="s">
        <v>1192</v>
      </c>
      <c r="L1138" s="8" t="s">
        <v>58</v>
      </c>
      <c r="M1138" s="8" t="s">
        <v>54</v>
      </c>
    </row>
    <row r="1139" spans="11:13" x14ac:dyDescent="0.25">
      <c r="K1139" s="8" t="s">
        <v>1193</v>
      </c>
      <c r="L1139" s="8" t="s">
        <v>174</v>
      </c>
      <c r="M1139" s="8" t="s">
        <v>54</v>
      </c>
    </row>
    <row r="1140" spans="11:13" x14ac:dyDescent="0.25">
      <c r="K1140" s="8" t="s">
        <v>1194</v>
      </c>
      <c r="L1140" s="8" t="s">
        <v>69</v>
      </c>
      <c r="M1140" s="8" t="s">
        <v>54</v>
      </c>
    </row>
    <row r="1141" spans="11:13" x14ac:dyDescent="0.25">
      <c r="K1141" s="8" t="s">
        <v>1195</v>
      </c>
      <c r="L1141" s="8" t="s">
        <v>56</v>
      </c>
      <c r="M1141" s="8" t="s">
        <v>51</v>
      </c>
    </row>
    <row r="1142" spans="11:13" x14ac:dyDescent="0.25">
      <c r="K1142" s="8" t="s">
        <v>1196</v>
      </c>
      <c r="L1142" s="8" t="s">
        <v>53</v>
      </c>
      <c r="M1142" s="8" t="s">
        <v>51</v>
      </c>
    </row>
    <row r="1143" spans="11:13" x14ac:dyDescent="0.25">
      <c r="K1143" s="8" t="s">
        <v>1197</v>
      </c>
      <c r="L1143" s="8" t="s">
        <v>58</v>
      </c>
      <c r="M1143" s="8" t="s">
        <v>54</v>
      </c>
    </row>
    <row r="1144" spans="11:13" x14ac:dyDescent="0.25">
      <c r="K1144" s="8" t="s">
        <v>1198</v>
      </c>
      <c r="L1144" s="8" t="s">
        <v>53</v>
      </c>
      <c r="M1144" s="8" t="s">
        <v>54</v>
      </c>
    </row>
    <row r="1145" spans="11:13" x14ac:dyDescent="0.25">
      <c r="K1145" s="8" t="s">
        <v>1199</v>
      </c>
      <c r="L1145" s="8" t="s">
        <v>73</v>
      </c>
      <c r="M1145" s="8" t="s">
        <v>54</v>
      </c>
    </row>
    <row r="1146" spans="11:13" x14ac:dyDescent="0.25">
      <c r="K1146" s="8" t="s">
        <v>1200</v>
      </c>
      <c r="L1146" s="8" t="s">
        <v>73</v>
      </c>
      <c r="M1146" s="8" t="s">
        <v>51</v>
      </c>
    </row>
    <row r="1147" spans="11:13" x14ac:dyDescent="0.25">
      <c r="K1147" s="8" t="s">
        <v>1201</v>
      </c>
      <c r="L1147" s="8" t="s">
        <v>73</v>
      </c>
      <c r="M1147" s="8" t="s">
        <v>51</v>
      </c>
    </row>
    <row r="1148" spans="11:13" x14ac:dyDescent="0.25">
      <c r="K1148" s="8" t="s">
        <v>1202</v>
      </c>
      <c r="L1148" s="8" t="s">
        <v>53</v>
      </c>
      <c r="M1148" s="8" t="s">
        <v>51</v>
      </c>
    </row>
    <row r="1149" spans="11:13" x14ac:dyDescent="0.25">
      <c r="K1149" s="8" t="s">
        <v>1203</v>
      </c>
      <c r="L1149" s="8" t="s">
        <v>53</v>
      </c>
      <c r="M1149" s="8" t="s">
        <v>54</v>
      </c>
    </row>
    <row r="1150" spans="11:13" x14ac:dyDescent="0.25">
      <c r="K1150" s="8" t="s">
        <v>1204</v>
      </c>
      <c r="L1150" s="8" t="s">
        <v>58</v>
      </c>
      <c r="M1150" s="8" t="s">
        <v>51</v>
      </c>
    </row>
    <row r="1151" spans="11:13" x14ac:dyDescent="0.25">
      <c r="K1151" s="8" t="s">
        <v>1205</v>
      </c>
      <c r="L1151" s="8" t="s">
        <v>99</v>
      </c>
      <c r="M1151" s="8" t="s">
        <v>54</v>
      </c>
    </row>
    <row r="1152" spans="11:13" x14ac:dyDescent="0.25">
      <c r="K1152" s="8" t="s">
        <v>1206</v>
      </c>
      <c r="L1152" s="8" t="s">
        <v>73</v>
      </c>
      <c r="M1152" s="8" t="s">
        <v>54</v>
      </c>
    </row>
    <row r="1153" spans="11:13" x14ac:dyDescent="0.25">
      <c r="K1153" s="8" t="s">
        <v>1207</v>
      </c>
      <c r="L1153" s="8" t="s">
        <v>58</v>
      </c>
      <c r="M1153" s="8" t="s">
        <v>51</v>
      </c>
    </row>
    <row r="1154" spans="11:13" x14ac:dyDescent="0.25">
      <c r="K1154" s="8" t="s">
        <v>1208</v>
      </c>
      <c r="L1154" s="8" t="s">
        <v>53</v>
      </c>
      <c r="M1154" s="8" t="s">
        <v>54</v>
      </c>
    </row>
    <row r="1155" spans="11:13" x14ac:dyDescent="0.25">
      <c r="K1155" s="8" t="s">
        <v>1209</v>
      </c>
      <c r="L1155" s="8" t="s">
        <v>53</v>
      </c>
      <c r="M1155" s="8" t="s">
        <v>54</v>
      </c>
    </row>
    <row r="1156" spans="11:13" x14ac:dyDescent="0.25">
      <c r="K1156" s="8" t="s">
        <v>1210</v>
      </c>
      <c r="L1156" s="8" t="s">
        <v>73</v>
      </c>
      <c r="M1156" s="8" t="s">
        <v>54</v>
      </c>
    </row>
    <row r="1157" spans="11:13" x14ac:dyDescent="0.25">
      <c r="K1157" s="8" t="s">
        <v>1211</v>
      </c>
      <c r="L1157" s="8" t="s">
        <v>73</v>
      </c>
      <c r="M1157" s="8" t="s">
        <v>54</v>
      </c>
    </row>
    <row r="1158" spans="11:13" x14ac:dyDescent="0.25">
      <c r="K1158" s="8" t="s">
        <v>1212</v>
      </c>
      <c r="L1158" s="8" t="s">
        <v>73</v>
      </c>
      <c r="M1158" s="8" t="s">
        <v>54</v>
      </c>
    </row>
    <row r="1159" spans="11:13" x14ac:dyDescent="0.25">
      <c r="K1159" s="8" t="s">
        <v>1213</v>
      </c>
      <c r="L1159" s="8" t="s">
        <v>174</v>
      </c>
      <c r="M1159" s="8" t="s">
        <v>51</v>
      </c>
    </row>
    <row r="1160" spans="11:13" x14ac:dyDescent="0.25">
      <c r="K1160" s="8" t="s">
        <v>1214</v>
      </c>
      <c r="L1160" s="8" t="s">
        <v>120</v>
      </c>
      <c r="M1160" s="8" t="s">
        <v>54</v>
      </c>
    </row>
    <row r="1161" spans="11:13" x14ac:dyDescent="0.25">
      <c r="K1161" s="8" t="s">
        <v>1215</v>
      </c>
      <c r="L1161" s="8" t="s">
        <v>120</v>
      </c>
      <c r="M1161" s="8" t="s">
        <v>54</v>
      </c>
    </row>
    <row r="1162" spans="11:13" x14ac:dyDescent="0.25">
      <c r="K1162" s="8" t="s">
        <v>1216</v>
      </c>
      <c r="L1162" s="8" t="s">
        <v>120</v>
      </c>
      <c r="M1162" s="8" t="s">
        <v>54</v>
      </c>
    </row>
    <row r="1163" spans="11:13" x14ac:dyDescent="0.25">
      <c r="K1163" s="8" t="s">
        <v>1217</v>
      </c>
      <c r="L1163" s="8" t="s">
        <v>120</v>
      </c>
      <c r="M1163" s="8" t="s">
        <v>54</v>
      </c>
    </row>
    <row r="1164" spans="11:13" x14ac:dyDescent="0.25">
      <c r="K1164" s="8" t="s">
        <v>1218</v>
      </c>
      <c r="L1164" s="8" t="s">
        <v>120</v>
      </c>
      <c r="M1164" s="8" t="s">
        <v>54</v>
      </c>
    </row>
    <row r="1165" spans="11:13" x14ac:dyDescent="0.25">
      <c r="K1165" s="8" t="s">
        <v>1219</v>
      </c>
      <c r="L1165" s="8" t="s">
        <v>120</v>
      </c>
      <c r="M1165" s="8" t="s">
        <v>54</v>
      </c>
    </row>
    <row r="1166" spans="11:13" x14ac:dyDescent="0.25">
      <c r="K1166" s="8" t="s">
        <v>1220</v>
      </c>
      <c r="L1166" s="8" t="s">
        <v>120</v>
      </c>
      <c r="M1166" s="8" t="s">
        <v>54</v>
      </c>
    </row>
    <row r="1167" spans="11:13" x14ac:dyDescent="0.25">
      <c r="K1167" s="8" t="s">
        <v>1221</v>
      </c>
      <c r="L1167" s="8" t="s">
        <v>120</v>
      </c>
      <c r="M1167" s="8" t="s">
        <v>54</v>
      </c>
    </row>
    <row r="1168" spans="11:13" x14ac:dyDescent="0.25">
      <c r="K1168" s="8" t="s">
        <v>1222</v>
      </c>
      <c r="L1168" s="8" t="s">
        <v>120</v>
      </c>
      <c r="M1168" s="8" t="s">
        <v>54</v>
      </c>
    </row>
    <row r="1169" spans="11:13" x14ac:dyDescent="0.25">
      <c r="K1169" s="8" t="s">
        <v>1223</v>
      </c>
      <c r="L1169" s="8" t="s">
        <v>120</v>
      </c>
      <c r="M1169" s="8" t="s">
        <v>54</v>
      </c>
    </row>
    <row r="1170" spans="11:13" x14ac:dyDescent="0.25">
      <c r="K1170" s="8" t="s">
        <v>1224</v>
      </c>
      <c r="L1170" s="8" t="s">
        <v>120</v>
      </c>
      <c r="M1170" s="8" t="s">
        <v>54</v>
      </c>
    </row>
    <row r="1171" spans="11:13" x14ac:dyDescent="0.25">
      <c r="K1171" s="8" t="s">
        <v>1225</v>
      </c>
      <c r="L1171" s="8" t="s">
        <v>120</v>
      </c>
      <c r="M1171" s="8" t="s">
        <v>54</v>
      </c>
    </row>
    <row r="1172" spans="11:13" x14ac:dyDescent="0.25">
      <c r="K1172" s="8" t="s">
        <v>1226</v>
      </c>
      <c r="L1172" s="8" t="s">
        <v>120</v>
      </c>
      <c r="M1172" s="8" t="s">
        <v>54</v>
      </c>
    </row>
    <row r="1173" spans="11:13" x14ac:dyDescent="0.25">
      <c r="K1173" s="8" t="s">
        <v>1227</v>
      </c>
      <c r="L1173" s="8" t="s">
        <v>53</v>
      </c>
      <c r="M1173" s="8" t="s">
        <v>54</v>
      </c>
    </row>
    <row r="1174" spans="11:13" x14ac:dyDescent="0.25">
      <c r="K1174" s="8" t="s">
        <v>1228</v>
      </c>
      <c r="L1174" s="8" t="s">
        <v>120</v>
      </c>
      <c r="M1174" s="8" t="s">
        <v>54</v>
      </c>
    </row>
    <row r="1175" spans="11:13" x14ac:dyDescent="0.25">
      <c r="K1175" s="8" t="s">
        <v>1229</v>
      </c>
      <c r="L1175" s="8" t="s">
        <v>120</v>
      </c>
      <c r="M1175" s="8" t="s">
        <v>54</v>
      </c>
    </row>
    <row r="1176" spans="11:13" x14ac:dyDescent="0.25">
      <c r="K1176" s="8" t="s">
        <v>1230</v>
      </c>
      <c r="L1176" s="8" t="s">
        <v>120</v>
      </c>
      <c r="M1176" s="8" t="s">
        <v>54</v>
      </c>
    </row>
    <row r="1177" spans="11:13" x14ac:dyDescent="0.25">
      <c r="K1177" s="8" t="s">
        <v>1231</v>
      </c>
      <c r="L1177" s="8" t="s">
        <v>120</v>
      </c>
      <c r="M1177" s="8" t="s">
        <v>54</v>
      </c>
    </row>
    <row r="1178" spans="11:13" x14ac:dyDescent="0.25">
      <c r="K1178" s="8" t="s">
        <v>1232</v>
      </c>
      <c r="L1178" s="8" t="s">
        <v>120</v>
      </c>
      <c r="M1178" s="8" t="s">
        <v>54</v>
      </c>
    </row>
    <row r="1179" spans="11:13" x14ac:dyDescent="0.25">
      <c r="K1179" s="8" t="s">
        <v>1233</v>
      </c>
      <c r="L1179" s="8" t="s">
        <v>120</v>
      </c>
      <c r="M1179" s="8" t="s">
        <v>54</v>
      </c>
    </row>
    <row r="1180" spans="11:13" x14ac:dyDescent="0.25">
      <c r="K1180" s="8" t="s">
        <v>1234</v>
      </c>
      <c r="L1180" s="8" t="s">
        <v>120</v>
      </c>
      <c r="M1180" s="8" t="s">
        <v>54</v>
      </c>
    </row>
    <row r="1181" spans="11:13" x14ac:dyDescent="0.25">
      <c r="K1181" s="8" t="s">
        <v>1235</v>
      </c>
      <c r="L1181" s="8" t="s">
        <v>120</v>
      </c>
      <c r="M1181" s="8" t="s">
        <v>54</v>
      </c>
    </row>
    <row r="1182" spans="11:13" x14ac:dyDescent="0.25">
      <c r="K1182" s="8" t="s">
        <v>1236</v>
      </c>
      <c r="L1182" s="8" t="s">
        <v>120</v>
      </c>
      <c r="M1182" s="8" t="s">
        <v>54</v>
      </c>
    </row>
    <row r="1183" spans="11:13" x14ac:dyDescent="0.25">
      <c r="K1183" s="8" t="s">
        <v>1237</v>
      </c>
      <c r="L1183" s="8" t="s">
        <v>120</v>
      </c>
      <c r="M1183" s="8" t="s">
        <v>54</v>
      </c>
    </row>
    <row r="1184" spans="11:13" x14ac:dyDescent="0.25">
      <c r="K1184" s="8" t="s">
        <v>1238</v>
      </c>
      <c r="L1184" s="8" t="s">
        <v>120</v>
      </c>
      <c r="M1184" s="8" t="s">
        <v>54</v>
      </c>
    </row>
    <row r="1185" spans="11:13" x14ac:dyDescent="0.25">
      <c r="K1185" s="8" t="s">
        <v>1239</v>
      </c>
      <c r="L1185" s="8" t="s">
        <v>120</v>
      </c>
      <c r="M1185" s="8" t="s">
        <v>54</v>
      </c>
    </row>
    <row r="1186" spans="11:13" x14ac:dyDescent="0.25">
      <c r="K1186" s="8" t="s">
        <v>1240</v>
      </c>
      <c r="L1186" s="8" t="s">
        <v>120</v>
      </c>
      <c r="M1186" s="8" t="s">
        <v>54</v>
      </c>
    </row>
    <row r="1187" spans="11:13" x14ac:dyDescent="0.25">
      <c r="K1187" s="8" t="s">
        <v>1241</v>
      </c>
      <c r="L1187" s="8" t="s">
        <v>120</v>
      </c>
      <c r="M1187" s="8" t="s">
        <v>54</v>
      </c>
    </row>
    <row r="1188" spans="11:13" x14ac:dyDescent="0.25">
      <c r="K1188" s="8" t="s">
        <v>1242</v>
      </c>
      <c r="L1188" s="8" t="s">
        <v>120</v>
      </c>
      <c r="M1188" s="8" t="s">
        <v>54</v>
      </c>
    </row>
    <row r="1189" spans="11:13" x14ac:dyDescent="0.25">
      <c r="K1189" s="8" t="s">
        <v>1243</v>
      </c>
      <c r="L1189" s="8" t="s">
        <v>120</v>
      </c>
      <c r="M1189" s="8" t="s">
        <v>54</v>
      </c>
    </row>
    <row r="1190" spans="11:13" x14ac:dyDescent="0.25">
      <c r="K1190" s="8" t="s">
        <v>1244</v>
      </c>
      <c r="L1190" s="8" t="s">
        <v>99</v>
      </c>
      <c r="M1190" s="8" t="s">
        <v>51</v>
      </c>
    </row>
    <row r="1191" spans="11:13" x14ac:dyDescent="0.25">
      <c r="K1191" s="8" t="s">
        <v>1245</v>
      </c>
      <c r="L1191" s="8" t="s">
        <v>58</v>
      </c>
      <c r="M1191" s="8" t="s">
        <v>54</v>
      </c>
    </row>
    <row r="1192" spans="11:13" x14ac:dyDescent="0.25">
      <c r="K1192" s="8" t="s">
        <v>1246</v>
      </c>
      <c r="L1192" s="8" t="s">
        <v>53</v>
      </c>
      <c r="M1192" s="8" t="s">
        <v>54</v>
      </c>
    </row>
    <row r="1193" spans="11:13" x14ac:dyDescent="0.25">
      <c r="K1193" s="8" t="s">
        <v>1247</v>
      </c>
      <c r="L1193" s="8" t="s">
        <v>174</v>
      </c>
      <c r="M1193" s="8" t="s">
        <v>54</v>
      </c>
    </row>
    <row r="1194" spans="11:13" x14ac:dyDescent="0.25">
      <c r="K1194" s="8" t="s">
        <v>1248</v>
      </c>
      <c r="L1194" s="8" t="s">
        <v>120</v>
      </c>
      <c r="M1194" s="8" t="s">
        <v>51</v>
      </c>
    </row>
    <row r="1195" spans="11:13" x14ac:dyDescent="0.25">
      <c r="K1195" s="8" t="s">
        <v>1249</v>
      </c>
      <c r="L1195" s="8" t="s">
        <v>53</v>
      </c>
      <c r="M1195" s="8" t="s">
        <v>54</v>
      </c>
    </row>
    <row r="1196" spans="11:13" x14ac:dyDescent="0.25">
      <c r="K1196" s="8" t="s">
        <v>1250</v>
      </c>
      <c r="L1196" s="8" t="s">
        <v>73</v>
      </c>
      <c r="M1196" s="8" t="s">
        <v>54</v>
      </c>
    </row>
    <row r="1197" spans="11:13" x14ac:dyDescent="0.25">
      <c r="K1197" s="8" t="s">
        <v>1251</v>
      </c>
      <c r="L1197" s="8" t="s">
        <v>73</v>
      </c>
      <c r="M1197" s="8" t="s">
        <v>51</v>
      </c>
    </row>
    <row r="1198" spans="11:13" x14ac:dyDescent="0.25">
      <c r="K1198" s="8" t="s">
        <v>1252</v>
      </c>
      <c r="L1198" s="8" t="s">
        <v>297</v>
      </c>
      <c r="M1198" s="8" t="s">
        <v>172</v>
      </c>
    </row>
    <row r="1199" spans="11:13" x14ac:dyDescent="0.25">
      <c r="K1199" s="8" t="s">
        <v>1253</v>
      </c>
      <c r="L1199" s="8" t="s">
        <v>297</v>
      </c>
      <c r="M1199" s="8" t="s">
        <v>172</v>
      </c>
    </row>
    <row r="1200" spans="11:13" x14ac:dyDescent="0.25">
      <c r="K1200" s="8" t="s">
        <v>1254</v>
      </c>
      <c r="L1200" s="8" t="s">
        <v>50</v>
      </c>
      <c r="M1200" s="8" t="s">
        <v>51</v>
      </c>
    </row>
    <row r="1201" spans="11:13" x14ac:dyDescent="0.25">
      <c r="K1201" s="8" t="s">
        <v>1255</v>
      </c>
      <c r="L1201" s="8" t="s">
        <v>58</v>
      </c>
      <c r="M1201" s="8" t="s">
        <v>54</v>
      </c>
    </row>
    <row r="1202" spans="11:13" x14ac:dyDescent="0.25">
      <c r="K1202" s="8" t="s">
        <v>1256</v>
      </c>
      <c r="L1202" s="8" t="s">
        <v>69</v>
      </c>
      <c r="M1202" s="8" t="s">
        <v>54</v>
      </c>
    </row>
    <row r="1203" spans="11:13" x14ac:dyDescent="0.25">
      <c r="K1203" s="8" t="s">
        <v>1257</v>
      </c>
      <c r="L1203" s="8" t="s">
        <v>53</v>
      </c>
      <c r="M1203" s="8" t="s">
        <v>54</v>
      </c>
    </row>
    <row r="1204" spans="11:13" x14ac:dyDescent="0.25">
      <c r="K1204" s="8" t="s">
        <v>1258</v>
      </c>
      <c r="L1204" s="8" t="s">
        <v>58</v>
      </c>
      <c r="M1204" s="8" t="s">
        <v>54</v>
      </c>
    </row>
    <row r="1205" spans="11:13" x14ac:dyDescent="0.25">
      <c r="K1205" s="8" t="s">
        <v>1259</v>
      </c>
      <c r="L1205" s="8" t="s">
        <v>298</v>
      </c>
      <c r="M1205" s="8" t="s">
        <v>432</v>
      </c>
    </row>
    <row r="1206" spans="11:13" x14ac:dyDescent="0.25">
      <c r="K1206" s="8" t="s">
        <v>1260</v>
      </c>
      <c r="L1206" s="8" t="s">
        <v>58</v>
      </c>
      <c r="M1206" s="8" t="s">
        <v>54</v>
      </c>
    </row>
    <row r="1207" spans="11:13" x14ac:dyDescent="0.25">
      <c r="K1207" s="8" t="s">
        <v>1261</v>
      </c>
      <c r="L1207" s="8" t="s">
        <v>53</v>
      </c>
      <c r="M1207" s="8" t="s">
        <v>54</v>
      </c>
    </row>
    <row r="1208" spans="11:13" x14ac:dyDescent="0.25">
      <c r="K1208" s="8" t="s">
        <v>1262</v>
      </c>
      <c r="L1208" s="8" t="s">
        <v>73</v>
      </c>
      <c r="M1208" s="8" t="s">
        <v>54</v>
      </c>
    </row>
    <row r="1209" spans="11:13" x14ac:dyDescent="0.25">
      <c r="K1209" s="8" t="s">
        <v>1263</v>
      </c>
      <c r="L1209" s="8" t="s">
        <v>73</v>
      </c>
      <c r="M1209" s="8" t="s">
        <v>51</v>
      </c>
    </row>
    <row r="1210" spans="11:13" x14ac:dyDescent="0.25">
      <c r="K1210" s="8" t="s">
        <v>1264</v>
      </c>
      <c r="L1210" s="8" t="s">
        <v>73</v>
      </c>
      <c r="M1210" s="8" t="s">
        <v>54</v>
      </c>
    </row>
    <row r="1211" spans="11:13" x14ac:dyDescent="0.25">
      <c r="K1211" s="8" t="s">
        <v>1265</v>
      </c>
      <c r="L1211" s="8" t="s">
        <v>73</v>
      </c>
      <c r="M1211" s="8" t="s">
        <v>51</v>
      </c>
    </row>
    <row r="1212" spans="11:13" ht="22.8" x14ac:dyDescent="0.25">
      <c r="K1212" s="8" t="s">
        <v>1266</v>
      </c>
      <c r="L1212" s="8" t="s">
        <v>818</v>
      </c>
      <c r="M1212" s="8" t="s">
        <v>172</v>
      </c>
    </row>
    <row r="1213" spans="11:13" x14ac:dyDescent="0.25">
      <c r="K1213" s="8" t="s">
        <v>1267</v>
      </c>
      <c r="L1213" s="8" t="s">
        <v>298</v>
      </c>
      <c r="M1213" s="8" t="s">
        <v>172</v>
      </c>
    </row>
    <row r="1214" spans="11:13" x14ac:dyDescent="0.25">
      <c r="K1214" s="8" t="s">
        <v>1268</v>
      </c>
      <c r="L1214" s="8" t="s">
        <v>53</v>
      </c>
      <c r="M1214" s="8" t="s">
        <v>54</v>
      </c>
    </row>
    <row r="1215" spans="11:13" x14ac:dyDescent="0.25">
      <c r="K1215" s="8" t="s">
        <v>1269</v>
      </c>
      <c r="L1215" s="8" t="s">
        <v>53</v>
      </c>
      <c r="M1215" s="8" t="s">
        <v>54</v>
      </c>
    </row>
    <row r="1216" spans="11:13" x14ac:dyDescent="0.25">
      <c r="K1216" s="8" t="s">
        <v>1270</v>
      </c>
      <c r="L1216" s="8" t="s">
        <v>58</v>
      </c>
      <c r="M1216" s="8" t="s">
        <v>51</v>
      </c>
    </row>
    <row r="1217" spans="11:13" x14ac:dyDescent="0.25">
      <c r="K1217" s="8" t="s">
        <v>1271</v>
      </c>
      <c r="L1217" s="8" t="s">
        <v>73</v>
      </c>
      <c r="M1217" s="8" t="s">
        <v>51</v>
      </c>
    </row>
    <row r="1218" spans="11:13" x14ac:dyDescent="0.25">
      <c r="K1218" s="8" t="s">
        <v>1272</v>
      </c>
      <c r="L1218" s="8" t="s">
        <v>99</v>
      </c>
      <c r="M1218" s="8" t="s">
        <v>54</v>
      </c>
    </row>
    <row r="1219" spans="11:13" x14ac:dyDescent="0.25">
      <c r="K1219" s="8" t="s">
        <v>1273</v>
      </c>
      <c r="L1219" s="8" t="s">
        <v>56</v>
      </c>
      <c r="M1219" s="8" t="s">
        <v>54</v>
      </c>
    </row>
    <row r="1220" spans="11:13" x14ac:dyDescent="0.25">
      <c r="K1220" s="8" t="s">
        <v>1274</v>
      </c>
      <c r="L1220" s="8" t="s">
        <v>53</v>
      </c>
      <c r="M1220" s="8" t="s">
        <v>54</v>
      </c>
    </row>
    <row r="1221" spans="11:13" x14ac:dyDescent="0.25">
      <c r="K1221" s="8" t="s">
        <v>1275</v>
      </c>
      <c r="L1221" s="8" t="s">
        <v>58</v>
      </c>
      <c r="M1221" s="8" t="s">
        <v>54</v>
      </c>
    </row>
    <row r="1222" spans="11:13" x14ac:dyDescent="0.25">
      <c r="K1222" s="8" t="s">
        <v>1276</v>
      </c>
      <c r="L1222" s="8" t="s">
        <v>58</v>
      </c>
      <c r="M1222" s="8" t="s">
        <v>51</v>
      </c>
    </row>
    <row r="1223" spans="11:13" x14ac:dyDescent="0.25">
      <c r="K1223" s="8" t="s">
        <v>1277</v>
      </c>
      <c r="L1223" s="8" t="s">
        <v>294</v>
      </c>
      <c r="M1223" s="8" t="s">
        <v>51</v>
      </c>
    </row>
    <row r="1224" spans="11:13" x14ac:dyDescent="0.25">
      <c r="K1224" s="8" t="s">
        <v>1278</v>
      </c>
      <c r="L1224" s="8" t="s">
        <v>69</v>
      </c>
      <c r="M1224" s="8" t="s">
        <v>51</v>
      </c>
    </row>
    <row r="1225" spans="11:13" x14ac:dyDescent="0.25">
      <c r="K1225" s="8" t="s">
        <v>1279</v>
      </c>
      <c r="L1225" s="8" t="s">
        <v>53</v>
      </c>
      <c r="M1225" s="8" t="s">
        <v>54</v>
      </c>
    </row>
    <row r="1226" spans="11:13" x14ac:dyDescent="0.25">
      <c r="K1226" s="8" t="s">
        <v>1280</v>
      </c>
      <c r="L1226" s="8" t="s">
        <v>120</v>
      </c>
      <c r="M1226" s="8" t="s">
        <v>54</v>
      </c>
    </row>
    <row r="1227" spans="11:13" x14ac:dyDescent="0.25">
      <c r="K1227" s="8" t="s">
        <v>1281</v>
      </c>
      <c r="L1227" s="8" t="s">
        <v>53</v>
      </c>
      <c r="M1227" s="8" t="s">
        <v>54</v>
      </c>
    </row>
    <row r="1228" spans="11:13" x14ac:dyDescent="0.25">
      <c r="K1228" s="8" t="s">
        <v>1282</v>
      </c>
      <c r="L1228" s="8" t="s">
        <v>174</v>
      </c>
      <c r="M1228" s="8" t="s">
        <v>54</v>
      </c>
    </row>
    <row r="1229" spans="11:13" x14ac:dyDescent="0.25">
      <c r="K1229" s="8" t="s">
        <v>1283</v>
      </c>
      <c r="L1229" s="8" t="s">
        <v>73</v>
      </c>
      <c r="M1229" s="8" t="s">
        <v>51</v>
      </c>
    </row>
    <row r="1230" spans="11:13" x14ac:dyDescent="0.25">
      <c r="K1230" s="8" t="s">
        <v>1284</v>
      </c>
      <c r="L1230" s="8" t="s">
        <v>73</v>
      </c>
      <c r="M1230" s="8" t="s">
        <v>51</v>
      </c>
    </row>
    <row r="1231" spans="11:13" x14ac:dyDescent="0.25">
      <c r="K1231" s="8" t="s">
        <v>1285</v>
      </c>
      <c r="L1231" s="8" t="s">
        <v>73</v>
      </c>
      <c r="M1231" s="8" t="s">
        <v>51</v>
      </c>
    </row>
    <row r="1232" spans="11:13" x14ac:dyDescent="0.25">
      <c r="K1232" s="8" t="s">
        <v>1286</v>
      </c>
      <c r="L1232" s="8" t="s">
        <v>73</v>
      </c>
      <c r="M1232" s="8" t="s">
        <v>54</v>
      </c>
    </row>
    <row r="1233" spans="11:13" x14ac:dyDescent="0.25">
      <c r="K1233" s="8" t="s">
        <v>1287</v>
      </c>
      <c r="L1233" s="8" t="s">
        <v>298</v>
      </c>
      <c r="M1233" s="8" t="s">
        <v>172</v>
      </c>
    </row>
    <row r="1234" spans="11:13" x14ac:dyDescent="0.25">
      <c r="K1234" s="8" t="s">
        <v>1288</v>
      </c>
      <c r="L1234" s="8" t="s">
        <v>53</v>
      </c>
      <c r="M1234" s="8" t="s">
        <v>54</v>
      </c>
    </row>
    <row r="1235" spans="11:13" x14ac:dyDescent="0.25">
      <c r="K1235" s="8" t="s">
        <v>1289</v>
      </c>
      <c r="L1235" s="8" t="s">
        <v>53</v>
      </c>
      <c r="M1235" s="8" t="s">
        <v>51</v>
      </c>
    </row>
    <row r="1236" spans="11:13" x14ac:dyDescent="0.25">
      <c r="K1236" s="8" t="s">
        <v>1290</v>
      </c>
      <c r="L1236" s="8" t="s">
        <v>122</v>
      </c>
      <c r="M1236" s="8" t="s">
        <v>51</v>
      </c>
    </row>
    <row r="1237" spans="11:13" x14ac:dyDescent="0.25">
      <c r="K1237" s="8" t="s">
        <v>1291</v>
      </c>
      <c r="L1237" s="8" t="s">
        <v>53</v>
      </c>
      <c r="M1237" s="8" t="s">
        <v>54</v>
      </c>
    </row>
    <row r="1238" spans="11:13" x14ac:dyDescent="0.25">
      <c r="K1238" s="8" t="s">
        <v>1292</v>
      </c>
      <c r="L1238" s="8" t="s">
        <v>73</v>
      </c>
      <c r="M1238" s="8" t="s">
        <v>51</v>
      </c>
    </row>
    <row r="1239" spans="11:13" x14ac:dyDescent="0.25">
      <c r="K1239" s="8" t="s">
        <v>1293</v>
      </c>
      <c r="L1239" s="8" t="s">
        <v>174</v>
      </c>
      <c r="M1239" s="8" t="s">
        <v>54</v>
      </c>
    </row>
    <row r="1240" spans="11:13" x14ac:dyDescent="0.25">
      <c r="K1240" s="8" t="s">
        <v>1294</v>
      </c>
      <c r="L1240" s="8" t="s">
        <v>58</v>
      </c>
      <c r="M1240" s="8" t="s">
        <v>51</v>
      </c>
    </row>
    <row r="1241" spans="11:13" x14ac:dyDescent="0.25">
      <c r="K1241" s="8" t="s">
        <v>1295</v>
      </c>
      <c r="L1241" s="8" t="s">
        <v>297</v>
      </c>
      <c r="M1241" s="8" t="s">
        <v>172</v>
      </c>
    </row>
    <row r="1242" spans="11:13" x14ac:dyDescent="0.25">
      <c r="K1242" s="8" t="s">
        <v>1296</v>
      </c>
      <c r="L1242" s="8" t="s">
        <v>53</v>
      </c>
      <c r="M1242" s="8" t="s">
        <v>54</v>
      </c>
    </row>
    <row r="1243" spans="11:13" x14ac:dyDescent="0.25">
      <c r="K1243" s="8" t="s">
        <v>1297</v>
      </c>
      <c r="L1243" s="8" t="s">
        <v>73</v>
      </c>
      <c r="M1243" s="8" t="s">
        <v>54</v>
      </c>
    </row>
    <row r="1244" spans="11:13" x14ac:dyDescent="0.25">
      <c r="K1244" s="8" t="s">
        <v>1298</v>
      </c>
      <c r="L1244" s="8" t="s">
        <v>73</v>
      </c>
      <c r="M1244" s="8" t="s">
        <v>51</v>
      </c>
    </row>
    <row r="1245" spans="11:13" x14ac:dyDescent="0.25">
      <c r="K1245" s="8" t="s">
        <v>1299</v>
      </c>
      <c r="L1245" s="8" t="s">
        <v>53</v>
      </c>
      <c r="M1245" s="8" t="s">
        <v>54</v>
      </c>
    </row>
    <row r="1246" spans="11:13" x14ac:dyDescent="0.25">
      <c r="K1246" s="8" t="s">
        <v>1300</v>
      </c>
      <c r="L1246" s="8" t="s">
        <v>69</v>
      </c>
      <c r="M1246" s="8" t="s">
        <v>54</v>
      </c>
    </row>
    <row r="1247" spans="11:13" x14ac:dyDescent="0.25">
      <c r="K1247" s="8" t="s">
        <v>1301</v>
      </c>
      <c r="L1247" s="8" t="s">
        <v>58</v>
      </c>
      <c r="M1247" s="8" t="s">
        <v>54</v>
      </c>
    </row>
    <row r="1248" spans="11:13" x14ac:dyDescent="0.25">
      <c r="K1248" s="8" t="s">
        <v>1302</v>
      </c>
      <c r="L1248" s="8" t="s">
        <v>73</v>
      </c>
      <c r="M1248" s="8" t="s">
        <v>51</v>
      </c>
    </row>
    <row r="1249" spans="11:13" x14ac:dyDescent="0.25">
      <c r="K1249" s="8" t="s">
        <v>1303</v>
      </c>
      <c r="L1249" s="8" t="s">
        <v>69</v>
      </c>
      <c r="M1249" s="8" t="s">
        <v>51</v>
      </c>
    </row>
    <row r="1250" spans="11:13" x14ac:dyDescent="0.25">
      <c r="K1250" s="8" t="s">
        <v>1304</v>
      </c>
      <c r="L1250" s="8" t="s">
        <v>120</v>
      </c>
      <c r="M1250" s="8" t="s">
        <v>54</v>
      </c>
    </row>
    <row r="1251" spans="11:13" x14ac:dyDescent="0.25">
      <c r="K1251" s="8" t="s">
        <v>1305</v>
      </c>
      <c r="L1251" s="8" t="s">
        <v>58</v>
      </c>
      <c r="M1251" s="8" t="s">
        <v>51</v>
      </c>
    </row>
    <row r="1252" spans="11:13" x14ac:dyDescent="0.25">
      <c r="K1252" s="8" t="s">
        <v>1306</v>
      </c>
      <c r="L1252" s="8" t="s">
        <v>69</v>
      </c>
      <c r="M1252" s="8" t="s">
        <v>51</v>
      </c>
    </row>
    <row r="1253" spans="11:13" x14ac:dyDescent="0.25">
      <c r="K1253" s="8" t="s">
        <v>1307</v>
      </c>
      <c r="L1253" s="8" t="s">
        <v>53</v>
      </c>
      <c r="M1253" s="8" t="s">
        <v>54</v>
      </c>
    </row>
    <row r="1254" spans="11:13" x14ac:dyDescent="0.25">
      <c r="K1254" s="8" t="s">
        <v>1308</v>
      </c>
      <c r="L1254" s="8" t="s">
        <v>73</v>
      </c>
      <c r="M1254" s="8" t="s">
        <v>51</v>
      </c>
    </row>
    <row r="1255" spans="11:13" x14ac:dyDescent="0.25">
      <c r="K1255" s="8" t="s">
        <v>1309</v>
      </c>
      <c r="L1255" s="8" t="s">
        <v>73</v>
      </c>
      <c r="M1255" s="8" t="s">
        <v>51</v>
      </c>
    </row>
    <row r="1256" spans="11:13" x14ac:dyDescent="0.25">
      <c r="K1256" s="8" t="s">
        <v>1310</v>
      </c>
      <c r="L1256" s="8" t="s">
        <v>53</v>
      </c>
      <c r="M1256" s="8" t="s">
        <v>54</v>
      </c>
    </row>
    <row r="1257" spans="11:13" x14ac:dyDescent="0.25">
      <c r="K1257" s="8" t="s">
        <v>1311</v>
      </c>
      <c r="L1257" s="8" t="s">
        <v>73</v>
      </c>
      <c r="M1257" s="8" t="s">
        <v>54</v>
      </c>
    </row>
    <row r="1258" spans="11:13" x14ac:dyDescent="0.25">
      <c r="K1258" s="8" t="s">
        <v>1312</v>
      </c>
      <c r="L1258" s="8" t="s">
        <v>58</v>
      </c>
      <c r="M1258" s="8" t="s">
        <v>54</v>
      </c>
    </row>
    <row r="1259" spans="11:13" x14ac:dyDescent="0.25">
      <c r="K1259" s="8" t="s">
        <v>1313</v>
      </c>
      <c r="L1259" s="8" t="s">
        <v>53</v>
      </c>
      <c r="M1259" s="8" t="s">
        <v>54</v>
      </c>
    </row>
    <row r="1260" spans="11:13" x14ac:dyDescent="0.25">
      <c r="K1260" s="8" t="s">
        <v>1314</v>
      </c>
      <c r="L1260" s="8" t="s">
        <v>73</v>
      </c>
      <c r="M1260" s="8" t="s">
        <v>51</v>
      </c>
    </row>
    <row r="1261" spans="11:13" x14ac:dyDescent="0.25">
      <c r="K1261" s="8" t="s">
        <v>1315</v>
      </c>
      <c r="L1261" s="8" t="s">
        <v>56</v>
      </c>
      <c r="M1261" s="8" t="s">
        <v>51</v>
      </c>
    </row>
    <row r="1262" spans="11:13" x14ac:dyDescent="0.25">
      <c r="K1262" s="8" t="s">
        <v>1316</v>
      </c>
      <c r="L1262" s="8" t="s">
        <v>171</v>
      </c>
      <c r="M1262" s="8" t="s">
        <v>172</v>
      </c>
    </row>
    <row r="1263" spans="11:13" x14ac:dyDescent="0.25">
      <c r="K1263" s="8" t="s">
        <v>1317</v>
      </c>
      <c r="L1263" s="8" t="s">
        <v>53</v>
      </c>
      <c r="M1263" s="8" t="s">
        <v>54</v>
      </c>
    </row>
    <row r="1264" spans="11:13" x14ac:dyDescent="0.25">
      <c r="K1264" s="8" t="s">
        <v>1318</v>
      </c>
      <c r="L1264" s="8" t="s">
        <v>174</v>
      </c>
      <c r="M1264" s="8" t="s">
        <v>54</v>
      </c>
    </row>
    <row r="1265" spans="11:13" x14ac:dyDescent="0.25">
      <c r="K1265" s="8" t="s">
        <v>1319</v>
      </c>
      <c r="L1265" s="8" t="s">
        <v>56</v>
      </c>
      <c r="M1265" s="8" t="s">
        <v>54</v>
      </c>
    </row>
    <row r="1266" spans="11:13" x14ac:dyDescent="0.25">
      <c r="K1266" s="8" t="s">
        <v>1320</v>
      </c>
      <c r="L1266" s="8" t="s">
        <v>73</v>
      </c>
      <c r="M1266" s="8" t="s">
        <v>54</v>
      </c>
    </row>
    <row r="1267" spans="11:13" x14ac:dyDescent="0.25">
      <c r="K1267" s="8" t="s">
        <v>1321</v>
      </c>
      <c r="L1267" s="8" t="s">
        <v>53</v>
      </c>
      <c r="M1267" s="8" t="s">
        <v>51</v>
      </c>
    </row>
    <row r="1268" spans="11:13" x14ac:dyDescent="0.25">
      <c r="K1268" s="8" t="s">
        <v>1322</v>
      </c>
      <c r="L1268" s="8" t="s">
        <v>73</v>
      </c>
      <c r="M1268" s="8" t="s">
        <v>54</v>
      </c>
    </row>
    <row r="1269" spans="11:13" x14ac:dyDescent="0.25">
      <c r="K1269" s="8" t="s">
        <v>1323</v>
      </c>
      <c r="L1269" s="8" t="s">
        <v>73</v>
      </c>
      <c r="M1269" s="8" t="s">
        <v>54</v>
      </c>
    </row>
    <row r="1270" spans="11:13" x14ac:dyDescent="0.25">
      <c r="K1270" s="8" t="s">
        <v>1324</v>
      </c>
      <c r="L1270" s="8" t="s">
        <v>56</v>
      </c>
      <c r="M1270" s="8" t="s">
        <v>54</v>
      </c>
    </row>
    <row r="1271" spans="11:13" x14ac:dyDescent="0.25">
      <c r="K1271" s="8" t="s">
        <v>1325</v>
      </c>
      <c r="L1271" s="8" t="s">
        <v>58</v>
      </c>
      <c r="M1271" s="8" t="s">
        <v>51</v>
      </c>
    </row>
    <row r="1272" spans="11:13" x14ac:dyDescent="0.25">
      <c r="K1272" s="8" t="s">
        <v>1326</v>
      </c>
      <c r="L1272" s="8" t="s">
        <v>69</v>
      </c>
      <c r="M1272" s="8" t="s">
        <v>51</v>
      </c>
    </row>
    <row r="1273" spans="11:13" x14ac:dyDescent="0.25">
      <c r="K1273" s="8" t="s">
        <v>1327</v>
      </c>
      <c r="L1273" s="8" t="s">
        <v>675</v>
      </c>
      <c r="M1273" s="8" t="s">
        <v>172</v>
      </c>
    </row>
    <row r="1274" spans="11:13" x14ac:dyDescent="0.25">
      <c r="K1274" s="8" t="s">
        <v>1328</v>
      </c>
      <c r="L1274" s="8" t="s">
        <v>50</v>
      </c>
      <c r="M1274" s="8" t="s">
        <v>51</v>
      </c>
    </row>
    <row r="1275" spans="11:13" x14ac:dyDescent="0.25">
      <c r="K1275" s="8" t="s">
        <v>1329</v>
      </c>
      <c r="L1275" s="8" t="s">
        <v>73</v>
      </c>
      <c r="M1275" s="8" t="s">
        <v>51</v>
      </c>
    </row>
    <row r="1276" spans="11:13" x14ac:dyDescent="0.25">
      <c r="K1276" s="8" t="s">
        <v>1330</v>
      </c>
      <c r="L1276" s="8" t="s">
        <v>73</v>
      </c>
      <c r="M1276" s="8" t="s">
        <v>54</v>
      </c>
    </row>
    <row r="1277" spans="11:13" x14ac:dyDescent="0.25">
      <c r="K1277" s="8" t="s">
        <v>1331</v>
      </c>
      <c r="L1277" s="8" t="s">
        <v>50</v>
      </c>
      <c r="M1277" s="8" t="s">
        <v>51</v>
      </c>
    </row>
    <row r="1278" spans="11:13" x14ac:dyDescent="0.25">
      <c r="K1278" s="8" t="s">
        <v>1332</v>
      </c>
      <c r="L1278" s="8" t="s">
        <v>58</v>
      </c>
      <c r="M1278" s="8" t="s">
        <v>54</v>
      </c>
    </row>
    <row r="1279" spans="11:13" x14ac:dyDescent="0.25">
      <c r="K1279" s="8" t="s">
        <v>1333</v>
      </c>
      <c r="L1279" s="8" t="s">
        <v>73</v>
      </c>
      <c r="M1279" s="8" t="s">
        <v>54</v>
      </c>
    </row>
    <row r="1280" spans="11:13" x14ac:dyDescent="0.25">
      <c r="K1280" s="8" t="s">
        <v>1334</v>
      </c>
      <c r="L1280" s="8" t="s">
        <v>73</v>
      </c>
      <c r="M1280" s="8" t="s">
        <v>51</v>
      </c>
    </row>
    <row r="1281" spans="11:13" x14ac:dyDescent="0.25">
      <c r="K1281" s="8" t="s">
        <v>1335</v>
      </c>
      <c r="L1281" s="8" t="s">
        <v>298</v>
      </c>
      <c r="M1281" s="8" t="s">
        <v>172</v>
      </c>
    </row>
    <row r="1282" spans="11:13" x14ac:dyDescent="0.25">
      <c r="K1282" s="8" t="s">
        <v>1336</v>
      </c>
      <c r="L1282" s="8" t="s">
        <v>73</v>
      </c>
      <c r="M1282" s="8" t="s">
        <v>54</v>
      </c>
    </row>
    <row r="1283" spans="11:13" x14ac:dyDescent="0.25">
      <c r="K1283" s="8" t="s">
        <v>1337</v>
      </c>
      <c r="L1283" s="8" t="s">
        <v>53</v>
      </c>
      <c r="M1283" s="8" t="s">
        <v>54</v>
      </c>
    </row>
    <row r="1284" spans="11:13" x14ac:dyDescent="0.25">
      <c r="K1284" s="8" t="s">
        <v>1338</v>
      </c>
      <c r="L1284" s="8" t="s">
        <v>53</v>
      </c>
      <c r="M1284" s="8" t="s">
        <v>54</v>
      </c>
    </row>
    <row r="1285" spans="11:13" x14ac:dyDescent="0.25">
      <c r="K1285" s="8" t="s">
        <v>1339</v>
      </c>
      <c r="L1285" s="8" t="s">
        <v>73</v>
      </c>
      <c r="M1285" s="8" t="s">
        <v>54</v>
      </c>
    </row>
    <row r="1286" spans="11:13" x14ac:dyDescent="0.25">
      <c r="K1286" s="8" t="s">
        <v>1340</v>
      </c>
      <c r="L1286" s="8" t="s">
        <v>174</v>
      </c>
      <c r="M1286" s="8" t="s">
        <v>51</v>
      </c>
    </row>
    <row r="1287" spans="11:13" x14ac:dyDescent="0.25">
      <c r="K1287" s="8" t="s">
        <v>1341</v>
      </c>
      <c r="L1287" s="8" t="s">
        <v>69</v>
      </c>
      <c r="M1287" s="8" t="s">
        <v>51</v>
      </c>
    </row>
    <row r="1288" spans="11:13" x14ac:dyDescent="0.25">
      <c r="K1288" s="8" t="s">
        <v>1342</v>
      </c>
      <c r="L1288" s="8" t="s">
        <v>73</v>
      </c>
      <c r="M1288" s="8" t="s">
        <v>54</v>
      </c>
    </row>
    <row r="1289" spans="11:13" x14ac:dyDescent="0.25">
      <c r="K1289" s="8" t="s">
        <v>1343</v>
      </c>
      <c r="L1289" s="8" t="s">
        <v>298</v>
      </c>
      <c r="M1289" s="8" t="s">
        <v>432</v>
      </c>
    </row>
    <row r="1290" spans="11:13" x14ac:dyDescent="0.25">
      <c r="K1290" s="8" t="s">
        <v>1344</v>
      </c>
      <c r="L1290" s="8" t="s">
        <v>73</v>
      </c>
      <c r="M1290" s="8" t="s">
        <v>51</v>
      </c>
    </row>
    <row r="1291" spans="11:13" x14ac:dyDescent="0.25">
      <c r="K1291" s="8" t="s">
        <v>1345</v>
      </c>
      <c r="L1291" s="8" t="s">
        <v>99</v>
      </c>
      <c r="M1291" s="8" t="s">
        <v>54</v>
      </c>
    </row>
    <row r="1292" spans="11:13" x14ac:dyDescent="0.25">
      <c r="K1292" s="8" t="s">
        <v>1346</v>
      </c>
      <c r="L1292" s="8" t="s">
        <v>53</v>
      </c>
      <c r="M1292" s="8" t="s">
        <v>54</v>
      </c>
    </row>
    <row r="1293" spans="11:13" x14ac:dyDescent="0.25">
      <c r="K1293" s="8" t="s">
        <v>1347</v>
      </c>
      <c r="L1293" s="8" t="s">
        <v>58</v>
      </c>
      <c r="M1293" s="8" t="s">
        <v>54</v>
      </c>
    </row>
    <row r="1294" spans="11:13" x14ac:dyDescent="0.25">
      <c r="K1294" s="8" t="s">
        <v>1348</v>
      </c>
      <c r="L1294" s="8" t="s">
        <v>73</v>
      </c>
      <c r="M1294" s="8" t="s">
        <v>54</v>
      </c>
    </row>
    <row r="1295" spans="11:13" x14ac:dyDescent="0.25">
      <c r="K1295" s="8" t="s">
        <v>1349</v>
      </c>
      <c r="L1295" s="8" t="s">
        <v>58</v>
      </c>
      <c r="M1295" s="8" t="s">
        <v>54</v>
      </c>
    </row>
    <row r="1296" spans="11:13" x14ac:dyDescent="0.25">
      <c r="K1296" s="8" t="s">
        <v>1350</v>
      </c>
      <c r="L1296" s="8" t="s">
        <v>73</v>
      </c>
      <c r="M1296" s="8" t="s">
        <v>54</v>
      </c>
    </row>
    <row r="1297" spans="11:13" x14ac:dyDescent="0.25">
      <c r="K1297" s="8" t="s">
        <v>1351</v>
      </c>
      <c r="L1297" s="8" t="s">
        <v>53</v>
      </c>
      <c r="M1297" s="8" t="s">
        <v>54</v>
      </c>
    </row>
    <row r="1298" spans="11:13" x14ac:dyDescent="0.25">
      <c r="K1298" s="8" t="s">
        <v>1352</v>
      </c>
      <c r="L1298" s="8" t="s">
        <v>73</v>
      </c>
      <c r="M1298" s="8" t="s">
        <v>51</v>
      </c>
    </row>
    <row r="1299" spans="11:13" x14ac:dyDescent="0.25">
      <c r="K1299" s="8" t="s">
        <v>1353</v>
      </c>
      <c r="L1299" s="8" t="s">
        <v>53</v>
      </c>
      <c r="M1299" s="8" t="s">
        <v>54</v>
      </c>
    </row>
    <row r="1300" spans="11:13" x14ac:dyDescent="0.25">
      <c r="K1300" s="8" t="s">
        <v>1354</v>
      </c>
      <c r="L1300" s="8" t="s">
        <v>73</v>
      </c>
      <c r="M1300" s="8" t="s">
        <v>54</v>
      </c>
    </row>
    <row r="1301" spans="11:13" x14ac:dyDescent="0.25">
      <c r="K1301" s="8" t="s">
        <v>1355</v>
      </c>
      <c r="L1301" s="8" t="s">
        <v>50</v>
      </c>
      <c r="M1301" s="8" t="s">
        <v>51</v>
      </c>
    </row>
    <row r="1302" spans="11:13" x14ac:dyDescent="0.25">
      <c r="K1302" s="8" t="s">
        <v>1356</v>
      </c>
      <c r="L1302" s="8" t="s">
        <v>53</v>
      </c>
      <c r="M1302" s="8" t="s">
        <v>54</v>
      </c>
    </row>
    <row r="1303" spans="11:13" x14ac:dyDescent="0.25">
      <c r="K1303" s="8" t="s">
        <v>1357</v>
      </c>
      <c r="L1303" s="8" t="s">
        <v>53</v>
      </c>
      <c r="M1303" s="8" t="s">
        <v>54</v>
      </c>
    </row>
    <row r="1304" spans="11:13" x14ac:dyDescent="0.25">
      <c r="K1304" s="8" t="s">
        <v>1358</v>
      </c>
      <c r="L1304" s="8" t="s">
        <v>120</v>
      </c>
      <c r="M1304" s="8" t="s">
        <v>51</v>
      </c>
    </row>
    <row r="1305" spans="11:13" x14ac:dyDescent="0.25">
      <c r="K1305" s="8" t="s">
        <v>1359</v>
      </c>
      <c r="L1305" s="8" t="s">
        <v>73</v>
      </c>
      <c r="M1305" s="8" t="s">
        <v>54</v>
      </c>
    </row>
    <row r="1306" spans="11:13" x14ac:dyDescent="0.25">
      <c r="K1306" s="8" t="s">
        <v>1360</v>
      </c>
      <c r="L1306" s="8" t="s">
        <v>58</v>
      </c>
      <c r="M1306" s="8" t="s">
        <v>51</v>
      </c>
    </row>
    <row r="1307" spans="11:13" x14ac:dyDescent="0.25">
      <c r="K1307" s="8" t="s">
        <v>1361</v>
      </c>
      <c r="L1307" s="8" t="s">
        <v>73</v>
      </c>
      <c r="M1307" s="8" t="s">
        <v>51</v>
      </c>
    </row>
    <row r="1308" spans="11:13" x14ac:dyDescent="0.25">
      <c r="K1308" s="8" t="s">
        <v>1362</v>
      </c>
      <c r="L1308" s="8" t="s">
        <v>73</v>
      </c>
      <c r="M1308" s="8" t="s">
        <v>51</v>
      </c>
    </row>
    <row r="1309" spans="11:13" x14ac:dyDescent="0.25">
      <c r="K1309" s="8" t="s">
        <v>1363</v>
      </c>
      <c r="L1309" s="8" t="s">
        <v>298</v>
      </c>
      <c r="M1309" s="8" t="s">
        <v>172</v>
      </c>
    </row>
    <row r="1310" spans="11:13" x14ac:dyDescent="0.25">
      <c r="K1310" s="8" t="s">
        <v>1364</v>
      </c>
      <c r="L1310" s="8" t="s">
        <v>73</v>
      </c>
      <c r="M1310" s="8" t="s">
        <v>54</v>
      </c>
    </row>
    <row r="1311" spans="11:13" x14ac:dyDescent="0.25">
      <c r="K1311" s="8" t="s">
        <v>1365</v>
      </c>
      <c r="L1311" s="8" t="s">
        <v>56</v>
      </c>
      <c r="M1311" s="8" t="s">
        <v>51</v>
      </c>
    </row>
    <row r="1312" spans="11:13" x14ac:dyDescent="0.25">
      <c r="K1312" s="8" t="s">
        <v>1366</v>
      </c>
      <c r="L1312" s="8" t="s">
        <v>58</v>
      </c>
      <c r="M1312" s="8" t="s">
        <v>51</v>
      </c>
    </row>
    <row r="1313" spans="11:13" x14ac:dyDescent="0.25">
      <c r="K1313" s="8" t="s">
        <v>1367</v>
      </c>
      <c r="L1313" s="8" t="s">
        <v>53</v>
      </c>
      <c r="M1313" s="8" t="s">
        <v>54</v>
      </c>
    </row>
    <row r="1314" spans="11:13" x14ac:dyDescent="0.25">
      <c r="K1314" s="8" t="s">
        <v>1368</v>
      </c>
      <c r="L1314" s="8" t="s">
        <v>298</v>
      </c>
      <c r="M1314" s="8" t="s">
        <v>432</v>
      </c>
    </row>
    <row r="1315" spans="11:13" x14ac:dyDescent="0.25">
      <c r="K1315" s="8" t="s">
        <v>1369</v>
      </c>
      <c r="L1315" s="8" t="s">
        <v>53</v>
      </c>
      <c r="M1315" s="8" t="s">
        <v>54</v>
      </c>
    </row>
    <row r="1316" spans="11:13" x14ac:dyDescent="0.25">
      <c r="K1316" s="8" t="s">
        <v>1370</v>
      </c>
      <c r="L1316" s="8" t="s">
        <v>53</v>
      </c>
      <c r="M1316" s="8" t="s">
        <v>54</v>
      </c>
    </row>
    <row r="1317" spans="11:13" x14ac:dyDescent="0.25">
      <c r="K1317" s="8" t="s">
        <v>1371</v>
      </c>
      <c r="L1317" s="8" t="s">
        <v>53</v>
      </c>
      <c r="M1317" s="8" t="s">
        <v>51</v>
      </c>
    </row>
    <row r="1318" spans="11:13" x14ac:dyDescent="0.25">
      <c r="K1318" s="8" t="s">
        <v>1372</v>
      </c>
      <c r="L1318" s="8" t="s">
        <v>69</v>
      </c>
      <c r="M1318" s="8" t="s">
        <v>51</v>
      </c>
    </row>
    <row r="1319" spans="11:13" x14ac:dyDescent="0.25">
      <c r="K1319" s="8" t="s">
        <v>1373</v>
      </c>
      <c r="L1319" s="8" t="s">
        <v>73</v>
      </c>
      <c r="M1319" s="8" t="s">
        <v>51</v>
      </c>
    </row>
    <row r="1320" spans="11:13" x14ac:dyDescent="0.25">
      <c r="K1320" s="8" t="s">
        <v>1374</v>
      </c>
      <c r="L1320" s="8" t="s">
        <v>120</v>
      </c>
      <c r="M1320" s="8" t="s">
        <v>54</v>
      </c>
    </row>
    <row r="1321" spans="11:13" x14ac:dyDescent="0.25">
      <c r="K1321" s="8" t="s">
        <v>1375</v>
      </c>
      <c r="L1321" s="8" t="s">
        <v>53</v>
      </c>
      <c r="M1321" s="8" t="s">
        <v>54</v>
      </c>
    </row>
    <row r="1322" spans="11:13" x14ac:dyDescent="0.25">
      <c r="K1322" s="8" t="s">
        <v>1376</v>
      </c>
      <c r="L1322" s="8" t="s">
        <v>56</v>
      </c>
      <c r="M1322" s="8" t="s">
        <v>51</v>
      </c>
    </row>
    <row r="1323" spans="11:13" x14ac:dyDescent="0.25">
      <c r="K1323" s="8" t="s">
        <v>1377</v>
      </c>
      <c r="L1323" s="8" t="s">
        <v>174</v>
      </c>
      <c r="M1323" s="8" t="s">
        <v>54</v>
      </c>
    </row>
    <row r="1324" spans="11:13" x14ac:dyDescent="0.25">
      <c r="K1324" s="8" t="s">
        <v>1378</v>
      </c>
      <c r="L1324" s="8" t="s">
        <v>58</v>
      </c>
      <c r="M1324" s="8" t="s">
        <v>54</v>
      </c>
    </row>
    <row r="1325" spans="11:13" x14ac:dyDescent="0.25">
      <c r="K1325" s="8" t="s">
        <v>1379</v>
      </c>
      <c r="L1325" s="8" t="s">
        <v>53</v>
      </c>
      <c r="M1325" s="8" t="s">
        <v>54</v>
      </c>
    </row>
    <row r="1326" spans="11:13" x14ac:dyDescent="0.25">
      <c r="K1326" s="8" t="s">
        <v>1380</v>
      </c>
      <c r="L1326" s="8" t="s">
        <v>53</v>
      </c>
      <c r="M1326" s="8" t="s">
        <v>54</v>
      </c>
    </row>
    <row r="1327" spans="11:13" x14ac:dyDescent="0.25">
      <c r="K1327" s="8" t="s">
        <v>1381</v>
      </c>
      <c r="L1327" s="8" t="s">
        <v>73</v>
      </c>
      <c r="M1327" s="8" t="s">
        <v>54</v>
      </c>
    </row>
    <row r="1328" spans="11:13" x14ac:dyDescent="0.25">
      <c r="K1328" s="8" t="s">
        <v>1382</v>
      </c>
      <c r="L1328" s="8" t="s">
        <v>53</v>
      </c>
      <c r="M1328" s="8" t="s">
        <v>54</v>
      </c>
    </row>
    <row r="1329" spans="11:13" x14ac:dyDescent="0.25">
      <c r="K1329" s="8" t="s">
        <v>1383</v>
      </c>
      <c r="L1329" s="8" t="s">
        <v>56</v>
      </c>
      <c r="M1329" s="8" t="s">
        <v>54</v>
      </c>
    </row>
    <row r="1330" spans="11:13" x14ac:dyDescent="0.25">
      <c r="K1330" s="8" t="s">
        <v>1384</v>
      </c>
      <c r="L1330" s="8" t="s">
        <v>73</v>
      </c>
      <c r="M1330" s="8" t="s">
        <v>54</v>
      </c>
    </row>
    <row r="1331" spans="11:13" x14ac:dyDescent="0.25">
      <c r="K1331" s="8" t="s">
        <v>1385</v>
      </c>
      <c r="L1331" s="8" t="s">
        <v>73</v>
      </c>
      <c r="M1331" s="8" t="s">
        <v>54</v>
      </c>
    </row>
    <row r="1332" spans="11:13" x14ac:dyDescent="0.25">
      <c r="K1332" s="8" t="s">
        <v>1386</v>
      </c>
      <c r="L1332" s="8" t="s">
        <v>58</v>
      </c>
      <c r="M1332" s="8" t="s">
        <v>51</v>
      </c>
    </row>
    <row r="1333" spans="11:13" x14ac:dyDescent="0.25">
      <c r="K1333" s="8" t="s">
        <v>1387</v>
      </c>
      <c r="L1333" s="8" t="s">
        <v>88</v>
      </c>
      <c r="M1333" s="8" t="s">
        <v>51</v>
      </c>
    </row>
    <row r="1334" spans="11:13" x14ac:dyDescent="0.25">
      <c r="K1334" s="8" t="s">
        <v>1388</v>
      </c>
      <c r="L1334" s="8" t="s">
        <v>99</v>
      </c>
      <c r="M1334" s="8" t="s">
        <v>51</v>
      </c>
    </row>
    <row r="1335" spans="11:13" x14ac:dyDescent="0.25">
      <c r="K1335" s="8" t="s">
        <v>1389</v>
      </c>
      <c r="L1335" s="8" t="s">
        <v>298</v>
      </c>
      <c r="M1335" s="8" t="s">
        <v>51</v>
      </c>
    </row>
    <row r="1336" spans="11:13" x14ac:dyDescent="0.25">
      <c r="K1336" s="8" t="s">
        <v>1390</v>
      </c>
      <c r="L1336" s="8" t="s">
        <v>58</v>
      </c>
      <c r="M1336" s="8" t="s">
        <v>54</v>
      </c>
    </row>
    <row r="1337" spans="11:13" x14ac:dyDescent="0.25">
      <c r="K1337" s="8" t="s">
        <v>1391</v>
      </c>
      <c r="L1337" s="8" t="s">
        <v>50</v>
      </c>
      <c r="M1337" s="8" t="s">
        <v>51</v>
      </c>
    </row>
    <row r="1338" spans="11:13" x14ac:dyDescent="0.25">
      <c r="K1338" s="8" t="s">
        <v>1392</v>
      </c>
      <c r="L1338" s="8" t="s">
        <v>69</v>
      </c>
      <c r="M1338" s="8" t="s">
        <v>51</v>
      </c>
    </row>
    <row r="1339" spans="11:13" x14ac:dyDescent="0.25">
      <c r="K1339" s="8" t="s">
        <v>1393</v>
      </c>
      <c r="L1339" s="8" t="s">
        <v>58</v>
      </c>
      <c r="M1339" s="8" t="s">
        <v>54</v>
      </c>
    </row>
    <row r="1340" spans="11:13" x14ac:dyDescent="0.25">
      <c r="K1340" s="8" t="s">
        <v>1394</v>
      </c>
      <c r="L1340" s="8" t="s">
        <v>58</v>
      </c>
      <c r="M1340" s="8" t="s">
        <v>54</v>
      </c>
    </row>
    <row r="1341" spans="11:13" x14ac:dyDescent="0.25">
      <c r="K1341" s="8" t="s">
        <v>1395</v>
      </c>
      <c r="L1341" s="8" t="s">
        <v>53</v>
      </c>
      <c r="M1341" s="8" t="s">
        <v>54</v>
      </c>
    </row>
    <row r="1342" spans="11:13" x14ac:dyDescent="0.25">
      <c r="K1342" s="8" t="s">
        <v>1396</v>
      </c>
      <c r="L1342" s="8" t="s">
        <v>73</v>
      </c>
      <c r="M1342" s="8" t="s">
        <v>54</v>
      </c>
    </row>
    <row r="1343" spans="11:13" x14ac:dyDescent="0.25">
      <c r="K1343" s="8" t="s">
        <v>1397</v>
      </c>
      <c r="L1343" s="8" t="s">
        <v>53</v>
      </c>
      <c r="M1343" s="8" t="s">
        <v>54</v>
      </c>
    </row>
    <row r="1344" spans="11:13" x14ac:dyDescent="0.25">
      <c r="K1344" s="8" t="s">
        <v>1398</v>
      </c>
      <c r="L1344" s="8" t="s">
        <v>1399</v>
      </c>
      <c r="M1344" s="8" t="s">
        <v>51</v>
      </c>
    </row>
    <row r="1345" spans="11:13" x14ac:dyDescent="0.25">
      <c r="K1345" s="8" t="s">
        <v>1400</v>
      </c>
      <c r="L1345" s="8" t="s">
        <v>120</v>
      </c>
      <c r="M1345" s="8" t="s">
        <v>54</v>
      </c>
    </row>
    <row r="1346" spans="11:13" x14ac:dyDescent="0.25">
      <c r="K1346" s="8" t="s">
        <v>1401</v>
      </c>
      <c r="L1346" s="8" t="s">
        <v>73</v>
      </c>
      <c r="M1346" s="8" t="s">
        <v>54</v>
      </c>
    </row>
    <row r="1347" spans="11:13" x14ac:dyDescent="0.25">
      <c r="K1347" s="8" t="s">
        <v>1402</v>
      </c>
      <c r="L1347" s="8" t="s">
        <v>58</v>
      </c>
      <c r="M1347" s="8" t="s">
        <v>51</v>
      </c>
    </row>
    <row r="1348" spans="11:13" x14ac:dyDescent="0.25">
      <c r="K1348" s="8" t="s">
        <v>1403</v>
      </c>
      <c r="L1348" s="8" t="s">
        <v>58</v>
      </c>
      <c r="M1348" s="8" t="s">
        <v>51</v>
      </c>
    </row>
    <row r="1349" spans="11:13" x14ac:dyDescent="0.25">
      <c r="K1349" s="8" t="s">
        <v>1404</v>
      </c>
      <c r="L1349" s="8" t="s">
        <v>69</v>
      </c>
      <c r="M1349" s="8" t="s">
        <v>51</v>
      </c>
    </row>
    <row r="1350" spans="11:13" x14ac:dyDescent="0.25">
      <c r="K1350" s="8" t="s">
        <v>1405</v>
      </c>
      <c r="L1350" s="8" t="s">
        <v>56</v>
      </c>
      <c r="M1350" s="8" t="s">
        <v>51</v>
      </c>
    </row>
    <row r="1351" spans="11:13" x14ac:dyDescent="0.25">
      <c r="K1351" s="8" t="s">
        <v>1406</v>
      </c>
      <c r="L1351" s="8" t="s">
        <v>73</v>
      </c>
      <c r="M1351" s="8" t="s">
        <v>51</v>
      </c>
    </row>
    <row r="1352" spans="11:13" x14ac:dyDescent="0.25">
      <c r="K1352" s="8" t="s">
        <v>1407</v>
      </c>
      <c r="L1352" s="8" t="s">
        <v>53</v>
      </c>
      <c r="M1352" s="8" t="s">
        <v>51</v>
      </c>
    </row>
    <row r="1353" spans="11:13" x14ac:dyDescent="0.25">
      <c r="K1353" s="8" t="s">
        <v>1408</v>
      </c>
      <c r="L1353" s="8" t="s">
        <v>73</v>
      </c>
      <c r="M1353" s="8" t="s">
        <v>51</v>
      </c>
    </row>
    <row r="1354" spans="11:13" x14ac:dyDescent="0.25">
      <c r="K1354" s="8" t="s">
        <v>1409</v>
      </c>
      <c r="L1354" s="8" t="s">
        <v>73</v>
      </c>
      <c r="M1354" s="8" t="s">
        <v>54</v>
      </c>
    </row>
    <row r="1355" spans="11:13" x14ac:dyDescent="0.25">
      <c r="K1355" s="8" t="s">
        <v>1410</v>
      </c>
      <c r="L1355" s="8" t="s">
        <v>298</v>
      </c>
      <c r="M1355" s="8" t="s">
        <v>172</v>
      </c>
    </row>
    <row r="1356" spans="11:13" x14ac:dyDescent="0.25">
      <c r="K1356" s="8" t="s">
        <v>1411</v>
      </c>
      <c r="L1356" s="8" t="s">
        <v>298</v>
      </c>
      <c r="M1356" s="8" t="s">
        <v>172</v>
      </c>
    </row>
    <row r="1357" spans="11:13" x14ac:dyDescent="0.25">
      <c r="K1357" s="8" t="s">
        <v>1412</v>
      </c>
      <c r="L1357" s="8" t="s">
        <v>298</v>
      </c>
      <c r="M1357" s="8" t="s">
        <v>172</v>
      </c>
    </row>
    <row r="1358" spans="11:13" x14ac:dyDescent="0.25">
      <c r="K1358" s="8" t="s">
        <v>1413</v>
      </c>
      <c r="L1358" s="8" t="s">
        <v>73</v>
      </c>
      <c r="M1358" s="8" t="s">
        <v>51</v>
      </c>
    </row>
    <row r="1359" spans="11:13" x14ac:dyDescent="0.25">
      <c r="K1359" s="8" t="s">
        <v>1414</v>
      </c>
      <c r="L1359" s="8" t="s">
        <v>294</v>
      </c>
      <c r="M1359" s="8" t="s">
        <v>172</v>
      </c>
    </row>
    <row r="1360" spans="11:13" x14ac:dyDescent="0.25">
      <c r="K1360" s="8" t="s">
        <v>1415</v>
      </c>
      <c r="L1360" s="8" t="s">
        <v>298</v>
      </c>
      <c r="M1360" s="8" t="s">
        <v>432</v>
      </c>
    </row>
    <row r="1361" spans="11:13" x14ac:dyDescent="0.25">
      <c r="K1361" s="8" t="s">
        <v>1416</v>
      </c>
      <c r="L1361" s="8" t="s">
        <v>99</v>
      </c>
      <c r="M1361" s="8" t="s">
        <v>432</v>
      </c>
    </row>
    <row r="1362" spans="11:13" x14ac:dyDescent="0.25">
      <c r="K1362" s="8" t="s">
        <v>1417</v>
      </c>
      <c r="L1362" s="8" t="s">
        <v>69</v>
      </c>
      <c r="M1362" s="8" t="s">
        <v>51</v>
      </c>
    </row>
    <row r="1363" spans="11:13" x14ac:dyDescent="0.25">
      <c r="K1363" s="8" t="s">
        <v>1418</v>
      </c>
      <c r="L1363" s="8" t="s">
        <v>73</v>
      </c>
      <c r="M1363" s="8" t="s">
        <v>51</v>
      </c>
    </row>
    <row r="1364" spans="11:13" x14ac:dyDescent="0.25">
      <c r="K1364" s="8" t="s">
        <v>1419</v>
      </c>
      <c r="L1364" s="8" t="s">
        <v>122</v>
      </c>
      <c r="M1364" s="8" t="s">
        <v>54</v>
      </c>
    </row>
    <row r="1365" spans="11:13" x14ac:dyDescent="0.25">
      <c r="K1365" s="8" t="s">
        <v>1420</v>
      </c>
      <c r="L1365" s="8" t="s">
        <v>174</v>
      </c>
      <c r="M1365" s="8" t="s">
        <v>54</v>
      </c>
    </row>
    <row r="1366" spans="11:13" x14ac:dyDescent="0.25">
      <c r="K1366" s="8" t="s">
        <v>1421</v>
      </c>
      <c r="L1366" s="8" t="s">
        <v>122</v>
      </c>
      <c r="M1366" s="8" t="s">
        <v>54</v>
      </c>
    </row>
    <row r="1367" spans="11:13" x14ac:dyDescent="0.25">
      <c r="K1367" s="8" t="s">
        <v>1422</v>
      </c>
      <c r="L1367" s="8" t="s">
        <v>73</v>
      </c>
      <c r="M1367" s="8" t="s">
        <v>51</v>
      </c>
    </row>
    <row r="1368" spans="11:13" x14ac:dyDescent="0.25">
      <c r="K1368" s="8" t="s">
        <v>1423</v>
      </c>
      <c r="L1368" s="8" t="s">
        <v>58</v>
      </c>
      <c r="M1368" s="8" t="s">
        <v>51</v>
      </c>
    </row>
    <row r="1369" spans="11:13" x14ac:dyDescent="0.25">
      <c r="K1369" s="8" t="s">
        <v>1424</v>
      </c>
      <c r="L1369" s="8" t="s">
        <v>73</v>
      </c>
      <c r="M1369" s="8" t="s">
        <v>54</v>
      </c>
    </row>
    <row r="1370" spans="11:13" x14ac:dyDescent="0.25">
      <c r="K1370" s="8" t="s">
        <v>1425</v>
      </c>
      <c r="L1370" s="8" t="s">
        <v>58</v>
      </c>
      <c r="M1370" s="8" t="s">
        <v>51</v>
      </c>
    </row>
    <row r="1371" spans="11:13" x14ac:dyDescent="0.25">
      <c r="K1371" s="8" t="s">
        <v>1426</v>
      </c>
      <c r="L1371" s="8" t="s">
        <v>53</v>
      </c>
      <c r="M1371" s="8" t="s">
        <v>51</v>
      </c>
    </row>
    <row r="1372" spans="11:13" x14ac:dyDescent="0.25">
      <c r="K1372" s="8" t="s">
        <v>1427</v>
      </c>
      <c r="L1372" s="8" t="s">
        <v>58</v>
      </c>
      <c r="M1372" s="8" t="s">
        <v>54</v>
      </c>
    </row>
    <row r="1373" spans="11:13" x14ac:dyDescent="0.25">
      <c r="K1373" s="8" t="s">
        <v>1428</v>
      </c>
      <c r="L1373" s="8" t="s">
        <v>69</v>
      </c>
      <c r="M1373" s="8" t="s">
        <v>51</v>
      </c>
    </row>
    <row r="1374" spans="11:13" x14ac:dyDescent="0.25">
      <c r="K1374" s="8" t="s">
        <v>1429</v>
      </c>
      <c r="L1374" s="8" t="s">
        <v>73</v>
      </c>
      <c r="M1374" s="8" t="s">
        <v>54</v>
      </c>
    </row>
    <row r="1375" spans="11:13" x14ac:dyDescent="0.25">
      <c r="K1375" s="8" t="s">
        <v>1430</v>
      </c>
      <c r="L1375" s="8" t="s">
        <v>69</v>
      </c>
      <c r="M1375" s="8" t="s">
        <v>51</v>
      </c>
    </row>
    <row r="1376" spans="11:13" x14ac:dyDescent="0.25">
      <c r="K1376" s="8" t="s">
        <v>1431</v>
      </c>
      <c r="L1376" s="8" t="s">
        <v>58</v>
      </c>
      <c r="M1376" s="8" t="s">
        <v>51</v>
      </c>
    </row>
    <row r="1377" spans="11:13" x14ac:dyDescent="0.25">
      <c r="K1377" s="8" t="s">
        <v>1432</v>
      </c>
      <c r="L1377" s="8" t="s">
        <v>298</v>
      </c>
      <c r="M1377" s="8" t="s">
        <v>172</v>
      </c>
    </row>
    <row r="1378" spans="11:13" x14ac:dyDescent="0.25">
      <c r="K1378" s="8" t="s">
        <v>1433</v>
      </c>
      <c r="L1378" s="8" t="s">
        <v>298</v>
      </c>
      <c r="M1378" s="8" t="s">
        <v>172</v>
      </c>
    </row>
    <row r="1379" spans="11:13" x14ac:dyDescent="0.25">
      <c r="K1379" s="8" t="s">
        <v>1434</v>
      </c>
      <c r="L1379" s="8" t="s">
        <v>58</v>
      </c>
      <c r="M1379" s="8" t="s">
        <v>51</v>
      </c>
    </row>
    <row r="1380" spans="11:13" x14ac:dyDescent="0.25">
      <c r="K1380" s="8" t="s">
        <v>1435</v>
      </c>
      <c r="L1380" s="8" t="s">
        <v>73</v>
      </c>
      <c r="M1380" s="8" t="s">
        <v>51</v>
      </c>
    </row>
    <row r="1381" spans="11:13" x14ac:dyDescent="0.25">
      <c r="K1381" s="8" t="s">
        <v>1436</v>
      </c>
      <c r="L1381" s="8" t="s">
        <v>58</v>
      </c>
      <c r="M1381" s="8" t="s">
        <v>51</v>
      </c>
    </row>
    <row r="1382" spans="11:13" x14ac:dyDescent="0.25">
      <c r="K1382" s="8" t="s">
        <v>1437</v>
      </c>
      <c r="L1382" s="8" t="s">
        <v>174</v>
      </c>
      <c r="M1382" s="8" t="s">
        <v>54</v>
      </c>
    </row>
    <row r="1383" spans="11:13" x14ac:dyDescent="0.25">
      <c r="K1383" s="8" t="s">
        <v>1438</v>
      </c>
      <c r="L1383" s="8" t="s">
        <v>53</v>
      </c>
      <c r="M1383" s="8" t="s">
        <v>54</v>
      </c>
    </row>
    <row r="1384" spans="11:13" x14ac:dyDescent="0.25">
      <c r="K1384" s="8" t="s">
        <v>1439</v>
      </c>
      <c r="L1384" s="8" t="s">
        <v>73</v>
      </c>
      <c r="M1384" s="8" t="s">
        <v>51</v>
      </c>
    </row>
    <row r="1385" spans="11:13" x14ac:dyDescent="0.25">
      <c r="K1385" s="8" t="s">
        <v>1440</v>
      </c>
      <c r="L1385" s="8" t="s">
        <v>73</v>
      </c>
      <c r="M1385" s="8" t="s">
        <v>51</v>
      </c>
    </row>
    <row r="1386" spans="11:13" x14ac:dyDescent="0.25">
      <c r="K1386" s="8" t="s">
        <v>1441</v>
      </c>
      <c r="L1386" s="8" t="s">
        <v>73</v>
      </c>
      <c r="M1386" s="8" t="s">
        <v>51</v>
      </c>
    </row>
    <row r="1387" spans="11:13" x14ac:dyDescent="0.25">
      <c r="K1387" s="8" t="s">
        <v>1442</v>
      </c>
      <c r="L1387" s="8" t="s">
        <v>73</v>
      </c>
      <c r="M1387" s="8" t="s">
        <v>54</v>
      </c>
    </row>
    <row r="1388" spans="11:13" x14ac:dyDescent="0.25">
      <c r="K1388" s="8" t="s">
        <v>1443</v>
      </c>
      <c r="L1388" s="8" t="s">
        <v>53</v>
      </c>
      <c r="M1388" s="8" t="s">
        <v>54</v>
      </c>
    </row>
    <row r="1389" spans="11:13" x14ac:dyDescent="0.25">
      <c r="K1389" s="8" t="s">
        <v>1444</v>
      </c>
      <c r="L1389" s="8" t="s">
        <v>73</v>
      </c>
      <c r="M1389" s="8" t="s">
        <v>54</v>
      </c>
    </row>
    <row r="1390" spans="11:13" x14ac:dyDescent="0.25">
      <c r="K1390" s="8" t="s">
        <v>1445</v>
      </c>
      <c r="L1390" s="8" t="s">
        <v>53</v>
      </c>
      <c r="M1390" s="8" t="s">
        <v>51</v>
      </c>
    </row>
    <row r="1391" spans="11:13" x14ac:dyDescent="0.25">
      <c r="K1391" s="8" t="s">
        <v>1446</v>
      </c>
      <c r="L1391" s="8" t="s">
        <v>58</v>
      </c>
      <c r="M1391" s="8" t="s">
        <v>54</v>
      </c>
    </row>
    <row r="1392" spans="11:13" x14ac:dyDescent="0.25">
      <c r="K1392" s="8" t="s">
        <v>1447</v>
      </c>
      <c r="L1392" s="8" t="s">
        <v>53</v>
      </c>
      <c r="M1392" s="8" t="s">
        <v>54</v>
      </c>
    </row>
    <row r="1393" spans="11:13" x14ac:dyDescent="0.25">
      <c r="K1393" s="8" t="s">
        <v>1448</v>
      </c>
      <c r="L1393" s="8" t="s">
        <v>69</v>
      </c>
      <c r="M1393" s="8" t="s">
        <v>51</v>
      </c>
    </row>
    <row r="1394" spans="11:13" x14ac:dyDescent="0.25">
      <c r="K1394" s="8" t="s">
        <v>1449</v>
      </c>
      <c r="L1394" s="8" t="s">
        <v>58</v>
      </c>
      <c r="M1394" s="8" t="s">
        <v>54</v>
      </c>
    </row>
    <row r="1395" spans="11:13" x14ac:dyDescent="0.25">
      <c r="K1395" s="8" t="s">
        <v>1450</v>
      </c>
      <c r="L1395" s="8" t="s">
        <v>298</v>
      </c>
      <c r="M1395" s="8" t="s">
        <v>172</v>
      </c>
    </row>
    <row r="1396" spans="11:13" x14ac:dyDescent="0.25">
      <c r="K1396" s="8" t="s">
        <v>1451</v>
      </c>
      <c r="L1396" s="8" t="s">
        <v>58</v>
      </c>
      <c r="M1396" s="8" t="s">
        <v>51</v>
      </c>
    </row>
    <row r="1397" spans="11:13" x14ac:dyDescent="0.25">
      <c r="K1397" s="8" t="s">
        <v>1452</v>
      </c>
      <c r="L1397" s="8" t="s">
        <v>53</v>
      </c>
      <c r="M1397" s="8" t="s">
        <v>54</v>
      </c>
    </row>
    <row r="1398" spans="11:13" x14ac:dyDescent="0.25">
      <c r="K1398" s="8" t="s">
        <v>1453</v>
      </c>
      <c r="L1398" s="8" t="s">
        <v>56</v>
      </c>
      <c r="M1398" s="8" t="s">
        <v>54</v>
      </c>
    </row>
    <row r="1399" spans="11:13" x14ac:dyDescent="0.25">
      <c r="K1399" s="8" t="s">
        <v>1454</v>
      </c>
      <c r="L1399" s="8" t="s">
        <v>53</v>
      </c>
      <c r="M1399" s="8" t="s">
        <v>54</v>
      </c>
    </row>
    <row r="1400" spans="11:13" x14ac:dyDescent="0.25">
      <c r="K1400" s="8" t="s">
        <v>1455</v>
      </c>
      <c r="L1400" s="8" t="s">
        <v>73</v>
      </c>
      <c r="M1400" s="8" t="s">
        <v>54</v>
      </c>
    </row>
    <row r="1401" spans="11:13" x14ac:dyDescent="0.25">
      <c r="K1401" s="8" t="s">
        <v>1456</v>
      </c>
      <c r="L1401" s="8" t="s">
        <v>298</v>
      </c>
      <c r="M1401" s="8" t="s">
        <v>172</v>
      </c>
    </row>
    <row r="1402" spans="11:13" x14ac:dyDescent="0.25">
      <c r="K1402" s="8" t="s">
        <v>1457</v>
      </c>
      <c r="L1402" s="8" t="s">
        <v>69</v>
      </c>
      <c r="M1402" s="8" t="s">
        <v>54</v>
      </c>
    </row>
    <row r="1403" spans="11:13" x14ac:dyDescent="0.25">
      <c r="K1403" s="8" t="s">
        <v>1458</v>
      </c>
      <c r="L1403" s="8" t="s">
        <v>73</v>
      </c>
      <c r="M1403" s="8" t="s">
        <v>54</v>
      </c>
    </row>
    <row r="1404" spans="11:13" x14ac:dyDescent="0.25">
      <c r="K1404" s="8" t="s">
        <v>1459</v>
      </c>
      <c r="L1404" s="8" t="s">
        <v>73</v>
      </c>
      <c r="M1404" s="8" t="s">
        <v>51</v>
      </c>
    </row>
    <row r="1405" spans="11:13" x14ac:dyDescent="0.25">
      <c r="K1405" s="8" t="s">
        <v>1460</v>
      </c>
      <c r="L1405" s="8" t="s">
        <v>56</v>
      </c>
      <c r="M1405" s="8" t="s">
        <v>432</v>
      </c>
    </row>
    <row r="1406" spans="11:13" x14ac:dyDescent="0.25">
      <c r="K1406" s="8" t="s">
        <v>1461</v>
      </c>
      <c r="L1406" s="8" t="s">
        <v>120</v>
      </c>
      <c r="M1406" s="8" t="s">
        <v>54</v>
      </c>
    </row>
    <row r="1407" spans="11:13" x14ac:dyDescent="0.25">
      <c r="K1407" s="8" t="s">
        <v>1462</v>
      </c>
      <c r="L1407" s="8" t="s">
        <v>58</v>
      </c>
      <c r="M1407" s="8" t="s">
        <v>54</v>
      </c>
    </row>
    <row r="1408" spans="11:13" x14ac:dyDescent="0.25">
      <c r="K1408" s="8" t="s">
        <v>1463</v>
      </c>
      <c r="L1408" s="8" t="s">
        <v>58</v>
      </c>
      <c r="M1408" s="8" t="s">
        <v>54</v>
      </c>
    </row>
    <row r="1409" spans="11:13" x14ac:dyDescent="0.25">
      <c r="K1409" s="8" t="s">
        <v>1464</v>
      </c>
      <c r="L1409" s="8" t="s">
        <v>73</v>
      </c>
      <c r="M1409" s="8" t="s">
        <v>51</v>
      </c>
    </row>
    <row r="1410" spans="11:13" x14ac:dyDescent="0.25">
      <c r="K1410" s="8" t="s">
        <v>1465</v>
      </c>
      <c r="L1410" s="8" t="s">
        <v>56</v>
      </c>
      <c r="M1410" s="8" t="s">
        <v>54</v>
      </c>
    </row>
    <row r="1411" spans="11:13" x14ac:dyDescent="0.25">
      <c r="K1411" s="8" t="s">
        <v>1466</v>
      </c>
      <c r="L1411" s="8" t="s">
        <v>174</v>
      </c>
      <c r="M1411" s="8" t="s">
        <v>54</v>
      </c>
    </row>
    <row r="1412" spans="11:13" x14ac:dyDescent="0.25">
      <c r="K1412" s="8" t="s">
        <v>1467</v>
      </c>
      <c r="L1412" s="8" t="s">
        <v>53</v>
      </c>
      <c r="M1412" s="8" t="s">
        <v>54</v>
      </c>
    </row>
    <row r="1413" spans="11:13" x14ac:dyDescent="0.25">
      <c r="K1413" s="8" t="s">
        <v>1468</v>
      </c>
      <c r="L1413" s="8" t="s">
        <v>53</v>
      </c>
      <c r="M1413" s="8" t="s">
        <v>54</v>
      </c>
    </row>
    <row r="1414" spans="11:13" x14ac:dyDescent="0.25">
      <c r="K1414" s="8" t="s">
        <v>1469</v>
      </c>
      <c r="L1414" s="8" t="s">
        <v>53</v>
      </c>
      <c r="M1414" s="8" t="s">
        <v>54</v>
      </c>
    </row>
    <row r="1415" spans="11:13" x14ac:dyDescent="0.25">
      <c r="K1415" s="8" t="s">
        <v>1470</v>
      </c>
      <c r="L1415" s="8" t="s">
        <v>53</v>
      </c>
      <c r="M1415" s="8" t="s">
        <v>51</v>
      </c>
    </row>
    <row r="1416" spans="11:13" x14ac:dyDescent="0.25">
      <c r="K1416" s="8" t="s">
        <v>1471</v>
      </c>
      <c r="L1416" s="8" t="s">
        <v>58</v>
      </c>
      <c r="M1416" s="8" t="s">
        <v>54</v>
      </c>
    </row>
    <row r="1417" spans="11:13" x14ac:dyDescent="0.25">
      <c r="K1417" s="8" t="s">
        <v>1472</v>
      </c>
      <c r="L1417" s="8" t="s">
        <v>73</v>
      </c>
      <c r="M1417" s="8" t="s">
        <v>54</v>
      </c>
    </row>
    <row r="1418" spans="11:13" x14ac:dyDescent="0.25">
      <c r="K1418" s="8" t="s">
        <v>1473</v>
      </c>
      <c r="L1418" s="8" t="s">
        <v>73</v>
      </c>
      <c r="M1418" s="8" t="s">
        <v>54</v>
      </c>
    </row>
    <row r="1419" spans="11:13" x14ac:dyDescent="0.25">
      <c r="K1419" s="8" t="s">
        <v>1474</v>
      </c>
      <c r="L1419" s="8" t="s">
        <v>298</v>
      </c>
      <c r="M1419" s="8" t="s">
        <v>432</v>
      </c>
    </row>
    <row r="1420" spans="11:13" x14ac:dyDescent="0.25">
      <c r="K1420" s="8" t="s">
        <v>1475</v>
      </c>
      <c r="L1420" s="8" t="s">
        <v>53</v>
      </c>
      <c r="M1420" s="8" t="s">
        <v>54</v>
      </c>
    </row>
    <row r="1421" spans="11:13" x14ac:dyDescent="0.25">
      <c r="K1421" s="8" t="s">
        <v>1476</v>
      </c>
      <c r="L1421" s="8" t="s">
        <v>53</v>
      </c>
      <c r="M1421" s="8" t="s">
        <v>54</v>
      </c>
    </row>
    <row r="1422" spans="11:13" x14ac:dyDescent="0.25">
      <c r="K1422" s="8" t="s">
        <v>1477</v>
      </c>
      <c r="L1422" s="8" t="s">
        <v>58</v>
      </c>
      <c r="M1422" s="8" t="s">
        <v>51</v>
      </c>
    </row>
    <row r="1423" spans="11:13" x14ac:dyDescent="0.25">
      <c r="K1423" s="8" t="s">
        <v>1478</v>
      </c>
      <c r="L1423" s="8" t="s">
        <v>69</v>
      </c>
      <c r="M1423" s="8" t="s">
        <v>51</v>
      </c>
    </row>
    <row r="1424" spans="11:13" x14ac:dyDescent="0.25">
      <c r="K1424" s="8" t="s">
        <v>1479</v>
      </c>
      <c r="L1424" s="8" t="s">
        <v>298</v>
      </c>
      <c r="M1424" s="8" t="s">
        <v>172</v>
      </c>
    </row>
    <row r="1425" spans="11:13" x14ac:dyDescent="0.25">
      <c r="K1425" s="8" t="s">
        <v>1480</v>
      </c>
      <c r="L1425" s="8" t="s">
        <v>73</v>
      </c>
      <c r="M1425" s="8" t="s">
        <v>54</v>
      </c>
    </row>
    <row r="1426" spans="11:13" x14ac:dyDescent="0.25">
      <c r="K1426" s="8" t="s">
        <v>1481</v>
      </c>
      <c r="L1426" s="8" t="s">
        <v>58</v>
      </c>
      <c r="M1426" s="8" t="s">
        <v>54</v>
      </c>
    </row>
    <row r="1427" spans="11:13" x14ac:dyDescent="0.25">
      <c r="K1427" s="8" t="s">
        <v>1482</v>
      </c>
      <c r="L1427" s="8" t="s">
        <v>56</v>
      </c>
      <c r="M1427" s="8" t="s">
        <v>54</v>
      </c>
    </row>
    <row r="1428" spans="11:13" x14ac:dyDescent="0.25">
      <c r="K1428" s="8" t="s">
        <v>1483</v>
      </c>
      <c r="L1428" s="8" t="s">
        <v>174</v>
      </c>
      <c r="M1428" s="8" t="s">
        <v>51</v>
      </c>
    </row>
    <row r="1429" spans="11:13" x14ac:dyDescent="0.25">
      <c r="K1429" s="8" t="s">
        <v>1484</v>
      </c>
      <c r="L1429" s="8" t="s">
        <v>174</v>
      </c>
      <c r="M1429" s="8" t="s">
        <v>54</v>
      </c>
    </row>
    <row r="1430" spans="11:13" x14ac:dyDescent="0.25">
      <c r="K1430" s="8" t="s">
        <v>1485</v>
      </c>
      <c r="L1430" s="8" t="s">
        <v>53</v>
      </c>
      <c r="M1430" s="8" t="s">
        <v>54</v>
      </c>
    </row>
    <row r="1431" spans="11:13" x14ac:dyDescent="0.25">
      <c r="K1431" s="8" t="s">
        <v>1486</v>
      </c>
      <c r="L1431" s="8" t="s">
        <v>120</v>
      </c>
      <c r="M1431" s="8" t="s">
        <v>54</v>
      </c>
    </row>
    <row r="1432" spans="11:13" x14ac:dyDescent="0.25">
      <c r="K1432" s="8" t="s">
        <v>1487</v>
      </c>
      <c r="L1432" s="8" t="s">
        <v>53</v>
      </c>
      <c r="M1432" s="8" t="s">
        <v>54</v>
      </c>
    </row>
    <row r="1433" spans="11:13" x14ac:dyDescent="0.25">
      <c r="K1433" s="8" t="s">
        <v>1488</v>
      </c>
      <c r="L1433" s="8" t="s">
        <v>120</v>
      </c>
      <c r="M1433" s="8" t="s">
        <v>54</v>
      </c>
    </row>
    <row r="1434" spans="11:13" x14ac:dyDescent="0.25">
      <c r="K1434" s="8" t="s">
        <v>1489</v>
      </c>
      <c r="L1434" s="8" t="s">
        <v>120</v>
      </c>
      <c r="M1434" s="8" t="s">
        <v>54</v>
      </c>
    </row>
    <row r="1435" spans="11:13" x14ac:dyDescent="0.25">
      <c r="K1435" s="8" t="s">
        <v>1490</v>
      </c>
      <c r="L1435" s="8" t="s">
        <v>53</v>
      </c>
      <c r="M1435" s="8" t="s">
        <v>54</v>
      </c>
    </row>
    <row r="1436" spans="11:13" x14ac:dyDescent="0.25">
      <c r="K1436" s="8" t="s">
        <v>1491</v>
      </c>
      <c r="L1436" s="8" t="s">
        <v>53</v>
      </c>
      <c r="M1436" s="8" t="s">
        <v>54</v>
      </c>
    </row>
    <row r="1437" spans="11:13" x14ac:dyDescent="0.25">
      <c r="K1437" s="8" t="s">
        <v>1492</v>
      </c>
      <c r="L1437" s="8" t="s">
        <v>120</v>
      </c>
      <c r="M1437" s="8" t="s">
        <v>54</v>
      </c>
    </row>
    <row r="1438" spans="11:13" x14ac:dyDescent="0.25">
      <c r="K1438" s="8" t="s">
        <v>1493</v>
      </c>
      <c r="L1438" s="8" t="s">
        <v>58</v>
      </c>
      <c r="M1438" s="8" t="s">
        <v>51</v>
      </c>
    </row>
    <row r="1439" spans="11:13" x14ac:dyDescent="0.25">
      <c r="K1439" s="8" t="s">
        <v>1494</v>
      </c>
      <c r="L1439" s="8" t="s">
        <v>298</v>
      </c>
      <c r="M1439" s="8" t="s">
        <v>172</v>
      </c>
    </row>
    <row r="1440" spans="11:13" x14ac:dyDescent="0.25">
      <c r="K1440" s="8" t="s">
        <v>1495</v>
      </c>
      <c r="L1440" s="8" t="s">
        <v>120</v>
      </c>
      <c r="M1440" s="8" t="s">
        <v>54</v>
      </c>
    </row>
    <row r="1441" spans="11:13" x14ac:dyDescent="0.25">
      <c r="K1441" s="8" t="s">
        <v>1496</v>
      </c>
      <c r="L1441" s="8" t="s">
        <v>120</v>
      </c>
      <c r="M1441" s="8" t="s">
        <v>54</v>
      </c>
    </row>
    <row r="1442" spans="11:13" x14ac:dyDescent="0.25">
      <c r="K1442" s="8" t="s">
        <v>1497</v>
      </c>
      <c r="L1442" s="8" t="s">
        <v>120</v>
      </c>
      <c r="M1442" s="8" t="s">
        <v>54</v>
      </c>
    </row>
    <row r="1443" spans="11:13" x14ac:dyDescent="0.25">
      <c r="K1443" s="8" t="s">
        <v>1498</v>
      </c>
      <c r="L1443" s="8" t="s">
        <v>120</v>
      </c>
      <c r="M1443" s="8" t="s">
        <v>54</v>
      </c>
    </row>
    <row r="1444" spans="11:13" x14ac:dyDescent="0.25">
      <c r="K1444" s="8" t="s">
        <v>1499</v>
      </c>
      <c r="L1444" s="8" t="s">
        <v>298</v>
      </c>
      <c r="M1444" s="8" t="s">
        <v>432</v>
      </c>
    </row>
    <row r="1445" spans="11:13" x14ac:dyDescent="0.25">
      <c r="K1445" s="8" t="s">
        <v>1500</v>
      </c>
      <c r="L1445" s="8" t="s">
        <v>297</v>
      </c>
      <c r="M1445" s="8" t="s">
        <v>172</v>
      </c>
    </row>
    <row r="1446" spans="11:13" x14ac:dyDescent="0.25">
      <c r="K1446" s="8" t="s">
        <v>1501</v>
      </c>
      <c r="L1446" s="8" t="s">
        <v>297</v>
      </c>
      <c r="M1446" s="8" t="s">
        <v>172</v>
      </c>
    </row>
    <row r="1447" spans="11:13" x14ac:dyDescent="0.25">
      <c r="K1447" s="8" t="s">
        <v>1502</v>
      </c>
      <c r="L1447" s="8" t="s">
        <v>58</v>
      </c>
      <c r="M1447" s="8" t="s">
        <v>54</v>
      </c>
    </row>
    <row r="1448" spans="11:13" x14ac:dyDescent="0.25">
      <c r="K1448" s="8" t="s">
        <v>1503</v>
      </c>
      <c r="L1448" s="8" t="s">
        <v>120</v>
      </c>
      <c r="M1448" s="8" t="s">
        <v>54</v>
      </c>
    </row>
    <row r="1449" spans="11:13" x14ac:dyDescent="0.25">
      <c r="K1449" s="8" t="s">
        <v>1504</v>
      </c>
      <c r="L1449" s="8" t="s">
        <v>120</v>
      </c>
      <c r="M1449" s="8" t="s">
        <v>54</v>
      </c>
    </row>
    <row r="1450" spans="11:13" x14ac:dyDescent="0.25">
      <c r="K1450" s="8" t="s">
        <v>1505</v>
      </c>
      <c r="L1450" s="8" t="s">
        <v>120</v>
      </c>
      <c r="M1450" s="8" t="s">
        <v>54</v>
      </c>
    </row>
    <row r="1451" spans="11:13" x14ac:dyDescent="0.25">
      <c r="K1451" s="8" t="s">
        <v>1506</v>
      </c>
      <c r="L1451" s="8" t="s">
        <v>120</v>
      </c>
      <c r="M1451" s="8" t="s">
        <v>54</v>
      </c>
    </row>
    <row r="1452" spans="11:13" x14ac:dyDescent="0.25">
      <c r="K1452" s="8" t="s">
        <v>1507</v>
      </c>
      <c r="L1452" s="8" t="s">
        <v>120</v>
      </c>
      <c r="M1452" s="8" t="s">
        <v>54</v>
      </c>
    </row>
    <row r="1453" spans="11:13" x14ac:dyDescent="0.25">
      <c r="K1453" s="8" t="s">
        <v>1508</v>
      </c>
      <c r="L1453" s="8" t="s">
        <v>120</v>
      </c>
      <c r="M1453" s="8" t="s">
        <v>54</v>
      </c>
    </row>
    <row r="1454" spans="11:13" x14ac:dyDescent="0.25">
      <c r="K1454" s="8" t="s">
        <v>1509</v>
      </c>
      <c r="L1454" s="8" t="s">
        <v>120</v>
      </c>
      <c r="M1454" s="8" t="s">
        <v>54</v>
      </c>
    </row>
    <row r="1455" spans="11:13" x14ac:dyDescent="0.25">
      <c r="K1455" s="8" t="s">
        <v>1510</v>
      </c>
      <c r="L1455" s="8" t="s">
        <v>120</v>
      </c>
      <c r="M1455" s="8" t="s">
        <v>54</v>
      </c>
    </row>
    <row r="1456" spans="11:13" x14ac:dyDescent="0.25">
      <c r="K1456" s="8" t="s">
        <v>1511</v>
      </c>
      <c r="L1456" s="8" t="s">
        <v>120</v>
      </c>
      <c r="M1456" s="8" t="s">
        <v>54</v>
      </c>
    </row>
    <row r="1457" spans="11:13" x14ac:dyDescent="0.25">
      <c r="K1457" s="8" t="s">
        <v>1512</v>
      </c>
      <c r="L1457" s="8" t="s">
        <v>120</v>
      </c>
      <c r="M1457" s="8" t="s">
        <v>54</v>
      </c>
    </row>
    <row r="1458" spans="11:13" x14ac:dyDescent="0.25">
      <c r="K1458" s="8" t="s">
        <v>1513</v>
      </c>
      <c r="L1458" s="8" t="s">
        <v>120</v>
      </c>
      <c r="M1458" s="8" t="s">
        <v>54</v>
      </c>
    </row>
    <row r="1459" spans="11:13" x14ac:dyDescent="0.25">
      <c r="K1459" s="8" t="s">
        <v>1514</v>
      </c>
      <c r="L1459" s="8" t="s">
        <v>120</v>
      </c>
      <c r="M1459" s="8" t="s">
        <v>54</v>
      </c>
    </row>
    <row r="1460" spans="11:13" x14ac:dyDescent="0.25">
      <c r="K1460" s="8" t="s">
        <v>1515</v>
      </c>
      <c r="L1460" s="8" t="s">
        <v>120</v>
      </c>
      <c r="M1460" s="8" t="s">
        <v>54</v>
      </c>
    </row>
    <row r="1461" spans="11:13" x14ac:dyDescent="0.25">
      <c r="K1461" s="8" t="s">
        <v>1516</v>
      </c>
      <c r="L1461" s="8" t="s">
        <v>120</v>
      </c>
      <c r="M1461" s="8" t="s">
        <v>54</v>
      </c>
    </row>
    <row r="1462" spans="11:13" x14ac:dyDescent="0.25">
      <c r="K1462" s="8" t="s">
        <v>1517</v>
      </c>
      <c r="L1462" s="8" t="s">
        <v>120</v>
      </c>
      <c r="M1462" s="8" t="s">
        <v>54</v>
      </c>
    </row>
    <row r="1463" spans="11:13" x14ac:dyDescent="0.25">
      <c r="K1463" s="8" t="s">
        <v>1518</v>
      </c>
      <c r="L1463" s="8" t="s">
        <v>120</v>
      </c>
      <c r="M1463" s="8" t="s">
        <v>54</v>
      </c>
    </row>
    <row r="1464" spans="11:13" x14ac:dyDescent="0.25">
      <c r="K1464" s="8" t="s">
        <v>1519</v>
      </c>
      <c r="L1464" s="8" t="s">
        <v>120</v>
      </c>
      <c r="M1464" s="8" t="s">
        <v>54</v>
      </c>
    </row>
    <row r="1465" spans="11:13" x14ac:dyDescent="0.25">
      <c r="K1465" s="8" t="s">
        <v>1520</v>
      </c>
      <c r="L1465" s="8" t="s">
        <v>120</v>
      </c>
      <c r="M1465" s="8" t="s">
        <v>54</v>
      </c>
    </row>
    <row r="1466" spans="11:13" x14ac:dyDescent="0.25">
      <c r="K1466" s="8" t="s">
        <v>1521</v>
      </c>
      <c r="L1466" s="8" t="s">
        <v>73</v>
      </c>
      <c r="M1466" s="8" t="s">
        <v>54</v>
      </c>
    </row>
    <row r="1467" spans="11:13" x14ac:dyDescent="0.25">
      <c r="K1467" s="8" t="s">
        <v>1522</v>
      </c>
      <c r="L1467" s="8" t="s">
        <v>58</v>
      </c>
      <c r="M1467" s="8" t="s">
        <v>54</v>
      </c>
    </row>
    <row r="1468" spans="11:13" x14ac:dyDescent="0.25">
      <c r="K1468" s="8" t="s">
        <v>1523</v>
      </c>
      <c r="L1468" s="8" t="s">
        <v>53</v>
      </c>
      <c r="M1468" s="8" t="s">
        <v>54</v>
      </c>
    </row>
    <row r="1469" spans="11:13" x14ac:dyDescent="0.25">
      <c r="K1469" s="8" t="s">
        <v>1524</v>
      </c>
      <c r="L1469" s="8" t="s">
        <v>53</v>
      </c>
      <c r="M1469" s="8" t="s">
        <v>51</v>
      </c>
    </row>
    <row r="1470" spans="11:13" x14ac:dyDescent="0.25">
      <c r="K1470" s="8" t="s">
        <v>1525</v>
      </c>
      <c r="L1470" s="8" t="s">
        <v>53</v>
      </c>
      <c r="M1470" s="8" t="s">
        <v>54</v>
      </c>
    </row>
    <row r="1471" spans="11:13" x14ac:dyDescent="0.25">
      <c r="K1471" s="8" t="s">
        <v>1526</v>
      </c>
      <c r="L1471" s="8" t="s">
        <v>120</v>
      </c>
      <c r="M1471" s="8" t="s">
        <v>54</v>
      </c>
    </row>
    <row r="1472" spans="11:13" x14ac:dyDescent="0.25">
      <c r="K1472" s="8" t="s">
        <v>1527</v>
      </c>
      <c r="L1472" s="8" t="s">
        <v>120</v>
      </c>
      <c r="M1472" s="8" t="s">
        <v>54</v>
      </c>
    </row>
    <row r="1473" spans="11:13" x14ac:dyDescent="0.25">
      <c r="K1473" s="8" t="s">
        <v>1528</v>
      </c>
      <c r="L1473" s="8" t="s">
        <v>120</v>
      </c>
      <c r="M1473" s="8" t="s">
        <v>54</v>
      </c>
    </row>
    <row r="1474" spans="11:13" x14ac:dyDescent="0.25">
      <c r="K1474" s="8" t="s">
        <v>1529</v>
      </c>
      <c r="L1474" s="8" t="s">
        <v>120</v>
      </c>
      <c r="M1474" s="8" t="s">
        <v>54</v>
      </c>
    </row>
    <row r="1475" spans="11:13" x14ac:dyDescent="0.25">
      <c r="K1475" s="8" t="s">
        <v>1530</v>
      </c>
      <c r="L1475" s="8" t="s">
        <v>120</v>
      </c>
      <c r="M1475" s="8" t="s">
        <v>54</v>
      </c>
    </row>
    <row r="1476" spans="11:13" x14ac:dyDescent="0.25">
      <c r="K1476" s="8" t="s">
        <v>1531</v>
      </c>
      <c r="L1476" s="8" t="s">
        <v>120</v>
      </c>
      <c r="M1476" s="8" t="s">
        <v>54</v>
      </c>
    </row>
    <row r="1477" spans="11:13" x14ac:dyDescent="0.25">
      <c r="K1477" s="8" t="s">
        <v>1532</v>
      </c>
      <c r="L1477" s="8" t="s">
        <v>73</v>
      </c>
      <c r="M1477" s="8" t="s">
        <v>54</v>
      </c>
    </row>
    <row r="1478" spans="11:13" x14ac:dyDescent="0.25">
      <c r="K1478" s="8" t="s">
        <v>1533</v>
      </c>
      <c r="L1478" s="8" t="s">
        <v>53</v>
      </c>
      <c r="M1478" s="8" t="s">
        <v>51</v>
      </c>
    </row>
    <row r="1479" spans="11:13" x14ac:dyDescent="0.25">
      <c r="K1479" s="8" t="s">
        <v>1534</v>
      </c>
      <c r="L1479" s="8" t="s">
        <v>50</v>
      </c>
      <c r="M1479" s="8" t="s">
        <v>51</v>
      </c>
    </row>
    <row r="1480" spans="11:13" x14ac:dyDescent="0.25">
      <c r="K1480" s="8" t="s">
        <v>1535</v>
      </c>
      <c r="L1480" s="8" t="s">
        <v>58</v>
      </c>
      <c r="M1480" s="8" t="s">
        <v>51</v>
      </c>
    </row>
    <row r="1481" spans="11:13" x14ac:dyDescent="0.25">
      <c r="K1481" s="8" t="s">
        <v>1536</v>
      </c>
      <c r="L1481" s="8" t="s">
        <v>58</v>
      </c>
      <c r="M1481" s="8" t="s">
        <v>51</v>
      </c>
    </row>
    <row r="1482" spans="11:13" x14ac:dyDescent="0.25">
      <c r="K1482" s="8" t="s">
        <v>1537</v>
      </c>
      <c r="L1482" s="8" t="s">
        <v>675</v>
      </c>
      <c r="M1482" s="8" t="s">
        <v>172</v>
      </c>
    </row>
    <row r="1483" spans="11:13" x14ac:dyDescent="0.25">
      <c r="K1483" s="8" t="s">
        <v>1538</v>
      </c>
      <c r="L1483" s="8" t="s">
        <v>73</v>
      </c>
      <c r="M1483" s="8" t="s">
        <v>54</v>
      </c>
    </row>
    <row r="1484" spans="11:13" x14ac:dyDescent="0.25">
      <c r="K1484" s="8" t="s">
        <v>1539</v>
      </c>
      <c r="L1484" s="8" t="s">
        <v>171</v>
      </c>
      <c r="M1484" s="8" t="s">
        <v>172</v>
      </c>
    </row>
    <row r="1485" spans="11:13" x14ac:dyDescent="0.25">
      <c r="K1485" s="8" t="s">
        <v>1540</v>
      </c>
      <c r="L1485" s="8" t="s">
        <v>58</v>
      </c>
      <c r="M1485" s="8" t="s">
        <v>54</v>
      </c>
    </row>
    <row r="1486" spans="11:13" x14ac:dyDescent="0.25">
      <c r="K1486" s="8" t="s">
        <v>1541</v>
      </c>
      <c r="L1486" s="8" t="s">
        <v>56</v>
      </c>
      <c r="M1486" s="8" t="s">
        <v>54</v>
      </c>
    </row>
    <row r="1487" spans="11:13" x14ac:dyDescent="0.25">
      <c r="K1487" s="8" t="s">
        <v>1542</v>
      </c>
      <c r="L1487" s="8" t="s">
        <v>53</v>
      </c>
      <c r="M1487" s="8" t="s">
        <v>54</v>
      </c>
    </row>
    <row r="1488" spans="11:13" x14ac:dyDescent="0.25">
      <c r="K1488" s="8" t="s">
        <v>1543</v>
      </c>
      <c r="L1488" s="8" t="s">
        <v>53</v>
      </c>
      <c r="M1488" s="8" t="s">
        <v>54</v>
      </c>
    </row>
    <row r="1489" spans="11:13" x14ac:dyDescent="0.25">
      <c r="K1489" s="8" t="s">
        <v>1544</v>
      </c>
      <c r="L1489" s="8" t="s">
        <v>73</v>
      </c>
      <c r="M1489" s="8" t="s">
        <v>51</v>
      </c>
    </row>
    <row r="1490" spans="11:13" x14ac:dyDescent="0.25">
      <c r="K1490" s="8" t="s">
        <v>1545</v>
      </c>
      <c r="L1490" s="8" t="s">
        <v>53</v>
      </c>
      <c r="M1490" s="8" t="s">
        <v>54</v>
      </c>
    </row>
    <row r="1491" spans="11:13" x14ac:dyDescent="0.25">
      <c r="K1491" s="8" t="s">
        <v>1546</v>
      </c>
      <c r="L1491" s="8" t="s">
        <v>53</v>
      </c>
      <c r="M1491" s="8" t="s">
        <v>54</v>
      </c>
    </row>
    <row r="1492" spans="11:13" x14ac:dyDescent="0.25">
      <c r="K1492" s="8" t="s">
        <v>1547</v>
      </c>
      <c r="L1492" s="8" t="s">
        <v>73</v>
      </c>
      <c r="M1492" s="8" t="s">
        <v>51</v>
      </c>
    </row>
    <row r="1493" spans="11:13" x14ac:dyDescent="0.25">
      <c r="K1493" s="8" t="s">
        <v>1548</v>
      </c>
      <c r="L1493" s="8" t="s">
        <v>53</v>
      </c>
      <c r="M1493" s="8" t="s">
        <v>54</v>
      </c>
    </row>
    <row r="1494" spans="11:13" x14ac:dyDescent="0.25">
      <c r="K1494" s="8" t="s">
        <v>1549</v>
      </c>
      <c r="L1494" s="8" t="s">
        <v>120</v>
      </c>
      <c r="M1494" s="8" t="s">
        <v>51</v>
      </c>
    </row>
    <row r="1495" spans="11:13" x14ac:dyDescent="0.25">
      <c r="K1495" s="8" t="s">
        <v>1550</v>
      </c>
      <c r="L1495" s="8" t="s">
        <v>53</v>
      </c>
      <c r="M1495" s="8" t="s">
        <v>54</v>
      </c>
    </row>
    <row r="1496" spans="11:13" x14ac:dyDescent="0.25">
      <c r="K1496" s="8" t="s">
        <v>1551</v>
      </c>
      <c r="L1496" s="8" t="s">
        <v>56</v>
      </c>
      <c r="M1496" s="8" t="s">
        <v>54</v>
      </c>
    </row>
    <row r="1497" spans="11:13" x14ac:dyDescent="0.25">
      <c r="K1497" s="8" t="s">
        <v>1552</v>
      </c>
      <c r="L1497" s="8" t="s">
        <v>73</v>
      </c>
      <c r="M1497" s="8" t="s">
        <v>54</v>
      </c>
    </row>
    <row r="1498" spans="11:13" x14ac:dyDescent="0.25">
      <c r="K1498" s="8" t="s">
        <v>1553</v>
      </c>
      <c r="L1498" s="8" t="s">
        <v>73</v>
      </c>
      <c r="M1498" s="8" t="s">
        <v>51</v>
      </c>
    </row>
    <row r="1499" spans="11:13" x14ac:dyDescent="0.25">
      <c r="K1499" s="8" t="s">
        <v>1554</v>
      </c>
      <c r="L1499" s="8" t="s">
        <v>73</v>
      </c>
      <c r="M1499" s="8" t="s">
        <v>51</v>
      </c>
    </row>
    <row r="1500" spans="11:13" x14ac:dyDescent="0.25">
      <c r="K1500" s="8" t="s">
        <v>1555</v>
      </c>
      <c r="L1500" s="8" t="s">
        <v>53</v>
      </c>
      <c r="M1500" s="8" t="s">
        <v>51</v>
      </c>
    </row>
    <row r="1501" spans="11:13" x14ac:dyDescent="0.25">
      <c r="K1501" s="8" t="s">
        <v>1556</v>
      </c>
      <c r="L1501" s="8" t="s">
        <v>53</v>
      </c>
      <c r="M1501" s="8" t="s">
        <v>54</v>
      </c>
    </row>
    <row r="1502" spans="11:13" x14ac:dyDescent="0.25">
      <c r="K1502" s="8" t="s">
        <v>1557</v>
      </c>
      <c r="L1502" s="8" t="s">
        <v>160</v>
      </c>
      <c r="M1502" s="8" t="s">
        <v>51</v>
      </c>
    </row>
    <row r="1503" spans="11:13" x14ac:dyDescent="0.25">
      <c r="K1503" s="8" t="s">
        <v>1558</v>
      </c>
      <c r="L1503" s="8" t="s">
        <v>56</v>
      </c>
      <c r="M1503" s="8" t="s">
        <v>54</v>
      </c>
    </row>
    <row r="1504" spans="11:13" x14ac:dyDescent="0.25">
      <c r="K1504" s="8" t="s">
        <v>1559</v>
      </c>
      <c r="L1504" s="8" t="s">
        <v>69</v>
      </c>
      <c r="M1504" s="8" t="s">
        <v>54</v>
      </c>
    </row>
    <row r="1505" spans="11:13" x14ac:dyDescent="0.25">
      <c r="K1505" s="8" t="s">
        <v>1560</v>
      </c>
      <c r="L1505" s="8" t="s">
        <v>69</v>
      </c>
      <c r="M1505" s="8" t="s">
        <v>51</v>
      </c>
    </row>
    <row r="1506" spans="11:13" x14ac:dyDescent="0.25">
      <c r="K1506" s="8" t="s">
        <v>1561</v>
      </c>
      <c r="L1506" s="8" t="s">
        <v>53</v>
      </c>
      <c r="M1506" s="8" t="s">
        <v>54</v>
      </c>
    </row>
    <row r="1507" spans="11:13" x14ac:dyDescent="0.25">
      <c r="K1507" s="8" t="s">
        <v>1562</v>
      </c>
      <c r="L1507" s="8" t="s">
        <v>174</v>
      </c>
      <c r="M1507" s="8" t="s">
        <v>54</v>
      </c>
    </row>
    <row r="1508" spans="11:13" x14ac:dyDescent="0.25">
      <c r="K1508" s="8" t="s">
        <v>1563</v>
      </c>
      <c r="L1508" s="8" t="s">
        <v>122</v>
      </c>
      <c r="M1508" s="8" t="s">
        <v>54</v>
      </c>
    </row>
    <row r="1509" spans="11:13" x14ac:dyDescent="0.25">
      <c r="K1509" s="8" t="s">
        <v>1564</v>
      </c>
      <c r="L1509" s="8" t="s">
        <v>56</v>
      </c>
      <c r="M1509" s="8" t="s">
        <v>54</v>
      </c>
    </row>
    <row r="1510" spans="11:13" x14ac:dyDescent="0.25">
      <c r="K1510" s="8" t="s">
        <v>1565</v>
      </c>
      <c r="L1510" s="8" t="s">
        <v>73</v>
      </c>
      <c r="M1510" s="8" t="s">
        <v>54</v>
      </c>
    </row>
    <row r="1511" spans="11:13" x14ac:dyDescent="0.25">
      <c r="K1511" s="8" t="s">
        <v>1566</v>
      </c>
      <c r="L1511" s="8" t="s">
        <v>298</v>
      </c>
      <c r="M1511" s="8" t="s">
        <v>172</v>
      </c>
    </row>
    <row r="1512" spans="11:13" x14ac:dyDescent="0.25">
      <c r="K1512" s="8" t="s">
        <v>1567</v>
      </c>
      <c r="L1512" s="8" t="s">
        <v>56</v>
      </c>
      <c r="M1512" s="8" t="s">
        <v>54</v>
      </c>
    </row>
    <row r="1513" spans="11:13" x14ac:dyDescent="0.25">
      <c r="K1513" s="8" t="s">
        <v>1568</v>
      </c>
      <c r="L1513" s="8" t="s">
        <v>53</v>
      </c>
      <c r="M1513" s="8" t="s">
        <v>54</v>
      </c>
    </row>
    <row r="1514" spans="11:13" x14ac:dyDescent="0.25">
      <c r="K1514" s="8" t="s">
        <v>1569</v>
      </c>
      <c r="L1514" s="8" t="s">
        <v>73</v>
      </c>
      <c r="M1514" s="8" t="s">
        <v>54</v>
      </c>
    </row>
    <row r="1515" spans="11:13" x14ac:dyDescent="0.25">
      <c r="K1515" s="8" t="s">
        <v>1570</v>
      </c>
      <c r="L1515" s="8" t="s">
        <v>160</v>
      </c>
      <c r="M1515" s="8" t="s">
        <v>51</v>
      </c>
    </row>
    <row r="1516" spans="11:13" x14ac:dyDescent="0.25">
      <c r="K1516" s="8" t="s">
        <v>1571</v>
      </c>
      <c r="L1516" s="8" t="s">
        <v>298</v>
      </c>
      <c r="M1516" s="8" t="s">
        <v>172</v>
      </c>
    </row>
    <row r="1517" spans="11:13" x14ac:dyDescent="0.25">
      <c r="K1517" s="8" t="s">
        <v>1572</v>
      </c>
      <c r="L1517" s="8" t="s">
        <v>58</v>
      </c>
      <c r="M1517" s="8" t="s">
        <v>51</v>
      </c>
    </row>
    <row r="1518" spans="11:13" x14ac:dyDescent="0.25">
      <c r="K1518" s="8" t="s">
        <v>1573</v>
      </c>
      <c r="L1518" s="8" t="s">
        <v>174</v>
      </c>
      <c r="M1518" s="8" t="s">
        <v>54</v>
      </c>
    </row>
    <row r="1519" spans="11:13" x14ac:dyDescent="0.25">
      <c r="K1519" s="8" t="s">
        <v>1574</v>
      </c>
      <c r="L1519" s="8" t="s">
        <v>58</v>
      </c>
      <c r="M1519" s="8" t="s">
        <v>54</v>
      </c>
    </row>
    <row r="1520" spans="11:13" x14ac:dyDescent="0.25">
      <c r="K1520" s="8" t="s">
        <v>1575</v>
      </c>
      <c r="L1520" s="8" t="s">
        <v>56</v>
      </c>
      <c r="M1520" s="8" t="s">
        <v>54</v>
      </c>
    </row>
    <row r="1521" spans="11:13" x14ac:dyDescent="0.25">
      <c r="K1521" s="8" t="s">
        <v>1576</v>
      </c>
      <c r="L1521" s="8" t="s">
        <v>69</v>
      </c>
      <c r="M1521" s="8" t="s">
        <v>51</v>
      </c>
    </row>
    <row r="1522" spans="11:13" x14ac:dyDescent="0.25">
      <c r="K1522" s="8" t="s">
        <v>1577</v>
      </c>
      <c r="L1522" s="8" t="s">
        <v>58</v>
      </c>
      <c r="M1522" s="8" t="s">
        <v>54</v>
      </c>
    </row>
    <row r="1523" spans="11:13" x14ac:dyDescent="0.25">
      <c r="K1523" s="8" t="s">
        <v>1578</v>
      </c>
      <c r="L1523" s="8" t="s">
        <v>53</v>
      </c>
      <c r="M1523" s="8" t="s">
        <v>54</v>
      </c>
    </row>
    <row r="1524" spans="11:13" x14ac:dyDescent="0.25">
      <c r="K1524" s="8" t="s">
        <v>1579</v>
      </c>
      <c r="L1524" s="8" t="s">
        <v>73</v>
      </c>
      <c r="M1524" s="8" t="s">
        <v>51</v>
      </c>
    </row>
    <row r="1525" spans="11:13" x14ac:dyDescent="0.25">
      <c r="K1525" s="8" t="s">
        <v>1580</v>
      </c>
      <c r="L1525" s="8" t="s">
        <v>56</v>
      </c>
      <c r="M1525" s="8" t="s">
        <v>54</v>
      </c>
    </row>
    <row r="1526" spans="11:13" x14ac:dyDescent="0.25">
      <c r="K1526" s="8" t="s">
        <v>1581</v>
      </c>
      <c r="L1526" s="8" t="s">
        <v>298</v>
      </c>
      <c r="M1526" s="8" t="s">
        <v>51</v>
      </c>
    </row>
    <row r="1527" spans="11:13" x14ac:dyDescent="0.25">
      <c r="K1527" s="8" t="s">
        <v>1582</v>
      </c>
      <c r="L1527" s="8" t="s">
        <v>99</v>
      </c>
      <c r="M1527" s="8" t="s">
        <v>54</v>
      </c>
    </row>
    <row r="1528" spans="11:13" x14ac:dyDescent="0.25">
      <c r="K1528" s="8" t="s">
        <v>1583</v>
      </c>
      <c r="L1528" s="8" t="s">
        <v>53</v>
      </c>
      <c r="M1528" s="8" t="s">
        <v>54</v>
      </c>
    </row>
    <row r="1529" spans="11:13" x14ac:dyDescent="0.25">
      <c r="K1529" s="8" t="s">
        <v>1584</v>
      </c>
      <c r="L1529" s="8" t="s">
        <v>73</v>
      </c>
      <c r="M1529" s="8" t="s">
        <v>51</v>
      </c>
    </row>
    <row r="1530" spans="11:13" x14ac:dyDescent="0.25">
      <c r="K1530" s="8" t="s">
        <v>1585</v>
      </c>
      <c r="L1530" s="8" t="s">
        <v>73</v>
      </c>
      <c r="M1530" s="8" t="s">
        <v>51</v>
      </c>
    </row>
    <row r="1531" spans="11:13" x14ac:dyDescent="0.25">
      <c r="K1531" s="8" t="s">
        <v>1586</v>
      </c>
      <c r="L1531" s="8" t="s">
        <v>69</v>
      </c>
      <c r="M1531" s="8" t="s">
        <v>51</v>
      </c>
    </row>
    <row r="1532" spans="11:13" x14ac:dyDescent="0.25">
      <c r="K1532" s="8" t="s">
        <v>1587</v>
      </c>
      <c r="L1532" s="8" t="s">
        <v>50</v>
      </c>
      <c r="M1532" s="8" t="s">
        <v>51</v>
      </c>
    </row>
    <row r="1533" spans="11:13" x14ac:dyDescent="0.25">
      <c r="K1533" s="8" t="s">
        <v>1588</v>
      </c>
      <c r="L1533" s="8" t="s">
        <v>69</v>
      </c>
      <c r="M1533" s="8" t="s">
        <v>51</v>
      </c>
    </row>
    <row r="1534" spans="11:13" x14ac:dyDescent="0.25">
      <c r="K1534" s="8" t="s">
        <v>1589</v>
      </c>
      <c r="L1534" s="8" t="s">
        <v>53</v>
      </c>
      <c r="M1534" s="8" t="s">
        <v>54</v>
      </c>
    </row>
    <row r="1535" spans="11:13" x14ac:dyDescent="0.25">
      <c r="K1535" s="8" t="s">
        <v>1590</v>
      </c>
      <c r="L1535" s="8" t="s">
        <v>73</v>
      </c>
      <c r="M1535" s="8" t="s">
        <v>51</v>
      </c>
    </row>
    <row r="1536" spans="11:13" x14ac:dyDescent="0.25">
      <c r="K1536" s="8" t="s">
        <v>1591</v>
      </c>
      <c r="L1536" s="8" t="s">
        <v>174</v>
      </c>
      <c r="M1536" s="8" t="s">
        <v>54</v>
      </c>
    </row>
    <row r="1537" spans="11:13" x14ac:dyDescent="0.25">
      <c r="K1537" s="8" t="s">
        <v>1592</v>
      </c>
      <c r="L1537" s="8" t="s">
        <v>58</v>
      </c>
      <c r="M1537" s="8" t="s">
        <v>54</v>
      </c>
    </row>
    <row r="1538" spans="11:13" x14ac:dyDescent="0.25">
      <c r="K1538" s="8" t="s">
        <v>1593</v>
      </c>
      <c r="L1538" s="8" t="s">
        <v>88</v>
      </c>
      <c r="M1538" s="8" t="s">
        <v>54</v>
      </c>
    </row>
    <row r="1539" spans="11:13" x14ac:dyDescent="0.25">
      <c r="K1539" s="8" t="s">
        <v>1594</v>
      </c>
      <c r="L1539" s="8" t="s">
        <v>53</v>
      </c>
      <c r="M1539" s="8" t="s">
        <v>54</v>
      </c>
    </row>
    <row r="1540" spans="11:13" x14ac:dyDescent="0.25">
      <c r="K1540" s="8" t="s">
        <v>1595</v>
      </c>
      <c r="L1540" s="8" t="s">
        <v>50</v>
      </c>
      <c r="M1540" s="8" t="s">
        <v>51</v>
      </c>
    </row>
    <row r="1541" spans="11:13" x14ac:dyDescent="0.25">
      <c r="K1541" s="8" t="s">
        <v>1596</v>
      </c>
      <c r="L1541" s="8" t="s">
        <v>298</v>
      </c>
      <c r="M1541" s="8" t="s">
        <v>432</v>
      </c>
    </row>
    <row r="1542" spans="11:13" x14ac:dyDescent="0.25">
      <c r="K1542" s="8" t="s">
        <v>1597</v>
      </c>
      <c r="L1542" s="8" t="s">
        <v>298</v>
      </c>
      <c r="M1542" s="8" t="s">
        <v>432</v>
      </c>
    </row>
    <row r="1543" spans="11:13" x14ac:dyDescent="0.25">
      <c r="K1543" s="8" t="s">
        <v>1598</v>
      </c>
      <c r="L1543" s="8" t="s">
        <v>298</v>
      </c>
      <c r="M1543" s="8" t="s">
        <v>432</v>
      </c>
    </row>
    <row r="1544" spans="11:13" x14ac:dyDescent="0.25">
      <c r="K1544" s="8" t="s">
        <v>1599</v>
      </c>
      <c r="L1544" s="8" t="s">
        <v>298</v>
      </c>
      <c r="M1544" s="8" t="s">
        <v>432</v>
      </c>
    </row>
    <row r="1545" spans="11:13" x14ac:dyDescent="0.25">
      <c r="K1545" s="8" t="s">
        <v>1600</v>
      </c>
      <c r="L1545" s="8" t="s">
        <v>73</v>
      </c>
      <c r="M1545" s="8" t="s">
        <v>54</v>
      </c>
    </row>
    <row r="1546" spans="11:13" x14ac:dyDescent="0.25">
      <c r="K1546" s="8" t="s">
        <v>1601</v>
      </c>
      <c r="L1546" s="8" t="s">
        <v>73</v>
      </c>
      <c r="M1546" s="8" t="s">
        <v>51</v>
      </c>
    </row>
    <row r="1547" spans="11:13" x14ac:dyDescent="0.25">
      <c r="K1547" s="8" t="s">
        <v>1602</v>
      </c>
      <c r="L1547" s="8" t="s">
        <v>73</v>
      </c>
      <c r="M1547" s="8" t="s">
        <v>51</v>
      </c>
    </row>
    <row r="1548" spans="11:13" x14ac:dyDescent="0.25">
      <c r="K1548" s="8" t="s">
        <v>1603</v>
      </c>
      <c r="L1548" s="8" t="s">
        <v>73</v>
      </c>
      <c r="M1548" s="8" t="s">
        <v>51</v>
      </c>
    </row>
    <row r="1549" spans="11:13" x14ac:dyDescent="0.25">
      <c r="K1549" s="8" t="s">
        <v>1604</v>
      </c>
      <c r="L1549" s="8" t="s">
        <v>73</v>
      </c>
      <c r="M1549" s="8" t="s">
        <v>51</v>
      </c>
    </row>
    <row r="1550" spans="11:13" x14ac:dyDescent="0.25">
      <c r="K1550" s="8" t="s">
        <v>1605</v>
      </c>
      <c r="L1550" s="8" t="s">
        <v>73</v>
      </c>
      <c r="M1550" s="8" t="s">
        <v>51</v>
      </c>
    </row>
    <row r="1551" spans="11:13" x14ac:dyDescent="0.25">
      <c r="K1551" s="8" t="s">
        <v>1606</v>
      </c>
      <c r="L1551" s="8" t="s">
        <v>58</v>
      </c>
      <c r="M1551" s="8" t="s">
        <v>54</v>
      </c>
    </row>
    <row r="1552" spans="11:13" x14ac:dyDescent="0.25">
      <c r="K1552" s="8" t="s">
        <v>1607</v>
      </c>
      <c r="L1552" s="8" t="s">
        <v>58</v>
      </c>
      <c r="M1552" s="8" t="s">
        <v>54</v>
      </c>
    </row>
    <row r="1553" spans="11:13" x14ac:dyDescent="0.25">
      <c r="K1553" s="8" t="s">
        <v>1608</v>
      </c>
      <c r="L1553" s="8" t="s">
        <v>53</v>
      </c>
      <c r="M1553" s="8" t="s">
        <v>54</v>
      </c>
    </row>
    <row r="1554" spans="11:13" x14ac:dyDescent="0.25">
      <c r="K1554" s="8" t="s">
        <v>1609</v>
      </c>
      <c r="L1554" s="8" t="s">
        <v>53</v>
      </c>
      <c r="M1554" s="8" t="s">
        <v>51</v>
      </c>
    </row>
    <row r="1555" spans="11:13" x14ac:dyDescent="0.25">
      <c r="K1555" s="8" t="s">
        <v>1610</v>
      </c>
      <c r="L1555" s="8" t="s">
        <v>53</v>
      </c>
      <c r="M1555" s="8" t="s">
        <v>54</v>
      </c>
    </row>
    <row r="1556" spans="11:13" x14ac:dyDescent="0.25">
      <c r="K1556" s="8" t="s">
        <v>1611</v>
      </c>
      <c r="L1556" s="8" t="s">
        <v>58</v>
      </c>
      <c r="M1556" s="8" t="s">
        <v>51</v>
      </c>
    </row>
    <row r="1557" spans="11:13" x14ac:dyDescent="0.25">
      <c r="K1557" s="8" t="s">
        <v>1612</v>
      </c>
      <c r="L1557" s="8" t="s">
        <v>58</v>
      </c>
      <c r="M1557" s="8" t="s">
        <v>54</v>
      </c>
    </row>
    <row r="1558" spans="11:13" x14ac:dyDescent="0.25">
      <c r="K1558" s="8" t="s">
        <v>1613</v>
      </c>
      <c r="L1558" s="8" t="s">
        <v>53</v>
      </c>
      <c r="M1558" s="8" t="s">
        <v>54</v>
      </c>
    </row>
    <row r="1559" spans="11:13" x14ac:dyDescent="0.25">
      <c r="K1559" s="8" t="s">
        <v>1614</v>
      </c>
      <c r="L1559" s="8" t="s">
        <v>58</v>
      </c>
      <c r="M1559" s="8" t="s">
        <v>54</v>
      </c>
    </row>
    <row r="1560" spans="11:13" x14ac:dyDescent="0.25">
      <c r="K1560" s="8" t="s">
        <v>1615</v>
      </c>
      <c r="L1560" s="8" t="s">
        <v>53</v>
      </c>
      <c r="M1560" s="8" t="s">
        <v>54</v>
      </c>
    </row>
    <row r="1561" spans="11:13" x14ac:dyDescent="0.25">
      <c r="K1561" s="8" t="s">
        <v>1616</v>
      </c>
      <c r="L1561" s="8" t="s">
        <v>73</v>
      </c>
      <c r="M1561" s="8" t="s">
        <v>51</v>
      </c>
    </row>
    <row r="1562" spans="11:13" x14ac:dyDescent="0.25">
      <c r="K1562" s="8" t="s">
        <v>1617</v>
      </c>
      <c r="L1562" s="8" t="s">
        <v>58</v>
      </c>
      <c r="M1562" s="8" t="s">
        <v>51</v>
      </c>
    </row>
    <row r="1563" spans="11:13" x14ac:dyDescent="0.25">
      <c r="K1563" s="8" t="s">
        <v>1618</v>
      </c>
      <c r="L1563" s="8" t="s">
        <v>53</v>
      </c>
      <c r="M1563" s="8" t="s">
        <v>54</v>
      </c>
    </row>
    <row r="1564" spans="11:13" x14ac:dyDescent="0.25">
      <c r="K1564" s="8" t="s">
        <v>1619</v>
      </c>
      <c r="L1564" s="8" t="s">
        <v>73</v>
      </c>
      <c r="M1564" s="8" t="s">
        <v>51</v>
      </c>
    </row>
    <row r="1565" spans="11:13" x14ac:dyDescent="0.25">
      <c r="K1565" s="8" t="s">
        <v>1620</v>
      </c>
      <c r="L1565" s="8" t="s">
        <v>174</v>
      </c>
      <c r="M1565" s="8" t="s">
        <v>54</v>
      </c>
    </row>
    <row r="1566" spans="11:13" x14ac:dyDescent="0.25">
      <c r="K1566" s="8" t="s">
        <v>1621</v>
      </c>
      <c r="L1566" s="8" t="s">
        <v>53</v>
      </c>
      <c r="M1566" s="8" t="s">
        <v>54</v>
      </c>
    </row>
    <row r="1567" spans="11:13" x14ac:dyDescent="0.25">
      <c r="K1567" s="8" t="s">
        <v>1622</v>
      </c>
      <c r="L1567" s="8" t="s">
        <v>53</v>
      </c>
      <c r="M1567" s="8" t="s">
        <v>54</v>
      </c>
    </row>
    <row r="1568" spans="11:13" x14ac:dyDescent="0.25">
      <c r="K1568" s="8" t="s">
        <v>1623</v>
      </c>
      <c r="L1568" s="8" t="s">
        <v>298</v>
      </c>
      <c r="M1568" s="8" t="s">
        <v>172</v>
      </c>
    </row>
    <row r="1569" spans="11:13" x14ac:dyDescent="0.25">
      <c r="K1569" s="8" t="s">
        <v>1624</v>
      </c>
      <c r="L1569" s="8" t="s">
        <v>73</v>
      </c>
      <c r="M1569" s="8" t="s">
        <v>54</v>
      </c>
    </row>
    <row r="1570" spans="11:13" x14ac:dyDescent="0.25">
      <c r="K1570" s="8" t="s">
        <v>1625</v>
      </c>
      <c r="L1570" s="8" t="s">
        <v>56</v>
      </c>
      <c r="M1570" s="8" t="s">
        <v>54</v>
      </c>
    </row>
    <row r="1571" spans="11:13" x14ac:dyDescent="0.25">
      <c r="K1571" s="8" t="s">
        <v>1626</v>
      </c>
      <c r="L1571" s="8" t="s">
        <v>58</v>
      </c>
      <c r="M1571" s="8" t="s">
        <v>54</v>
      </c>
    </row>
    <row r="1572" spans="11:13" x14ac:dyDescent="0.25">
      <c r="K1572" s="8" t="s">
        <v>1627</v>
      </c>
      <c r="L1572" s="8" t="s">
        <v>58</v>
      </c>
      <c r="M1572" s="8" t="s">
        <v>51</v>
      </c>
    </row>
    <row r="1573" spans="11:13" x14ac:dyDescent="0.25">
      <c r="K1573" s="8" t="s">
        <v>1628</v>
      </c>
      <c r="L1573" s="8" t="s">
        <v>73</v>
      </c>
      <c r="M1573" s="8" t="s">
        <v>51</v>
      </c>
    </row>
    <row r="1574" spans="11:13" x14ac:dyDescent="0.25">
      <c r="K1574" s="8" t="s">
        <v>1629</v>
      </c>
      <c r="L1574" s="8" t="s">
        <v>53</v>
      </c>
      <c r="M1574" s="8" t="s">
        <v>51</v>
      </c>
    </row>
    <row r="1575" spans="11:13" x14ac:dyDescent="0.25">
      <c r="K1575" s="8" t="s">
        <v>1630</v>
      </c>
      <c r="L1575" s="8" t="s">
        <v>53</v>
      </c>
      <c r="M1575" s="8" t="s">
        <v>51</v>
      </c>
    </row>
    <row r="1576" spans="11:13" x14ac:dyDescent="0.25">
      <c r="K1576" s="8" t="s">
        <v>1631</v>
      </c>
      <c r="L1576" s="8" t="s">
        <v>73</v>
      </c>
      <c r="M1576" s="8" t="s">
        <v>54</v>
      </c>
    </row>
    <row r="1577" spans="11:13" x14ac:dyDescent="0.25">
      <c r="K1577" s="8" t="s">
        <v>1632</v>
      </c>
      <c r="L1577" s="8" t="s">
        <v>73</v>
      </c>
      <c r="M1577" s="8" t="s">
        <v>51</v>
      </c>
    </row>
    <row r="1578" spans="11:13" x14ac:dyDescent="0.25">
      <c r="K1578" s="8" t="s">
        <v>1633</v>
      </c>
      <c r="L1578" s="8" t="s">
        <v>53</v>
      </c>
      <c r="M1578" s="8" t="s">
        <v>54</v>
      </c>
    </row>
    <row r="1579" spans="11:13" x14ac:dyDescent="0.25">
      <c r="K1579" s="8" t="s">
        <v>1634</v>
      </c>
      <c r="L1579" s="8" t="s">
        <v>73</v>
      </c>
      <c r="M1579" s="8" t="s">
        <v>54</v>
      </c>
    </row>
    <row r="1580" spans="11:13" x14ac:dyDescent="0.25">
      <c r="K1580" s="8" t="s">
        <v>1635</v>
      </c>
      <c r="L1580" s="8" t="s">
        <v>73</v>
      </c>
      <c r="M1580" s="8" t="s">
        <v>51</v>
      </c>
    </row>
    <row r="1581" spans="11:13" x14ac:dyDescent="0.25">
      <c r="K1581" s="8" t="s">
        <v>1636</v>
      </c>
      <c r="L1581" s="8" t="s">
        <v>73</v>
      </c>
      <c r="M1581" s="8" t="s">
        <v>51</v>
      </c>
    </row>
    <row r="1582" spans="11:13" x14ac:dyDescent="0.25">
      <c r="K1582" s="8" t="s">
        <v>1637</v>
      </c>
      <c r="L1582" s="8" t="s">
        <v>69</v>
      </c>
      <c r="M1582" s="8" t="s">
        <v>51</v>
      </c>
    </row>
    <row r="1583" spans="11:13" x14ac:dyDescent="0.25">
      <c r="K1583" s="8" t="s">
        <v>1638</v>
      </c>
      <c r="L1583" s="8" t="s">
        <v>58</v>
      </c>
      <c r="M1583" s="8" t="s">
        <v>54</v>
      </c>
    </row>
    <row r="1584" spans="11:13" x14ac:dyDescent="0.25">
      <c r="K1584" s="8" t="s">
        <v>1639</v>
      </c>
      <c r="L1584" s="8" t="s">
        <v>73</v>
      </c>
      <c r="M1584" s="8" t="s">
        <v>51</v>
      </c>
    </row>
    <row r="1585" spans="11:13" x14ac:dyDescent="0.25">
      <c r="K1585" s="8" t="s">
        <v>1640</v>
      </c>
      <c r="L1585" s="8" t="s">
        <v>99</v>
      </c>
      <c r="M1585" s="8" t="s">
        <v>54</v>
      </c>
    </row>
    <row r="1586" spans="11:13" x14ac:dyDescent="0.25">
      <c r="K1586" s="8" t="s">
        <v>1641</v>
      </c>
      <c r="L1586" s="8" t="s">
        <v>53</v>
      </c>
      <c r="M1586" s="8" t="s">
        <v>54</v>
      </c>
    </row>
    <row r="1587" spans="11:13" x14ac:dyDescent="0.25">
      <c r="K1587" s="8" t="s">
        <v>1642</v>
      </c>
      <c r="L1587" s="8" t="s">
        <v>174</v>
      </c>
      <c r="M1587" s="8" t="s">
        <v>54</v>
      </c>
    </row>
    <row r="1588" spans="11:13" x14ac:dyDescent="0.25">
      <c r="K1588" s="8" t="s">
        <v>1643</v>
      </c>
      <c r="L1588" s="8" t="s">
        <v>56</v>
      </c>
      <c r="M1588" s="8" t="s">
        <v>54</v>
      </c>
    </row>
    <row r="1589" spans="11:13" x14ac:dyDescent="0.25">
      <c r="K1589" s="8" t="s">
        <v>1644</v>
      </c>
      <c r="L1589" s="8" t="s">
        <v>58</v>
      </c>
      <c r="M1589" s="8" t="s">
        <v>51</v>
      </c>
    </row>
    <row r="1590" spans="11:13" x14ac:dyDescent="0.25">
      <c r="K1590" s="8" t="s">
        <v>1645</v>
      </c>
      <c r="L1590" s="8" t="s">
        <v>73</v>
      </c>
      <c r="M1590" s="8" t="s">
        <v>51</v>
      </c>
    </row>
    <row r="1591" spans="11:13" x14ac:dyDescent="0.25">
      <c r="K1591" s="8" t="s">
        <v>1646</v>
      </c>
      <c r="L1591" s="8" t="s">
        <v>58</v>
      </c>
      <c r="M1591" s="8" t="s">
        <v>54</v>
      </c>
    </row>
    <row r="1592" spans="11:13" x14ac:dyDescent="0.25">
      <c r="K1592" s="8" t="s">
        <v>1647</v>
      </c>
      <c r="L1592" s="8" t="s">
        <v>69</v>
      </c>
      <c r="M1592" s="8" t="s">
        <v>54</v>
      </c>
    </row>
    <row r="1593" spans="11:13" x14ac:dyDescent="0.25">
      <c r="K1593" s="8" t="s">
        <v>1648</v>
      </c>
      <c r="L1593" s="8" t="s">
        <v>73</v>
      </c>
      <c r="M1593" s="8" t="s">
        <v>54</v>
      </c>
    </row>
    <row r="1594" spans="11:13" x14ac:dyDescent="0.25">
      <c r="K1594" s="8" t="s">
        <v>1649</v>
      </c>
      <c r="L1594" s="8" t="s">
        <v>73</v>
      </c>
      <c r="M1594" s="8" t="s">
        <v>54</v>
      </c>
    </row>
    <row r="1595" spans="11:13" x14ac:dyDescent="0.25">
      <c r="K1595" s="8" t="s">
        <v>1650</v>
      </c>
      <c r="L1595" s="8" t="s">
        <v>832</v>
      </c>
      <c r="M1595" s="8" t="s">
        <v>51</v>
      </c>
    </row>
    <row r="1596" spans="11:13" x14ac:dyDescent="0.25">
      <c r="K1596" s="8" t="s">
        <v>1651</v>
      </c>
      <c r="L1596" s="8" t="s">
        <v>58</v>
      </c>
      <c r="M1596" s="8" t="s">
        <v>54</v>
      </c>
    </row>
    <row r="1597" spans="11:13" x14ac:dyDescent="0.25">
      <c r="K1597" s="8" t="s">
        <v>1652</v>
      </c>
      <c r="L1597" s="8" t="s">
        <v>298</v>
      </c>
      <c r="M1597" s="8" t="s">
        <v>172</v>
      </c>
    </row>
    <row r="1598" spans="11:13" x14ac:dyDescent="0.25">
      <c r="K1598" s="8" t="s">
        <v>1653</v>
      </c>
      <c r="L1598" s="8" t="s">
        <v>58</v>
      </c>
      <c r="M1598" s="8" t="s">
        <v>54</v>
      </c>
    </row>
    <row r="1599" spans="11:13" x14ac:dyDescent="0.25">
      <c r="K1599" s="8" t="s">
        <v>1654</v>
      </c>
      <c r="L1599" s="8" t="s">
        <v>58</v>
      </c>
      <c r="M1599" s="8" t="s">
        <v>51</v>
      </c>
    </row>
    <row r="1600" spans="11:13" x14ac:dyDescent="0.25">
      <c r="K1600" s="8" t="s">
        <v>1655</v>
      </c>
      <c r="L1600" s="8" t="s">
        <v>53</v>
      </c>
      <c r="M1600" s="8" t="s">
        <v>54</v>
      </c>
    </row>
    <row r="1601" spans="11:13" x14ac:dyDescent="0.25">
      <c r="K1601" s="8" t="s">
        <v>1656</v>
      </c>
      <c r="L1601" s="8" t="s">
        <v>53</v>
      </c>
      <c r="M1601" s="8" t="s">
        <v>54</v>
      </c>
    </row>
    <row r="1602" spans="11:13" x14ac:dyDescent="0.25">
      <c r="K1602" s="8" t="s">
        <v>1657</v>
      </c>
      <c r="L1602" s="8" t="s">
        <v>53</v>
      </c>
      <c r="M1602" s="8" t="s">
        <v>54</v>
      </c>
    </row>
    <row r="1603" spans="11:13" x14ac:dyDescent="0.25">
      <c r="K1603" s="8" t="s">
        <v>1658</v>
      </c>
      <c r="L1603" s="8" t="s">
        <v>73</v>
      </c>
      <c r="M1603" s="8" t="s">
        <v>51</v>
      </c>
    </row>
    <row r="1604" spans="11:13" x14ac:dyDescent="0.25">
      <c r="K1604" s="8" t="s">
        <v>1659</v>
      </c>
      <c r="L1604" s="8" t="s">
        <v>73</v>
      </c>
      <c r="M1604" s="8" t="s">
        <v>51</v>
      </c>
    </row>
    <row r="1605" spans="11:13" x14ac:dyDescent="0.25">
      <c r="K1605" s="8" t="s">
        <v>1660</v>
      </c>
      <c r="L1605" s="8" t="s">
        <v>58</v>
      </c>
      <c r="M1605" s="8" t="s">
        <v>51</v>
      </c>
    </row>
    <row r="1606" spans="11:13" x14ac:dyDescent="0.25">
      <c r="K1606" s="8" t="s">
        <v>1661</v>
      </c>
      <c r="L1606" s="8" t="s">
        <v>53</v>
      </c>
      <c r="M1606" s="8" t="s">
        <v>51</v>
      </c>
    </row>
    <row r="1607" spans="11:13" x14ac:dyDescent="0.25">
      <c r="K1607" s="8" t="s">
        <v>1662</v>
      </c>
      <c r="L1607" s="8" t="s">
        <v>53</v>
      </c>
      <c r="M1607" s="8" t="s">
        <v>51</v>
      </c>
    </row>
    <row r="1608" spans="11:13" x14ac:dyDescent="0.25">
      <c r="K1608" s="8" t="s">
        <v>1663</v>
      </c>
      <c r="L1608" s="8" t="s">
        <v>120</v>
      </c>
      <c r="M1608" s="8" t="s">
        <v>51</v>
      </c>
    </row>
    <row r="1609" spans="11:13" x14ac:dyDescent="0.25">
      <c r="K1609" s="8" t="s">
        <v>1664</v>
      </c>
      <c r="L1609" s="8" t="s">
        <v>174</v>
      </c>
      <c r="M1609" s="8" t="s">
        <v>51</v>
      </c>
    </row>
    <row r="1610" spans="11:13" x14ac:dyDescent="0.25">
      <c r="K1610" s="8" t="s">
        <v>1665</v>
      </c>
      <c r="L1610" s="8" t="s">
        <v>50</v>
      </c>
      <c r="M1610" s="8" t="s">
        <v>51</v>
      </c>
    </row>
    <row r="1611" spans="11:13" x14ac:dyDescent="0.25">
      <c r="K1611" s="8" t="s">
        <v>1666</v>
      </c>
      <c r="L1611" s="8" t="s">
        <v>53</v>
      </c>
      <c r="M1611" s="8" t="s">
        <v>51</v>
      </c>
    </row>
    <row r="1612" spans="11:13" x14ac:dyDescent="0.25">
      <c r="K1612" s="8" t="s">
        <v>1667</v>
      </c>
      <c r="L1612" s="8" t="s">
        <v>73</v>
      </c>
      <c r="M1612" s="8" t="s">
        <v>51</v>
      </c>
    </row>
    <row r="1613" spans="11:13" x14ac:dyDescent="0.25">
      <c r="K1613" s="8" t="s">
        <v>1668</v>
      </c>
      <c r="L1613" s="8" t="s">
        <v>53</v>
      </c>
      <c r="M1613" s="8" t="s">
        <v>51</v>
      </c>
    </row>
    <row r="1614" spans="11:13" x14ac:dyDescent="0.25">
      <c r="K1614" s="8" t="s">
        <v>1669</v>
      </c>
      <c r="L1614" s="8" t="s">
        <v>50</v>
      </c>
      <c r="M1614" s="8" t="s">
        <v>51</v>
      </c>
    </row>
    <row r="1615" spans="11:13" x14ac:dyDescent="0.25">
      <c r="K1615" s="8" t="s">
        <v>1670</v>
      </c>
      <c r="L1615" s="8" t="s">
        <v>69</v>
      </c>
      <c r="M1615" s="8" t="s">
        <v>51</v>
      </c>
    </row>
  </sheetData>
  <mergeCells count="1">
    <mergeCell ref="A4:B1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93A49-76EF-4C82-9079-D1F56017FF9F}">
  <dimension ref="A1:K19"/>
  <sheetViews>
    <sheetView showGridLines="0" zoomScale="90" zoomScaleNormal="90" workbookViewId="0">
      <pane xSplit="2" topLeftCell="C1" activePane="topRight" state="frozen"/>
      <selection pane="topRight" activeCell="K17" sqref="K17"/>
    </sheetView>
  </sheetViews>
  <sheetFormatPr defaultColWidth="9.109375" defaultRowHeight="13.2" x14ac:dyDescent="0.25"/>
  <cols>
    <col min="1" max="1" width="9" style="3" customWidth="1"/>
    <col min="2" max="2" width="26.6640625" style="3" customWidth="1"/>
    <col min="3" max="3" width="9.109375" style="3"/>
    <col min="4" max="4" width="13.88671875" style="3" customWidth="1"/>
    <col min="5" max="5" width="26.5546875" style="3" customWidth="1"/>
    <col min="6" max="6" width="15" style="3" customWidth="1"/>
    <col min="7" max="7" width="18.5546875" style="3" customWidth="1"/>
    <col min="8" max="8" width="9.109375" style="3"/>
    <col min="9" max="11" width="16.88671875" style="3" customWidth="1"/>
    <col min="12" max="16384" width="9.109375" style="3"/>
  </cols>
  <sheetData>
    <row r="1" spans="1:11" ht="26.4" x14ac:dyDescent="0.25">
      <c r="A1" s="2" t="s">
        <v>3</v>
      </c>
      <c r="B1" s="2" t="s">
        <v>14</v>
      </c>
      <c r="I1" s="3" t="s">
        <v>1672</v>
      </c>
    </row>
    <row r="2" spans="1:11" x14ac:dyDescent="0.25">
      <c r="A2" s="2">
        <v>2</v>
      </c>
      <c r="B2" s="2" t="str">
        <f>VLOOKUP(A2,'Перечень заданий'!B:C,2,0)</f>
        <v>Сравнение</v>
      </c>
      <c r="D2" s="4" t="s">
        <v>7</v>
      </c>
      <c r="E2" s="4" t="s">
        <v>8</v>
      </c>
      <c r="F2" s="4" t="s">
        <v>9</v>
      </c>
      <c r="G2" s="4" t="s">
        <v>11</v>
      </c>
      <c r="I2" s="46" t="s">
        <v>9</v>
      </c>
      <c r="J2" s="47"/>
      <c r="K2" s="4" t="s">
        <v>1676</v>
      </c>
    </row>
    <row r="3" spans="1:11" x14ac:dyDescent="0.25">
      <c r="A3" s="5" t="s">
        <v>5</v>
      </c>
      <c r="B3" s="5"/>
      <c r="D3" s="8" t="s">
        <v>18</v>
      </c>
      <c r="E3" s="8" t="s">
        <v>19</v>
      </c>
      <c r="F3" s="10">
        <v>15900.66</v>
      </c>
      <c r="G3" s="11" t="str">
        <f>IF(F3 &gt; 100000, "Группа А", "Группа Б")</f>
        <v>Группа Б</v>
      </c>
      <c r="I3" s="7" t="s">
        <v>1674</v>
      </c>
      <c r="J3" s="13">
        <v>100000</v>
      </c>
      <c r="K3" s="7" t="s">
        <v>1677</v>
      </c>
    </row>
    <row r="4" spans="1:11" x14ac:dyDescent="0.25">
      <c r="A4" s="45" t="s">
        <v>1673</v>
      </c>
      <c r="B4" s="45"/>
      <c r="C4" s="6"/>
      <c r="D4" s="8" t="s">
        <v>15</v>
      </c>
      <c r="E4" s="8" t="s">
        <v>20</v>
      </c>
      <c r="F4" s="10">
        <v>1419.84</v>
      </c>
      <c r="G4" s="11" t="str">
        <f t="shared" ref="G4:G19" si="0">IF(F4 &gt; 100000, "Группа А", "Группа Б")</f>
        <v>Группа Б</v>
      </c>
      <c r="H4" s="6"/>
      <c r="I4" s="7" t="s">
        <v>1675</v>
      </c>
      <c r="J4" s="13">
        <v>100000</v>
      </c>
      <c r="K4" s="7" t="s">
        <v>1678</v>
      </c>
    </row>
    <row r="5" spans="1:11" x14ac:dyDescent="0.25">
      <c r="A5" s="45"/>
      <c r="B5" s="45"/>
      <c r="C5" s="6"/>
      <c r="D5" s="8" t="s">
        <v>16</v>
      </c>
      <c r="E5" s="8" t="s">
        <v>21</v>
      </c>
      <c r="F5" s="10">
        <v>4158.49</v>
      </c>
      <c r="G5" s="11" t="str">
        <f t="shared" si="0"/>
        <v>Группа Б</v>
      </c>
      <c r="H5" s="6"/>
      <c r="I5" s="8"/>
      <c r="J5" s="8"/>
      <c r="K5" s="8"/>
    </row>
    <row r="6" spans="1:11" x14ac:dyDescent="0.25">
      <c r="A6" s="45"/>
      <c r="B6" s="45"/>
      <c r="D6" s="8" t="s">
        <v>17</v>
      </c>
      <c r="E6" s="8" t="s">
        <v>22</v>
      </c>
      <c r="F6" s="10">
        <v>38360.600000000013</v>
      </c>
      <c r="G6" s="11" t="str">
        <f t="shared" si="0"/>
        <v>Группа Б</v>
      </c>
    </row>
    <row r="7" spans="1:11" x14ac:dyDescent="0.25">
      <c r="A7" s="45"/>
      <c r="B7" s="45"/>
      <c r="D7" s="8" t="s">
        <v>23</v>
      </c>
      <c r="E7" s="8" t="s">
        <v>24</v>
      </c>
      <c r="F7" s="10">
        <v>66770.66</v>
      </c>
      <c r="G7" s="11" t="str">
        <f t="shared" si="0"/>
        <v>Группа Б</v>
      </c>
    </row>
    <row r="8" spans="1:11" x14ac:dyDescent="0.25">
      <c r="A8" s="45"/>
      <c r="B8" s="45"/>
      <c r="D8" s="8" t="s">
        <v>25</v>
      </c>
      <c r="E8" s="8" t="s">
        <v>26</v>
      </c>
      <c r="F8" s="10">
        <v>60694.020000000011</v>
      </c>
      <c r="G8" s="11" t="str">
        <f t="shared" si="0"/>
        <v>Группа Б</v>
      </c>
    </row>
    <row r="9" spans="1:11" x14ac:dyDescent="0.25">
      <c r="A9" s="45"/>
      <c r="B9" s="45"/>
      <c r="D9" s="8" t="s">
        <v>27</v>
      </c>
      <c r="E9" s="8" t="s">
        <v>28</v>
      </c>
      <c r="F9" s="10">
        <v>24558.240000000002</v>
      </c>
      <c r="G9" s="11" t="str">
        <f t="shared" si="0"/>
        <v>Группа Б</v>
      </c>
      <c r="J9" s="3" t="s">
        <v>1752</v>
      </c>
      <c r="K9" s="9" t="s">
        <v>1753</v>
      </c>
    </row>
    <row r="10" spans="1:11" x14ac:dyDescent="0.25">
      <c r="A10" s="45"/>
      <c r="B10" s="45"/>
      <c r="D10" s="8" t="s">
        <v>29</v>
      </c>
      <c r="E10" s="8" t="s">
        <v>30</v>
      </c>
      <c r="F10" s="10">
        <v>420861.1</v>
      </c>
      <c r="G10" s="11" t="str">
        <f t="shared" si="0"/>
        <v>Группа А</v>
      </c>
      <c r="J10" s="3">
        <f>SUMIF(G3:G19, "Группа А", F3:F19)</f>
        <v>617058.31999999995</v>
      </c>
      <c r="K10" s="3">
        <f>SUMIF(G3:G19, G9, F3:F19)</f>
        <v>357468.29000000004</v>
      </c>
    </row>
    <row r="11" spans="1:11" x14ac:dyDescent="0.25">
      <c r="A11" s="45"/>
      <c r="B11" s="45"/>
      <c r="D11" s="8" t="s">
        <v>31</v>
      </c>
      <c r="E11" s="8" t="s">
        <v>32</v>
      </c>
      <c r="F11" s="10">
        <v>274.36</v>
      </c>
      <c r="G11" s="11" t="str">
        <f t="shared" si="0"/>
        <v>Группа Б</v>
      </c>
    </row>
    <row r="12" spans="1:11" x14ac:dyDescent="0.25">
      <c r="A12" s="45"/>
      <c r="B12" s="45"/>
      <c r="D12" s="8" t="s">
        <v>33</v>
      </c>
      <c r="E12" s="8" t="s">
        <v>34</v>
      </c>
      <c r="F12" s="10">
        <v>233.09</v>
      </c>
      <c r="G12" s="11" t="str">
        <f>IF(F12 &gt;= 100000, "Группа А", "Группа Б")</f>
        <v>Группа Б</v>
      </c>
    </row>
    <row r="13" spans="1:11" x14ac:dyDescent="0.25">
      <c r="A13" s="45"/>
      <c r="B13" s="45"/>
      <c r="D13" s="8" t="s">
        <v>35</v>
      </c>
      <c r="E13" s="8" t="s">
        <v>36</v>
      </c>
      <c r="F13" s="10">
        <v>27713.51</v>
      </c>
      <c r="G13" s="11" t="str">
        <f t="shared" si="0"/>
        <v>Группа Б</v>
      </c>
    </row>
    <row r="14" spans="1:11" x14ac:dyDescent="0.25">
      <c r="A14" s="45"/>
      <c r="B14" s="45"/>
      <c r="D14" s="8" t="s">
        <v>37</v>
      </c>
      <c r="E14" s="8" t="s">
        <v>38</v>
      </c>
      <c r="F14" s="10">
        <v>10874.12</v>
      </c>
      <c r="G14" s="11" t="str">
        <f t="shared" si="0"/>
        <v>Группа Б</v>
      </c>
    </row>
    <row r="15" spans="1:11" x14ac:dyDescent="0.25">
      <c r="A15" s="45"/>
      <c r="B15" s="45"/>
      <c r="D15" s="8" t="s">
        <v>39</v>
      </c>
      <c r="E15" s="8" t="s">
        <v>48</v>
      </c>
      <c r="F15" s="10">
        <v>43551.87</v>
      </c>
      <c r="G15" s="11" t="str">
        <f t="shared" si="0"/>
        <v>Группа Б</v>
      </c>
    </row>
    <row r="16" spans="1:11" x14ac:dyDescent="0.25">
      <c r="A16" s="45"/>
      <c r="B16" s="45"/>
      <c r="D16" s="8" t="s">
        <v>40</v>
      </c>
      <c r="E16" s="8" t="s">
        <v>41</v>
      </c>
      <c r="F16" s="10">
        <v>196197.22</v>
      </c>
      <c r="G16" s="11" t="str">
        <f t="shared" si="0"/>
        <v>Группа А</v>
      </c>
    </row>
    <row r="17" spans="1:7" x14ac:dyDescent="0.25">
      <c r="A17" s="45"/>
      <c r="B17" s="45"/>
      <c r="D17" s="8" t="s">
        <v>42</v>
      </c>
      <c r="E17" s="8" t="s">
        <v>43</v>
      </c>
      <c r="F17" s="10">
        <v>46597.459999999992</v>
      </c>
      <c r="G17" s="11" t="str">
        <f t="shared" si="0"/>
        <v>Группа Б</v>
      </c>
    </row>
    <row r="18" spans="1:7" x14ac:dyDescent="0.25">
      <c r="A18" s="45"/>
      <c r="B18" s="45"/>
      <c r="D18" s="8" t="s">
        <v>44</v>
      </c>
      <c r="E18" s="8" t="s">
        <v>45</v>
      </c>
      <c r="F18" s="10">
        <v>15655.75</v>
      </c>
      <c r="G18" s="11" t="str">
        <f t="shared" si="0"/>
        <v>Группа Б</v>
      </c>
    </row>
    <row r="19" spans="1:7" x14ac:dyDescent="0.25">
      <c r="A19" s="45"/>
      <c r="B19" s="45"/>
      <c r="D19" s="8" t="s">
        <v>46</v>
      </c>
      <c r="E19" s="8" t="s">
        <v>47</v>
      </c>
      <c r="F19" s="10">
        <v>705.62</v>
      </c>
      <c r="G19" s="11" t="str">
        <f t="shared" si="0"/>
        <v>Группа Б</v>
      </c>
    </row>
  </sheetData>
  <mergeCells count="2">
    <mergeCell ref="I2:J2"/>
    <mergeCell ref="A4:B19"/>
  </mergeCells>
  <phoneticPr fontId="6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731BD-D2AC-4CDB-A5BD-2F8A9B074F6E}">
  <dimension ref="A1:I18"/>
  <sheetViews>
    <sheetView showGridLines="0" zoomScale="90" zoomScaleNormal="90" workbookViewId="0">
      <pane xSplit="2" topLeftCell="C1" activePane="topRight" state="frozen"/>
      <selection pane="topRight" activeCell="P13" sqref="P13"/>
    </sheetView>
  </sheetViews>
  <sheetFormatPr defaultColWidth="9.109375" defaultRowHeight="13.2" x14ac:dyDescent="0.25"/>
  <cols>
    <col min="1" max="1" width="9" style="3" customWidth="1"/>
    <col min="2" max="2" width="26.6640625" style="3" customWidth="1"/>
    <col min="3" max="3" width="9.109375" style="3"/>
    <col min="4" max="4" width="13.88671875" style="3" customWidth="1"/>
    <col min="5" max="9" width="17" style="3" customWidth="1"/>
    <col min="10" max="16384" width="9.109375" style="3"/>
  </cols>
  <sheetData>
    <row r="1" spans="1:9" ht="26.4" x14ac:dyDescent="0.25">
      <c r="A1" s="2" t="s">
        <v>3</v>
      </c>
      <c r="B1" s="2" t="s">
        <v>14</v>
      </c>
    </row>
    <row r="2" spans="1:9" ht="26.4" x14ac:dyDescent="0.25">
      <c r="A2" s="2">
        <f>'Перечень заданий'!B5</f>
        <v>3</v>
      </c>
      <c r="B2" s="2" t="str">
        <f>VLOOKUP(A2,'Перечень заданий'!B:C,2,0)</f>
        <v>Расчет выполнения плана</v>
      </c>
      <c r="D2" s="2" t="s">
        <v>7</v>
      </c>
      <c r="E2" s="14">
        <v>43251</v>
      </c>
      <c r="F2" s="14">
        <v>43281</v>
      </c>
      <c r="G2" s="2" t="s">
        <v>1686</v>
      </c>
      <c r="H2" s="2" t="s">
        <v>1687</v>
      </c>
      <c r="I2" s="2" t="s">
        <v>1688</v>
      </c>
    </row>
    <row r="3" spans="1:9" x14ac:dyDescent="0.25">
      <c r="A3" s="5" t="s">
        <v>5</v>
      </c>
      <c r="B3" s="5"/>
      <c r="D3" s="15" t="s">
        <v>49</v>
      </c>
      <c r="E3" s="16">
        <v>309551.24</v>
      </c>
      <c r="F3" s="16">
        <v>473083.99</v>
      </c>
      <c r="G3" s="18">
        <f>ABS(E3 - F3)</f>
        <v>163532.75</v>
      </c>
      <c r="H3" s="19">
        <f>(F3/E3*100 )</f>
        <v>152.82897590718744</v>
      </c>
      <c r="I3" s="19">
        <f>ROUND((F3 / E3 * 100 - 100), 0) / 100</f>
        <v>0.53</v>
      </c>
    </row>
    <row r="4" spans="1:9" x14ac:dyDescent="0.25">
      <c r="A4" s="45" t="s">
        <v>1691</v>
      </c>
      <c r="B4" s="45"/>
      <c r="C4" s="6"/>
      <c r="D4" s="15" t="s">
        <v>1680</v>
      </c>
      <c r="E4" s="16">
        <v>41297.35</v>
      </c>
      <c r="F4" s="16">
        <v>40437.100000000013</v>
      </c>
      <c r="G4" s="18">
        <f t="shared" ref="G4:G14" si="0">ABS(E4 - F4)</f>
        <v>860.24999999998545</v>
      </c>
      <c r="H4" s="19">
        <f t="shared" ref="H4:H14" si="1">(F4/E4*100 )</f>
        <v>97.91693655888335</v>
      </c>
      <c r="I4" s="19">
        <f t="shared" ref="I4:I14" si="2">ROUND((F4 / E4 * 100 - 100), 0) / 100</f>
        <v>-0.02</v>
      </c>
    </row>
    <row r="5" spans="1:9" x14ac:dyDescent="0.25">
      <c r="A5" s="45"/>
      <c r="B5" s="45"/>
      <c r="C5" s="6"/>
      <c r="D5" s="15" t="s">
        <v>52</v>
      </c>
      <c r="E5" s="16">
        <v>97754.08</v>
      </c>
      <c r="F5" s="16">
        <v>68559.08</v>
      </c>
      <c r="G5" s="18">
        <f t="shared" si="0"/>
        <v>29195</v>
      </c>
      <c r="H5" s="19">
        <f t="shared" si="1"/>
        <v>70.134238898263888</v>
      </c>
      <c r="I5" s="19">
        <f t="shared" si="2"/>
        <v>-0.3</v>
      </c>
    </row>
    <row r="6" spans="1:9" x14ac:dyDescent="0.25">
      <c r="A6" s="45"/>
      <c r="B6" s="45"/>
      <c r="D6" s="15" t="s">
        <v>1681</v>
      </c>
      <c r="E6" s="16">
        <v>100394.7</v>
      </c>
      <c r="F6" s="16">
        <v>90555.61000000003</v>
      </c>
      <c r="G6" s="18">
        <f t="shared" si="0"/>
        <v>9839.0899999999674</v>
      </c>
      <c r="H6" s="19">
        <f t="shared" si="1"/>
        <v>90.199592209548939</v>
      </c>
      <c r="I6" s="19">
        <f t="shared" si="2"/>
        <v>-0.1</v>
      </c>
    </row>
    <row r="7" spans="1:9" x14ac:dyDescent="0.25">
      <c r="A7" s="45"/>
      <c r="B7" s="45"/>
      <c r="D7" s="15" t="s">
        <v>1682</v>
      </c>
      <c r="E7" s="16">
        <v>54066.630000000026</v>
      </c>
      <c r="F7" s="16">
        <v>81050.030000000013</v>
      </c>
      <c r="G7" s="18">
        <f t="shared" si="0"/>
        <v>26983.399999999987</v>
      </c>
      <c r="H7" s="19">
        <f t="shared" si="1"/>
        <v>149.90767872900526</v>
      </c>
      <c r="I7" s="19">
        <f t="shared" si="2"/>
        <v>0.5</v>
      </c>
    </row>
    <row r="8" spans="1:9" x14ac:dyDescent="0.25">
      <c r="A8" s="45"/>
      <c r="B8" s="45"/>
      <c r="D8" s="15" t="s">
        <v>55</v>
      </c>
      <c r="E8" s="16">
        <v>224044.19</v>
      </c>
      <c r="F8" s="16">
        <v>279858.66000000009</v>
      </c>
      <c r="G8" s="18">
        <f t="shared" si="0"/>
        <v>55814.470000000088</v>
      </c>
      <c r="H8" s="19">
        <f t="shared" si="1"/>
        <v>124.91225949666452</v>
      </c>
      <c r="I8" s="19">
        <f t="shared" si="2"/>
        <v>0.25</v>
      </c>
    </row>
    <row r="9" spans="1:9" x14ac:dyDescent="0.25">
      <c r="A9" s="45"/>
      <c r="B9" s="45"/>
      <c r="D9" s="15" t="s">
        <v>1683</v>
      </c>
      <c r="E9" s="16">
        <v>45286.12</v>
      </c>
      <c r="F9" s="16">
        <v>41931.980000000003</v>
      </c>
      <c r="G9" s="18">
        <f t="shared" si="0"/>
        <v>3354.1399999999994</v>
      </c>
      <c r="H9" s="19">
        <f t="shared" si="1"/>
        <v>92.593448058698783</v>
      </c>
      <c r="I9" s="19">
        <f t="shared" si="2"/>
        <v>-7.0000000000000007E-2</v>
      </c>
    </row>
    <row r="10" spans="1:9" x14ac:dyDescent="0.25">
      <c r="A10" s="45"/>
      <c r="B10" s="45"/>
      <c r="D10" s="15" t="s">
        <v>1684</v>
      </c>
      <c r="E10" s="16">
        <v>46475.91</v>
      </c>
      <c r="F10" s="16">
        <v>62723.94</v>
      </c>
      <c r="G10" s="18">
        <f t="shared" si="0"/>
        <v>16248.029999999999</v>
      </c>
      <c r="H10" s="19">
        <f t="shared" si="1"/>
        <v>134.9601115932964</v>
      </c>
      <c r="I10" s="19">
        <f t="shared" si="2"/>
        <v>0.35</v>
      </c>
    </row>
    <row r="11" spans="1:9" x14ac:dyDescent="0.25">
      <c r="A11" s="45"/>
      <c r="B11" s="45"/>
      <c r="D11" s="15" t="s">
        <v>57</v>
      </c>
      <c r="E11" s="16">
        <v>71558.23000000001</v>
      </c>
      <c r="F11" s="16">
        <v>92199.77</v>
      </c>
      <c r="G11" s="18">
        <f t="shared" si="0"/>
        <v>20641.539999999994</v>
      </c>
      <c r="H11" s="19">
        <f t="shared" si="1"/>
        <v>128.84579453684083</v>
      </c>
      <c r="I11" s="19">
        <f t="shared" si="2"/>
        <v>0.28999999999999998</v>
      </c>
    </row>
    <row r="12" spans="1:9" x14ac:dyDescent="0.25">
      <c r="A12" s="45"/>
      <c r="B12" s="45"/>
      <c r="D12" s="15" t="s">
        <v>59</v>
      </c>
      <c r="E12" s="16">
        <v>75760.06</v>
      </c>
      <c r="F12" s="16">
        <v>47144.09</v>
      </c>
      <c r="G12" s="18">
        <f t="shared" si="0"/>
        <v>28615.97</v>
      </c>
      <c r="H12" s="19">
        <f t="shared" si="1"/>
        <v>62.22815821423584</v>
      </c>
      <c r="I12" s="19">
        <f t="shared" si="2"/>
        <v>-0.38</v>
      </c>
    </row>
    <row r="13" spans="1:9" x14ac:dyDescent="0.25">
      <c r="A13" s="45"/>
      <c r="B13" s="45"/>
      <c r="D13" s="15" t="s">
        <v>1685</v>
      </c>
      <c r="E13" s="16">
        <v>28576.55</v>
      </c>
      <c r="F13" s="16">
        <v>48472.84</v>
      </c>
      <c r="G13" s="18">
        <f t="shared" si="0"/>
        <v>19896.289999999997</v>
      </c>
      <c r="H13" s="19">
        <f t="shared" si="1"/>
        <v>169.62453480213671</v>
      </c>
      <c r="I13" s="19">
        <f t="shared" si="2"/>
        <v>0.7</v>
      </c>
    </row>
    <row r="14" spans="1:9" x14ac:dyDescent="0.25">
      <c r="A14" s="45"/>
      <c r="B14" s="45"/>
      <c r="D14" s="15" t="s">
        <v>60</v>
      </c>
      <c r="E14" s="16">
        <v>49306.89</v>
      </c>
      <c r="F14" s="16">
        <v>50420.990000000013</v>
      </c>
      <c r="G14" s="18">
        <f t="shared" si="0"/>
        <v>1114.1000000000131</v>
      </c>
      <c r="H14" s="19">
        <f t="shared" si="1"/>
        <v>102.25952194510751</v>
      </c>
      <c r="I14" s="19">
        <f t="shared" si="2"/>
        <v>0.02</v>
      </c>
    </row>
    <row r="17" spans="5:7" x14ac:dyDescent="0.25">
      <c r="E17" s="9"/>
      <c r="F17" s="17" t="s">
        <v>1689</v>
      </c>
      <c r="G17" s="20">
        <f>MAX(I3:I14)</f>
        <v>0.7</v>
      </c>
    </row>
    <row r="18" spans="5:7" x14ac:dyDescent="0.25">
      <c r="F18" s="17" t="s">
        <v>1690</v>
      </c>
      <c r="G18" s="20">
        <f>MIN(I3:I14)</f>
        <v>-0.38</v>
      </c>
    </row>
  </sheetData>
  <mergeCells count="1">
    <mergeCell ref="A4:B14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AAC5D-4453-4E96-9C22-B938419759F6}">
  <dimension ref="A1:F19"/>
  <sheetViews>
    <sheetView showGridLines="0" tabSelected="1" zoomScale="90" zoomScaleNormal="90" workbookViewId="0">
      <pane xSplit="2" topLeftCell="C1" activePane="topRight" state="frozen"/>
      <selection pane="topRight" activeCell="I13" sqref="I13"/>
    </sheetView>
  </sheetViews>
  <sheetFormatPr defaultColWidth="9.109375" defaultRowHeight="13.2" x14ac:dyDescent="0.25"/>
  <cols>
    <col min="1" max="1" width="9" style="3" customWidth="1"/>
    <col min="2" max="2" width="26.6640625" style="3" customWidth="1"/>
    <col min="3" max="3" width="9.109375" style="3"/>
    <col min="4" max="4" width="13.88671875" style="3" customWidth="1"/>
    <col min="5" max="6" width="17" style="3" customWidth="1"/>
    <col min="7" max="16384" width="9.109375" style="3"/>
  </cols>
  <sheetData>
    <row r="1" spans="1:6" ht="26.4" x14ac:dyDescent="0.25">
      <c r="A1" s="2" t="s">
        <v>3</v>
      </c>
      <c r="B1" s="2" t="s">
        <v>14</v>
      </c>
    </row>
    <row r="2" spans="1:6" ht="26.4" x14ac:dyDescent="0.25">
      <c r="A2" s="2">
        <v>4</v>
      </c>
      <c r="B2" s="2" t="str">
        <f>VLOOKUP(A2,'Перечень заданий'!B:C,2,0)</f>
        <v>Сумма, счет и среднее значение</v>
      </c>
      <c r="D2" s="2" t="s">
        <v>7</v>
      </c>
      <c r="E2" s="14">
        <v>43251</v>
      </c>
      <c r="F2" s="14">
        <v>43281</v>
      </c>
    </row>
    <row r="3" spans="1:6" x14ac:dyDescent="0.25">
      <c r="A3" s="5" t="s">
        <v>5</v>
      </c>
      <c r="B3" s="5"/>
      <c r="D3" s="15" t="s">
        <v>49</v>
      </c>
      <c r="E3" s="16">
        <v>309551.24</v>
      </c>
      <c r="F3" s="16">
        <v>473083.99</v>
      </c>
    </row>
    <row r="4" spans="1:6" x14ac:dyDescent="0.25">
      <c r="A4" s="45" t="s">
        <v>1700</v>
      </c>
      <c r="B4" s="45"/>
      <c r="C4" s="6"/>
      <c r="D4" s="15" t="s">
        <v>1680</v>
      </c>
      <c r="E4" s="16">
        <v>41297.35</v>
      </c>
      <c r="F4" s="16">
        <v>40437.100000000013</v>
      </c>
    </row>
    <row r="5" spans="1:6" x14ac:dyDescent="0.25">
      <c r="A5" s="45"/>
      <c r="B5" s="45"/>
      <c r="C5" s="6"/>
      <c r="D5" s="15" t="s">
        <v>52</v>
      </c>
      <c r="E5" s="16">
        <v>97754.08</v>
      </c>
      <c r="F5" s="16"/>
    </row>
    <row r="6" spans="1:6" x14ac:dyDescent="0.25">
      <c r="A6" s="45"/>
      <c r="B6" s="45"/>
      <c r="D6" s="15" t="s">
        <v>1681</v>
      </c>
      <c r="E6" s="16">
        <v>100394.7</v>
      </c>
      <c r="F6" s="16">
        <v>90555.61000000003</v>
      </c>
    </row>
    <row r="7" spans="1:6" x14ac:dyDescent="0.25">
      <c r="A7" s="45"/>
      <c r="B7" s="45"/>
      <c r="D7" s="15" t="s">
        <v>1682</v>
      </c>
      <c r="E7" s="16">
        <v>54066.630000000026</v>
      </c>
      <c r="F7" s="16">
        <v>81050.030000000013</v>
      </c>
    </row>
    <row r="8" spans="1:6" x14ac:dyDescent="0.25">
      <c r="A8" s="45"/>
      <c r="B8" s="45"/>
      <c r="D8" s="15" t="s">
        <v>55</v>
      </c>
      <c r="E8" s="16"/>
      <c r="F8" s="16">
        <v>279858.66000000009</v>
      </c>
    </row>
    <row r="9" spans="1:6" x14ac:dyDescent="0.25">
      <c r="A9" s="45"/>
      <c r="B9" s="45"/>
      <c r="D9" s="15" t="s">
        <v>1683</v>
      </c>
      <c r="E9" s="16">
        <v>45286.12</v>
      </c>
      <c r="F9" s="16">
        <v>41931.980000000003</v>
      </c>
    </row>
    <row r="10" spans="1:6" x14ac:dyDescent="0.25">
      <c r="A10" s="45"/>
      <c r="B10" s="45"/>
      <c r="D10" s="15" t="s">
        <v>1684</v>
      </c>
      <c r="E10" s="16">
        <v>46475.91</v>
      </c>
      <c r="F10" s="16">
        <v>62723.94</v>
      </c>
    </row>
    <row r="11" spans="1:6" x14ac:dyDescent="0.25">
      <c r="A11" s="45"/>
      <c r="B11" s="45"/>
      <c r="D11" s="15" t="s">
        <v>57</v>
      </c>
      <c r="E11" s="16">
        <v>71558.23000000001</v>
      </c>
      <c r="F11" s="16">
        <v>92199.77</v>
      </c>
    </row>
    <row r="12" spans="1:6" x14ac:dyDescent="0.25">
      <c r="A12" s="45"/>
      <c r="B12" s="45"/>
      <c r="D12" s="15" t="s">
        <v>59</v>
      </c>
      <c r="E12" s="16"/>
      <c r="F12" s="16">
        <v>47144.09</v>
      </c>
    </row>
    <row r="13" spans="1:6" x14ac:dyDescent="0.25">
      <c r="A13" s="45"/>
      <c r="B13" s="45"/>
      <c r="D13" s="15" t="s">
        <v>1685</v>
      </c>
      <c r="E13" s="16">
        <v>28576.55</v>
      </c>
      <c r="F13" s="16">
        <v>48472.84</v>
      </c>
    </row>
    <row r="14" spans="1:6" x14ac:dyDescent="0.25">
      <c r="A14" s="45"/>
      <c r="B14" s="45"/>
      <c r="D14" s="15" t="s">
        <v>60</v>
      </c>
      <c r="E14" s="16">
        <v>49306.89</v>
      </c>
      <c r="F14" s="16">
        <v>50420.990000000013</v>
      </c>
    </row>
    <row r="16" spans="1:6" x14ac:dyDescent="0.25">
      <c r="D16" s="17" t="s">
        <v>9</v>
      </c>
      <c r="E16" s="21">
        <f>SUM(E3:E14)</f>
        <v>844267.70000000007</v>
      </c>
      <c r="F16" s="21">
        <f>SUM(F3:F14)</f>
        <v>1307879.0000000002</v>
      </c>
    </row>
    <row r="17" spans="4:6" x14ac:dyDescent="0.25">
      <c r="D17" s="17" t="s">
        <v>1697</v>
      </c>
      <c r="E17" s="21">
        <f>COUNTIF(E3:E14, "&lt;&gt;")</f>
        <v>10</v>
      </c>
      <c r="F17" s="21">
        <f>COUNTIF(F3:F14, "&lt;&gt;")</f>
        <v>11</v>
      </c>
    </row>
    <row r="18" spans="4:6" x14ac:dyDescent="0.25">
      <c r="D18" s="17" t="s">
        <v>1699</v>
      </c>
      <c r="E18" s="21">
        <f>COUNTBLANK(E3:E14)</f>
        <v>2</v>
      </c>
      <c r="F18" s="21">
        <f>COUNTBLANK(F3:F14)</f>
        <v>1</v>
      </c>
    </row>
    <row r="19" spans="4:6" x14ac:dyDescent="0.25">
      <c r="D19" s="17" t="s">
        <v>1698</v>
      </c>
      <c r="E19" s="21">
        <f>AVERAGEIF(E3:E14, "&lt;&gt;")</f>
        <v>84426.77</v>
      </c>
      <c r="F19" s="21">
        <f>AVERAGEIF(F3:F14, "&lt;&gt;")</f>
        <v>118898.09090909093</v>
      </c>
    </row>
  </sheetData>
  <mergeCells count="1">
    <mergeCell ref="A4:B1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CE7F7-7930-42B2-9399-C3E552349DC2}">
  <dimension ref="A1:G15"/>
  <sheetViews>
    <sheetView showGridLines="0" zoomScale="90" zoomScaleNormal="90" workbookViewId="0">
      <pane xSplit="2" topLeftCell="C1" activePane="topRight" state="frozen"/>
      <selection pane="topRight" activeCell="K12" sqref="K12"/>
    </sheetView>
  </sheetViews>
  <sheetFormatPr defaultColWidth="9.109375" defaultRowHeight="13.2" x14ac:dyDescent="0.25"/>
  <cols>
    <col min="1" max="1" width="9" style="3" customWidth="1"/>
    <col min="2" max="2" width="26.6640625" style="3" customWidth="1"/>
    <col min="3" max="3" width="9.109375" style="3"/>
    <col min="4" max="4" width="13.88671875" style="3" customWidth="1"/>
    <col min="5" max="7" width="19.44140625" style="3" customWidth="1"/>
    <col min="8" max="8" width="14.88671875" style="3" customWidth="1"/>
    <col min="9" max="16384" width="9.109375" style="3"/>
  </cols>
  <sheetData>
    <row r="1" spans="1:7" ht="26.4" x14ac:dyDescent="0.25">
      <c r="A1" s="2" t="s">
        <v>3</v>
      </c>
      <c r="B1" s="2" t="s">
        <v>14</v>
      </c>
    </row>
    <row r="2" spans="1:7" ht="39.6" x14ac:dyDescent="0.25">
      <c r="A2" s="2">
        <v>5</v>
      </c>
      <c r="B2" s="2" t="str">
        <f>VLOOKUP(A2,'Перечень заданий'!B:C,2,0)</f>
        <v>Сортировка и определение значимых отклонений</v>
      </c>
      <c r="D2" s="2" t="s">
        <v>7</v>
      </c>
      <c r="E2" s="24" t="s">
        <v>1701</v>
      </c>
      <c r="F2" s="24" t="s">
        <v>1702</v>
      </c>
      <c r="G2" s="24" t="s">
        <v>1703</v>
      </c>
    </row>
    <row r="3" spans="1:7" x14ac:dyDescent="0.25">
      <c r="A3" s="5" t="s">
        <v>5</v>
      </c>
      <c r="B3" s="5"/>
      <c r="D3" s="15" t="s">
        <v>1684</v>
      </c>
      <c r="E3" s="16">
        <v>120000</v>
      </c>
      <c r="F3" s="22">
        <f t="shared" ref="F3:F14" si="0">E3 / $E$15</f>
        <v>0.18264840182648401</v>
      </c>
      <c r="G3" s="42">
        <f>E3 / $E$15 * 100 / 100</f>
        <v>0.18264840182648398</v>
      </c>
    </row>
    <row r="4" spans="1:7" x14ac:dyDescent="0.25">
      <c r="A4" s="45" t="s">
        <v>1705</v>
      </c>
      <c r="B4" s="45"/>
      <c r="C4" s="6"/>
      <c r="D4" s="15" t="s">
        <v>57</v>
      </c>
      <c r="E4" s="16">
        <v>115000</v>
      </c>
      <c r="F4" s="22">
        <f t="shared" si="0"/>
        <v>0.17503805175038051</v>
      </c>
      <c r="G4" s="42">
        <f t="shared" ref="G4:G14" si="1">E4 / $E$15 * 100 / 100</f>
        <v>0.17503805175038051</v>
      </c>
    </row>
    <row r="5" spans="1:7" x14ac:dyDescent="0.25">
      <c r="A5" s="45"/>
      <c r="B5" s="45"/>
      <c r="C5" s="6"/>
      <c r="D5" s="15" t="s">
        <v>1682</v>
      </c>
      <c r="E5" s="16">
        <v>100000</v>
      </c>
      <c r="F5" s="22">
        <f t="shared" si="0"/>
        <v>0.15220700152207001</v>
      </c>
      <c r="G5" s="42">
        <f t="shared" si="1"/>
        <v>0.15220700152207001</v>
      </c>
    </row>
    <row r="6" spans="1:7" x14ac:dyDescent="0.25">
      <c r="A6" s="45"/>
      <c r="B6" s="45"/>
      <c r="D6" s="15" t="s">
        <v>1685</v>
      </c>
      <c r="E6" s="16">
        <v>90000</v>
      </c>
      <c r="F6" s="22">
        <f t="shared" si="0"/>
        <v>0.13698630136986301</v>
      </c>
      <c r="G6" s="42">
        <f t="shared" si="1"/>
        <v>0.13698630136986301</v>
      </c>
    </row>
    <row r="7" spans="1:7" x14ac:dyDescent="0.25">
      <c r="A7" s="45"/>
      <c r="B7" s="45"/>
      <c r="D7" s="15" t="s">
        <v>1683</v>
      </c>
      <c r="E7" s="16">
        <v>80000</v>
      </c>
      <c r="F7" s="22">
        <f t="shared" si="0"/>
        <v>0.12176560121765601</v>
      </c>
      <c r="G7" s="42">
        <f t="shared" si="1"/>
        <v>0.12176560121765601</v>
      </c>
    </row>
    <row r="8" spans="1:7" x14ac:dyDescent="0.25">
      <c r="A8" s="45"/>
      <c r="B8" s="45"/>
      <c r="D8" s="15" t="s">
        <v>1681</v>
      </c>
      <c r="E8" s="16">
        <v>50000</v>
      </c>
      <c r="F8" s="22">
        <f t="shared" si="0"/>
        <v>7.6103500761035003E-2</v>
      </c>
      <c r="G8" s="42">
        <f t="shared" si="1"/>
        <v>7.6103500761035003E-2</v>
      </c>
    </row>
    <row r="9" spans="1:7" x14ac:dyDescent="0.25">
      <c r="A9" s="45"/>
      <c r="B9" s="45"/>
      <c r="D9" s="15" t="s">
        <v>52</v>
      </c>
      <c r="E9" s="16">
        <v>30000</v>
      </c>
      <c r="F9" s="22">
        <f t="shared" si="0"/>
        <v>4.5662100456621002E-2</v>
      </c>
      <c r="G9" s="42">
        <f t="shared" si="1"/>
        <v>4.5662100456620995E-2</v>
      </c>
    </row>
    <row r="10" spans="1:7" x14ac:dyDescent="0.25">
      <c r="A10" s="45"/>
      <c r="B10" s="45"/>
      <c r="D10" s="15" t="s">
        <v>1680</v>
      </c>
      <c r="E10" s="16">
        <v>25000</v>
      </c>
      <c r="F10" s="22">
        <f t="shared" si="0"/>
        <v>3.8051750380517502E-2</v>
      </c>
      <c r="G10" s="42">
        <f t="shared" si="1"/>
        <v>3.8051750380517502E-2</v>
      </c>
    </row>
    <row r="11" spans="1:7" x14ac:dyDescent="0.25">
      <c r="A11" s="45"/>
      <c r="B11" s="45"/>
      <c r="D11" s="15" t="s">
        <v>49</v>
      </c>
      <c r="E11" s="16">
        <v>20000</v>
      </c>
      <c r="F11" s="22">
        <f t="shared" si="0"/>
        <v>3.0441400304414001E-2</v>
      </c>
      <c r="G11" s="42">
        <f t="shared" si="1"/>
        <v>3.0441400304414001E-2</v>
      </c>
    </row>
    <row r="12" spans="1:7" x14ac:dyDescent="0.25">
      <c r="A12" s="45"/>
      <c r="B12" s="45"/>
      <c r="D12" s="15" t="s">
        <v>60</v>
      </c>
      <c r="E12" s="16">
        <v>12000</v>
      </c>
      <c r="F12" s="22">
        <f t="shared" si="0"/>
        <v>1.8264840182648401E-2</v>
      </c>
      <c r="G12" s="42">
        <f t="shared" si="1"/>
        <v>1.8264840182648401E-2</v>
      </c>
    </row>
    <row r="13" spans="1:7" x14ac:dyDescent="0.25">
      <c r="A13" s="45"/>
      <c r="B13" s="45"/>
      <c r="D13" s="15" t="s">
        <v>55</v>
      </c>
      <c r="E13" s="16">
        <v>10000</v>
      </c>
      <c r="F13" s="22">
        <f t="shared" si="0"/>
        <v>1.5220700152207001E-2</v>
      </c>
      <c r="G13" s="42">
        <f t="shared" si="1"/>
        <v>1.5220700152207001E-2</v>
      </c>
    </row>
    <row r="14" spans="1:7" x14ac:dyDescent="0.25">
      <c r="A14" s="45"/>
      <c r="B14" s="45"/>
      <c r="D14" s="15" t="s">
        <v>59</v>
      </c>
      <c r="E14" s="16">
        <v>5000</v>
      </c>
      <c r="F14" s="22">
        <f t="shared" si="0"/>
        <v>7.6103500761035003E-3</v>
      </c>
      <c r="G14" s="42">
        <f t="shared" si="1"/>
        <v>7.6103500761035003E-3</v>
      </c>
    </row>
    <row r="15" spans="1:7" x14ac:dyDescent="0.25">
      <c r="D15" s="3" t="s">
        <v>1754</v>
      </c>
      <c r="E15" s="41">
        <f>SUM(E3:E14)</f>
        <v>657000</v>
      </c>
      <c r="G15" s="23"/>
    </row>
  </sheetData>
  <sortState xmlns:xlrd2="http://schemas.microsoft.com/office/spreadsheetml/2017/richdata2" ref="D3:G15">
    <sortCondition descending="1" ref="G3:G15"/>
  </sortState>
  <mergeCells count="1">
    <mergeCell ref="A4:B14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BF5D7-C82C-4E53-AE4F-4C39C1ED3B1D}">
  <dimension ref="A1:G14"/>
  <sheetViews>
    <sheetView showGridLines="0" zoomScale="90" zoomScaleNormal="90" workbookViewId="0">
      <pane xSplit="2" topLeftCell="C1" activePane="topRight" state="frozen"/>
      <selection pane="topRight" activeCell="G9" sqref="G9"/>
    </sheetView>
  </sheetViews>
  <sheetFormatPr defaultColWidth="9.109375" defaultRowHeight="13.2" x14ac:dyDescent="0.25"/>
  <cols>
    <col min="1" max="1" width="9" style="3" customWidth="1"/>
    <col min="2" max="2" width="26.6640625" style="3" customWidth="1"/>
    <col min="3" max="3" width="9.109375" style="3"/>
    <col min="4" max="4" width="13.88671875" style="3" customWidth="1"/>
    <col min="5" max="7" width="17" style="3" customWidth="1"/>
    <col min="8" max="16384" width="9.109375" style="3"/>
  </cols>
  <sheetData>
    <row r="1" spans="1:7" ht="26.4" x14ac:dyDescent="0.25">
      <c r="A1" s="2" t="s">
        <v>3</v>
      </c>
      <c r="B1" s="2" t="s">
        <v>14</v>
      </c>
    </row>
    <row r="2" spans="1:7" x14ac:dyDescent="0.25">
      <c r="A2" s="2">
        <v>6</v>
      </c>
      <c r="B2" s="2" t="str">
        <f>VLOOKUP(A2,'Перечень заданий'!B:C,2,0)</f>
        <v>Коллоринг</v>
      </c>
      <c r="D2" s="2" t="s">
        <v>7</v>
      </c>
      <c r="E2" s="14" t="s">
        <v>1693</v>
      </c>
      <c r="F2" s="14" t="s">
        <v>1694</v>
      </c>
      <c r="G2" s="14" t="s">
        <v>1695</v>
      </c>
    </row>
    <row r="3" spans="1:7" x14ac:dyDescent="0.25">
      <c r="A3" s="5" t="s">
        <v>5</v>
      </c>
      <c r="B3" s="5"/>
      <c r="D3" s="15" t="s">
        <v>49</v>
      </c>
      <c r="E3" s="16">
        <v>309551.24</v>
      </c>
      <c r="F3" s="16">
        <v>473083.99</v>
      </c>
      <c r="G3" s="19" t="str">
        <f>IF(AND(E3&lt;&gt;" ", E3 &lt;= F3), "Plan done", "Not Done")</f>
        <v>Plan done</v>
      </c>
    </row>
    <row r="4" spans="1:7" x14ac:dyDescent="0.25">
      <c r="A4" s="45" t="s">
        <v>1696</v>
      </c>
      <c r="B4" s="45"/>
      <c r="C4" s="6"/>
      <c r="D4" s="15" t="s">
        <v>1680</v>
      </c>
      <c r="E4" s="16">
        <v>41297.35</v>
      </c>
      <c r="F4" s="16">
        <v>40437.100000000013</v>
      </c>
      <c r="G4" s="19" t="str">
        <f t="shared" ref="G4:G14" si="0">IF(AND(E4&lt;&gt;" ", E4 &lt;= F4), "Plan done", "Not Done")</f>
        <v>Not Done</v>
      </c>
    </row>
    <row r="5" spans="1:7" x14ac:dyDescent="0.25">
      <c r="A5" s="45"/>
      <c r="B5" s="45"/>
      <c r="C5" s="6"/>
      <c r="D5" s="15" t="s">
        <v>52</v>
      </c>
      <c r="E5" s="16">
        <v>97754.08</v>
      </c>
      <c r="F5" s="16">
        <v>68559.08</v>
      </c>
      <c r="G5" s="19" t="str">
        <f t="shared" si="0"/>
        <v>Not Done</v>
      </c>
    </row>
    <row r="6" spans="1:7" x14ac:dyDescent="0.25">
      <c r="A6" s="45"/>
      <c r="B6" s="45"/>
      <c r="D6" s="15" t="s">
        <v>1681</v>
      </c>
      <c r="E6" s="16">
        <v>100394.7</v>
      </c>
      <c r="F6" s="16">
        <v>90555.61000000003</v>
      </c>
      <c r="G6" s="19" t="str">
        <f t="shared" si="0"/>
        <v>Not Done</v>
      </c>
    </row>
    <row r="7" spans="1:7" x14ac:dyDescent="0.25">
      <c r="A7" s="45"/>
      <c r="B7" s="45"/>
      <c r="D7" s="15" t="s">
        <v>1682</v>
      </c>
      <c r="E7" s="16">
        <v>54066.630000000026</v>
      </c>
      <c r="F7" s="16">
        <v>81050.030000000013</v>
      </c>
      <c r="G7" s="19" t="str">
        <f t="shared" si="0"/>
        <v>Plan done</v>
      </c>
    </row>
    <row r="8" spans="1:7" x14ac:dyDescent="0.25">
      <c r="A8" s="45"/>
      <c r="B8" s="45"/>
      <c r="D8" s="15" t="s">
        <v>55</v>
      </c>
      <c r="E8" s="16">
        <v>224044.19</v>
      </c>
      <c r="F8" s="16">
        <v>279858.66000000009</v>
      </c>
      <c r="G8" s="19" t="str">
        <f t="shared" si="0"/>
        <v>Plan done</v>
      </c>
    </row>
    <row r="9" spans="1:7" x14ac:dyDescent="0.25">
      <c r="A9" s="45"/>
      <c r="B9" s="45"/>
      <c r="D9" s="15" t="s">
        <v>1683</v>
      </c>
      <c r="E9" s="16">
        <v>45286.12</v>
      </c>
      <c r="F9" s="16">
        <v>41931.980000000003</v>
      </c>
      <c r="G9" s="19" t="str">
        <f t="shared" si="0"/>
        <v>Not Done</v>
      </c>
    </row>
    <row r="10" spans="1:7" x14ac:dyDescent="0.25">
      <c r="A10" s="45"/>
      <c r="B10" s="45"/>
      <c r="D10" s="15" t="s">
        <v>1684</v>
      </c>
      <c r="E10" s="16">
        <v>46475.91</v>
      </c>
      <c r="F10" s="16">
        <v>62723.94</v>
      </c>
      <c r="G10" s="19" t="str">
        <f t="shared" si="0"/>
        <v>Plan done</v>
      </c>
    </row>
    <row r="11" spans="1:7" x14ac:dyDescent="0.25">
      <c r="A11" s="45"/>
      <c r="B11" s="45"/>
      <c r="D11" s="15" t="s">
        <v>57</v>
      </c>
      <c r="E11" s="16">
        <v>71558.23000000001</v>
      </c>
      <c r="F11" s="16">
        <v>92199.77</v>
      </c>
      <c r="G11" s="19" t="str">
        <f t="shared" si="0"/>
        <v>Plan done</v>
      </c>
    </row>
    <row r="12" spans="1:7" x14ac:dyDescent="0.25">
      <c r="A12" s="45"/>
      <c r="B12" s="45"/>
      <c r="D12" s="15" t="s">
        <v>59</v>
      </c>
      <c r="E12" s="16">
        <v>75760.06</v>
      </c>
      <c r="F12" s="16">
        <v>47144.09</v>
      </c>
      <c r="G12" s="19" t="str">
        <f t="shared" si="0"/>
        <v>Not Done</v>
      </c>
    </row>
    <row r="13" spans="1:7" x14ac:dyDescent="0.25">
      <c r="A13" s="45"/>
      <c r="B13" s="45"/>
      <c r="D13" s="15" t="s">
        <v>1685</v>
      </c>
      <c r="E13" s="16">
        <v>28576.55</v>
      </c>
      <c r="F13" s="16">
        <v>48472.84</v>
      </c>
      <c r="G13" s="19" t="str">
        <f t="shared" si="0"/>
        <v>Plan done</v>
      </c>
    </row>
    <row r="14" spans="1:7" x14ac:dyDescent="0.25">
      <c r="A14" s="45"/>
      <c r="B14" s="45"/>
      <c r="D14" s="15" t="s">
        <v>60</v>
      </c>
      <c r="E14" s="16">
        <v>49306.89</v>
      </c>
      <c r="F14" s="16">
        <v>50420.990000000013</v>
      </c>
      <c r="G14" s="19" t="str">
        <f t="shared" si="0"/>
        <v>Plan done</v>
      </c>
    </row>
  </sheetData>
  <mergeCells count="1">
    <mergeCell ref="A4:B14"/>
  </mergeCells>
  <conditionalFormatting sqref="G3:G14">
    <cfRule type="cellIs" dxfId="1" priority="2" operator="equal">
      <formula>"Plan Done"</formula>
    </cfRule>
    <cfRule type="colorScale" priority="8">
      <colorScale>
        <cfvo type="min"/>
        <cfvo type="max"/>
        <color rgb="FFFFFF00"/>
        <color rgb="FFFFEF9C"/>
      </colorScale>
    </cfRule>
    <cfRule type="colorScale" priority="9">
      <colorScale>
        <cfvo type="min"/>
        <cfvo type="max"/>
        <color rgb="FFFFFF00"/>
        <color rgb="FFFFEF9C"/>
      </colorScale>
    </cfRule>
    <cfRule type="colorScale" priority="10">
      <colorScale>
        <cfvo type="min"/>
        <cfvo type="max"/>
        <color rgb="FFFFFF00"/>
        <color rgb="FFFFEF9C"/>
      </colorScale>
    </cfRule>
  </conditionalFormatting>
  <conditionalFormatting sqref="G4:G14">
    <cfRule type="cellIs" dxfId="0" priority="1" operator="equal">
      <formula>"Not Done"</formula>
    </cfRule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44794-5836-4C15-8D76-4310E1E23A39}">
  <dimension ref="A1:M19"/>
  <sheetViews>
    <sheetView showGridLines="0" zoomScale="90" zoomScaleNormal="90" workbookViewId="0">
      <pane xSplit="2" topLeftCell="C1" activePane="topRight" state="frozen"/>
      <selection pane="topRight" activeCell="G17" sqref="G17"/>
    </sheetView>
  </sheetViews>
  <sheetFormatPr defaultColWidth="9.109375" defaultRowHeight="13.2" x14ac:dyDescent="0.25"/>
  <cols>
    <col min="1" max="1" width="9" style="3" customWidth="1"/>
    <col min="2" max="2" width="26.6640625" style="3" customWidth="1"/>
    <col min="3" max="3" width="7.88671875" style="3" customWidth="1"/>
    <col min="4" max="4" width="21.109375" style="3" customWidth="1"/>
    <col min="5" max="6" width="17" style="3" customWidth="1"/>
    <col min="7" max="7" width="17.109375" style="3" customWidth="1"/>
    <col min="8" max="8" width="9.109375" style="3"/>
    <col min="9" max="9" width="14.44140625" style="3" customWidth="1"/>
    <col min="10" max="10" width="19.44140625" style="3" customWidth="1"/>
    <col min="11" max="11" width="12.5546875" style="3" customWidth="1"/>
    <col min="12" max="12" width="26.6640625" style="3" customWidth="1"/>
    <col min="13" max="13" width="16.33203125" style="3" customWidth="1"/>
    <col min="14" max="16384" width="9.109375" style="3"/>
  </cols>
  <sheetData>
    <row r="1" spans="1:13" ht="26.4" x14ac:dyDescent="0.25">
      <c r="A1" s="2" t="s">
        <v>3</v>
      </c>
      <c r="B1" s="2" t="s">
        <v>14</v>
      </c>
    </row>
    <row r="2" spans="1:13" ht="26.4" x14ac:dyDescent="0.25">
      <c r="A2" s="2">
        <v>7</v>
      </c>
      <c r="B2" s="2" t="str">
        <f>VLOOKUP(A2,'Перечень заданий'!B:C,2,0)</f>
        <v>Сумма и счет по категориям</v>
      </c>
      <c r="D2" s="2" t="s">
        <v>11</v>
      </c>
      <c r="E2" s="24" t="s">
        <v>1706</v>
      </c>
      <c r="F2" s="24" t="s">
        <v>1707</v>
      </c>
      <c r="I2" s="4" t="s">
        <v>7</v>
      </c>
      <c r="J2" s="4" t="s">
        <v>8</v>
      </c>
      <c r="K2" s="4" t="s">
        <v>9</v>
      </c>
      <c r="L2" s="4" t="s">
        <v>11</v>
      </c>
      <c r="M2" s="4" t="s">
        <v>12</v>
      </c>
    </row>
    <row r="3" spans="1:13" ht="22.8" x14ac:dyDescent="0.25">
      <c r="A3" s="5" t="s">
        <v>5</v>
      </c>
      <c r="B3" s="5"/>
      <c r="D3" s="15" t="s">
        <v>53</v>
      </c>
      <c r="E3" s="21">
        <f>COUNTIF(L3:L19, D3)</f>
        <v>7</v>
      </c>
      <c r="F3" s="21">
        <f>SUMIF(L3:L19, D3, K3:K19)</f>
        <v>85336.540000000008</v>
      </c>
      <c r="I3" s="8" t="s">
        <v>18</v>
      </c>
      <c r="J3" s="8" t="s">
        <v>19</v>
      </c>
      <c r="K3" s="10">
        <v>15900.66</v>
      </c>
      <c r="L3" s="7" t="s">
        <v>53</v>
      </c>
      <c r="M3" s="7" t="s">
        <v>54</v>
      </c>
    </row>
    <row r="4" spans="1:13" x14ac:dyDescent="0.25">
      <c r="A4" s="45" t="s">
        <v>1708</v>
      </c>
      <c r="B4" s="45"/>
      <c r="C4" s="6"/>
      <c r="D4" s="15" t="s">
        <v>73</v>
      </c>
      <c r="E4" s="21">
        <f>COUNTIF(L3:L19, D4)</f>
        <v>2</v>
      </c>
      <c r="F4" s="21">
        <f>SUMIF(L3:L19, D4, K3:K19)</f>
        <v>77644.78</v>
      </c>
      <c r="I4" s="8" t="s">
        <v>15</v>
      </c>
      <c r="J4" s="8" t="s">
        <v>20</v>
      </c>
      <c r="K4" s="10">
        <v>1419.84</v>
      </c>
      <c r="L4" s="7" t="s">
        <v>53</v>
      </c>
      <c r="M4" s="7" t="s">
        <v>54</v>
      </c>
    </row>
    <row r="5" spans="1:13" ht="22.8" x14ac:dyDescent="0.25">
      <c r="A5" s="45"/>
      <c r="B5" s="45"/>
      <c r="C5" s="6"/>
      <c r="I5" s="8" t="s">
        <v>16</v>
      </c>
      <c r="J5" s="8" t="s">
        <v>21</v>
      </c>
      <c r="K5" s="10">
        <v>4158.49</v>
      </c>
      <c r="L5" s="7" t="s">
        <v>53</v>
      </c>
      <c r="M5" s="7" t="s">
        <v>51</v>
      </c>
    </row>
    <row r="6" spans="1:13" ht="22.8" x14ac:dyDescent="0.25">
      <c r="A6" s="45"/>
      <c r="B6" s="45"/>
      <c r="I6" s="8" t="s">
        <v>17</v>
      </c>
      <c r="J6" s="8" t="s">
        <v>22</v>
      </c>
      <c r="K6" s="10">
        <v>38360.600000000013</v>
      </c>
      <c r="L6" s="7" t="s">
        <v>53</v>
      </c>
      <c r="M6" s="7" t="s">
        <v>54</v>
      </c>
    </row>
    <row r="7" spans="1:13" ht="26.4" x14ac:dyDescent="0.25">
      <c r="A7" s="45"/>
      <c r="B7" s="45"/>
      <c r="D7" s="2" t="s">
        <v>12</v>
      </c>
      <c r="E7" s="24" t="s">
        <v>1706</v>
      </c>
      <c r="F7" s="24" t="s">
        <v>1707</v>
      </c>
      <c r="I7" s="8" t="s">
        <v>23</v>
      </c>
      <c r="J7" s="8" t="s">
        <v>24</v>
      </c>
      <c r="K7" s="10">
        <v>66770.66</v>
      </c>
      <c r="L7" s="7" t="s">
        <v>73</v>
      </c>
      <c r="M7" s="7" t="s">
        <v>54</v>
      </c>
    </row>
    <row r="8" spans="1:13" ht="22.8" x14ac:dyDescent="0.25">
      <c r="A8" s="45"/>
      <c r="B8" s="45"/>
      <c r="D8" s="29" t="s">
        <v>54</v>
      </c>
      <c r="E8" s="21">
        <f>COUNTIF(M3:M19, D8)</f>
        <v>9</v>
      </c>
      <c r="F8" s="21">
        <f>SUMIF(M3:M19, D8,K3:K19)</f>
        <v>219214.09</v>
      </c>
      <c r="I8" s="8" t="s">
        <v>25</v>
      </c>
      <c r="J8" s="8" t="s">
        <v>26</v>
      </c>
      <c r="K8" s="10">
        <v>60694.020000000011</v>
      </c>
      <c r="L8" s="7" t="s">
        <v>58</v>
      </c>
      <c r="M8" s="7" t="s">
        <v>51</v>
      </c>
    </row>
    <row r="9" spans="1:13" x14ac:dyDescent="0.25">
      <c r="A9" s="45"/>
      <c r="B9" s="45"/>
      <c r="D9" s="29" t="s">
        <v>432</v>
      </c>
      <c r="E9" s="21">
        <f>COUNTIF(M3:M19, D9)</f>
        <v>1</v>
      </c>
      <c r="F9" s="21">
        <f>SUMIF(M3:M19, D9,K3:K19)</f>
        <v>420861.1</v>
      </c>
      <c r="I9" s="8" t="s">
        <v>27</v>
      </c>
      <c r="J9" s="8" t="s">
        <v>28</v>
      </c>
      <c r="K9" s="10">
        <v>24558.240000000002</v>
      </c>
      <c r="L9" s="7" t="s">
        <v>53</v>
      </c>
      <c r="M9" s="7" t="s">
        <v>54</v>
      </c>
    </row>
    <row r="10" spans="1:13" x14ac:dyDescent="0.25">
      <c r="A10" s="45"/>
      <c r="B10" s="45"/>
      <c r="I10" s="8" t="s">
        <v>29</v>
      </c>
      <c r="J10" s="8" t="s">
        <v>30</v>
      </c>
      <c r="K10" s="10">
        <v>420861.1</v>
      </c>
      <c r="L10" s="7" t="s">
        <v>298</v>
      </c>
      <c r="M10" s="7" t="s">
        <v>432</v>
      </c>
    </row>
    <row r="11" spans="1:13" x14ac:dyDescent="0.25">
      <c r="A11" s="45"/>
      <c r="B11" s="45"/>
      <c r="I11" s="8" t="s">
        <v>31</v>
      </c>
      <c r="J11" s="8" t="s">
        <v>32</v>
      </c>
      <c r="K11" s="10">
        <v>274.36</v>
      </c>
      <c r="L11" s="7" t="s">
        <v>174</v>
      </c>
      <c r="M11" s="7" t="s">
        <v>51</v>
      </c>
    </row>
    <row r="12" spans="1:13" ht="26.4" x14ac:dyDescent="0.25">
      <c r="A12" s="45"/>
      <c r="B12" s="45"/>
      <c r="D12" s="2" t="s">
        <v>11</v>
      </c>
      <c r="E12" s="2" t="s">
        <v>12</v>
      </c>
      <c r="F12" s="24" t="s">
        <v>1706</v>
      </c>
      <c r="G12" s="24" t="s">
        <v>1707</v>
      </c>
      <c r="I12" s="8" t="s">
        <v>33</v>
      </c>
      <c r="J12" s="8" t="s">
        <v>34</v>
      </c>
      <c r="K12" s="10">
        <v>233.09</v>
      </c>
      <c r="L12" s="7" t="s">
        <v>53</v>
      </c>
      <c r="M12" s="7" t="s">
        <v>54</v>
      </c>
    </row>
    <row r="13" spans="1:13" ht="22.8" x14ac:dyDescent="0.25">
      <c r="A13" s="45"/>
      <c r="B13" s="45"/>
      <c r="D13" s="15" t="s">
        <v>53</v>
      </c>
      <c r="E13" s="29" t="s">
        <v>54</v>
      </c>
      <c r="F13" s="21">
        <f>COUNTIFS(L3:L19,D13, M3:M19, E13)</f>
        <v>6</v>
      </c>
      <c r="G13" s="21">
        <f>SUMIFS(K3:K19, L3:L19,D13,M3:M19,E13)</f>
        <v>81178.05</v>
      </c>
      <c r="I13" s="8" t="s">
        <v>35</v>
      </c>
      <c r="J13" s="8" t="s">
        <v>36</v>
      </c>
      <c r="K13" s="10">
        <v>27713.51</v>
      </c>
      <c r="L13" s="7" t="s">
        <v>58</v>
      </c>
      <c r="M13" s="7" t="s">
        <v>54</v>
      </c>
    </row>
    <row r="14" spans="1:13" x14ac:dyDescent="0.25">
      <c r="A14" s="45"/>
      <c r="B14" s="45"/>
      <c r="D14" s="15" t="s">
        <v>58</v>
      </c>
      <c r="E14" s="29" t="s">
        <v>54</v>
      </c>
      <c r="F14" s="21">
        <f>COUNTIFS(L3:L19,D14,M3:M19,E14)</f>
        <v>2</v>
      </c>
      <c r="G14" s="21">
        <f>SUMIFS(K3:K19,L3:L19,D14,M3:M19,E14)</f>
        <v>71265.38</v>
      </c>
      <c r="I14" s="8" t="s">
        <v>37</v>
      </c>
      <c r="J14" s="8" t="s">
        <v>38</v>
      </c>
      <c r="K14" s="10">
        <v>10874.12</v>
      </c>
      <c r="L14" s="7" t="s">
        <v>73</v>
      </c>
      <c r="M14" s="7" t="s">
        <v>51</v>
      </c>
    </row>
    <row r="15" spans="1:13" x14ac:dyDescent="0.25">
      <c r="I15" s="8" t="s">
        <v>39</v>
      </c>
      <c r="J15" s="8" t="s">
        <v>48</v>
      </c>
      <c r="K15" s="10">
        <v>43551.87</v>
      </c>
      <c r="L15" s="7" t="s">
        <v>58</v>
      </c>
      <c r="M15" s="7" t="s">
        <v>54</v>
      </c>
    </row>
    <row r="16" spans="1:13" x14ac:dyDescent="0.25">
      <c r="I16" s="8" t="s">
        <v>40</v>
      </c>
      <c r="J16" s="8" t="s">
        <v>41</v>
      </c>
      <c r="K16" s="10">
        <v>196197.22</v>
      </c>
      <c r="L16" s="7" t="s">
        <v>50</v>
      </c>
      <c r="M16" s="7" t="s">
        <v>51</v>
      </c>
    </row>
    <row r="17" spans="9:13" x14ac:dyDescent="0.25">
      <c r="I17" s="8" t="s">
        <v>42</v>
      </c>
      <c r="J17" s="8" t="s">
        <v>43</v>
      </c>
      <c r="K17" s="10">
        <v>46597.459999999992</v>
      </c>
      <c r="L17" s="7" t="s">
        <v>58</v>
      </c>
      <c r="M17" s="7" t="s">
        <v>51</v>
      </c>
    </row>
    <row r="18" spans="9:13" x14ac:dyDescent="0.25">
      <c r="I18" s="8" t="s">
        <v>44</v>
      </c>
      <c r="J18" s="8" t="s">
        <v>45</v>
      </c>
      <c r="K18" s="10">
        <v>15655.75</v>
      </c>
      <c r="L18" s="7" t="s">
        <v>58</v>
      </c>
      <c r="M18" s="7" t="s">
        <v>51</v>
      </c>
    </row>
    <row r="19" spans="9:13" ht="22.8" x14ac:dyDescent="0.25">
      <c r="I19" s="8" t="s">
        <v>46</v>
      </c>
      <c r="J19" s="8" t="s">
        <v>47</v>
      </c>
      <c r="K19" s="10">
        <v>705.62</v>
      </c>
      <c r="L19" s="7" t="s">
        <v>53</v>
      </c>
      <c r="M19" s="7" t="s">
        <v>54</v>
      </c>
    </row>
  </sheetData>
  <mergeCells count="1">
    <mergeCell ref="A4:B14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304B3-661D-4E50-8732-0C9CF04A36A4}">
  <dimension ref="A1:N19"/>
  <sheetViews>
    <sheetView showGridLines="0" zoomScale="90" zoomScaleNormal="90" workbookViewId="0">
      <pane xSplit="2" topLeftCell="C1" activePane="topRight" state="frozen"/>
      <selection pane="topRight" activeCell="H3" sqref="H3"/>
    </sheetView>
  </sheetViews>
  <sheetFormatPr defaultColWidth="9.109375" defaultRowHeight="13.2" x14ac:dyDescent="0.25"/>
  <cols>
    <col min="1" max="1" width="9" style="3" customWidth="1"/>
    <col min="2" max="2" width="26.6640625" style="3" customWidth="1"/>
    <col min="3" max="3" width="7.88671875" style="3" customWidth="1"/>
    <col min="4" max="4" width="21.109375" style="3" customWidth="1"/>
    <col min="5" max="6" width="17" style="3" customWidth="1"/>
    <col min="7" max="8" width="17.5546875" style="3" customWidth="1"/>
    <col min="9" max="9" width="9.109375" style="3"/>
    <col min="10" max="10" width="14.44140625" style="3" customWidth="1"/>
    <col min="11" max="11" width="19.44140625" style="3" customWidth="1"/>
    <col min="12" max="12" width="12.5546875" style="3" customWidth="1"/>
    <col min="13" max="13" width="26.6640625" style="3" customWidth="1"/>
    <col min="14" max="14" width="16.33203125" style="3" customWidth="1"/>
    <col min="15" max="16384" width="9.109375" style="3"/>
  </cols>
  <sheetData>
    <row r="1" spans="1:14" ht="26.4" x14ac:dyDescent="0.25">
      <c r="A1" s="2" t="s">
        <v>3</v>
      </c>
      <c r="B1" s="2" t="s">
        <v>14</v>
      </c>
    </row>
    <row r="2" spans="1:14" ht="26.4" x14ac:dyDescent="0.25">
      <c r="A2" s="2">
        <v>8</v>
      </c>
      <c r="B2" s="2" t="str">
        <f>VLOOKUP(A2,'Перечень заданий'!B:C,2,0)</f>
        <v>Сумма и счет по категориям с условием</v>
      </c>
      <c r="D2" s="2" t="s">
        <v>11</v>
      </c>
      <c r="E2" s="2" t="s">
        <v>12</v>
      </c>
      <c r="F2" s="2" t="s">
        <v>1714</v>
      </c>
      <c r="G2" s="24" t="s">
        <v>1706</v>
      </c>
      <c r="H2" s="24" t="s">
        <v>1707</v>
      </c>
      <c r="J2" s="4" t="s">
        <v>7</v>
      </c>
      <c r="K2" s="4" t="s">
        <v>8</v>
      </c>
      <c r="L2" s="4" t="s">
        <v>9</v>
      </c>
      <c r="M2" s="4" t="s">
        <v>11</v>
      </c>
      <c r="N2" s="4" t="s">
        <v>12</v>
      </c>
    </row>
    <row r="3" spans="1:14" ht="22.8" x14ac:dyDescent="0.25">
      <c r="A3" s="34" t="s">
        <v>5</v>
      </c>
      <c r="B3" s="5"/>
      <c r="D3" s="15" t="s">
        <v>53</v>
      </c>
      <c r="E3" s="29" t="s">
        <v>54</v>
      </c>
      <c r="F3" s="35">
        <v>10000</v>
      </c>
      <c r="G3" s="21">
        <f>COUNTIFS(M3:M19,D3,N3:N19,E3, L3:L19, "&gt;=10000")</f>
        <v>3</v>
      </c>
      <c r="H3" s="21">
        <f>SUMIFS(L3:L19, M3:M19,D3, N3:N19,E3, L3:L19, "&gt;10000")</f>
        <v>78819.500000000015</v>
      </c>
      <c r="J3" s="8" t="s">
        <v>18</v>
      </c>
      <c r="K3" s="8" t="s">
        <v>19</v>
      </c>
      <c r="L3" s="10">
        <v>15900.66</v>
      </c>
      <c r="M3" s="7" t="s">
        <v>53</v>
      </c>
      <c r="N3" s="7" t="s">
        <v>54</v>
      </c>
    </row>
    <row r="4" spans="1:14" x14ac:dyDescent="0.25">
      <c r="A4" s="45" t="s">
        <v>1713</v>
      </c>
      <c r="B4" s="45"/>
      <c r="C4" s="6"/>
      <c r="D4" s="15" t="s">
        <v>58</v>
      </c>
      <c r="E4" s="29" t="s">
        <v>51</v>
      </c>
      <c r="F4" s="35">
        <v>15000</v>
      </c>
      <c r="G4" s="21">
        <f>COUNTIFS(M3:M19,D4, N3:N19, E4, L3:L19,"&gt;15000")</f>
        <v>3</v>
      </c>
      <c r="H4" s="21">
        <f>SUMIFS(L3:L19, M3:M19, D4, N3:N19, E4, L3:L19, "&gt;=15000")</f>
        <v>122947.23000000001</v>
      </c>
      <c r="J4" s="8" t="s">
        <v>15</v>
      </c>
      <c r="K4" s="8" t="s">
        <v>20</v>
      </c>
      <c r="L4" s="10">
        <v>1419.84</v>
      </c>
      <c r="M4" s="7" t="s">
        <v>53</v>
      </c>
      <c r="N4" s="7" t="s">
        <v>54</v>
      </c>
    </row>
    <row r="5" spans="1:14" ht="22.8" x14ac:dyDescent="0.25">
      <c r="A5" s="45"/>
      <c r="B5" s="45"/>
      <c r="C5" s="6"/>
      <c r="J5" s="8" t="s">
        <v>16</v>
      </c>
      <c r="K5" s="8" t="s">
        <v>21</v>
      </c>
      <c r="L5" s="10">
        <v>4158.49</v>
      </c>
      <c r="M5" s="7" t="s">
        <v>53</v>
      </c>
      <c r="N5" s="7" t="s">
        <v>51</v>
      </c>
    </row>
    <row r="6" spans="1:14" ht="22.8" x14ac:dyDescent="0.25">
      <c r="A6" s="45"/>
      <c r="B6" s="45"/>
      <c r="J6" s="8" t="s">
        <v>17</v>
      </c>
      <c r="K6" s="8" t="s">
        <v>22</v>
      </c>
      <c r="L6" s="10">
        <v>38360.600000000013</v>
      </c>
      <c r="M6" s="7" t="s">
        <v>53</v>
      </c>
      <c r="N6" s="7" t="s">
        <v>54</v>
      </c>
    </row>
    <row r="7" spans="1:14" x14ac:dyDescent="0.25">
      <c r="A7" s="45"/>
      <c r="B7" s="45"/>
      <c r="D7" s="30"/>
      <c r="E7" s="31"/>
      <c r="F7" s="31"/>
      <c r="G7" s="31"/>
      <c r="J7" s="8" t="s">
        <v>23</v>
      </c>
      <c r="K7" s="8" t="s">
        <v>24</v>
      </c>
      <c r="L7" s="10">
        <v>66770.66</v>
      </c>
      <c r="M7" s="7" t="s">
        <v>73</v>
      </c>
      <c r="N7" s="7" t="s">
        <v>54</v>
      </c>
    </row>
    <row r="8" spans="1:14" ht="22.8" x14ac:dyDescent="0.25">
      <c r="A8" s="45"/>
      <c r="B8" s="45"/>
      <c r="D8" s="33"/>
      <c r="E8" s="32"/>
      <c r="F8" s="32"/>
      <c r="G8" s="32"/>
      <c r="J8" s="8" t="s">
        <v>25</v>
      </c>
      <c r="K8" s="8" t="s">
        <v>26</v>
      </c>
      <c r="L8" s="10">
        <v>60694.020000000011</v>
      </c>
      <c r="M8" s="7" t="s">
        <v>58</v>
      </c>
      <c r="N8" s="7" t="s">
        <v>51</v>
      </c>
    </row>
    <row r="9" spans="1:14" x14ac:dyDescent="0.25">
      <c r="A9" s="45"/>
      <c r="B9" s="45"/>
      <c r="D9" s="33"/>
      <c r="E9" s="32"/>
      <c r="F9" s="32"/>
      <c r="G9" s="32"/>
      <c r="J9" s="8" t="s">
        <v>27</v>
      </c>
      <c r="K9" s="8" t="s">
        <v>28</v>
      </c>
      <c r="L9" s="10">
        <v>24558.240000000002</v>
      </c>
      <c r="M9" s="7" t="s">
        <v>53</v>
      </c>
      <c r="N9" s="7" t="s">
        <v>54</v>
      </c>
    </row>
    <row r="10" spans="1:14" x14ac:dyDescent="0.25">
      <c r="A10" s="45"/>
      <c r="B10" s="45"/>
      <c r="J10" s="8" t="s">
        <v>29</v>
      </c>
      <c r="K10" s="8" t="s">
        <v>30</v>
      </c>
      <c r="L10" s="10">
        <v>420861.1</v>
      </c>
      <c r="M10" s="7" t="s">
        <v>298</v>
      </c>
      <c r="N10" s="7" t="s">
        <v>432</v>
      </c>
    </row>
    <row r="11" spans="1:14" x14ac:dyDescent="0.25">
      <c r="A11" s="45"/>
      <c r="B11" s="45"/>
      <c r="J11" s="8" t="s">
        <v>31</v>
      </c>
      <c r="K11" s="8" t="s">
        <v>32</v>
      </c>
      <c r="L11" s="10">
        <v>274.36</v>
      </c>
      <c r="M11" s="7" t="s">
        <v>174</v>
      </c>
      <c r="N11" s="7" t="s">
        <v>51</v>
      </c>
    </row>
    <row r="12" spans="1:14" ht="22.8" x14ac:dyDescent="0.25">
      <c r="A12" s="45"/>
      <c r="B12" s="45"/>
      <c r="J12" s="8" t="s">
        <v>33</v>
      </c>
      <c r="K12" s="8" t="s">
        <v>34</v>
      </c>
      <c r="L12" s="10">
        <v>233.09</v>
      </c>
      <c r="M12" s="7" t="s">
        <v>53</v>
      </c>
      <c r="N12" s="7" t="s">
        <v>54</v>
      </c>
    </row>
    <row r="13" spans="1:14" ht="22.8" x14ac:dyDescent="0.25">
      <c r="A13" s="45"/>
      <c r="B13" s="45"/>
      <c r="J13" s="8" t="s">
        <v>35</v>
      </c>
      <c r="K13" s="8" t="s">
        <v>36</v>
      </c>
      <c r="L13" s="10">
        <v>27713.51</v>
      </c>
      <c r="M13" s="7" t="s">
        <v>58</v>
      </c>
      <c r="N13" s="7" t="s">
        <v>54</v>
      </c>
    </row>
    <row r="14" spans="1:14" x14ac:dyDescent="0.25">
      <c r="A14" s="45"/>
      <c r="B14" s="45"/>
      <c r="J14" s="8" t="s">
        <v>37</v>
      </c>
      <c r="K14" s="8" t="s">
        <v>38</v>
      </c>
      <c r="L14" s="10">
        <v>10874.12</v>
      </c>
      <c r="M14" s="7" t="s">
        <v>73</v>
      </c>
      <c r="N14" s="7" t="s">
        <v>51</v>
      </c>
    </row>
    <row r="15" spans="1:14" x14ac:dyDescent="0.25">
      <c r="J15" s="8" t="s">
        <v>39</v>
      </c>
      <c r="K15" s="8" t="s">
        <v>48</v>
      </c>
      <c r="L15" s="10">
        <v>43551.87</v>
      </c>
      <c r="M15" s="7" t="s">
        <v>58</v>
      </c>
      <c r="N15" s="7" t="s">
        <v>54</v>
      </c>
    </row>
    <row r="16" spans="1:14" x14ac:dyDescent="0.25">
      <c r="J16" s="8" t="s">
        <v>40</v>
      </c>
      <c r="K16" s="8" t="s">
        <v>41</v>
      </c>
      <c r="L16" s="10">
        <v>196197.22</v>
      </c>
      <c r="M16" s="7" t="s">
        <v>50</v>
      </c>
      <c r="N16" s="7" t="s">
        <v>51</v>
      </c>
    </row>
    <row r="17" spans="10:14" x14ac:dyDescent="0.25">
      <c r="J17" s="8" t="s">
        <v>42</v>
      </c>
      <c r="K17" s="8" t="s">
        <v>43</v>
      </c>
      <c r="L17" s="10">
        <v>46597.459999999992</v>
      </c>
      <c r="M17" s="7" t="s">
        <v>58</v>
      </c>
      <c r="N17" s="7" t="s">
        <v>51</v>
      </c>
    </row>
    <row r="18" spans="10:14" x14ac:dyDescent="0.25">
      <c r="J18" s="8" t="s">
        <v>44</v>
      </c>
      <c r="K18" s="8" t="s">
        <v>45</v>
      </c>
      <c r="L18" s="10">
        <v>15655.75</v>
      </c>
      <c r="M18" s="7" t="s">
        <v>58</v>
      </c>
      <c r="N18" s="7" t="s">
        <v>51</v>
      </c>
    </row>
    <row r="19" spans="10:14" ht="22.8" x14ac:dyDescent="0.25">
      <c r="J19" s="8" t="s">
        <v>46</v>
      </c>
      <c r="K19" s="8" t="s">
        <v>47</v>
      </c>
      <c r="L19" s="10">
        <v>705.62</v>
      </c>
      <c r="M19" s="7" t="s">
        <v>53</v>
      </c>
      <c r="N19" s="7" t="s">
        <v>54</v>
      </c>
    </row>
  </sheetData>
  <mergeCells count="1">
    <mergeCell ref="A4:B14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CE205-BA2D-4267-9DF3-777F008ACA60}">
  <dimension ref="A1:K19"/>
  <sheetViews>
    <sheetView showGridLines="0" zoomScale="90" zoomScaleNormal="90" workbookViewId="0">
      <pane xSplit="2" topLeftCell="C1" activePane="topRight" state="frozen"/>
      <selection pane="topRight" activeCell="J14" sqref="J14"/>
    </sheetView>
  </sheetViews>
  <sheetFormatPr defaultColWidth="9.109375" defaultRowHeight="13.2" x14ac:dyDescent="0.25"/>
  <cols>
    <col min="1" max="1" width="9" style="3" customWidth="1"/>
    <col min="2" max="2" width="26.6640625" style="3" customWidth="1"/>
    <col min="3" max="3" width="7.88671875" style="3" customWidth="1"/>
    <col min="4" max="4" width="14.33203125" style="3" customWidth="1"/>
    <col min="5" max="5" width="31.5546875" style="3" customWidth="1"/>
    <col min="6" max="7" width="17" style="3" customWidth="1"/>
    <col min="8" max="9" width="9.109375" style="3"/>
    <col min="10" max="11" width="13" style="3" customWidth="1"/>
    <col min="12" max="16384" width="9.109375" style="3"/>
  </cols>
  <sheetData>
    <row r="1" spans="1:11" ht="26.4" x14ac:dyDescent="0.25">
      <c r="A1" s="2" t="s">
        <v>3</v>
      </c>
      <c r="B1" s="2" t="s">
        <v>14</v>
      </c>
      <c r="I1" s="3" t="s">
        <v>1722</v>
      </c>
    </row>
    <row r="2" spans="1:11" x14ac:dyDescent="0.25">
      <c r="A2" s="2">
        <v>9</v>
      </c>
      <c r="B2" s="2" t="str">
        <f>VLOOKUP(A2,'Перечень заданий'!B:C,2,0)</f>
        <v>Подстановка категории</v>
      </c>
      <c r="D2" s="4" t="s">
        <v>7</v>
      </c>
      <c r="E2" s="4" t="s">
        <v>8</v>
      </c>
      <c r="F2" s="4" t="s">
        <v>9</v>
      </c>
      <c r="G2" s="4" t="s">
        <v>1723</v>
      </c>
      <c r="I2" s="3" t="s">
        <v>1723</v>
      </c>
      <c r="J2" s="37" t="s">
        <v>1724</v>
      </c>
      <c r="K2" s="37" t="s">
        <v>1716</v>
      </c>
    </row>
    <row r="3" spans="1:11" x14ac:dyDescent="0.25">
      <c r="A3" s="34" t="s">
        <v>5</v>
      </c>
      <c r="B3" s="5"/>
      <c r="D3" s="8" t="s">
        <v>18</v>
      </c>
      <c r="E3" s="8" t="s">
        <v>19</v>
      </c>
      <c r="F3" s="10">
        <v>15900.66</v>
      </c>
      <c r="G3" s="36" t="str" cm="1">
        <f t="array" ref="G3">_xlfn.IFS(F3 &gt;  $J$3,$I$3, F3 &gt; $J$4, $I$4, F3 &gt; $J$5, $I$5, F3 &gt; $J$6, $I$6, F3 &gt; $J$7, $I$7)</f>
        <v>Bottom5</v>
      </c>
      <c r="I3" s="38" t="s">
        <v>1717</v>
      </c>
      <c r="J3" s="39">
        <v>550000</v>
      </c>
      <c r="K3" s="39"/>
    </row>
    <row r="4" spans="1:11" x14ac:dyDescent="0.25">
      <c r="A4" s="45" t="s">
        <v>1725</v>
      </c>
      <c r="B4" s="45"/>
      <c r="C4" s="6"/>
      <c r="D4" s="8" t="s">
        <v>15</v>
      </c>
      <c r="E4" s="8" t="s">
        <v>20</v>
      </c>
      <c r="F4" s="10">
        <v>1419.84</v>
      </c>
      <c r="G4" s="36" t="str" cm="1">
        <f t="array" ref="G4">_xlfn.IFS(F4 &gt;  $J$3,$I$3, F4 &gt; $J$4, $I$4, F4 &gt; $J$5, $I$5, F4 &gt; $J$6, $I$6, F4 &gt; $J$7, $I$7)</f>
        <v>Bottom5</v>
      </c>
      <c r="I4" s="38" t="s">
        <v>1718</v>
      </c>
      <c r="J4" s="39">
        <v>275000</v>
      </c>
      <c r="K4" s="39">
        <v>550000</v>
      </c>
    </row>
    <row r="5" spans="1:11" x14ac:dyDescent="0.25">
      <c r="A5" s="45"/>
      <c r="B5" s="45"/>
      <c r="C5" s="6"/>
      <c r="D5" s="8" t="s">
        <v>16</v>
      </c>
      <c r="E5" s="8" t="s">
        <v>21</v>
      </c>
      <c r="F5" s="10">
        <v>4158.49</v>
      </c>
      <c r="G5" s="36" t="str" cm="1">
        <f t="array" ref="G5">_xlfn.IFS(F5 &gt;  $J$3,$I$3, F5 &gt; $J$4, $I$4, F5 &gt; $J$5, $I$5, F5 &gt; $J$6, $I$6, F5 &gt; $J$7, $I$7)</f>
        <v>Bottom5</v>
      </c>
      <c r="I5" s="38" t="s">
        <v>1719</v>
      </c>
      <c r="J5" s="39">
        <v>110000</v>
      </c>
      <c r="K5" s="39">
        <v>275000</v>
      </c>
    </row>
    <row r="6" spans="1:11" x14ac:dyDescent="0.25">
      <c r="A6" s="45"/>
      <c r="B6" s="45"/>
      <c r="D6" s="8" t="s">
        <v>17</v>
      </c>
      <c r="E6" s="8" t="s">
        <v>22</v>
      </c>
      <c r="F6" s="10">
        <v>38360.600000000013</v>
      </c>
      <c r="G6" s="36" t="str" cm="1">
        <f t="array" ref="G6">_xlfn.IFS(F6 &gt;  $J$3,$I$3, F6 &gt; $J$4, $I$4, F6 &gt; $J$5, $I$5, F6 &gt; $J$6, $I$6, F6 &gt; $J$7, $I$7)</f>
        <v>Next5</v>
      </c>
      <c r="I6" s="38" t="s">
        <v>1720</v>
      </c>
      <c r="J6" s="39">
        <v>33000</v>
      </c>
      <c r="K6" s="39">
        <v>110000</v>
      </c>
    </row>
    <row r="7" spans="1:11" x14ac:dyDescent="0.25">
      <c r="A7" s="45"/>
      <c r="B7" s="45"/>
      <c r="D7" s="8" t="s">
        <v>23</v>
      </c>
      <c r="E7" s="8" t="s">
        <v>24</v>
      </c>
      <c r="F7" s="10">
        <v>66770.66</v>
      </c>
      <c r="G7" s="36" t="str" cm="1">
        <f t="array" ref="G7">_xlfn.IFS(F7 &gt;  $J$3,$I$3, F7 &gt; $J$4, $I$4, F7 &gt; $J$5, $I$5, F7 &gt; $J$6, $I$6, F7 &gt; $J$7, $I$7)</f>
        <v>Next5</v>
      </c>
      <c r="I7" s="38" t="s">
        <v>1721</v>
      </c>
      <c r="J7" s="39">
        <v>0</v>
      </c>
      <c r="K7" s="39">
        <v>33000</v>
      </c>
    </row>
    <row r="8" spans="1:11" x14ac:dyDescent="0.25">
      <c r="A8" s="45"/>
      <c r="B8" s="45"/>
      <c r="D8" s="8" t="s">
        <v>25</v>
      </c>
      <c r="E8" s="8" t="s">
        <v>26</v>
      </c>
      <c r="F8" s="10">
        <v>60694.020000000011</v>
      </c>
      <c r="G8" s="36" t="str" cm="1">
        <f t="array" ref="G8">_xlfn.IFS(F8 &gt;  $J$3,$I$3, F8 &gt; $J$4, $I$4, F8 &gt; $J$5, $I$5, F8 &gt; $J$6, $I$6, F8 &gt; $J$7, $I$7)</f>
        <v>Next5</v>
      </c>
    </row>
    <row r="9" spans="1:11" x14ac:dyDescent="0.25">
      <c r="A9" s="45"/>
      <c r="B9" s="45"/>
      <c r="D9" s="8" t="s">
        <v>27</v>
      </c>
      <c r="E9" s="8" t="s">
        <v>28</v>
      </c>
      <c r="F9" s="10">
        <v>24558.240000000002</v>
      </c>
      <c r="G9" s="36" t="str" cm="1">
        <f t="array" ref="G9">_xlfn.IFS(F9 &gt;  $J$3,$I$3, F9 &gt; $J$4, $I$4, F9 &gt; $J$5, $I$5, F9 &gt; $J$6, $I$6, F9 &gt; $J$7, $I$7)</f>
        <v>Bottom5</v>
      </c>
    </row>
    <row r="10" spans="1:11" x14ac:dyDescent="0.25">
      <c r="A10" s="45"/>
      <c r="B10" s="45"/>
      <c r="D10" s="8" t="s">
        <v>29</v>
      </c>
      <c r="E10" s="8" t="s">
        <v>30</v>
      </c>
      <c r="F10" s="10">
        <v>4208612.0999999996</v>
      </c>
      <c r="G10" s="36" t="str" cm="1">
        <f t="array" ref="G10">_xlfn.IFS(F10 &gt;  $J$3,$I$3, F10 &gt; $J$4, $I$4, F10 &gt; $J$5, $I$5, F10 &gt; $J$6, $I$6, F10 &gt; $J$7, $I$7)</f>
        <v>TOP60</v>
      </c>
    </row>
    <row r="11" spans="1:11" x14ac:dyDescent="0.25">
      <c r="A11" s="45"/>
      <c r="B11" s="45"/>
      <c r="D11" s="8" t="s">
        <v>31</v>
      </c>
      <c r="E11" s="8" t="s">
        <v>32</v>
      </c>
      <c r="F11" s="10">
        <v>277774.36</v>
      </c>
      <c r="G11" s="36" t="str" cm="1">
        <f t="array" ref="G11">_xlfn.IFS(F11 &gt;  $J$3,$I$3, F11 &gt; $J$4, $I$4, F11 &gt; $J$5, $I$5, F11 &gt; $J$6, $I$6, F11 &gt; $J$7, $I$7)</f>
        <v>Next20</v>
      </c>
    </row>
    <row r="12" spans="1:11" x14ac:dyDescent="0.25">
      <c r="A12" s="45"/>
      <c r="B12" s="45"/>
      <c r="D12" s="8" t="s">
        <v>33</v>
      </c>
      <c r="E12" s="8" t="s">
        <v>34</v>
      </c>
      <c r="F12" s="10">
        <v>233.09</v>
      </c>
      <c r="G12" s="36" t="str" cm="1">
        <f t="array" ref="G12">_xlfn.IFS(F12 &gt;  $J$3,$I$3, F12 &gt; $J$4, $I$4, F12 &gt; $J$5, $I$5, F12 &gt; $J$6, $I$6, F12 &gt; $J$7, $I$7)</f>
        <v>Bottom5</v>
      </c>
    </row>
    <row r="13" spans="1:11" x14ac:dyDescent="0.25">
      <c r="A13" s="45"/>
      <c r="B13" s="45"/>
      <c r="D13" s="8" t="s">
        <v>35</v>
      </c>
      <c r="E13" s="8" t="s">
        <v>36</v>
      </c>
      <c r="F13" s="10">
        <v>27713.51</v>
      </c>
      <c r="G13" s="36" t="str" cm="1">
        <f t="array" ref="G13">_xlfn.IFS(F13 &gt;  $J$3,$I$3, F13 &gt; $J$4, $I$4, F13 &gt; $J$5, $I$5, F13 &gt; $J$6, $I$6, F13 &gt; $J$7, $I$7)</f>
        <v>Bottom5</v>
      </c>
    </row>
    <row r="14" spans="1:11" x14ac:dyDescent="0.25">
      <c r="A14" s="45"/>
      <c r="B14" s="45"/>
      <c r="D14" s="8" t="s">
        <v>37</v>
      </c>
      <c r="E14" s="8" t="s">
        <v>38</v>
      </c>
      <c r="F14" s="10">
        <v>10874.12</v>
      </c>
      <c r="G14" s="36" t="str" cm="1">
        <f t="array" ref="G14">_xlfn.IFS(F14 &gt;  $J$3,$I$3, F14 &gt; $J$4, $I$4, F14 &gt; $J$5, $I$5, F14 &gt; $J$6, $I$6, F14 &gt; $J$7, $I$7)</f>
        <v>Bottom5</v>
      </c>
    </row>
    <row r="15" spans="1:11" x14ac:dyDescent="0.25">
      <c r="D15" s="8" t="s">
        <v>39</v>
      </c>
      <c r="E15" s="8" t="s">
        <v>48</v>
      </c>
      <c r="F15" s="10">
        <v>43551.87</v>
      </c>
      <c r="G15" s="36" t="str" cm="1">
        <f t="array" ref="G15">_xlfn.IFS(F15 &gt;  $J$3,$I$3, F15 &gt; $J$4, $I$4, F15 &gt; $J$5, $I$5, F15 &gt; $J$6, $I$6, F15 &gt; $J$7, $I$7)</f>
        <v>Next5</v>
      </c>
    </row>
    <row r="16" spans="1:11" x14ac:dyDescent="0.25">
      <c r="D16" s="8" t="s">
        <v>40</v>
      </c>
      <c r="E16" s="8" t="s">
        <v>41</v>
      </c>
      <c r="F16" s="10">
        <v>196197.22</v>
      </c>
      <c r="G16" s="36" t="str" cm="1">
        <f t="array" ref="G16">_xlfn.IFS(F16 &gt;  $J$3,$I$3, F16 &gt; $J$4, $I$4, F16 &gt; $J$5, $I$5, F16 &gt; $J$6, $I$6, F16 &gt; $J$7, $I$7)</f>
        <v>Next10</v>
      </c>
    </row>
    <row r="17" spans="4:7" x14ac:dyDescent="0.25">
      <c r="D17" s="8" t="s">
        <v>42</v>
      </c>
      <c r="E17" s="8" t="s">
        <v>43</v>
      </c>
      <c r="F17" s="10">
        <v>46597.459999999992</v>
      </c>
      <c r="G17" s="36" t="str" cm="1">
        <f t="array" ref="G17">_xlfn.IFS(F17 &gt;  $J$3,$I$3, F17 &gt; $J$4, $I$4, F17 &gt; $J$5, $I$5, F17 &gt; $J$6, $I$6, F17 &gt; $J$7, $I$7)</f>
        <v>Next5</v>
      </c>
    </row>
    <row r="18" spans="4:7" x14ac:dyDescent="0.25">
      <c r="D18" s="8" t="s">
        <v>44</v>
      </c>
      <c r="E18" s="8" t="s">
        <v>45</v>
      </c>
      <c r="F18" s="10">
        <v>15655.75</v>
      </c>
      <c r="G18" s="36" t="str" cm="1">
        <f t="array" ref="G18">_xlfn.IFS(F18 &gt;  $J$3,$I$3, F18 &gt; $J$4, $I$4, F18 &gt; $J$5, $I$5, F18 &gt; $J$6, $I$6, F18 &gt; $J$7, $I$7)</f>
        <v>Bottom5</v>
      </c>
    </row>
    <row r="19" spans="4:7" x14ac:dyDescent="0.25">
      <c r="D19" s="8" t="s">
        <v>46</v>
      </c>
      <c r="E19" s="8" t="s">
        <v>47</v>
      </c>
      <c r="F19" s="10">
        <v>705.62</v>
      </c>
      <c r="G19" s="36" t="str" cm="1">
        <f t="array" ref="G19">_xlfn.IFS(F19 &gt;  $J$3,$I$3, F19 &gt; $J$4, $I$4, F19 &gt; $J$5, $I$5, F19 &gt; $J$6, $I$6, F19 &gt; $J$7, $I$7)</f>
        <v>Bottom5</v>
      </c>
    </row>
  </sheetData>
  <mergeCells count="1">
    <mergeCell ref="A4:B14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C04FF-9067-4CEE-8BBE-5C2C862BA9AE}">
  <dimension ref="A1:E14"/>
  <sheetViews>
    <sheetView showGridLines="0" zoomScale="90" zoomScaleNormal="90" workbookViewId="0">
      <pane xSplit="2" topLeftCell="C1" activePane="topRight" state="frozen"/>
      <selection pane="topRight" activeCell="D3" sqref="D3:E11"/>
    </sheetView>
  </sheetViews>
  <sheetFormatPr defaultColWidth="9.109375" defaultRowHeight="13.2" x14ac:dyDescent="0.25"/>
  <cols>
    <col min="1" max="1" width="9" style="3" customWidth="1"/>
    <col min="2" max="2" width="26.6640625" style="3" customWidth="1"/>
    <col min="3" max="3" width="7.88671875" style="3" customWidth="1"/>
    <col min="4" max="4" width="14.33203125" style="3" customWidth="1"/>
    <col min="5" max="5" width="17" style="3" customWidth="1"/>
    <col min="6" max="16384" width="9.109375" style="3"/>
  </cols>
  <sheetData>
    <row r="1" spans="1:5" ht="26.4" x14ac:dyDescent="0.25">
      <c r="A1" s="2" t="s">
        <v>3</v>
      </c>
      <c r="B1" s="2" t="s">
        <v>14</v>
      </c>
    </row>
    <row r="2" spans="1:5" x14ac:dyDescent="0.25">
      <c r="A2" s="2">
        <v>10</v>
      </c>
      <c r="B2" s="2" t="str">
        <f>VLOOKUP(A2,'Перечень заданий'!B:C,2,0)</f>
        <v>Форматирование графика</v>
      </c>
      <c r="D2" s="4" t="s">
        <v>1737</v>
      </c>
      <c r="E2" s="4" t="s">
        <v>9</v>
      </c>
    </row>
    <row r="3" spans="1:5" x14ac:dyDescent="0.25">
      <c r="A3" s="34" t="s">
        <v>5</v>
      </c>
      <c r="B3" s="5"/>
      <c r="D3" s="8" t="s">
        <v>1727</v>
      </c>
      <c r="E3" s="10">
        <v>15000</v>
      </c>
    </row>
    <row r="4" spans="1:5" x14ac:dyDescent="0.25">
      <c r="A4" s="45" t="s">
        <v>1736</v>
      </c>
      <c r="B4" s="45"/>
      <c r="C4" s="6"/>
      <c r="D4" s="8" t="s">
        <v>1728</v>
      </c>
      <c r="E4" s="10">
        <v>18000</v>
      </c>
    </row>
    <row r="5" spans="1:5" x14ac:dyDescent="0.25">
      <c r="A5" s="45"/>
      <c r="B5" s="45"/>
      <c r="C5" s="6"/>
      <c r="D5" s="8" t="s">
        <v>1729</v>
      </c>
      <c r="E5" s="10">
        <v>20000</v>
      </c>
    </row>
    <row r="6" spans="1:5" x14ac:dyDescent="0.25">
      <c r="A6" s="45"/>
      <c r="B6" s="45"/>
      <c r="D6" s="8" t="s">
        <v>1730</v>
      </c>
      <c r="E6" s="10">
        <v>12000</v>
      </c>
    </row>
    <row r="7" spans="1:5" x14ac:dyDescent="0.25">
      <c r="A7" s="45"/>
      <c r="B7" s="45"/>
      <c r="D7" s="8" t="s">
        <v>1731</v>
      </c>
      <c r="E7" s="10">
        <v>30000</v>
      </c>
    </row>
    <row r="8" spans="1:5" x14ac:dyDescent="0.25">
      <c r="A8" s="45"/>
      <c r="B8" s="45"/>
      <c r="D8" s="8" t="s">
        <v>1732</v>
      </c>
      <c r="E8" s="10">
        <v>21000</v>
      </c>
    </row>
    <row r="9" spans="1:5" x14ac:dyDescent="0.25">
      <c r="A9" s="45"/>
      <c r="B9" s="45"/>
      <c r="D9" s="8" t="s">
        <v>1733</v>
      </c>
      <c r="E9" s="10">
        <v>17000</v>
      </c>
    </row>
    <row r="10" spans="1:5" x14ac:dyDescent="0.25">
      <c r="A10" s="45"/>
      <c r="B10" s="45"/>
      <c r="D10" s="8" t="s">
        <v>1734</v>
      </c>
      <c r="E10" s="10">
        <v>18000</v>
      </c>
    </row>
    <row r="11" spans="1:5" x14ac:dyDescent="0.25">
      <c r="A11" s="45"/>
      <c r="B11" s="45"/>
      <c r="D11" s="8" t="s">
        <v>1735</v>
      </c>
      <c r="E11" s="10">
        <v>25000</v>
      </c>
    </row>
    <row r="12" spans="1:5" x14ac:dyDescent="0.25">
      <c r="A12" s="45"/>
      <c r="B12" s="45"/>
    </row>
    <row r="13" spans="1:5" x14ac:dyDescent="0.25">
      <c r="A13" s="45"/>
      <c r="B13" s="45"/>
    </row>
    <row r="14" spans="1:5" x14ac:dyDescent="0.25">
      <c r="A14" s="45"/>
      <c r="B14" s="45"/>
    </row>
  </sheetData>
  <mergeCells count="1">
    <mergeCell ref="A4:B14"/>
  </mergeCells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237FE-F020-42DF-B3C2-BB0F4348875B}">
  <dimension ref="A3:B13"/>
  <sheetViews>
    <sheetView workbookViewId="0">
      <selection activeCell="K23" sqref="K23"/>
    </sheetView>
  </sheetViews>
  <sheetFormatPr defaultRowHeight="14.4" x14ac:dyDescent="0.3"/>
  <cols>
    <col min="1" max="1" width="12.5546875" bestFit="1" customWidth="1"/>
    <col min="2" max="2" width="21" bestFit="1" customWidth="1"/>
    <col min="3" max="3" width="7.21875" bestFit="1" customWidth="1"/>
    <col min="4" max="7" width="6" bestFit="1" customWidth="1"/>
    <col min="8" max="8" width="9" bestFit="1" customWidth="1"/>
    <col min="9" max="9" width="8.44140625" bestFit="1" customWidth="1"/>
    <col min="10" max="10" width="7.21875" bestFit="1" customWidth="1"/>
    <col min="11" max="11" width="10.77734375" bestFit="1" customWidth="1"/>
  </cols>
  <sheetData>
    <row r="3" spans="1:2" x14ac:dyDescent="0.3">
      <c r="A3" s="43" t="s">
        <v>1755</v>
      </c>
      <c r="B3" t="s">
        <v>1757</v>
      </c>
    </row>
    <row r="4" spans="1:2" x14ac:dyDescent="0.3">
      <c r="A4" s="44" t="s">
        <v>1734</v>
      </c>
      <c r="B4">
        <v>18000</v>
      </c>
    </row>
    <row r="5" spans="1:2" x14ac:dyDescent="0.3">
      <c r="A5" s="44" t="s">
        <v>1730</v>
      </c>
      <c r="B5">
        <v>12000</v>
      </c>
    </row>
    <row r="6" spans="1:2" x14ac:dyDescent="0.3">
      <c r="A6" s="44" t="s">
        <v>1733</v>
      </c>
      <c r="B6">
        <v>17000</v>
      </c>
    </row>
    <row r="7" spans="1:2" x14ac:dyDescent="0.3">
      <c r="A7" s="44" t="s">
        <v>1732</v>
      </c>
      <c r="B7">
        <v>21000</v>
      </c>
    </row>
    <row r="8" spans="1:2" x14ac:dyDescent="0.3">
      <c r="A8" s="44" t="s">
        <v>1731</v>
      </c>
      <c r="B8">
        <v>30000</v>
      </c>
    </row>
    <row r="9" spans="1:2" x14ac:dyDescent="0.3">
      <c r="A9" s="44" t="s">
        <v>1729</v>
      </c>
      <c r="B9">
        <v>20000</v>
      </c>
    </row>
    <row r="10" spans="1:2" x14ac:dyDescent="0.3">
      <c r="A10" s="44" t="s">
        <v>1735</v>
      </c>
      <c r="B10">
        <v>25000</v>
      </c>
    </row>
    <row r="11" spans="1:2" x14ac:dyDescent="0.3">
      <c r="A11" s="44" t="s">
        <v>1728</v>
      </c>
      <c r="B11">
        <v>18000</v>
      </c>
    </row>
    <row r="12" spans="1:2" x14ac:dyDescent="0.3">
      <c r="A12" s="44" t="s">
        <v>1727</v>
      </c>
      <c r="B12">
        <v>15000</v>
      </c>
    </row>
    <row r="13" spans="1:2" x14ac:dyDescent="0.3">
      <c r="A13" s="44" t="s">
        <v>1756</v>
      </c>
      <c r="B13">
        <v>176000</v>
      </c>
    </row>
  </sheetData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875AC-103E-4B0D-81B4-8F3D38AC8124}">
  <dimension ref="A1:M14"/>
  <sheetViews>
    <sheetView showGridLines="0" zoomScale="90" zoomScaleNormal="90" workbookViewId="0">
      <pane xSplit="2" topLeftCell="C1" activePane="topRight" state="frozen"/>
      <selection pane="topRight" activeCell="O15" sqref="O15"/>
    </sheetView>
  </sheetViews>
  <sheetFormatPr defaultColWidth="9.109375" defaultRowHeight="13.2" x14ac:dyDescent="0.25"/>
  <cols>
    <col min="1" max="1" width="9" style="3" customWidth="1"/>
    <col min="2" max="2" width="26.6640625" style="3" customWidth="1"/>
    <col min="3" max="3" width="7.88671875" style="3" customWidth="1"/>
    <col min="4" max="4" width="20.44140625" style="3" customWidth="1"/>
    <col min="5" max="16384" width="9.109375" style="3"/>
  </cols>
  <sheetData>
    <row r="1" spans="1:13" ht="26.4" x14ac:dyDescent="0.25">
      <c r="A1" s="2" t="s">
        <v>3</v>
      </c>
      <c r="B1" s="2" t="s">
        <v>14</v>
      </c>
    </row>
    <row r="2" spans="1:13" ht="26.4" x14ac:dyDescent="0.25">
      <c r="A2" s="2">
        <v>11</v>
      </c>
      <c r="B2" s="2" t="str">
        <f>VLOOKUP(A2,'Перечень заданий'!B:C,2,0)</f>
        <v>Построение графика динамики</v>
      </c>
      <c r="D2" s="8" t="s">
        <v>1737</v>
      </c>
      <c r="E2" s="8" t="s">
        <v>1727</v>
      </c>
      <c r="F2" s="8" t="s">
        <v>1728</v>
      </c>
      <c r="G2" s="8" t="s">
        <v>1729</v>
      </c>
      <c r="H2" s="8" t="s">
        <v>1730</v>
      </c>
      <c r="I2" s="8" t="s">
        <v>1731</v>
      </c>
      <c r="J2" s="8" t="s">
        <v>1732</v>
      </c>
      <c r="K2" s="8" t="s">
        <v>1733</v>
      </c>
      <c r="L2" s="8" t="s">
        <v>1734</v>
      </c>
      <c r="M2" s="8" t="s">
        <v>1735</v>
      </c>
    </row>
    <row r="3" spans="1:13" x14ac:dyDescent="0.25">
      <c r="A3" s="34" t="s">
        <v>5</v>
      </c>
      <c r="B3" s="5"/>
      <c r="D3" s="8" t="s">
        <v>1738</v>
      </c>
      <c r="E3" s="40">
        <v>15000</v>
      </c>
      <c r="F3" s="40">
        <v>18000</v>
      </c>
      <c r="G3" s="40">
        <v>20000</v>
      </c>
      <c r="H3" s="40">
        <v>12000</v>
      </c>
      <c r="I3" s="40">
        <v>30000</v>
      </c>
      <c r="J3" s="40">
        <v>21000</v>
      </c>
      <c r="K3" s="40">
        <v>17000</v>
      </c>
      <c r="L3" s="40">
        <v>18000</v>
      </c>
      <c r="M3" s="40">
        <v>25000</v>
      </c>
    </row>
    <row r="4" spans="1:13" x14ac:dyDescent="0.25">
      <c r="A4" s="45" t="s">
        <v>1740</v>
      </c>
      <c r="B4" s="45"/>
      <c r="C4" s="6"/>
      <c r="D4" s="8" t="s">
        <v>1739</v>
      </c>
      <c r="E4" s="40">
        <v>25000</v>
      </c>
      <c r="F4" s="40">
        <v>21000</v>
      </c>
      <c r="G4" s="40">
        <v>18000</v>
      </c>
      <c r="H4" s="40">
        <v>14000</v>
      </c>
      <c r="I4" s="40">
        <v>5000</v>
      </c>
      <c r="J4" s="40">
        <v>15000</v>
      </c>
      <c r="K4" s="40">
        <v>17000</v>
      </c>
      <c r="L4" s="40">
        <v>16000</v>
      </c>
      <c r="M4" s="40">
        <v>21000</v>
      </c>
    </row>
    <row r="5" spans="1:13" x14ac:dyDescent="0.25">
      <c r="A5" s="45"/>
      <c r="B5" s="45"/>
      <c r="C5" s="6"/>
    </row>
    <row r="6" spans="1:13" x14ac:dyDescent="0.25">
      <c r="A6" s="45"/>
      <c r="B6" s="45"/>
    </row>
    <row r="7" spans="1:13" x14ac:dyDescent="0.25">
      <c r="A7" s="45"/>
      <c r="B7" s="45"/>
    </row>
    <row r="8" spans="1:13" x14ac:dyDescent="0.25">
      <c r="A8" s="45"/>
      <c r="B8" s="45"/>
    </row>
    <row r="9" spans="1:13" x14ac:dyDescent="0.25">
      <c r="A9" s="45"/>
      <c r="B9" s="45"/>
    </row>
    <row r="10" spans="1:13" x14ac:dyDescent="0.25">
      <c r="A10" s="45"/>
      <c r="B10" s="45"/>
    </row>
    <row r="11" spans="1:13" x14ac:dyDescent="0.25">
      <c r="A11" s="45"/>
      <c r="B11" s="45"/>
    </row>
    <row r="12" spans="1:13" x14ac:dyDescent="0.25">
      <c r="A12" s="45"/>
      <c r="B12" s="45"/>
    </row>
    <row r="13" spans="1:13" x14ac:dyDescent="0.25">
      <c r="A13" s="45"/>
      <c r="B13" s="45"/>
    </row>
    <row r="14" spans="1:13" x14ac:dyDescent="0.25">
      <c r="A14" s="45"/>
      <c r="B14" s="45"/>
    </row>
  </sheetData>
  <mergeCells count="1">
    <mergeCell ref="A4:B14"/>
  </mergeCells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D183F-5A5C-4944-BE8F-0D2016599DC8}">
  <dimension ref="A1:E14"/>
  <sheetViews>
    <sheetView showGridLines="0" zoomScale="90" zoomScaleNormal="90" workbookViewId="0">
      <pane xSplit="2" topLeftCell="C1" activePane="topRight" state="frozen"/>
      <selection pane="topRight" activeCell="S11" sqref="S11"/>
    </sheetView>
  </sheetViews>
  <sheetFormatPr defaultColWidth="9.109375" defaultRowHeight="13.2" x14ac:dyDescent="0.25"/>
  <cols>
    <col min="1" max="1" width="9" style="3" customWidth="1"/>
    <col min="2" max="2" width="26.6640625" style="3" customWidth="1"/>
    <col min="3" max="3" width="7.88671875" style="3" customWidth="1"/>
    <col min="4" max="4" width="20.44140625" style="3" customWidth="1"/>
    <col min="5" max="5" width="12.44140625" style="3" customWidth="1"/>
    <col min="6" max="16384" width="9.109375" style="3"/>
  </cols>
  <sheetData>
    <row r="1" spans="1:5" ht="26.4" x14ac:dyDescent="0.25">
      <c r="A1" s="2" t="s">
        <v>3</v>
      </c>
      <c r="B1" s="2" t="s">
        <v>14</v>
      </c>
    </row>
    <row r="2" spans="1:5" ht="26.4" x14ac:dyDescent="0.25">
      <c r="A2" s="2">
        <v>12</v>
      </c>
      <c r="B2" s="2" t="str">
        <f>VLOOKUP(A2,'Перечень заданий'!B:C,2,0)</f>
        <v>Построение круговой диаграммы</v>
      </c>
      <c r="D2" s="7" t="s">
        <v>1737</v>
      </c>
      <c r="E2" s="7" t="s">
        <v>1744</v>
      </c>
    </row>
    <row r="3" spans="1:5" x14ac:dyDescent="0.25">
      <c r="A3" s="34" t="s">
        <v>5</v>
      </c>
      <c r="B3" s="5"/>
      <c r="D3" s="8" t="s">
        <v>1738</v>
      </c>
      <c r="E3" s="12">
        <v>30000</v>
      </c>
    </row>
    <row r="4" spans="1:5" x14ac:dyDescent="0.25">
      <c r="A4" s="45" t="s">
        <v>1745</v>
      </c>
      <c r="B4" s="45"/>
      <c r="C4" s="6"/>
      <c r="D4" s="8" t="s">
        <v>1739</v>
      </c>
      <c r="E4" s="12">
        <v>20000</v>
      </c>
    </row>
    <row r="5" spans="1:5" x14ac:dyDescent="0.25">
      <c r="A5" s="45"/>
      <c r="B5" s="45"/>
      <c r="C5" s="6"/>
      <c r="D5" s="8" t="s">
        <v>1741</v>
      </c>
      <c r="E5" s="12">
        <v>15000</v>
      </c>
    </row>
    <row r="6" spans="1:5" x14ac:dyDescent="0.25">
      <c r="A6" s="45"/>
      <c r="B6" s="45"/>
      <c r="D6" s="8" t="s">
        <v>1742</v>
      </c>
      <c r="E6" s="12">
        <v>11000</v>
      </c>
    </row>
    <row r="7" spans="1:5" x14ac:dyDescent="0.25">
      <c r="A7" s="45"/>
      <c r="B7" s="45"/>
      <c r="D7" s="8" t="s">
        <v>1743</v>
      </c>
      <c r="E7" s="12">
        <v>45000</v>
      </c>
    </row>
    <row r="8" spans="1:5" x14ac:dyDescent="0.25">
      <c r="A8" s="45"/>
      <c r="B8" s="45"/>
    </row>
    <row r="9" spans="1:5" x14ac:dyDescent="0.25">
      <c r="A9" s="45"/>
      <c r="B9" s="45"/>
    </row>
    <row r="10" spans="1:5" x14ac:dyDescent="0.25">
      <c r="A10" s="45"/>
      <c r="B10" s="45"/>
    </row>
    <row r="11" spans="1:5" x14ac:dyDescent="0.25">
      <c r="A11" s="45"/>
      <c r="B11" s="45"/>
    </row>
    <row r="12" spans="1:5" x14ac:dyDescent="0.25">
      <c r="A12" s="45"/>
      <c r="B12" s="45"/>
    </row>
    <row r="13" spans="1:5" x14ac:dyDescent="0.25">
      <c r="A13" s="45"/>
      <c r="B13" s="45"/>
    </row>
    <row r="14" spans="1:5" x14ac:dyDescent="0.25">
      <c r="A14" s="45"/>
      <c r="B14" s="45"/>
    </row>
  </sheetData>
  <mergeCells count="1">
    <mergeCell ref="A4:B14"/>
  </mergeCells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82527-C26E-4D58-AAFF-620C3EBDB33F}">
  <dimension ref="A1:F14"/>
  <sheetViews>
    <sheetView showGridLines="0" zoomScale="90" zoomScaleNormal="90" workbookViewId="0">
      <pane xSplit="2" topLeftCell="C1" activePane="topRight" state="frozen"/>
      <selection pane="topRight" activeCell="I5" sqref="I5"/>
    </sheetView>
  </sheetViews>
  <sheetFormatPr defaultColWidth="9.109375" defaultRowHeight="13.2" x14ac:dyDescent="0.25"/>
  <cols>
    <col min="1" max="1" width="9" style="3" customWidth="1"/>
    <col min="2" max="2" width="26.6640625" style="3" customWidth="1"/>
    <col min="3" max="3" width="7.88671875" style="3" customWidth="1"/>
    <col min="4" max="4" width="20.44140625" style="3" customWidth="1"/>
    <col min="5" max="6" width="11.44140625" style="3" customWidth="1"/>
    <col min="7" max="16384" width="9.109375" style="3"/>
  </cols>
  <sheetData>
    <row r="1" spans="1:6" ht="26.4" x14ac:dyDescent="0.25">
      <c r="A1" s="2" t="s">
        <v>3</v>
      </c>
      <c r="B1" s="2" t="s">
        <v>14</v>
      </c>
    </row>
    <row r="2" spans="1:6" ht="22.8" x14ac:dyDescent="0.25">
      <c r="A2" s="2">
        <v>13</v>
      </c>
      <c r="B2" s="2" t="str">
        <f>VLOOKUP(A2,'Перечень заданий'!B:C,2,0)</f>
        <v>Построение гистограммы</v>
      </c>
      <c r="D2" s="7" t="s">
        <v>1737</v>
      </c>
      <c r="E2" s="7" t="s">
        <v>1738</v>
      </c>
      <c r="F2" s="7" t="s">
        <v>1739</v>
      </c>
    </row>
    <row r="3" spans="1:6" x14ac:dyDescent="0.25">
      <c r="A3" s="34" t="s">
        <v>5</v>
      </c>
      <c r="B3" s="5"/>
      <c r="D3" s="8" t="s">
        <v>1746</v>
      </c>
      <c r="E3" s="12">
        <v>30000</v>
      </c>
      <c r="F3" s="12">
        <v>25000</v>
      </c>
    </row>
    <row r="4" spans="1:6" x14ac:dyDescent="0.25">
      <c r="A4" s="45" t="s">
        <v>1750</v>
      </c>
      <c r="B4" s="45"/>
      <c r="C4" s="6"/>
      <c r="D4" s="8" t="s">
        <v>1747</v>
      </c>
      <c r="E4" s="12">
        <v>20000</v>
      </c>
      <c r="F4" s="12">
        <v>15000</v>
      </c>
    </row>
    <row r="5" spans="1:6" x14ac:dyDescent="0.25">
      <c r="A5" s="45"/>
      <c r="B5" s="45"/>
      <c r="C5" s="6"/>
      <c r="D5" s="8" t="s">
        <v>1748</v>
      </c>
      <c r="E5" s="12">
        <v>15000</v>
      </c>
      <c r="F5" s="12">
        <v>25000</v>
      </c>
    </row>
    <row r="6" spans="1:6" x14ac:dyDescent="0.25">
      <c r="A6" s="45"/>
      <c r="B6" s="45"/>
      <c r="D6" s="8" t="s">
        <v>1749</v>
      </c>
      <c r="E6" s="12">
        <v>11000</v>
      </c>
      <c r="F6" s="12">
        <v>18000</v>
      </c>
    </row>
    <row r="7" spans="1:6" x14ac:dyDescent="0.25">
      <c r="A7" s="45"/>
      <c r="B7" s="45"/>
    </row>
    <row r="8" spans="1:6" x14ac:dyDescent="0.25">
      <c r="A8" s="45"/>
      <c r="B8" s="45"/>
    </row>
    <row r="9" spans="1:6" x14ac:dyDescent="0.25">
      <c r="A9" s="45"/>
      <c r="B9" s="45"/>
    </row>
    <row r="10" spans="1:6" x14ac:dyDescent="0.25">
      <c r="A10" s="45"/>
      <c r="B10" s="45"/>
    </row>
    <row r="11" spans="1:6" x14ac:dyDescent="0.25">
      <c r="A11" s="45"/>
      <c r="B11" s="45"/>
    </row>
    <row r="12" spans="1:6" x14ac:dyDescent="0.25">
      <c r="A12" s="45"/>
      <c r="B12" s="45"/>
    </row>
    <row r="13" spans="1:6" x14ac:dyDescent="0.25">
      <c r="A13" s="45"/>
      <c r="B13" s="45"/>
    </row>
    <row r="14" spans="1:6" x14ac:dyDescent="0.25">
      <c r="A14" s="45"/>
      <c r="B14" s="45"/>
    </row>
  </sheetData>
  <mergeCells count="1">
    <mergeCell ref="A4:B14"/>
  </mergeCells>
  <pageMargins left="0.7" right="0.7" top="0.75" bottom="0.75" header="0.3" footer="0.3"/>
  <pageSetup paperSize="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53FB6-7393-43FE-AD6A-04A5E1905592}">
  <dimension ref="A1:F14"/>
  <sheetViews>
    <sheetView showGridLines="0" zoomScale="90" zoomScaleNormal="90" workbookViewId="0">
      <pane xSplit="2" topLeftCell="C1" activePane="topRight" state="frozen"/>
      <selection pane="topRight" activeCell="E19" sqref="E19"/>
    </sheetView>
  </sheetViews>
  <sheetFormatPr defaultColWidth="9.109375" defaultRowHeight="13.2" x14ac:dyDescent="0.25"/>
  <cols>
    <col min="1" max="1" width="9" style="3" customWidth="1"/>
    <col min="2" max="2" width="26.6640625" style="3" customWidth="1"/>
    <col min="3" max="3" width="7.88671875" style="3" customWidth="1"/>
    <col min="4" max="4" width="20.44140625" style="3" customWidth="1"/>
    <col min="5" max="6" width="11.44140625" style="3" customWidth="1"/>
    <col min="7" max="16384" width="9.109375" style="3"/>
  </cols>
  <sheetData>
    <row r="1" spans="1:6" ht="26.4" x14ac:dyDescent="0.25">
      <c r="A1" s="2" t="s">
        <v>3</v>
      </c>
      <c r="B1" s="2" t="s">
        <v>14</v>
      </c>
    </row>
    <row r="2" spans="1:6" ht="26.4" x14ac:dyDescent="0.25">
      <c r="A2" s="2">
        <v>14</v>
      </c>
      <c r="B2" s="2" t="str">
        <f>VLOOKUP(A2,'Перечень заданий'!B:C,2,0)</f>
        <v>Подбор типа диаграммы и визуализация</v>
      </c>
      <c r="D2" s="4" t="s">
        <v>1737</v>
      </c>
      <c r="E2" s="4" t="s">
        <v>9</v>
      </c>
      <c r="F2" s="7" t="s">
        <v>1706</v>
      </c>
    </row>
    <row r="3" spans="1:6" x14ac:dyDescent="0.25">
      <c r="A3" s="34" t="s">
        <v>5</v>
      </c>
      <c r="B3" s="5"/>
      <c r="D3" s="8" t="s">
        <v>1727</v>
      </c>
      <c r="E3" s="10">
        <v>15000</v>
      </c>
      <c r="F3" s="12">
        <v>20</v>
      </c>
    </row>
    <row r="4" spans="1:6" x14ac:dyDescent="0.25">
      <c r="A4" s="45" t="s">
        <v>1751</v>
      </c>
      <c r="B4" s="45"/>
      <c r="C4" s="6"/>
      <c r="D4" s="8" t="s">
        <v>1728</v>
      </c>
      <c r="E4" s="10">
        <v>18000</v>
      </c>
      <c r="F4" s="12">
        <v>22</v>
      </c>
    </row>
    <row r="5" spans="1:6" x14ac:dyDescent="0.25">
      <c r="A5" s="45"/>
      <c r="B5" s="45"/>
      <c r="C5" s="6"/>
      <c r="D5" s="8" t="s">
        <v>1729</v>
      </c>
      <c r="E5" s="10">
        <v>20000</v>
      </c>
      <c r="F5" s="12">
        <v>30</v>
      </c>
    </row>
    <row r="6" spans="1:6" x14ac:dyDescent="0.25">
      <c r="A6" s="45"/>
      <c r="B6" s="45"/>
      <c r="D6" s="8" t="s">
        <v>1730</v>
      </c>
      <c r="E6" s="10">
        <v>12000</v>
      </c>
      <c r="F6" s="12">
        <v>10</v>
      </c>
    </row>
    <row r="7" spans="1:6" x14ac:dyDescent="0.25">
      <c r="A7" s="45"/>
      <c r="B7" s="45"/>
      <c r="D7" s="8" t="s">
        <v>1731</v>
      </c>
      <c r="E7" s="10">
        <v>30000</v>
      </c>
      <c r="F7" s="12">
        <v>41</v>
      </c>
    </row>
    <row r="8" spans="1:6" x14ac:dyDescent="0.25">
      <c r="A8" s="45"/>
      <c r="B8" s="45"/>
      <c r="D8" s="8" t="s">
        <v>1732</v>
      </c>
      <c r="E8" s="10">
        <v>21000</v>
      </c>
      <c r="F8" s="12">
        <v>32</v>
      </c>
    </row>
    <row r="9" spans="1:6" x14ac:dyDescent="0.25">
      <c r="A9" s="45"/>
      <c r="B9" s="45"/>
      <c r="D9" s="8" t="s">
        <v>1733</v>
      </c>
      <c r="E9" s="10">
        <v>17000</v>
      </c>
      <c r="F9" s="12">
        <v>19</v>
      </c>
    </row>
    <row r="10" spans="1:6" x14ac:dyDescent="0.25">
      <c r="A10" s="45"/>
      <c r="B10" s="45"/>
      <c r="D10" s="8" t="s">
        <v>1734</v>
      </c>
      <c r="E10" s="10">
        <v>18000</v>
      </c>
      <c r="F10" s="12">
        <v>24</v>
      </c>
    </row>
    <row r="11" spans="1:6" x14ac:dyDescent="0.25">
      <c r="A11" s="45"/>
      <c r="B11" s="45"/>
      <c r="D11" s="8" t="s">
        <v>1735</v>
      </c>
      <c r="E11" s="10">
        <v>25000</v>
      </c>
      <c r="F11" s="12">
        <v>35</v>
      </c>
    </row>
    <row r="12" spans="1:6" x14ac:dyDescent="0.25">
      <c r="A12" s="45"/>
      <c r="B12" s="45"/>
    </row>
    <row r="13" spans="1:6" x14ac:dyDescent="0.25">
      <c r="A13" s="45"/>
      <c r="B13" s="45"/>
    </row>
    <row r="14" spans="1:6" x14ac:dyDescent="0.25">
      <c r="A14" s="45"/>
      <c r="B14" s="45"/>
    </row>
  </sheetData>
  <mergeCells count="1">
    <mergeCell ref="A4:B1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Перечень заданий</vt:lpstr>
      <vt:lpstr>Задача_1</vt:lpstr>
      <vt:lpstr>Задача_2</vt:lpstr>
      <vt:lpstr>Задача_3</vt:lpstr>
      <vt:lpstr>Задача_4</vt:lpstr>
      <vt:lpstr>Задача_5</vt:lpstr>
      <vt:lpstr>Задача_6</vt:lpstr>
      <vt:lpstr>Задача_7</vt:lpstr>
      <vt:lpstr>Задача_8</vt:lpstr>
      <vt:lpstr>Задача_9</vt:lpstr>
      <vt:lpstr>Задача_10</vt:lpstr>
      <vt:lpstr>Задача_10 Pivot Chart</vt:lpstr>
      <vt:lpstr>Задача_11</vt:lpstr>
      <vt:lpstr>Задача_12</vt:lpstr>
      <vt:lpstr>Задача_13</vt:lpstr>
      <vt:lpstr>Задача_14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Iadrov</dc:creator>
  <cp:lastModifiedBy>Diyor Turaboyev</cp:lastModifiedBy>
  <dcterms:created xsi:type="dcterms:W3CDTF">2018-08-02T08:00:23Z</dcterms:created>
  <dcterms:modified xsi:type="dcterms:W3CDTF">2024-10-17T12:43:20Z</dcterms:modified>
</cp:coreProperties>
</file>