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zel\Documents\Обучение в ТВГУ\3 курс\ModelSocialPro\"/>
    </mc:Choice>
  </mc:AlternateContent>
  <bookViews>
    <workbookView xWindow="360" yWindow="15" windowWidth="20955" windowHeight="972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58" i="1" l="1"/>
  <c r="C58" i="1"/>
  <c r="E73" i="1" s="1"/>
  <c r="F73" i="1" s="1"/>
  <c r="M35" i="1"/>
  <c r="L35" i="1"/>
  <c r="N52" i="1" s="1"/>
  <c r="O52" i="1" s="1"/>
  <c r="C28" i="1"/>
  <c r="C27" i="1"/>
  <c r="C26" i="1"/>
  <c r="C25" i="1"/>
  <c r="C24" i="1"/>
  <c r="C23" i="1"/>
  <c r="D23" i="1" s="1"/>
  <c r="E23" i="1" s="1"/>
  <c r="H23" i="1" s="1"/>
  <c r="J22" i="1"/>
  <c r="I22" i="1"/>
  <c r="E22" i="1"/>
  <c r="H22" i="1" s="1"/>
  <c r="C22" i="1"/>
  <c r="D22" i="1" s="1"/>
  <c r="I21" i="1"/>
  <c r="J21" i="1" s="1"/>
  <c r="C21" i="1"/>
  <c r="I20" i="1"/>
  <c r="E20" i="1"/>
  <c r="H20" i="1" s="1"/>
  <c r="D20" i="1"/>
  <c r="C20" i="1"/>
  <c r="I19" i="1"/>
  <c r="J19" i="1" s="1"/>
  <c r="C19" i="1"/>
  <c r="D19" i="1" s="1"/>
  <c r="E19" i="1" s="1"/>
  <c r="H19" i="1" s="1"/>
  <c r="I18" i="1"/>
  <c r="C18" i="1"/>
  <c r="D18" i="1" s="1"/>
  <c r="E18" i="1" s="1"/>
  <c r="H18" i="1" s="1"/>
  <c r="I17" i="1"/>
  <c r="J17" i="1" s="1"/>
  <c r="C17" i="1"/>
  <c r="I16" i="1"/>
  <c r="D16" i="1"/>
  <c r="E16" i="1" s="1"/>
  <c r="H16" i="1" s="1"/>
  <c r="C16" i="1"/>
  <c r="I15" i="1"/>
  <c r="J15" i="1" s="1"/>
  <c r="C15" i="1"/>
  <c r="D15" i="1" s="1"/>
  <c r="E15" i="1" s="1"/>
  <c r="H15" i="1" s="1"/>
  <c r="J14" i="1"/>
  <c r="I14" i="1"/>
  <c r="E14" i="1"/>
  <c r="H14" i="1" s="1"/>
  <c r="C14" i="1"/>
  <c r="D14" i="1" s="1"/>
  <c r="I13" i="1"/>
  <c r="J13" i="1" s="1"/>
  <c r="C13" i="1"/>
  <c r="I12" i="1"/>
  <c r="E12" i="1"/>
  <c r="H12" i="1" s="1"/>
  <c r="D12" i="1"/>
  <c r="C12" i="1"/>
  <c r="I11" i="1"/>
  <c r="J11" i="1" s="1"/>
  <c r="C11" i="1"/>
  <c r="D11" i="1" s="1"/>
  <c r="E11" i="1" s="1"/>
  <c r="H11" i="1" s="1"/>
  <c r="J10" i="1"/>
  <c r="I10" i="1"/>
  <c r="C10" i="1"/>
  <c r="D10" i="1" s="1"/>
  <c r="E10" i="1" s="1"/>
  <c r="H10" i="1" s="1"/>
  <c r="I9" i="1"/>
  <c r="J9" i="1" s="1"/>
  <c r="C9" i="1"/>
  <c r="I8" i="1"/>
  <c r="D8" i="1"/>
  <c r="E8" i="1" s="1"/>
  <c r="H8" i="1" s="1"/>
  <c r="C8" i="1"/>
  <c r="I7" i="1"/>
  <c r="J7" i="1" s="1"/>
  <c r="C7" i="1"/>
  <c r="D7" i="1" s="1"/>
  <c r="E7" i="1" s="1"/>
  <c r="H7" i="1" s="1"/>
  <c r="J6" i="1"/>
  <c r="I6" i="1"/>
  <c r="C6" i="1"/>
  <c r="D6" i="1" s="1"/>
  <c r="E6" i="1" s="1"/>
  <c r="H6" i="1" s="1"/>
  <c r="I5" i="1"/>
  <c r="J5" i="1" s="1"/>
  <c r="C5" i="1"/>
  <c r="I4" i="1"/>
  <c r="E4" i="1"/>
  <c r="H4" i="1" s="1"/>
  <c r="D4" i="1"/>
  <c r="C4" i="1"/>
  <c r="I3" i="1"/>
  <c r="J3" i="1" s="1"/>
  <c r="E3" i="1"/>
  <c r="D3" i="1"/>
  <c r="C3" i="1"/>
  <c r="I2" i="1"/>
  <c r="J2" i="1" s="1"/>
  <c r="Q52" i="1" l="1"/>
  <c r="S52" i="1" s="1"/>
  <c r="P52" i="1"/>
  <c r="I23" i="1"/>
  <c r="D21" i="1"/>
  <c r="E21" i="1" s="1"/>
  <c r="H21" i="1" s="1"/>
  <c r="J20" i="1"/>
  <c r="D9" i="1"/>
  <c r="E9" i="1" s="1"/>
  <c r="H9" i="1" s="1"/>
  <c r="J8" i="1"/>
  <c r="J18" i="1"/>
  <c r="H3" i="1"/>
  <c r="D13" i="1"/>
  <c r="E13" i="1" s="1"/>
  <c r="H13" i="1" s="1"/>
  <c r="J12" i="1"/>
  <c r="D17" i="1"/>
  <c r="E17" i="1" s="1"/>
  <c r="H17" i="1" s="1"/>
  <c r="J16" i="1"/>
  <c r="D5" i="1"/>
  <c r="E5" i="1" s="1"/>
  <c r="H5" i="1" s="1"/>
  <c r="J4" i="1"/>
  <c r="N35" i="1"/>
  <c r="O35" i="1" s="1"/>
  <c r="N41" i="1"/>
  <c r="O41" i="1" s="1"/>
  <c r="N49" i="1"/>
  <c r="O49" i="1" s="1"/>
  <c r="N38" i="1"/>
  <c r="O38" i="1" s="1"/>
  <c r="N46" i="1"/>
  <c r="O46" i="1" s="1"/>
  <c r="N54" i="1"/>
  <c r="O54" i="1" s="1"/>
  <c r="N43" i="1"/>
  <c r="O43" i="1" s="1"/>
  <c r="N51" i="1"/>
  <c r="O51" i="1" s="1"/>
  <c r="E58" i="1"/>
  <c r="F58" i="1" s="1"/>
  <c r="E62" i="1"/>
  <c r="F62" i="1" s="1"/>
  <c r="E66" i="1"/>
  <c r="F66" i="1" s="1"/>
  <c r="E70" i="1"/>
  <c r="F70" i="1" s="1"/>
  <c r="N40" i="1"/>
  <c r="O40" i="1" s="1"/>
  <c r="N48" i="1"/>
  <c r="O48" i="1" s="1"/>
  <c r="N56" i="1"/>
  <c r="O56" i="1" s="1"/>
  <c r="N37" i="1"/>
  <c r="O37" i="1" s="1"/>
  <c r="N45" i="1"/>
  <c r="O45" i="1" s="1"/>
  <c r="N53" i="1"/>
  <c r="O53" i="1" s="1"/>
  <c r="E59" i="1"/>
  <c r="F59" i="1" s="1"/>
  <c r="E63" i="1"/>
  <c r="F63" i="1" s="1"/>
  <c r="E67" i="1"/>
  <c r="F67" i="1" s="1"/>
  <c r="E71" i="1"/>
  <c r="F71" i="1" s="1"/>
  <c r="N42" i="1"/>
  <c r="O42" i="1" s="1"/>
  <c r="N50" i="1"/>
  <c r="O50" i="1" s="1"/>
  <c r="N39" i="1"/>
  <c r="O39" i="1" s="1"/>
  <c r="N47" i="1"/>
  <c r="O47" i="1" s="1"/>
  <c r="N55" i="1"/>
  <c r="O55" i="1" s="1"/>
  <c r="E60" i="1"/>
  <c r="F60" i="1" s="1"/>
  <c r="E64" i="1"/>
  <c r="F64" i="1" s="1"/>
  <c r="E68" i="1"/>
  <c r="F68" i="1" s="1"/>
  <c r="E72" i="1"/>
  <c r="F72" i="1" s="1"/>
  <c r="N36" i="1"/>
  <c r="O36" i="1" s="1"/>
  <c r="N44" i="1"/>
  <c r="O44" i="1" s="1"/>
  <c r="E61" i="1"/>
  <c r="F61" i="1" s="1"/>
  <c r="E65" i="1"/>
  <c r="F65" i="1" s="1"/>
  <c r="E69" i="1"/>
  <c r="F69" i="1" s="1"/>
  <c r="P42" i="1" l="1"/>
  <c r="Q42" i="1"/>
  <c r="S42" i="1" s="1"/>
  <c r="Q36" i="1"/>
  <c r="S36" i="1" s="1"/>
  <c r="P36" i="1"/>
  <c r="P50" i="1"/>
  <c r="Q50" i="1"/>
  <c r="S50" i="1" s="1"/>
  <c r="Q37" i="1"/>
  <c r="S37" i="1" s="1"/>
  <c r="P37" i="1"/>
  <c r="Q51" i="1"/>
  <c r="S51" i="1" s="1"/>
  <c r="P51" i="1"/>
  <c r="Q43" i="1"/>
  <c r="S43" i="1" s="1"/>
  <c r="P43" i="1"/>
  <c r="Q48" i="1"/>
  <c r="S48" i="1" s="1"/>
  <c r="P48" i="1"/>
  <c r="Q54" i="1"/>
  <c r="S54" i="1" s="1"/>
  <c r="P54" i="1"/>
  <c r="Q40" i="1"/>
  <c r="S40" i="1" s="1"/>
  <c r="P40" i="1"/>
  <c r="Q46" i="1"/>
  <c r="S46" i="1" s="1"/>
  <c r="P46" i="1"/>
  <c r="Q38" i="1"/>
  <c r="S38" i="1" s="1"/>
  <c r="P38" i="1"/>
  <c r="Q56" i="1"/>
  <c r="S56" i="1" s="1"/>
  <c r="P56" i="1"/>
  <c r="Q49" i="1"/>
  <c r="S49" i="1" s="1"/>
  <c r="P49" i="1"/>
  <c r="J23" i="1"/>
  <c r="J24" i="1"/>
  <c r="J25" i="1" s="1"/>
  <c r="J26" i="1" s="1"/>
  <c r="J27" i="1" s="1"/>
  <c r="Q55" i="1"/>
  <c r="S55" i="1" s="1"/>
  <c r="P55" i="1"/>
  <c r="Q53" i="1"/>
  <c r="S53" i="1" s="1"/>
  <c r="P53" i="1"/>
  <c r="Q41" i="1"/>
  <c r="S41" i="1" s="1"/>
  <c r="P41" i="1"/>
  <c r="F3" i="1"/>
  <c r="Q47" i="1"/>
  <c r="S47" i="1" s="1"/>
  <c r="P47" i="1"/>
  <c r="Q44" i="1"/>
  <c r="S44" i="1" s="1"/>
  <c r="P44" i="1"/>
  <c r="Q39" i="1"/>
  <c r="S39" i="1" s="1"/>
  <c r="P39" i="1"/>
  <c r="Q45" i="1"/>
  <c r="S45" i="1" s="1"/>
  <c r="P45" i="1"/>
  <c r="P35" i="1"/>
  <c r="Q35" i="1"/>
  <c r="G3" i="1"/>
  <c r="S35" i="1" l="1"/>
  <c r="T35" i="1" s="1"/>
  <c r="R35" i="1"/>
</calcChain>
</file>

<file path=xl/sharedStrings.xml><?xml version="1.0" encoding="utf-8"?>
<sst xmlns="http://schemas.openxmlformats.org/spreadsheetml/2006/main" count="28" uniqueCount="21">
  <si>
    <t>&lt;DATE&gt;</t>
  </si>
  <si>
    <t>&lt;OPEN&gt;</t>
  </si>
  <si>
    <t>Прогноз</t>
  </si>
  <si>
    <t>Ошибка</t>
  </si>
  <si>
    <t>Абсолютная ошибка</t>
  </si>
  <si>
    <t>MAE</t>
  </si>
  <si>
    <t>MAPE</t>
  </si>
  <si>
    <t>APE</t>
  </si>
  <si>
    <t>drift</t>
  </si>
  <si>
    <t>Прогноз с дрифтом</t>
  </si>
  <si>
    <t>t</t>
  </si>
  <si>
    <t>d</t>
  </si>
  <si>
    <t>a</t>
  </si>
  <si>
    <t>b</t>
  </si>
  <si>
    <t>trend</t>
  </si>
  <si>
    <t>ERR</t>
  </si>
  <si>
    <t>MSE</t>
  </si>
  <si>
    <t>AbsErr</t>
  </si>
  <si>
    <t>tr</t>
  </si>
  <si>
    <t>St</t>
  </si>
  <si>
    <t>S^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</si>
</sst>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prstGeom prst="rect">
          <a:avLst/>
        </a:prstGeom>
        <a:noFill/>
        <a:ln>
          <a:noFill/>
        </a:ln>
      </c:spPr>
      <c:txPr>
        <a:bodyPr/>
        <a:lstStyle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prstGeom prst="rect">
              <a:avLst/>
            </a:prstGeom>
            <a:ln w="28575" cap="rnd">
              <a:solidFill>
                <a:schemeClr val="accent1"/>
              </a:solidFill>
              <a:round/>
            </a:ln>
          </c:spPr>
          <c:marker>
            <c:symbol val="circle"/>
            <c:size val="5"/>
            <c:spPr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val>
            <c:numRef>
              <c:f>Sheet1!$J$2:$J$27</c:f>
              <c:numCache>
                <c:formatCode>0.0000000</c:formatCode>
                <c:ptCount val="26"/>
                <c:pt idx="0">
                  <c:v>30.61</c:v>
                </c:pt>
                <c:pt idx="1">
                  <c:v>30.84</c:v>
                </c:pt>
                <c:pt idx="2">
                  <c:v>30.91</c:v>
                </c:pt>
                <c:pt idx="3">
                  <c:v>31.445</c:v>
                </c:pt>
                <c:pt idx="4">
                  <c:v>32.479999999999997</c:v>
                </c:pt>
                <c:pt idx="5">
                  <c:v>30.895</c:v>
                </c:pt>
                <c:pt idx="6">
                  <c:v>31.05</c:v>
                </c:pt>
                <c:pt idx="7">
                  <c:v>30.52</c:v>
                </c:pt>
                <c:pt idx="8">
                  <c:v>30.36</c:v>
                </c:pt>
                <c:pt idx="9">
                  <c:v>30.715</c:v>
                </c:pt>
                <c:pt idx="10">
                  <c:v>30.515000000000001</c:v>
                </c:pt>
                <c:pt idx="11">
                  <c:v>30.805</c:v>
                </c:pt>
                <c:pt idx="12">
                  <c:v>30.285</c:v>
                </c:pt>
                <c:pt idx="13">
                  <c:v>30.65</c:v>
                </c:pt>
                <c:pt idx="14">
                  <c:v>30.594999999999999</c:v>
                </c:pt>
                <c:pt idx="15">
                  <c:v>31</c:v>
                </c:pt>
                <c:pt idx="16">
                  <c:v>31.405000000000001</c:v>
                </c:pt>
                <c:pt idx="17">
                  <c:v>31.395</c:v>
                </c:pt>
                <c:pt idx="18">
                  <c:v>31.4</c:v>
                </c:pt>
                <c:pt idx="19">
                  <c:v>31.524999999999999</c:v>
                </c:pt>
                <c:pt idx="20">
                  <c:v>32.15</c:v>
                </c:pt>
                <c:pt idx="21">
                  <c:v>32.192857142857143</c:v>
                </c:pt>
                <c:pt idx="22">
                  <c:v>32.235714285714288</c:v>
                </c:pt>
                <c:pt idx="23">
                  <c:v>32.278571428571432</c:v>
                </c:pt>
                <c:pt idx="24">
                  <c:v>32.321428571428577</c:v>
                </c:pt>
                <c:pt idx="25">
                  <c:v>32.364285714285721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4C-41F5-9A08-E875B0F35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1721993"/>
        <c:axId val="511721994"/>
      </c:lineChart>
      <c:catAx>
        <c:axId val="511721993"/>
        <c:scaling>
          <c:orientation val="minMax"/>
        </c:scaling>
        <c:delete val="1"/>
        <c:axPos val="b"/>
        <c:majorTickMark val="none"/>
        <c:minorTickMark val="out"/>
        <c:tickLblPos val="nextTo"/>
        <c:crossAx val="511721994"/>
        <c:crosses val="autoZero"/>
        <c:auto val="1"/>
        <c:lblAlgn val="ctr"/>
        <c:lblOffset val="100"/>
        <c:noMultiLvlLbl val="0"/>
      </c:catAx>
      <c:valAx>
        <c:axId val="511721994"/>
        <c:scaling>
          <c:orientation val="minMax"/>
        </c:scaling>
        <c:delete val="1"/>
        <c:axPos val="l"/>
        <c:majorGridlines>
          <c:spPr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00000" sourceLinked="1"/>
        <c:majorTickMark val="none"/>
        <c:minorTickMark val="none"/>
        <c:tickLblPos val="nextTo"/>
        <c:crossAx val="511721993"/>
        <c:crosses val="autoZero"/>
        <c:crossBetween val="between"/>
      </c:valAx>
      <c:spPr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>
    <a:xfrm>
      <a:off x="8248649" y="1109662"/>
      <a:ext cx="6267449" cy="3557586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lstStyle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prstGeom prst="rect">
              <a:avLst/>
            </a:prstGeom>
            <a:ln w="28575" cap="rnd">
              <a:solidFill>
                <a:schemeClr val="accent1"/>
              </a:solidFill>
              <a:round/>
            </a:ln>
          </c:spPr>
          <c:marker>
            <c:symbol val="circle"/>
            <c:size val="5"/>
            <c:spPr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val>
            <c:numRef>
              <c:f>Sheet1!$K$35:$K$56</c:f>
              <c:numCache>
                <c:formatCode>0.0000000</c:formatCode>
                <c:ptCount val="22"/>
                <c:pt idx="0">
                  <c:v>31.25</c:v>
                </c:pt>
                <c:pt idx="1">
                  <c:v>30.61</c:v>
                </c:pt>
                <c:pt idx="2">
                  <c:v>30.84</c:v>
                </c:pt>
                <c:pt idx="3">
                  <c:v>30.91</c:v>
                </c:pt>
                <c:pt idx="4">
                  <c:v>31.445</c:v>
                </c:pt>
                <c:pt idx="5">
                  <c:v>32.479999999999997</c:v>
                </c:pt>
                <c:pt idx="6">
                  <c:v>30.895</c:v>
                </c:pt>
                <c:pt idx="7">
                  <c:v>31.05</c:v>
                </c:pt>
                <c:pt idx="8">
                  <c:v>30.52</c:v>
                </c:pt>
                <c:pt idx="9">
                  <c:v>30.36</c:v>
                </c:pt>
                <c:pt idx="10">
                  <c:v>30.715</c:v>
                </c:pt>
                <c:pt idx="11">
                  <c:v>30.515000000000001</c:v>
                </c:pt>
                <c:pt idx="12">
                  <c:v>30.805</c:v>
                </c:pt>
                <c:pt idx="13">
                  <c:v>30.285</c:v>
                </c:pt>
                <c:pt idx="14">
                  <c:v>30.65</c:v>
                </c:pt>
                <c:pt idx="15">
                  <c:v>30.594999999999999</c:v>
                </c:pt>
                <c:pt idx="16">
                  <c:v>31</c:v>
                </c:pt>
                <c:pt idx="17">
                  <c:v>31.405000000000001</c:v>
                </c:pt>
                <c:pt idx="18">
                  <c:v>31.395</c:v>
                </c:pt>
                <c:pt idx="19">
                  <c:v>31.4</c:v>
                </c:pt>
                <c:pt idx="20">
                  <c:v>31.524999999999999</c:v>
                </c:pt>
                <c:pt idx="21">
                  <c:v>32.15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E2-4BF3-9608-96B2A99D7700}"/>
            </c:ext>
          </c:extLst>
        </c:ser>
        <c:ser>
          <c:idx val="1"/>
          <c:order val="1"/>
          <c:spPr>
            <a:prstGeom prst="rect">
              <a:avLst/>
            </a:prstGeom>
            <a:ln w="28575" cap="rnd">
              <a:solidFill>
                <a:schemeClr val="accent2"/>
              </a:solidFill>
              <a:round/>
            </a:ln>
          </c:spPr>
          <c:marker>
            <c:symbol val="circle"/>
            <c:size val="5"/>
            <c:spPr>
              <a:prstGeom prst="rect">
                <a:avLst/>
              </a:prstGeom>
              <a:solidFill>
                <a:schemeClr val="accent2"/>
              </a:solidFill>
              <a:ln w="9525">
                <a:solidFill>
                  <a:schemeClr val="accent2"/>
                </a:solidFill>
              </a:ln>
            </c:spPr>
          </c:marker>
          <c:val>
            <c:numRef>
              <c:f>Sheet1!$N$35:$N$56</c:f>
              <c:numCache>
                <c:formatCode>0.0000000</c:formatCode>
                <c:ptCount val="22"/>
                <c:pt idx="0">
                  <c:v>30.854110671936752</c:v>
                </c:pt>
                <c:pt idx="1">
                  <c:v>30.871468097120264</c:v>
                </c:pt>
                <c:pt idx="2">
                  <c:v>30.888825522303776</c:v>
                </c:pt>
                <c:pt idx="3">
                  <c:v>30.906182947487288</c:v>
                </c:pt>
                <c:pt idx="4">
                  <c:v>30.9235403726708</c:v>
                </c:pt>
                <c:pt idx="5">
                  <c:v>30.940897797854312</c:v>
                </c:pt>
                <c:pt idx="6">
                  <c:v>30.958255223037824</c:v>
                </c:pt>
                <c:pt idx="7">
                  <c:v>30.975612648221336</c:v>
                </c:pt>
                <c:pt idx="8">
                  <c:v>30.992970073404848</c:v>
                </c:pt>
                <c:pt idx="9">
                  <c:v>31.01032749858836</c:v>
                </c:pt>
                <c:pt idx="10">
                  <c:v>31.027684923771872</c:v>
                </c:pt>
                <c:pt idx="11">
                  <c:v>31.045042348955384</c:v>
                </c:pt>
                <c:pt idx="12">
                  <c:v>31.062399774138896</c:v>
                </c:pt>
                <c:pt idx="13">
                  <c:v>31.079757199322408</c:v>
                </c:pt>
                <c:pt idx="14">
                  <c:v>31.09711462450592</c:v>
                </c:pt>
                <c:pt idx="15">
                  <c:v>31.114472049689432</c:v>
                </c:pt>
                <c:pt idx="16">
                  <c:v>31.131829474872944</c:v>
                </c:pt>
                <c:pt idx="17">
                  <c:v>31.149186900056456</c:v>
                </c:pt>
                <c:pt idx="18">
                  <c:v>31.166544325239968</c:v>
                </c:pt>
                <c:pt idx="19">
                  <c:v>31.183901750423484</c:v>
                </c:pt>
                <c:pt idx="20">
                  <c:v>31.201259175606996</c:v>
                </c:pt>
                <c:pt idx="21">
                  <c:v>31.218616600790508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E2-4BF3-9608-96B2A99D7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1722009"/>
        <c:axId val="511722010"/>
      </c:lineChart>
      <c:catAx>
        <c:axId val="511722009"/>
        <c:scaling>
          <c:orientation val="minMax"/>
        </c:scaling>
        <c:delete val="0"/>
        <c:axPos val="b"/>
        <c:majorTickMark val="none"/>
        <c:minorTickMark val="out"/>
        <c:tickLblPos val="nextTo"/>
        <c:spPr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lstStyle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 lang="ru-RU"/>
          </a:p>
        </c:txPr>
        <c:crossAx val="511722010"/>
        <c:crosses val="autoZero"/>
        <c:auto val="1"/>
        <c:lblAlgn val="ctr"/>
        <c:lblOffset val="100"/>
        <c:noMultiLvlLbl val="0"/>
      </c:catAx>
      <c:valAx>
        <c:axId val="511722010"/>
        <c:scaling>
          <c:orientation val="minMax"/>
        </c:scaling>
        <c:delete val="0"/>
        <c:axPos val="l"/>
        <c:majorGridlines>
          <c:spPr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00000" sourceLinked="1"/>
        <c:majorTickMark val="none"/>
        <c:minorTickMark val="none"/>
        <c:tickLblPos val="nextTo"/>
        <c:spPr>
          <a:prstGeom prst="rect">
            <a:avLst/>
          </a:prstGeom>
          <a:noFill/>
          <a:ln>
            <a:noFill/>
          </a:ln>
        </c:spPr>
        <c:txPr>
          <a:bodyPr/>
          <a:lstStyle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 lang="ru-RU"/>
          </a:p>
        </c:txPr>
        <c:crossAx val="511722009"/>
        <c:crosses val="autoZero"/>
        <c:crossBetween val="between"/>
      </c:valAx>
      <c:spPr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>
    <a:xfrm>
      <a:off x="438149" y="5976937"/>
      <a:ext cx="6438899" cy="3414711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lstStyle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276224</xdr:colOff>
      <xdr:row>6</xdr:row>
      <xdr:rowOff>23811</xdr:rowOff>
    </xdr:from>
    <xdr:to>
      <xdr:col>20</xdr:col>
      <xdr:colOff>447674</xdr:colOff>
      <xdr:row>25</xdr:row>
      <xdr:rowOff>142874</xdr:rowOff>
    </xdr:to>
    <xdr:graphicFrame macro="">
      <xdr:nvGraphicFramePr>
        <xdr:cNvPr id="948273431" name="Диаграмма 9482734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438149</xdr:colOff>
      <xdr:row>33</xdr:row>
      <xdr:rowOff>4762</xdr:rowOff>
    </xdr:from>
    <xdr:to>
      <xdr:col>8</xdr:col>
      <xdr:colOff>552449</xdr:colOff>
      <xdr:row>51</xdr:row>
      <xdr:rowOff>161924</xdr:rowOff>
    </xdr:to>
    <xdr:graphicFrame macro="">
      <xdr:nvGraphicFramePr>
        <xdr:cNvPr id="1037495120" name="Диаграмма 10374951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"/>
  <sheetViews>
    <sheetView tabSelected="1" workbookViewId="0"/>
  </sheetViews>
  <sheetFormatPr defaultRowHeight="15" x14ac:dyDescent="0.25"/>
  <cols>
    <col min="2" max="2" width="11.42578125" customWidth="1"/>
    <col min="3" max="3" width="11.28515625" bestFit="1"/>
    <col min="4" max="4" width="12.7109375" customWidth="1"/>
    <col min="5" max="5" width="19.140625" customWidth="1"/>
    <col min="6" max="6" width="12.85546875" customWidth="1"/>
    <col min="7" max="7" width="11" customWidth="1"/>
    <col min="8" max="8" width="11.28515625" customWidth="1"/>
    <col min="9" max="9" width="9.85546875" bestFit="1"/>
    <col min="10" max="10" width="17.7109375" customWidth="1"/>
    <col min="11" max="11" width="10.7109375" customWidth="1"/>
    <col min="12" max="12" width="10.28515625" bestFit="1"/>
    <col min="13" max="13" width="9.28515625" bestFit="1"/>
    <col min="14" max="14" width="13.85546875" customWidth="1"/>
    <col min="15" max="15" width="9.85546875" bestFit="1"/>
    <col min="17" max="18" width="9.28515625" bestFit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20230807</v>
      </c>
      <c r="B2" s="1">
        <v>31.25</v>
      </c>
      <c r="F2" s="1"/>
      <c r="G2" s="1"/>
      <c r="H2" s="1"/>
      <c r="I2" s="1">
        <f t="shared" ref="I2:I8" si="0">B3-B2</f>
        <v>-0.64000000000000057</v>
      </c>
      <c r="J2" s="1">
        <f t="shared" ref="J2:J8" si="1">C3+I2</f>
        <v>30.61</v>
      </c>
    </row>
    <row r="3" spans="1:10" x14ac:dyDescent="0.25">
      <c r="A3">
        <v>20230808</v>
      </c>
      <c r="B3" s="1">
        <v>30.61</v>
      </c>
      <c r="C3" s="1">
        <f t="shared" ref="C3:C10" si="2">B2</f>
        <v>31.25</v>
      </c>
      <c r="D3" s="1">
        <f t="shared" ref="D3:D9" si="3">B3-C3</f>
        <v>-0.64000000000000057</v>
      </c>
      <c r="E3" s="1">
        <f t="shared" ref="E3:E9" si="4">ABS(D3)</f>
        <v>0.64000000000000057</v>
      </c>
      <c r="F3" s="1">
        <f>AVERAGE(E3:E29)</f>
        <v>0.39523809523809511</v>
      </c>
      <c r="G3" s="1">
        <f>AVERAGE(H3:H23)</f>
        <v>1.269937852317768</v>
      </c>
      <c r="H3" s="1">
        <f t="shared" ref="H3:H9" si="5">E3/B3*100</f>
        <v>2.0908199934661895</v>
      </c>
      <c r="I3" s="1">
        <f t="shared" si="0"/>
        <v>0.23000000000000043</v>
      </c>
      <c r="J3" s="1">
        <f t="shared" si="1"/>
        <v>30.84</v>
      </c>
    </row>
    <row r="4" spans="1:10" x14ac:dyDescent="0.25">
      <c r="A4">
        <v>20230809</v>
      </c>
      <c r="B4" s="1">
        <v>30.84</v>
      </c>
      <c r="C4" s="1">
        <f t="shared" si="2"/>
        <v>30.61</v>
      </c>
      <c r="D4" s="1">
        <f t="shared" si="3"/>
        <v>0.23000000000000043</v>
      </c>
      <c r="E4" s="1">
        <f t="shared" si="4"/>
        <v>0.23000000000000043</v>
      </c>
      <c r="F4" s="1"/>
      <c r="G4" s="1"/>
      <c r="H4" s="1">
        <f t="shared" si="5"/>
        <v>0.74578469520103907</v>
      </c>
      <c r="I4" s="1">
        <f t="shared" si="0"/>
        <v>7.0000000000000284E-2</v>
      </c>
      <c r="J4" s="1">
        <f t="shared" si="1"/>
        <v>30.91</v>
      </c>
    </row>
    <row r="5" spans="1:10" x14ac:dyDescent="0.25">
      <c r="A5">
        <v>20230810</v>
      </c>
      <c r="B5" s="1">
        <v>30.91</v>
      </c>
      <c r="C5" s="1">
        <f t="shared" si="2"/>
        <v>30.84</v>
      </c>
      <c r="D5" s="1">
        <f t="shared" si="3"/>
        <v>7.0000000000000284E-2</v>
      </c>
      <c r="E5" s="1">
        <f t="shared" si="4"/>
        <v>7.0000000000000284E-2</v>
      </c>
      <c r="F5" s="1"/>
      <c r="G5" s="1"/>
      <c r="H5" s="1">
        <f t="shared" si="5"/>
        <v>0.22646392753154412</v>
      </c>
      <c r="I5" s="1">
        <f t="shared" si="0"/>
        <v>0.53500000000000014</v>
      </c>
      <c r="J5" s="1">
        <f t="shared" si="1"/>
        <v>31.445</v>
      </c>
    </row>
    <row r="6" spans="1:10" x14ac:dyDescent="0.25">
      <c r="A6">
        <v>20230811</v>
      </c>
      <c r="B6" s="1">
        <v>31.445</v>
      </c>
      <c r="C6" s="1">
        <f t="shared" si="2"/>
        <v>30.91</v>
      </c>
      <c r="D6" s="1">
        <f t="shared" si="3"/>
        <v>0.53500000000000014</v>
      </c>
      <c r="E6" s="1">
        <f t="shared" si="4"/>
        <v>0.53500000000000014</v>
      </c>
      <c r="F6" s="1"/>
      <c r="G6" s="1"/>
      <c r="H6" s="1">
        <f t="shared" si="5"/>
        <v>1.7013833677850219</v>
      </c>
      <c r="I6" s="1">
        <f t="shared" si="0"/>
        <v>1.0349999999999966</v>
      </c>
      <c r="J6" s="1">
        <f t="shared" si="1"/>
        <v>32.479999999999997</v>
      </c>
    </row>
    <row r="7" spans="1:10" x14ac:dyDescent="0.25">
      <c r="A7">
        <v>20230814</v>
      </c>
      <c r="B7" s="1">
        <v>32.479999999999997</v>
      </c>
      <c r="C7" s="1">
        <f t="shared" si="2"/>
        <v>31.445</v>
      </c>
      <c r="D7" s="1">
        <f t="shared" si="3"/>
        <v>1.0349999999999966</v>
      </c>
      <c r="E7" s="1">
        <f t="shared" si="4"/>
        <v>1.0349999999999966</v>
      </c>
      <c r="F7" s="1"/>
      <c r="G7" s="1"/>
      <c r="H7" s="1">
        <f t="shared" si="5"/>
        <v>3.1865763546797923</v>
      </c>
      <c r="I7" s="1">
        <f t="shared" si="0"/>
        <v>-1.5849999999999973</v>
      </c>
      <c r="J7" s="1">
        <f t="shared" si="1"/>
        <v>30.895</v>
      </c>
    </row>
    <row r="8" spans="1:10" x14ac:dyDescent="0.25">
      <c r="A8">
        <v>20230815</v>
      </c>
      <c r="B8" s="1">
        <v>30.895</v>
      </c>
      <c r="C8" s="1">
        <f t="shared" si="2"/>
        <v>32.479999999999997</v>
      </c>
      <c r="D8" s="1">
        <f t="shared" si="3"/>
        <v>-1.5849999999999973</v>
      </c>
      <c r="E8" s="1">
        <f t="shared" si="4"/>
        <v>1.5849999999999973</v>
      </c>
      <c r="F8" s="1"/>
      <c r="G8" s="1"/>
      <c r="H8" s="1">
        <f t="shared" si="5"/>
        <v>5.1302799805793731</v>
      </c>
      <c r="I8" s="1">
        <f t="shared" si="0"/>
        <v>0.15500000000000114</v>
      </c>
      <c r="J8" s="1">
        <f t="shared" si="1"/>
        <v>31.05</v>
      </c>
    </row>
    <row r="9" spans="1:10" x14ac:dyDescent="0.25">
      <c r="A9">
        <v>20230816</v>
      </c>
      <c r="B9" s="1">
        <v>31.05</v>
      </c>
      <c r="C9" s="1">
        <f t="shared" si="2"/>
        <v>30.895</v>
      </c>
      <c r="D9" s="1">
        <f t="shared" si="3"/>
        <v>0.15500000000000114</v>
      </c>
      <c r="E9" s="1">
        <f t="shared" si="4"/>
        <v>0.15500000000000114</v>
      </c>
      <c r="F9" s="1"/>
      <c r="G9" s="1"/>
      <c r="H9" s="1">
        <f t="shared" si="5"/>
        <v>0.49919484702093764</v>
      </c>
      <c r="I9" s="1">
        <f>B10-B9</f>
        <v>-0.53000000000000114</v>
      </c>
      <c r="J9" s="1">
        <f>C10+I9</f>
        <v>30.52</v>
      </c>
    </row>
    <row r="10" spans="1:10" x14ac:dyDescent="0.25">
      <c r="A10">
        <v>20230817</v>
      </c>
      <c r="B10" s="1">
        <v>30.52</v>
      </c>
      <c r="C10" s="1">
        <f t="shared" si="2"/>
        <v>31.05</v>
      </c>
      <c r="D10" s="1">
        <f t="shared" ref="D10:D23" si="6">B10-C10</f>
        <v>-0.53000000000000114</v>
      </c>
      <c r="E10" s="1">
        <f t="shared" ref="E10:E23" si="7">ABS(D10)</f>
        <v>0.53000000000000114</v>
      </c>
      <c r="F10" s="1"/>
      <c r="G10" s="1"/>
      <c r="H10" s="1">
        <f t="shared" ref="H10:H23" si="8">E10/B10*100</f>
        <v>1.7365661861074744</v>
      </c>
      <c r="I10" s="1">
        <f t="shared" ref="I10:I22" si="9">B11-B10</f>
        <v>-0.16000000000000014</v>
      </c>
      <c r="J10" s="1">
        <f t="shared" ref="J10:J23" si="10">C11+I10</f>
        <v>30.36</v>
      </c>
    </row>
    <row r="11" spans="1:10" x14ac:dyDescent="0.25">
      <c r="A11">
        <v>20230818</v>
      </c>
      <c r="B11" s="1">
        <v>30.36</v>
      </c>
      <c r="C11" s="1">
        <f t="shared" ref="C11:C24" si="11">B10</f>
        <v>30.52</v>
      </c>
      <c r="D11" s="1">
        <f t="shared" si="6"/>
        <v>-0.16000000000000014</v>
      </c>
      <c r="E11" s="1">
        <f t="shared" si="7"/>
        <v>0.16000000000000014</v>
      </c>
      <c r="F11" s="1"/>
      <c r="G11" s="1"/>
      <c r="H11" s="1">
        <f t="shared" si="8"/>
        <v>0.52700922266139705</v>
      </c>
      <c r="I11" s="1">
        <f t="shared" si="9"/>
        <v>0.35500000000000043</v>
      </c>
      <c r="J11" s="1">
        <f t="shared" si="10"/>
        <v>30.715</v>
      </c>
    </row>
    <row r="12" spans="1:10" x14ac:dyDescent="0.25">
      <c r="A12">
        <v>20230821</v>
      </c>
      <c r="B12" s="1">
        <v>30.715</v>
      </c>
      <c r="C12" s="1">
        <f t="shared" si="11"/>
        <v>30.36</v>
      </c>
      <c r="D12" s="1">
        <f t="shared" si="6"/>
        <v>0.35500000000000043</v>
      </c>
      <c r="E12" s="1">
        <f t="shared" si="7"/>
        <v>0.35500000000000043</v>
      </c>
      <c r="F12" s="1"/>
      <c r="G12" s="1"/>
      <c r="H12" s="1">
        <f t="shared" si="8"/>
        <v>1.1557870747191941</v>
      </c>
      <c r="I12" s="1">
        <f t="shared" si="9"/>
        <v>-0.19999999999999929</v>
      </c>
      <c r="J12" s="1">
        <f t="shared" si="10"/>
        <v>30.515000000000001</v>
      </c>
    </row>
    <row r="13" spans="1:10" x14ac:dyDescent="0.25">
      <c r="A13">
        <v>20230822</v>
      </c>
      <c r="B13" s="1">
        <v>30.515000000000001</v>
      </c>
      <c r="C13" s="1">
        <f t="shared" si="11"/>
        <v>30.715</v>
      </c>
      <c r="D13" s="1">
        <f t="shared" si="6"/>
        <v>-0.19999999999999929</v>
      </c>
      <c r="E13" s="1">
        <f t="shared" si="7"/>
        <v>0.19999999999999929</v>
      </c>
      <c r="F13" s="1"/>
      <c r="G13" s="1"/>
      <c r="H13" s="1">
        <f t="shared" si="8"/>
        <v>0.65541536949041224</v>
      </c>
      <c r="I13" s="1">
        <f t="shared" si="9"/>
        <v>0.28999999999999915</v>
      </c>
      <c r="J13" s="1">
        <f t="shared" si="10"/>
        <v>30.805</v>
      </c>
    </row>
    <row r="14" spans="1:10" x14ac:dyDescent="0.25">
      <c r="A14">
        <v>20230823</v>
      </c>
      <c r="B14" s="1">
        <v>30.805</v>
      </c>
      <c r="C14" s="1">
        <f t="shared" si="11"/>
        <v>30.515000000000001</v>
      </c>
      <c r="D14" s="1">
        <f t="shared" si="6"/>
        <v>0.28999999999999915</v>
      </c>
      <c r="E14" s="1">
        <f t="shared" si="7"/>
        <v>0.28999999999999915</v>
      </c>
      <c r="F14" s="1"/>
      <c r="G14" s="1"/>
      <c r="H14" s="1">
        <f t="shared" si="8"/>
        <v>0.94140561597143047</v>
      </c>
      <c r="I14" s="1">
        <f t="shared" si="9"/>
        <v>-0.51999999999999957</v>
      </c>
      <c r="J14" s="1">
        <f t="shared" si="10"/>
        <v>30.285</v>
      </c>
    </row>
    <row r="15" spans="1:10" x14ac:dyDescent="0.25">
      <c r="A15">
        <v>20230824</v>
      </c>
      <c r="B15" s="1">
        <v>30.285</v>
      </c>
      <c r="C15" s="1">
        <f t="shared" si="11"/>
        <v>30.805</v>
      </c>
      <c r="D15" s="1">
        <f t="shared" si="6"/>
        <v>-0.51999999999999957</v>
      </c>
      <c r="E15" s="1">
        <f t="shared" si="7"/>
        <v>0.51999999999999957</v>
      </c>
      <c r="F15" s="1"/>
      <c r="G15" s="1"/>
      <c r="H15" s="1">
        <f t="shared" si="8"/>
        <v>1.7170216278685806</v>
      </c>
      <c r="I15" s="1">
        <f t="shared" si="9"/>
        <v>0.36499999999999844</v>
      </c>
      <c r="J15" s="1">
        <f t="shared" si="10"/>
        <v>30.65</v>
      </c>
    </row>
    <row r="16" spans="1:10" x14ac:dyDescent="0.25">
      <c r="A16">
        <v>20230825</v>
      </c>
      <c r="B16" s="1">
        <v>30.65</v>
      </c>
      <c r="C16" s="1">
        <f t="shared" si="11"/>
        <v>30.285</v>
      </c>
      <c r="D16" s="1">
        <f t="shared" si="6"/>
        <v>0.36499999999999844</v>
      </c>
      <c r="E16" s="1">
        <f t="shared" si="7"/>
        <v>0.36499999999999844</v>
      </c>
      <c r="F16" s="1"/>
      <c r="G16" s="1"/>
      <c r="H16" s="1">
        <f t="shared" si="8"/>
        <v>1.1908646003262591</v>
      </c>
      <c r="I16" s="1">
        <f t="shared" si="9"/>
        <v>-5.4999999999999716E-2</v>
      </c>
      <c r="J16" s="1">
        <f t="shared" si="10"/>
        <v>30.594999999999999</v>
      </c>
    </row>
    <row r="17" spans="1:10" x14ac:dyDescent="0.25">
      <c r="A17">
        <v>20230828</v>
      </c>
      <c r="B17" s="1">
        <v>30.594999999999999</v>
      </c>
      <c r="C17" s="1">
        <f t="shared" si="11"/>
        <v>30.65</v>
      </c>
      <c r="D17" s="1">
        <f t="shared" si="6"/>
        <v>-5.4999999999999716E-2</v>
      </c>
      <c r="E17" s="1">
        <f t="shared" si="7"/>
        <v>5.4999999999999716E-2</v>
      </c>
      <c r="F17" s="1"/>
      <c r="G17" s="1"/>
      <c r="H17" s="1">
        <f t="shared" si="8"/>
        <v>0.17976793593724374</v>
      </c>
      <c r="I17" s="1">
        <f t="shared" si="9"/>
        <v>0.40500000000000114</v>
      </c>
      <c r="J17" s="1">
        <f t="shared" si="10"/>
        <v>31</v>
      </c>
    </row>
    <row r="18" spans="1:10" x14ac:dyDescent="0.25">
      <c r="A18">
        <v>20230829</v>
      </c>
      <c r="B18" s="1">
        <v>31</v>
      </c>
      <c r="C18" s="1">
        <f t="shared" si="11"/>
        <v>30.594999999999999</v>
      </c>
      <c r="D18" s="1">
        <f t="shared" si="6"/>
        <v>0.40500000000000114</v>
      </c>
      <c r="E18" s="1">
        <f t="shared" si="7"/>
        <v>0.40500000000000114</v>
      </c>
      <c r="F18" s="1"/>
      <c r="G18" s="1"/>
      <c r="H18" s="1">
        <f t="shared" si="8"/>
        <v>1.3064516129032295</v>
      </c>
      <c r="I18" s="1">
        <f t="shared" si="9"/>
        <v>0.40500000000000114</v>
      </c>
      <c r="J18" s="1">
        <f t="shared" si="10"/>
        <v>31.405000000000001</v>
      </c>
    </row>
    <row r="19" spans="1:10" x14ac:dyDescent="0.25">
      <c r="A19">
        <v>20230830</v>
      </c>
      <c r="B19" s="1">
        <v>31.405000000000001</v>
      </c>
      <c r="C19" s="1">
        <f t="shared" si="11"/>
        <v>31</v>
      </c>
      <c r="D19" s="1">
        <f t="shared" si="6"/>
        <v>0.40500000000000114</v>
      </c>
      <c r="E19" s="1">
        <f t="shared" si="7"/>
        <v>0.40500000000000114</v>
      </c>
      <c r="F19" s="1"/>
      <c r="G19" s="1"/>
      <c r="H19" s="1">
        <f t="shared" si="8"/>
        <v>1.2896035663111005</v>
      </c>
      <c r="I19" s="1">
        <f t="shared" si="9"/>
        <v>-1.0000000000001563E-2</v>
      </c>
      <c r="J19" s="1">
        <f t="shared" si="10"/>
        <v>31.395</v>
      </c>
    </row>
    <row r="20" spans="1:10" x14ac:dyDescent="0.25">
      <c r="A20">
        <v>20230831</v>
      </c>
      <c r="B20" s="1">
        <v>31.395</v>
      </c>
      <c r="C20" s="1">
        <f t="shared" si="11"/>
        <v>31.405000000000001</v>
      </c>
      <c r="D20" s="1">
        <f t="shared" si="6"/>
        <v>-1.0000000000001563E-2</v>
      </c>
      <c r="E20" s="1">
        <f t="shared" si="7"/>
        <v>1.0000000000001563E-2</v>
      </c>
      <c r="F20" s="1"/>
      <c r="G20" s="1"/>
      <c r="H20" s="1">
        <f t="shared" si="8"/>
        <v>3.1852205765254223E-2</v>
      </c>
      <c r="I20" s="1">
        <f t="shared" si="9"/>
        <v>4.9999999999990052E-3</v>
      </c>
      <c r="J20" s="1">
        <f t="shared" si="10"/>
        <v>31.4</v>
      </c>
    </row>
    <row r="21" spans="1:10" x14ac:dyDescent="0.25">
      <c r="A21">
        <v>20230901</v>
      </c>
      <c r="B21" s="1">
        <v>31.4</v>
      </c>
      <c r="C21" s="1">
        <f t="shared" si="11"/>
        <v>31.395</v>
      </c>
      <c r="D21" s="1">
        <f t="shared" si="6"/>
        <v>4.9999999999990052E-3</v>
      </c>
      <c r="E21" s="1">
        <f t="shared" si="7"/>
        <v>4.9999999999990052E-3</v>
      </c>
      <c r="F21" s="1"/>
      <c r="G21" s="1"/>
      <c r="H21" s="1">
        <f t="shared" si="8"/>
        <v>1.5923566878977724E-2</v>
      </c>
      <c r="I21" s="1">
        <f t="shared" si="9"/>
        <v>0.125</v>
      </c>
      <c r="J21" s="1">
        <f t="shared" si="10"/>
        <v>31.524999999999999</v>
      </c>
    </row>
    <row r="22" spans="1:10" x14ac:dyDescent="0.25">
      <c r="A22">
        <v>20230904</v>
      </c>
      <c r="B22" s="1">
        <v>31.524999999999999</v>
      </c>
      <c r="C22" s="1">
        <f t="shared" si="11"/>
        <v>31.4</v>
      </c>
      <c r="D22" s="1">
        <f t="shared" si="6"/>
        <v>0.125</v>
      </c>
      <c r="E22" s="1">
        <f t="shared" si="7"/>
        <v>0.125</v>
      </c>
      <c r="F22" s="1"/>
      <c r="G22" s="1"/>
      <c r="H22" s="1">
        <f t="shared" si="8"/>
        <v>0.39651070578905628</v>
      </c>
      <c r="I22" s="1">
        <f t="shared" si="9"/>
        <v>0.625</v>
      </c>
      <c r="J22" s="1">
        <f t="shared" si="10"/>
        <v>32.15</v>
      </c>
    </row>
    <row r="23" spans="1:10" x14ac:dyDescent="0.25">
      <c r="A23">
        <v>20230905</v>
      </c>
      <c r="B23" s="1">
        <v>32.15</v>
      </c>
      <c r="C23" s="1">
        <f t="shared" si="11"/>
        <v>31.524999999999999</v>
      </c>
      <c r="D23" s="1">
        <f t="shared" si="6"/>
        <v>0.625</v>
      </c>
      <c r="E23" s="1">
        <f t="shared" si="7"/>
        <v>0.625</v>
      </c>
      <c r="F23" s="1"/>
      <c r="G23" s="1"/>
      <c r="H23" s="1">
        <f t="shared" si="8"/>
        <v>1.9440124416796267</v>
      </c>
      <c r="I23" s="1">
        <f>AVERAGE(I2:I22)</f>
        <v>4.2857142857142788E-2</v>
      </c>
      <c r="J23" s="1">
        <f t="shared" si="10"/>
        <v>32.192857142857143</v>
      </c>
    </row>
    <row r="24" spans="1:10" x14ac:dyDescent="0.25">
      <c r="C24" s="1">
        <f t="shared" si="11"/>
        <v>32.15</v>
      </c>
      <c r="D24" s="1"/>
      <c r="I24" s="1"/>
      <c r="J24" s="1">
        <f>I23+J23</f>
        <v>32.235714285714288</v>
      </c>
    </row>
    <row r="25" spans="1:10" x14ac:dyDescent="0.25">
      <c r="C25" s="1">
        <f>B23</f>
        <v>32.15</v>
      </c>
      <c r="I25" s="1"/>
      <c r="J25" s="1">
        <f>I23+J24</f>
        <v>32.278571428571432</v>
      </c>
    </row>
    <row r="26" spans="1:10" x14ac:dyDescent="0.25">
      <c r="C26" s="1">
        <f>B23</f>
        <v>32.15</v>
      </c>
      <c r="I26" s="1"/>
      <c r="J26" s="1">
        <f>I23+J25</f>
        <v>32.321428571428577</v>
      </c>
    </row>
    <row r="27" spans="1:10" x14ac:dyDescent="0.25">
      <c r="C27" s="1">
        <f>B23</f>
        <v>32.15</v>
      </c>
      <c r="I27" s="1"/>
      <c r="J27" s="1">
        <f>I23+J26</f>
        <v>32.364285714285721</v>
      </c>
    </row>
    <row r="28" spans="1:10" x14ac:dyDescent="0.25">
      <c r="C28" s="1">
        <f>B23</f>
        <v>32.15</v>
      </c>
    </row>
    <row r="34" spans="3:20" x14ac:dyDescent="0.25">
      <c r="J34" t="s">
        <v>10</v>
      </c>
      <c r="K34" t="s">
        <v>11</v>
      </c>
      <c r="L34" t="s">
        <v>12</v>
      </c>
      <c r="M34" t="s">
        <v>13</v>
      </c>
      <c r="N34" t="s">
        <v>14</v>
      </c>
      <c r="O34" t="s">
        <v>15</v>
      </c>
      <c r="P34" t="s">
        <v>16</v>
      </c>
      <c r="Q34" t="s">
        <v>17</v>
      </c>
      <c r="R34" t="s">
        <v>5</v>
      </c>
      <c r="S34" t="s">
        <v>7</v>
      </c>
      <c r="T34" t="s">
        <v>6</v>
      </c>
    </row>
    <row r="35" spans="3:20" x14ac:dyDescent="0.25">
      <c r="C35" s="1"/>
      <c r="D35" s="1"/>
      <c r="E35" s="1"/>
      <c r="J35">
        <v>1</v>
      </c>
      <c r="K35" s="1">
        <v>31.25</v>
      </c>
      <c r="L35" s="1">
        <f>INTERCEPT(K35:K56,J35:J56)</f>
        <v>30.83675324675324</v>
      </c>
      <c r="M35" s="1">
        <f>SLOPE(K35:K56,J35:J56)</f>
        <v>1.7357425183512114E-2</v>
      </c>
      <c r="N35" s="1">
        <f t="shared" ref="N35:N56" si="12">L$35+M$35*J35</f>
        <v>30.854110671936752</v>
      </c>
      <c r="O35" s="1">
        <f t="shared" ref="O35:O56" si="13">K35-N35</f>
        <v>0.39588932806324806</v>
      </c>
      <c r="P35">
        <f t="shared" ref="P35:P56" si="14">((1/(22-2)*(SUM(O35/K35)*100)))</f>
        <v>6.3342292490119689E-2</v>
      </c>
      <c r="Q35" s="1">
        <f t="shared" ref="Q35:Q56" si="15">ABS(O35)</f>
        <v>0.39588932806324806</v>
      </c>
      <c r="R35" s="1">
        <f>AVERAGE(Q35:Q56)</f>
        <v>0.40819516451927401</v>
      </c>
      <c r="S35">
        <f t="shared" ref="S35:S56" si="16">Q35/K35*100</f>
        <v>1.2668458498023938</v>
      </c>
      <c r="T35">
        <f>AVERAGE(S35:S56)</f>
        <v>1.3079944233130034</v>
      </c>
    </row>
    <row r="36" spans="3:20" x14ac:dyDescent="0.25">
      <c r="C36" s="1"/>
      <c r="D36" s="1"/>
      <c r="J36">
        <v>2</v>
      </c>
      <c r="K36" s="1">
        <v>30.61</v>
      </c>
      <c r="N36" s="1">
        <f t="shared" si="12"/>
        <v>30.871468097120264</v>
      </c>
      <c r="O36" s="1">
        <f t="shared" si="13"/>
        <v>-0.26146809712026453</v>
      </c>
      <c r="P36">
        <f t="shared" si="14"/>
        <v>-4.2709587899422502E-2</v>
      </c>
      <c r="Q36" s="1">
        <f t="shared" si="15"/>
        <v>0.26146809712026453</v>
      </c>
      <c r="S36">
        <f t="shared" si="16"/>
        <v>0.85419175798844993</v>
      </c>
    </row>
    <row r="37" spans="3:20" x14ac:dyDescent="0.25">
      <c r="C37" s="1"/>
      <c r="D37" s="1"/>
      <c r="J37">
        <v>3</v>
      </c>
      <c r="K37" s="1">
        <v>30.84</v>
      </c>
      <c r="N37" s="1">
        <f t="shared" si="12"/>
        <v>30.888825522303776</v>
      </c>
      <c r="O37" s="1">
        <f t="shared" si="13"/>
        <v>-4.8825522303776125E-2</v>
      </c>
      <c r="P37">
        <f t="shared" si="14"/>
        <v>-7.9159407107289442E-3</v>
      </c>
      <c r="Q37" s="1">
        <f t="shared" si="15"/>
        <v>4.8825522303776125E-2</v>
      </c>
      <c r="S37">
        <f t="shared" si="16"/>
        <v>0.15831881421457888</v>
      </c>
    </row>
    <row r="38" spans="3:20" x14ac:dyDescent="0.25">
      <c r="C38" s="1"/>
      <c r="D38" s="1"/>
      <c r="J38">
        <v>4</v>
      </c>
      <c r="K38" s="1">
        <v>30.91</v>
      </c>
      <c r="N38" s="1">
        <f t="shared" si="12"/>
        <v>30.906182947487288</v>
      </c>
      <c r="O38" s="1">
        <f t="shared" si="13"/>
        <v>3.817052512712138E-3</v>
      </c>
      <c r="P38">
        <f t="shared" si="14"/>
        <v>6.1744621687352609E-4</v>
      </c>
      <c r="Q38" s="1">
        <f t="shared" si="15"/>
        <v>3.817052512712138E-3</v>
      </c>
      <c r="S38">
        <f t="shared" si="16"/>
        <v>1.2348924337470521E-2</v>
      </c>
    </row>
    <row r="39" spans="3:20" x14ac:dyDescent="0.25">
      <c r="C39" s="1"/>
      <c r="D39" s="1"/>
      <c r="J39">
        <v>5</v>
      </c>
      <c r="K39" s="1">
        <v>31.445</v>
      </c>
      <c r="N39" s="1">
        <f t="shared" si="12"/>
        <v>30.9235403726708</v>
      </c>
      <c r="O39" s="1">
        <f t="shared" si="13"/>
        <v>0.52145962732920026</v>
      </c>
      <c r="P39">
        <f t="shared" si="14"/>
        <v>8.2916143636381015E-2</v>
      </c>
      <c r="Q39" s="1">
        <f t="shared" si="15"/>
        <v>0.52145962732920026</v>
      </c>
      <c r="S39">
        <f t="shared" si="16"/>
        <v>1.6583228727276202</v>
      </c>
    </row>
    <row r="40" spans="3:20" x14ac:dyDescent="0.25">
      <c r="C40" s="1"/>
      <c r="D40" s="1"/>
      <c r="J40">
        <v>6</v>
      </c>
      <c r="K40" s="1">
        <v>32.479999999999997</v>
      </c>
      <c r="N40" s="1">
        <f t="shared" si="12"/>
        <v>30.940897797854312</v>
      </c>
      <c r="O40" s="1">
        <f t="shared" si="13"/>
        <v>1.5391022021456848</v>
      </c>
      <c r="P40">
        <f t="shared" si="14"/>
        <v>0.23693075771947122</v>
      </c>
      <c r="Q40" s="1">
        <f t="shared" si="15"/>
        <v>1.5391022021456848</v>
      </c>
      <c r="S40">
        <f t="shared" si="16"/>
        <v>4.7386151543894242</v>
      </c>
    </row>
    <row r="41" spans="3:20" x14ac:dyDescent="0.25">
      <c r="C41" s="1"/>
      <c r="D41" s="1"/>
      <c r="J41">
        <v>7</v>
      </c>
      <c r="K41" s="1">
        <v>30.895</v>
      </c>
      <c r="N41" s="1">
        <f t="shared" si="12"/>
        <v>30.958255223037824</v>
      </c>
      <c r="O41" s="1">
        <f t="shared" si="13"/>
        <v>-6.3255223037824493E-2</v>
      </c>
      <c r="P41">
        <f t="shared" si="14"/>
        <v>-1.0237129476909614E-2</v>
      </c>
      <c r="Q41" s="1">
        <f t="shared" si="15"/>
        <v>6.3255223037824493E-2</v>
      </c>
      <c r="S41">
        <f t="shared" si="16"/>
        <v>0.20474258953819224</v>
      </c>
    </row>
    <row r="42" spans="3:20" x14ac:dyDescent="0.25">
      <c r="C42" s="1"/>
      <c r="D42" s="1"/>
      <c r="J42">
        <v>8</v>
      </c>
      <c r="K42" s="1">
        <v>31.05</v>
      </c>
      <c r="N42" s="1">
        <f t="shared" si="12"/>
        <v>30.975612648221336</v>
      </c>
      <c r="O42" s="1">
        <f t="shared" si="13"/>
        <v>7.4387351778664623E-2</v>
      </c>
      <c r="P42">
        <f t="shared" si="14"/>
        <v>1.1978639577884802E-2</v>
      </c>
      <c r="Q42" s="1">
        <f t="shared" si="15"/>
        <v>7.4387351778664623E-2</v>
      </c>
      <c r="S42">
        <f t="shared" si="16"/>
        <v>0.23957279155769604</v>
      </c>
    </row>
    <row r="43" spans="3:20" x14ac:dyDescent="0.25">
      <c r="C43" s="1"/>
      <c r="D43" s="1"/>
      <c r="J43">
        <v>9</v>
      </c>
      <c r="K43" s="1">
        <v>30.52</v>
      </c>
      <c r="N43" s="1">
        <f t="shared" si="12"/>
        <v>30.992970073404848</v>
      </c>
      <c r="O43" s="1">
        <f t="shared" si="13"/>
        <v>-0.47297007340484853</v>
      </c>
      <c r="P43">
        <f t="shared" si="14"/>
        <v>-7.7485267595813978E-2</v>
      </c>
      <c r="Q43" s="1">
        <f t="shared" si="15"/>
        <v>0.47297007340484853</v>
      </c>
      <c r="S43">
        <f t="shared" si="16"/>
        <v>1.5497053519162796</v>
      </c>
    </row>
    <row r="44" spans="3:20" x14ac:dyDescent="0.25">
      <c r="C44" s="1"/>
      <c r="D44" s="1"/>
      <c r="J44">
        <v>10</v>
      </c>
      <c r="K44" s="1">
        <v>30.36</v>
      </c>
      <c r="N44" s="1">
        <f t="shared" si="12"/>
        <v>31.01032749858836</v>
      </c>
      <c r="O44" s="1">
        <f t="shared" si="13"/>
        <v>-0.6503274985883607</v>
      </c>
      <c r="P44">
        <f t="shared" si="14"/>
        <v>-0.10710268422074452</v>
      </c>
      <c r="Q44" s="1">
        <f t="shared" si="15"/>
        <v>0.6503274985883607</v>
      </c>
      <c r="S44">
        <f t="shared" si="16"/>
        <v>2.1420536844148903</v>
      </c>
    </row>
    <row r="45" spans="3:20" x14ac:dyDescent="0.25">
      <c r="C45" s="1"/>
      <c r="D45" s="1"/>
      <c r="J45">
        <v>11</v>
      </c>
      <c r="K45" s="1">
        <v>30.715</v>
      </c>
      <c r="N45" s="1">
        <f t="shared" si="12"/>
        <v>31.027684923771872</v>
      </c>
      <c r="O45" s="1">
        <f t="shared" si="13"/>
        <v>-0.31268492377187229</v>
      </c>
      <c r="P45">
        <f t="shared" si="14"/>
        <v>-5.0901013148603659E-2</v>
      </c>
      <c r="Q45" s="1">
        <f t="shared" si="15"/>
        <v>0.31268492377187229</v>
      </c>
      <c r="S45">
        <f t="shared" si="16"/>
        <v>1.0180202629720732</v>
      </c>
    </row>
    <row r="46" spans="3:20" x14ac:dyDescent="0.25">
      <c r="C46" s="1"/>
      <c r="D46" s="1"/>
      <c r="J46">
        <v>12</v>
      </c>
      <c r="K46" s="1">
        <v>30.515000000000001</v>
      </c>
      <c r="N46" s="1">
        <f t="shared" si="12"/>
        <v>31.045042348955384</v>
      </c>
      <c r="O46" s="1">
        <f t="shared" si="13"/>
        <v>-0.5300423489553836</v>
      </c>
      <c r="P46">
        <f t="shared" si="14"/>
        <v>-8.6849475496539999E-2</v>
      </c>
      <c r="Q46" s="1">
        <f t="shared" si="15"/>
        <v>0.5300423489553836</v>
      </c>
      <c r="S46">
        <f t="shared" si="16"/>
        <v>1.7369895099307999</v>
      </c>
    </row>
    <row r="47" spans="3:20" x14ac:dyDescent="0.25">
      <c r="C47" s="1"/>
      <c r="D47" s="1"/>
      <c r="J47">
        <v>13</v>
      </c>
      <c r="K47" s="1">
        <v>30.805</v>
      </c>
      <c r="N47" s="1">
        <f t="shared" si="12"/>
        <v>31.062399774138896</v>
      </c>
      <c r="O47" s="1">
        <f t="shared" si="13"/>
        <v>-0.25739977413889648</v>
      </c>
      <c r="P47">
        <f t="shared" si="14"/>
        <v>-4.1778895331747529E-2</v>
      </c>
      <c r="Q47" s="1">
        <f t="shared" si="15"/>
        <v>0.25739977413889648</v>
      </c>
      <c r="S47">
        <f t="shared" si="16"/>
        <v>0.83557790663495046</v>
      </c>
    </row>
    <row r="48" spans="3:20" x14ac:dyDescent="0.25">
      <c r="C48" s="1"/>
      <c r="D48" s="1"/>
      <c r="J48">
        <v>14</v>
      </c>
      <c r="K48" s="1">
        <v>30.285</v>
      </c>
      <c r="N48" s="1">
        <f t="shared" si="12"/>
        <v>31.079757199322408</v>
      </c>
      <c r="O48" s="1">
        <f t="shared" si="13"/>
        <v>-0.79475719932240807</v>
      </c>
      <c r="P48">
        <f t="shared" si="14"/>
        <v>-0.13121300962892654</v>
      </c>
      <c r="Q48" s="1">
        <f t="shared" si="15"/>
        <v>0.79475719932240807</v>
      </c>
      <c r="S48">
        <f t="shared" si="16"/>
        <v>2.6242601925785305</v>
      </c>
    </row>
    <row r="49" spans="1:19" x14ac:dyDescent="0.25">
      <c r="C49" s="1"/>
      <c r="D49" s="1"/>
      <c r="J49">
        <v>15</v>
      </c>
      <c r="K49" s="1">
        <v>30.65</v>
      </c>
      <c r="N49" s="1">
        <f t="shared" si="12"/>
        <v>31.09711462450592</v>
      </c>
      <c r="O49" s="1">
        <f t="shared" si="13"/>
        <v>-0.44711462450592165</v>
      </c>
      <c r="P49">
        <f t="shared" si="14"/>
        <v>-7.2938764193461944E-2</v>
      </c>
      <c r="Q49" s="1">
        <f t="shared" si="15"/>
        <v>0.44711462450592165</v>
      </c>
      <c r="S49">
        <f t="shared" si="16"/>
        <v>1.4587752838692387</v>
      </c>
    </row>
    <row r="50" spans="1:19" x14ac:dyDescent="0.25">
      <c r="C50" s="1"/>
      <c r="D50" s="1"/>
      <c r="J50">
        <v>16</v>
      </c>
      <c r="K50" s="1">
        <v>30.594999999999999</v>
      </c>
      <c r="N50" s="1">
        <f t="shared" si="12"/>
        <v>31.114472049689432</v>
      </c>
      <c r="O50" s="1">
        <f t="shared" si="13"/>
        <v>-0.51947204968943339</v>
      </c>
      <c r="P50">
        <f t="shared" si="14"/>
        <v>-8.4894925590690229E-2</v>
      </c>
      <c r="Q50" s="1">
        <f t="shared" si="15"/>
        <v>0.51947204968943339</v>
      </c>
      <c r="S50">
        <f t="shared" si="16"/>
        <v>1.6978985118138044</v>
      </c>
    </row>
    <row r="51" spans="1:19" x14ac:dyDescent="0.25">
      <c r="C51" s="1"/>
      <c r="D51" s="1"/>
      <c r="J51">
        <v>17</v>
      </c>
      <c r="K51" s="1">
        <v>31</v>
      </c>
      <c r="N51" s="1">
        <f t="shared" si="12"/>
        <v>31.131829474872944</v>
      </c>
      <c r="O51" s="1">
        <f t="shared" si="13"/>
        <v>-0.13182947487294427</v>
      </c>
      <c r="P51">
        <f t="shared" si="14"/>
        <v>-2.1262818527894242E-2</v>
      </c>
      <c r="Q51" s="1">
        <f t="shared" si="15"/>
        <v>0.13182947487294427</v>
      </c>
      <c r="S51">
        <f t="shared" si="16"/>
        <v>0.42525637055788479</v>
      </c>
    </row>
    <row r="52" spans="1:19" x14ac:dyDescent="0.25">
      <c r="C52" s="1"/>
      <c r="D52" s="1"/>
      <c r="J52">
        <v>18</v>
      </c>
      <c r="K52" s="1">
        <v>31.405000000000001</v>
      </c>
      <c r="N52" s="1">
        <f t="shared" si="12"/>
        <v>31.149186900056456</v>
      </c>
      <c r="O52" s="1">
        <f t="shared" si="13"/>
        <v>0.25581309994354484</v>
      </c>
      <c r="P52">
        <f t="shared" si="14"/>
        <v>4.0728084690900307E-2</v>
      </c>
      <c r="Q52" s="1">
        <f t="shared" si="15"/>
        <v>0.25581309994354484</v>
      </c>
      <c r="S52">
        <f t="shared" si="16"/>
        <v>0.81456169381800614</v>
      </c>
    </row>
    <row r="53" spans="1:19" x14ac:dyDescent="0.25">
      <c r="C53" s="1"/>
      <c r="D53" s="1"/>
      <c r="J53">
        <v>19</v>
      </c>
      <c r="K53" s="1">
        <v>31.395</v>
      </c>
      <c r="N53" s="1">
        <f t="shared" si="12"/>
        <v>31.166544325239968</v>
      </c>
      <c r="O53" s="1">
        <f t="shared" si="13"/>
        <v>0.22845567476003126</v>
      </c>
      <c r="P53">
        <f t="shared" si="14"/>
        <v>3.6384085803476872E-2</v>
      </c>
      <c r="Q53" s="1">
        <f t="shared" si="15"/>
        <v>0.22845567476003126</v>
      </c>
      <c r="S53">
        <f t="shared" si="16"/>
        <v>0.72768171606953747</v>
      </c>
    </row>
    <row r="54" spans="1:19" x14ac:dyDescent="0.25">
      <c r="C54" s="1"/>
      <c r="D54" s="1"/>
      <c r="J54">
        <v>20</v>
      </c>
      <c r="K54" s="1">
        <v>31.4</v>
      </c>
      <c r="N54" s="1">
        <f t="shared" si="12"/>
        <v>31.183901750423484</v>
      </c>
      <c r="O54" s="1">
        <f t="shared" si="13"/>
        <v>0.21609824957651469</v>
      </c>
      <c r="P54">
        <f t="shared" si="14"/>
        <v>3.4410549295623365E-2</v>
      </c>
      <c r="Q54" s="1">
        <f t="shared" si="15"/>
        <v>0.21609824957651469</v>
      </c>
      <c r="S54">
        <f t="shared" si="16"/>
        <v>0.68821098591246721</v>
      </c>
    </row>
    <row r="55" spans="1:19" x14ac:dyDescent="0.25">
      <c r="C55" s="1"/>
      <c r="D55" s="1"/>
      <c r="J55">
        <v>21</v>
      </c>
      <c r="K55" s="1">
        <v>31.524999999999999</v>
      </c>
      <c r="N55" s="1">
        <f t="shared" si="12"/>
        <v>31.201259175606996</v>
      </c>
      <c r="O55" s="1">
        <f t="shared" si="13"/>
        <v>0.32374082439300267</v>
      </c>
      <c r="P55">
        <f t="shared" si="14"/>
        <v>5.1346681109120162E-2</v>
      </c>
      <c r="Q55" s="1">
        <f t="shared" si="15"/>
        <v>0.32374082439300267</v>
      </c>
      <c r="S55">
        <f t="shared" si="16"/>
        <v>1.0269336221824032</v>
      </c>
    </row>
    <row r="56" spans="1:19" x14ac:dyDescent="0.25">
      <c r="C56" s="1"/>
      <c r="D56" s="1"/>
      <c r="J56">
        <v>22</v>
      </c>
      <c r="K56" s="1">
        <v>32.15</v>
      </c>
      <c r="N56" s="1">
        <f t="shared" si="12"/>
        <v>31.218616600790508</v>
      </c>
      <c r="O56" s="1">
        <f t="shared" si="13"/>
        <v>0.93138339920949065</v>
      </c>
      <c r="P56">
        <f t="shared" si="14"/>
        <v>0.14484967328296902</v>
      </c>
      <c r="Q56" s="1">
        <f t="shared" si="15"/>
        <v>0.93138339920949065</v>
      </c>
      <c r="S56">
        <f t="shared" si="16"/>
        <v>2.8969934656593801</v>
      </c>
    </row>
    <row r="57" spans="1:19" x14ac:dyDescent="0.25">
      <c r="A57" t="s">
        <v>10</v>
      </c>
      <c r="B57" t="s">
        <v>11</v>
      </c>
      <c r="C57" s="2" t="s">
        <v>12</v>
      </c>
      <c r="D57" s="2" t="s">
        <v>13</v>
      </c>
      <c r="E57" t="s">
        <v>18</v>
      </c>
      <c r="F57" t="s">
        <v>19</v>
      </c>
      <c r="G57" t="s">
        <v>20</v>
      </c>
    </row>
    <row r="58" spans="1:19" x14ac:dyDescent="0.25">
      <c r="A58">
        <v>1</v>
      </c>
      <c r="B58" s="1">
        <v>300</v>
      </c>
      <c r="C58" s="1" t="e">
        <f>INTERCEPT(B58:B69,A58:A73)</f>
        <v>#N/A</v>
      </c>
      <c r="D58" s="1">
        <f>SLOPE(B58:B69,A58:A69)</f>
        <v>0.45454545454545453</v>
      </c>
      <c r="E58" s="1" t="e">
        <f>C58+D58*A58</f>
        <v>#N/A</v>
      </c>
      <c r="F58" s="1" t="e">
        <f t="shared" ref="F58:F73" si="17">B58-E58</f>
        <v>#N/A</v>
      </c>
    </row>
    <row r="59" spans="1:19" x14ac:dyDescent="0.25">
      <c r="A59">
        <v>2</v>
      </c>
      <c r="B59" s="1">
        <v>600</v>
      </c>
      <c r="C59" s="1"/>
      <c r="D59" s="1"/>
      <c r="E59" s="1" t="e">
        <f>C58+D58*A59</f>
        <v>#N/A</v>
      </c>
      <c r="F59" s="1" t="e">
        <f t="shared" si="17"/>
        <v>#N/A</v>
      </c>
    </row>
    <row r="60" spans="1:19" x14ac:dyDescent="0.25">
      <c r="A60">
        <v>3</v>
      </c>
      <c r="B60" s="1">
        <v>100</v>
      </c>
      <c r="C60" s="1"/>
      <c r="D60" s="1"/>
      <c r="E60" s="1" t="e">
        <f t="shared" ref="E60:E73" si="18">C$58+D$58*A60</f>
        <v>#N/A</v>
      </c>
      <c r="F60" s="1" t="e">
        <f t="shared" si="17"/>
        <v>#N/A</v>
      </c>
    </row>
    <row r="61" spans="1:19" x14ac:dyDescent="0.25">
      <c r="A61">
        <v>4</v>
      </c>
      <c r="B61" s="1">
        <v>500</v>
      </c>
      <c r="C61" s="1"/>
      <c r="D61" s="1"/>
      <c r="E61" s="1" t="e">
        <f t="shared" si="18"/>
        <v>#N/A</v>
      </c>
      <c r="F61" s="1" t="e">
        <f t="shared" si="17"/>
        <v>#N/A</v>
      </c>
    </row>
    <row r="62" spans="1:19" x14ac:dyDescent="0.25">
      <c r="A62">
        <v>5</v>
      </c>
      <c r="B62" s="1">
        <v>280</v>
      </c>
      <c r="C62" s="1"/>
      <c r="D62" s="1"/>
      <c r="E62" s="1" t="e">
        <f t="shared" si="18"/>
        <v>#N/A</v>
      </c>
      <c r="F62" s="1" t="e">
        <f t="shared" si="17"/>
        <v>#N/A</v>
      </c>
    </row>
    <row r="63" spans="1:19" x14ac:dyDescent="0.25">
      <c r="A63">
        <v>6</v>
      </c>
      <c r="B63" s="1">
        <v>630</v>
      </c>
      <c r="C63" s="1"/>
      <c r="D63" s="1"/>
      <c r="E63" s="1" t="e">
        <f t="shared" si="18"/>
        <v>#N/A</v>
      </c>
      <c r="F63" s="1" t="e">
        <f t="shared" si="17"/>
        <v>#N/A</v>
      </c>
    </row>
    <row r="64" spans="1:19" x14ac:dyDescent="0.25">
      <c r="A64">
        <v>7</v>
      </c>
      <c r="B64" s="1">
        <v>110</v>
      </c>
      <c r="C64" s="1"/>
      <c r="D64" s="1"/>
      <c r="E64" s="1" t="e">
        <f t="shared" si="18"/>
        <v>#N/A</v>
      </c>
      <c r="F64" s="1" t="e">
        <f t="shared" si="17"/>
        <v>#N/A</v>
      </c>
    </row>
    <row r="65" spans="1:6" x14ac:dyDescent="0.25">
      <c r="A65">
        <v>8</v>
      </c>
      <c r="B65" s="1">
        <v>480</v>
      </c>
      <c r="C65" s="1"/>
      <c r="D65" s="1"/>
      <c r="E65" s="1" t="e">
        <f t="shared" si="18"/>
        <v>#N/A</v>
      </c>
      <c r="F65" s="1" t="e">
        <f t="shared" si="17"/>
        <v>#N/A</v>
      </c>
    </row>
    <row r="66" spans="1:6" x14ac:dyDescent="0.25">
      <c r="A66">
        <v>9</v>
      </c>
      <c r="B66" s="1">
        <v>250</v>
      </c>
      <c r="C66" s="1"/>
      <c r="D66" s="1"/>
      <c r="E66" s="1" t="e">
        <f t="shared" si="18"/>
        <v>#N/A</v>
      </c>
      <c r="F66" s="1" t="e">
        <f t="shared" si="17"/>
        <v>#N/A</v>
      </c>
    </row>
    <row r="67" spans="1:6" x14ac:dyDescent="0.25">
      <c r="A67">
        <v>10</v>
      </c>
      <c r="B67" s="1">
        <v>580</v>
      </c>
      <c r="C67" s="1"/>
      <c r="D67" s="1"/>
      <c r="E67" s="1" t="e">
        <f t="shared" si="18"/>
        <v>#N/A</v>
      </c>
      <c r="F67" s="1" t="e">
        <f t="shared" si="17"/>
        <v>#N/A</v>
      </c>
    </row>
    <row r="68" spans="1:6" x14ac:dyDescent="0.25">
      <c r="A68">
        <v>11</v>
      </c>
      <c r="B68" s="1">
        <v>90</v>
      </c>
      <c r="C68" s="1"/>
      <c r="D68" s="1"/>
      <c r="E68" s="1" t="e">
        <f t="shared" si="18"/>
        <v>#N/A</v>
      </c>
      <c r="F68" s="1" t="e">
        <f t="shared" si="17"/>
        <v>#N/A</v>
      </c>
    </row>
    <row r="69" spans="1:6" x14ac:dyDescent="0.25">
      <c r="A69">
        <v>12</v>
      </c>
      <c r="B69" s="1">
        <v>530</v>
      </c>
      <c r="C69" s="1"/>
      <c r="D69" s="1"/>
      <c r="E69" s="1" t="e">
        <f t="shared" si="18"/>
        <v>#N/A</v>
      </c>
      <c r="F69" s="1" t="e">
        <f t="shared" si="17"/>
        <v>#N/A</v>
      </c>
    </row>
    <row r="70" spans="1:6" x14ac:dyDescent="0.25">
      <c r="A70">
        <v>13</v>
      </c>
      <c r="B70" s="1"/>
      <c r="C70" s="1"/>
      <c r="D70" s="1"/>
      <c r="E70" s="1" t="e">
        <f t="shared" si="18"/>
        <v>#N/A</v>
      </c>
      <c r="F70" s="1" t="e">
        <f t="shared" si="17"/>
        <v>#N/A</v>
      </c>
    </row>
    <row r="71" spans="1:6" x14ac:dyDescent="0.25">
      <c r="A71">
        <v>14</v>
      </c>
      <c r="B71" s="1"/>
      <c r="C71" s="1"/>
      <c r="D71" s="1"/>
      <c r="E71" s="1" t="e">
        <f t="shared" si="18"/>
        <v>#N/A</v>
      </c>
      <c r="F71" s="1" t="e">
        <f t="shared" si="17"/>
        <v>#N/A</v>
      </c>
    </row>
    <row r="72" spans="1:6" x14ac:dyDescent="0.25">
      <c r="A72">
        <v>15</v>
      </c>
      <c r="B72" s="1"/>
      <c r="C72" s="1"/>
      <c r="D72" s="1"/>
      <c r="E72" s="1" t="e">
        <f t="shared" si="18"/>
        <v>#N/A</v>
      </c>
      <c r="F72" s="1" t="e">
        <f t="shared" si="17"/>
        <v>#N/A</v>
      </c>
    </row>
    <row r="73" spans="1:6" x14ac:dyDescent="0.25">
      <c r="A73">
        <v>16</v>
      </c>
      <c r="B73" s="1"/>
      <c r="C73" s="1"/>
      <c r="D73" s="1"/>
      <c r="E73" s="1" t="e">
        <f t="shared" si="18"/>
        <v>#N/A</v>
      </c>
      <c r="F73" s="1" t="e">
        <f t="shared" si="17"/>
        <v>#N/A</v>
      </c>
    </row>
    <row r="74" spans="1:6" x14ac:dyDescent="0.25">
      <c r="B74" s="1"/>
      <c r="C74" s="1"/>
      <c r="D74" s="1"/>
    </row>
    <row r="75" spans="1:6" x14ac:dyDescent="0.25">
      <c r="B75" s="1"/>
      <c r="C75" s="1"/>
      <c r="D75" s="1"/>
    </row>
    <row r="76" spans="1:6" x14ac:dyDescent="0.25">
      <c r="B76" s="1"/>
      <c r="C76" s="1"/>
      <c r="D76" s="1"/>
    </row>
    <row r="77" spans="1:6" x14ac:dyDescent="0.25">
      <c r="B77" s="1"/>
    </row>
    <row r="78" spans="1:6" x14ac:dyDescent="0.25">
      <c r="B78" s="1"/>
    </row>
    <row r="79" spans="1:6" x14ac:dyDescent="0.25">
      <c r="B79" s="1"/>
    </row>
  </sheetData>
  <pageMargins left="0.70078740157480324" right="0.70078740157480324" top="0.75196850393700787" bottom="0.75196850393700787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дизель синий</cp:lastModifiedBy>
  <cp:revision>2</cp:revision>
  <dcterms:modified xsi:type="dcterms:W3CDTF">2023-11-24T08:13:29Z</dcterms:modified>
</cp:coreProperties>
</file>