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codeName="ThisWorkbook" defaultThemeVersion="124226"/>
  <bookViews>
    <workbookView xWindow="25260" yWindow="75" windowWidth="24675" windowHeight="12165" activeTab="7"/>
  </bookViews>
  <sheets>
    <sheet name="Sommaire" sheetId="1" r:id="rId1"/>
    <sheet name="HD" sheetId="22" r:id="rId2"/>
    <sheet name="Réseau HD" sheetId="16" r:id="rId3"/>
    <sheet name="THD" sheetId="15" r:id="rId4"/>
    <sheet name="FttH" sheetId="18" r:id="rId5"/>
    <sheet name="Graphiques FttH" sheetId="20" r:id="rId6"/>
    <sheet name="OI FttH" sheetId="19" r:id="rId7"/>
    <sheet name="Linéaire GC" sheetId="21" r:id="rId8"/>
    <sheet name="Volume GC" sheetId="13" r:id="rId9"/>
  </sheets>
  <definedNames>
    <definedName name="OLE_LINK1" localSheetId="0">Sommaire!$C$39</definedName>
  </definedNames>
  <calcPr calcId="145621" calcMode="manual"/>
</workbook>
</file>

<file path=xl/calcChain.xml><?xml version="1.0" encoding="utf-8"?>
<calcChain xmlns="http://schemas.openxmlformats.org/spreadsheetml/2006/main">
  <c r="A18" i="20" l="1"/>
  <c r="A17" i="20"/>
  <c r="A16" i="20"/>
  <c r="A14" i="20"/>
  <c r="A13" i="20"/>
  <c r="A12" i="20"/>
  <c r="A11" i="20"/>
  <c r="A9" i="20"/>
  <c r="A8" i="20"/>
  <c r="A7" i="20"/>
  <c r="A6" i="20"/>
  <c r="A4" i="20"/>
  <c r="A3" i="20"/>
  <c r="A2" i="20"/>
  <c r="A1" i="20"/>
  <c r="P18" i="16" l="1"/>
  <c r="P13" i="16"/>
  <c r="Z18" i="15" l="1"/>
  <c r="Y18" i="15"/>
  <c r="X18" i="15"/>
  <c r="W18" i="15"/>
  <c r="V18" i="15"/>
  <c r="U18" i="15"/>
  <c r="T18" i="15"/>
  <c r="S18" i="15"/>
  <c r="R18" i="15"/>
  <c r="Q18" i="15"/>
  <c r="P18" i="15"/>
  <c r="O18" i="15"/>
  <c r="N18" i="15"/>
  <c r="N5" i="15"/>
</calcChain>
</file>

<file path=xl/comments1.xml><?xml version="1.0" encoding="utf-8"?>
<comments xmlns="http://schemas.openxmlformats.org/spreadsheetml/2006/main">
  <authors>
    <author>Auteur</author>
  </authors>
  <commentList>
    <comment ref="F7" authorId="0">
      <text>
        <r>
          <rPr>
            <b/>
            <sz val="9"/>
            <color indexed="81"/>
            <rFont val="Tahoma"/>
            <family val="2"/>
          </rPr>
          <t>ARCEP :</t>
        </r>
        <r>
          <rPr>
            <sz val="9"/>
            <color indexed="81"/>
            <rFont val="Tahoma"/>
            <family val="2"/>
          </rPr>
          <t xml:space="preserve">
Changement de définition, voir sommaire</t>
        </r>
      </text>
    </comment>
    <comment ref="A14" authorId="0">
      <text>
        <r>
          <rPr>
            <b/>
            <sz val="9"/>
            <color indexed="81"/>
            <rFont val="Tahoma"/>
            <family val="2"/>
          </rPr>
          <t>ARCEP :</t>
        </r>
        <r>
          <rPr>
            <sz val="9"/>
            <color indexed="81"/>
            <rFont val="Tahoma"/>
            <family val="2"/>
          </rPr>
          <t xml:space="preserve">
Les arrondis peuvent expliquer des différences entre un total et sa répartition en différentes catégories par zone géographique / type de projet</t>
        </r>
      </text>
    </comment>
    <comment ref="AA18" authorId="0">
      <text>
        <r>
          <rPr>
            <b/>
            <sz val="9"/>
            <color indexed="81"/>
            <rFont val="Tahoma"/>
            <family val="2"/>
          </rPr>
          <t>Arcep:</t>
        </r>
        <r>
          <rPr>
            <sz val="9"/>
            <color indexed="81"/>
            <rFont val="Tahoma"/>
            <family val="2"/>
          </rPr>
          <t xml:space="preserve">
Suite à la vente du réseau THD Seine à Covage 92.</t>
        </r>
      </text>
    </comment>
    <comment ref="AA19" authorId="0">
      <text>
        <r>
          <rPr>
            <b/>
            <sz val="9"/>
            <color indexed="81"/>
            <rFont val="Tahoma"/>
            <family val="2"/>
          </rPr>
          <t>Arcep:</t>
        </r>
        <r>
          <rPr>
            <sz val="9"/>
            <color indexed="81"/>
            <rFont val="Tahoma"/>
            <family val="2"/>
          </rPr>
          <t xml:space="preserve">
Suite à la vente du réseau THD Seine à Covage 92.</t>
        </r>
      </text>
    </comment>
    <comment ref="AA20" authorId="0">
      <text>
        <r>
          <rPr>
            <b/>
            <sz val="9"/>
            <color indexed="81"/>
            <rFont val="Tahoma"/>
            <family val="2"/>
          </rPr>
          <t xml:space="preserve">Arcep:
</t>
        </r>
        <r>
          <rPr>
            <sz val="9"/>
            <color indexed="81"/>
            <rFont val="Tahoma"/>
            <family val="2"/>
          </rPr>
          <t>Suite à la vente du réseau THD Seine à Covage 92.</t>
        </r>
      </text>
    </comment>
    <comment ref="F24" authorId="0">
      <text>
        <r>
          <rPr>
            <b/>
            <sz val="9"/>
            <color indexed="81"/>
            <rFont val="Tahoma"/>
            <family val="2"/>
          </rPr>
          <t>ARCEP :</t>
        </r>
        <r>
          <rPr>
            <sz val="9"/>
            <color indexed="81"/>
            <rFont val="Tahoma"/>
            <family val="2"/>
          </rPr>
          <t xml:space="preserve">
Changement de définition, voir sommaire</t>
        </r>
      </text>
    </comment>
  </commentList>
</comments>
</file>

<file path=xl/comments2.xml><?xml version="1.0" encoding="utf-8"?>
<comments xmlns="http://schemas.openxmlformats.org/spreadsheetml/2006/main">
  <authors>
    <author>Auteur</author>
  </authors>
  <commentList>
    <comment ref="A1" authorId="0">
      <text>
        <r>
          <rPr>
            <b/>
            <sz val="9"/>
            <color indexed="81"/>
            <rFont val="Tahoma"/>
            <family val="2"/>
          </rPr>
          <t>ARCEP :</t>
        </r>
        <r>
          <rPr>
            <sz val="9"/>
            <color indexed="81"/>
            <rFont val="Tahoma"/>
            <family val="2"/>
          </rPr>
          <t xml:space="preserve">
Les arrondis peuvent expliquer des différences entre un total et sa répartition en différentes catégories par zone géographique / type de projet.</t>
        </r>
      </text>
    </comment>
    <comment ref="A2" authorId="0">
      <text>
        <r>
          <rPr>
            <b/>
            <sz val="9"/>
            <color indexed="81"/>
            <rFont val="Tahoma"/>
            <family val="2"/>
          </rPr>
          <t xml:space="preserve">ARCEP:
</t>
        </r>
        <r>
          <rPr>
            <sz val="9"/>
            <color indexed="81"/>
            <rFont val="Tahoma"/>
            <family val="2"/>
          </rPr>
          <t>cf. Sommaire
   Définitions</t>
        </r>
      </text>
    </comment>
    <comment ref="V53" authorId="0">
      <text>
        <r>
          <rPr>
            <b/>
            <sz val="9"/>
            <color indexed="81"/>
            <rFont val="Tahoma"/>
            <family val="2"/>
          </rPr>
          <t>ARCEP:</t>
        </r>
        <r>
          <rPr>
            <sz val="9"/>
            <color indexed="81"/>
            <rFont val="Tahoma"/>
            <family val="2"/>
          </rPr>
          <t xml:space="preserve">
Le réseau Metroptic (Métropole d'Amiens) ayant été vendu à SFR.</t>
        </r>
      </text>
    </comment>
  </commentList>
</comments>
</file>

<file path=xl/comments3.xml><?xml version="1.0" encoding="utf-8"?>
<comments xmlns="http://schemas.openxmlformats.org/spreadsheetml/2006/main">
  <authors>
    <author>Auteur</author>
  </authors>
  <commentList>
    <comment ref="B21" authorId="0">
      <text>
        <r>
          <rPr>
            <b/>
            <sz val="9"/>
            <color indexed="81"/>
            <rFont val="Tahoma"/>
            <family val="2"/>
          </rPr>
          <t>Arcep:</t>
        </r>
        <r>
          <rPr>
            <sz val="9"/>
            <color indexed="81"/>
            <rFont val="Tahoma"/>
            <family val="2"/>
          </rPr>
          <t xml:space="preserve">
Anciennement Régie Seine THD : réseau vendu par le département des Hauts-de-Seine à Covage.</t>
        </r>
      </text>
    </comment>
  </commentList>
</comments>
</file>

<file path=xl/sharedStrings.xml><?xml version="1.0" encoding="utf-8"?>
<sst xmlns="http://schemas.openxmlformats.org/spreadsheetml/2006/main" count="827" uniqueCount="445">
  <si>
    <t>Open Data - ARCEP</t>
  </si>
  <si>
    <t>Eligibilité</t>
  </si>
  <si>
    <t>FttH</t>
  </si>
  <si>
    <t>Câble à 30 Mbits/s</t>
  </si>
  <si>
    <t>Câble à 100 Mbits/s</t>
  </si>
  <si>
    <t>Définitions</t>
  </si>
  <si>
    <t>Logements éligibles</t>
  </si>
  <si>
    <t>2011 T1</t>
  </si>
  <si>
    <t>2011 T2</t>
  </si>
  <si>
    <t>2011 T3</t>
  </si>
  <si>
    <t>2011 T4</t>
  </si>
  <si>
    <t>2012 T1</t>
  </si>
  <si>
    <t>2012 T2</t>
  </si>
  <si>
    <t>2012 T3</t>
  </si>
  <si>
    <t>2012 T4</t>
  </si>
  <si>
    <t>2013 T1</t>
  </si>
  <si>
    <t>2013 T2</t>
  </si>
  <si>
    <t>2013 T3</t>
  </si>
  <si>
    <t>2013 T4</t>
  </si>
  <si>
    <t>THD 100 Mbits/s (une technologie au moins)</t>
  </si>
  <si>
    <t>THD 30 Mbits/s (une technologie au moins)</t>
  </si>
  <si>
    <t>Abonnés FttH via une offre de mutualisation passive</t>
  </si>
  <si>
    <t>Répartition des logements éligibles au FttH par type de financement/géographique</t>
  </si>
  <si>
    <t>Répartition des logements éligibles au câble par zone géographique</t>
  </si>
  <si>
    <t>Répartition des logements éligibles à une offre THD par zone géographique</t>
  </si>
  <si>
    <t>Abonnés FttH via une offre de gros</t>
  </si>
  <si>
    <t>Logements programmés</t>
  </si>
  <si>
    <t>Logements raccordables (FttH)</t>
  </si>
  <si>
    <t>Méthodologie</t>
  </si>
  <si>
    <t>Collecte des données</t>
  </si>
  <si>
    <r>
      <t xml:space="preserve">Répondent à ce questionnaire les personnes physiques ou morales qui exploitent un réseau de communications électroniques à haut débit fixe ou à très haut débit fixe ouvert au public, en particulier celles qui ont le statut d’opérateur d’immeuble au sens des décisions n° 2009-1106 et n° 2010-1312 (prises en application de l’article L. 34-8-3 du CPCE) et qui exploitent des points de mutualisation, ainsi que les personnes physiques ou morales fournissant au public un service de communications électroniques à haut débit fixe ou à très haut débit fixe (dans les conditions de l’article L. 33-1 du CPCE) ; parmi les personnes suscitées, seront seules concernées celles qui remplissent, directement ou </t>
    </r>
    <r>
      <rPr>
        <i/>
        <sz val="12"/>
        <color theme="1"/>
        <rFont val="Calibri"/>
        <family val="2"/>
        <scheme val="minor"/>
      </rPr>
      <t>via</t>
    </r>
    <r>
      <rPr>
        <sz val="12"/>
        <color theme="1"/>
        <rFont val="Calibri"/>
        <family val="2"/>
        <scheme val="minor"/>
      </rPr>
      <t xml:space="preserve"> les groupes qui en détiennent le contrôle, l’une des conditions suivantes :</t>
    </r>
  </si>
  <si>
    <r>
      <t>-</t>
    </r>
    <r>
      <rPr>
        <sz val="7"/>
        <color theme="1"/>
        <rFont val="Calibri"/>
        <family val="2"/>
        <scheme val="minor"/>
      </rPr>
      <t xml:space="preserve">          </t>
    </r>
    <r>
      <rPr>
        <sz val="12"/>
        <color theme="1"/>
        <rFont val="Calibri"/>
        <family val="2"/>
        <scheme val="minor"/>
      </rPr>
      <t>la personne physique ou morale dispose d’au moins 1 000 clients actifs sur le marché de détail du haut débit et du très haut débit fixe confondus ;</t>
    </r>
  </si>
  <si>
    <r>
      <t>-</t>
    </r>
    <r>
      <rPr>
        <sz val="7"/>
        <color theme="1"/>
        <rFont val="Calibri"/>
        <family val="2"/>
        <scheme val="minor"/>
      </rPr>
      <t xml:space="preserve">          </t>
    </r>
    <r>
      <rPr>
        <sz val="12"/>
        <color theme="1"/>
        <rFont val="Calibri"/>
        <family val="2"/>
        <scheme val="minor"/>
      </rPr>
      <t>le chiffre d’affaires annuel de la personne physique ou morale sur le marché de détail et sur le marché de gros entreprises du haut débit et du très haut débit fixe confondus est supérieur ou égal à un million d’euros hors taxes ;</t>
    </r>
  </si>
  <si>
    <r>
      <t>-</t>
    </r>
    <r>
      <rPr>
        <sz val="7"/>
        <color theme="1"/>
        <rFont val="Calibri"/>
        <family val="2"/>
        <scheme val="minor"/>
      </rPr>
      <t xml:space="preserve">          </t>
    </r>
    <r>
      <rPr>
        <sz val="12"/>
        <color theme="1"/>
        <rFont val="Calibri"/>
        <family val="2"/>
        <scheme val="minor"/>
      </rPr>
      <t>la personne physique ou morale exploite un réseau de communications électroniques à haut débit fixe ou à très haut débit fixe permettant de desservir au moins 1 000 clients finals potentiels.</t>
    </r>
  </si>
  <si>
    <t>Zones très denses</t>
  </si>
  <si>
    <t>Zones moins denses</t>
  </si>
  <si>
    <t>Initiative privée</t>
  </si>
  <si>
    <t>Initiative publique</t>
  </si>
  <si>
    <t>Zones très denses - Initiative privée</t>
  </si>
  <si>
    <t>Zones moins denses - Initiative privée</t>
  </si>
  <si>
    <t>Zones très denses - Initiative publique</t>
  </si>
  <si>
    <t>Zones moins denses - Initiative publique</t>
  </si>
  <si>
    <t>Abonnements</t>
  </si>
  <si>
    <t>Logements situés dans la zone arrière d'un point de mutualisation qui a été installé et mis à disposition des opérateurs tiers</t>
  </si>
  <si>
    <t>Logements pour lesquels il existe une continuité optique entre le point de mutualisation et le point de branchement optique</t>
  </si>
  <si>
    <t>Changement de périmètre</t>
  </si>
  <si>
    <t>L'ensemble des données présentées ici sont issues de la collecte trimestrielle "Observatoire de gros HD/THD" réalisée par l'ARCEP au titre de la décision n°2012-1503</t>
  </si>
  <si>
    <t>Lignes déployées dans le cadre de réseaux d'initiative publique (RIP)</t>
  </si>
  <si>
    <t>Lignes déployées par les opérateurs privés, sans aucun financement public</t>
  </si>
  <si>
    <t>Définition du très haut débit</t>
  </si>
  <si>
    <t>Abonnés FttH via une offre activée</t>
  </si>
  <si>
    <t>dont logement éligibles aux offres de 2 opérateurs ou plus via un accès passif</t>
  </si>
  <si>
    <t>2014 T1</t>
  </si>
  <si>
    <t>VDSL2 &gt;= 30 Mbits/s sur cuivre</t>
  </si>
  <si>
    <t>Total des abonnements FttH</t>
  </si>
  <si>
    <t>2014 T2</t>
  </si>
  <si>
    <t>2014 T3</t>
  </si>
  <si>
    <t>Date T</t>
  </si>
  <si>
    <t>Dégroupage partiel</t>
  </si>
  <si>
    <t>Dégroupage total</t>
  </si>
  <si>
    <t>Bitstream</t>
  </si>
  <si>
    <t>T1 - 2002</t>
  </si>
  <si>
    <t>T2 - 2002</t>
  </si>
  <si>
    <t>T3 - 2002</t>
  </si>
  <si>
    <t>T4 - 2002</t>
  </si>
  <si>
    <t>T1 - 2003</t>
  </si>
  <si>
    <t>T2 - 2003</t>
  </si>
  <si>
    <t>T3 - 2003</t>
  </si>
  <si>
    <t>T4 - 2003</t>
  </si>
  <si>
    <t>T1 - 2004</t>
  </si>
  <si>
    <t>T2 - 2004</t>
  </si>
  <si>
    <t>T3 - 2004</t>
  </si>
  <si>
    <t>T4 - 2004</t>
  </si>
  <si>
    <t>T1 - 2005</t>
  </si>
  <si>
    <t>T2 - 2005</t>
  </si>
  <si>
    <t>T3 - 2005</t>
  </si>
  <si>
    <t>T4 - 2005</t>
  </si>
  <si>
    <t>T1 - 2006</t>
  </si>
  <si>
    <t>T2 - 2006</t>
  </si>
  <si>
    <t>T3 - 2006</t>
  </si>
  <si>
    <t>T4 - 2006</t>
  </si>
  <si>
    <t>T1 - 2007</t>
  </si>
  <si>
    <t>T2 - 2007</t>
  </si>
  <si>
    <t>T3 - 2007</t>
  </si>
  <si>
    <t>T4 - 2007</t>
  </si>
  <si>
    <t>T1 - 2008</t>
  </si>
  <si>
    <t>T2 - 2008</t>
  </si>
  <si>
    <t>T3 - 2008</t>
  </si>
  <si>
    <t>T4 - 2008</t>
  </si>
  <si>
    <t>T1 - 2009</t>
  </si>
  <si>
    <t>T2 - 2009</t>
  </si>
  <si>
    <t>T3 - 2009</t>
  </si>
  <si>
    <t>T4 - 2009</t>
  </si>
  <si>
    <t>T1 - 2010</t>
  </si>
  <si>
    <t>T2 - 2010</t>
  </si>
  <si>
    <t>T3 - 2010</t>
  </si>
  <si>
    <t>T4 - 2010</t>
  </si>
  <si>
    <t>T1 - 2011</t>
  </si>
  <si>
    <t>T2 - 2011</t>
  </si>
  <si>
    <t>T3 - 2011</t>
  </si>
  <si>
    <t>T4 - 2011</t>
  </si>
  <si>
    <t>T1 - 2012</t>
  </si>
  <si>
    <t>T2 - 2012</t>
  </si>
  <si>
    <t>T3 - 2012</t>
  </si>
  <si>
    <t>T4 - 2012</t>
  </si>
  <si>
    <t>T1 - 2013</t>
  </si>
  <si>
    <t>T2 - 2013</t>
  </si>
  <si>
    <t>T3 - 2013</t>
  </si>
  <si>
    <t>T4 - 2013</t>
  </si>
  <si>
    <t>T1 - 2014</t>
  </si>
  <si>
    <t>T2 - 2014</t>
  </si>
  <si>
    <t>T3 - 2014</t>
  </si>
  <si>
    <t>Dégroupage</t>
  </si>
  <si>
    <t>Offre de gros d'Orange régulée permettant aux opérateurs alternatifs d'avoir un accès direct à la paire de cuivre. Ils doivent pour cela avoir installé au préalable leurs propres équipements au niveau des répartiteurs d'Orange. Ils sont alors en mesure de contrôler l'accès haut débit de bout en bout et de fournir un service différencié de celui de l'opérateur historique.</t>
  </si>
  <si>
    <t>Nombre d'accès en dégroupage partiel (forme de dégroupage où l'abonné conserve un abonnement au service téléphonique classique) vendus sur le marché de gros.</t>
  </si>
  <si>
    <t>Nombre d'accès en dégroupage total (forme de dégroupage où l'abonné n'a plus d'abonnement au service téléphonique classique) vendus sur le marché de gros.</t>
  </si>
  <si>
    <t>Type d'offre de gros permettant aux opérateurs alternatifs de louer des accès haut débit qui ont été activés par Orange. Ils doivent pour cela avoir raccordé au préalable un ou plusieurs points de livraison du réseau d'Orange. Ils sont alors en mesure de proposer des services haut débit de détail dans les zones où ils ne sont pas présents au titre du dégroupage.</t>
  </si>
  <si>
    <t>T4 - 2014</t>
  </si>
  <si>
    <t>2014 T4</t>
  </si>
  <si>
    <t>Les informations récoltées sur les réseaux câblés ("câble coaxial") distinguent les logements éligibles à un débit supérieur ou égal à 30 Mbits/s et inférieur à 100 Mbits/s et les logements éligibles à un débit supérieur à 100 Mbits/s à partir du 3ème trimestre 2012.</t>
  </si>
  <si>
    <t>Précédemment, les informations récoltées ne portaient que sur les logements éligibles à un débit supérieur ou égal à 50 Mbits/s.</t>
  </si>
  <si>
    <t>Les données fournies pour le premier et second trimestres 2012 ont été reconstituées a posteriori.</t>
  </si>
  <si>
    <t>T1 - 2015</t>
  </si>
  <si>
    <t>2015 T1</t>
  </si>
  <si>
    <t>2015 T2</t>
  </si>
  <si>
    <t>T2 - 2015</t>
  </si>
  <si>
    <t>T3 - 2015</t>
  </si>
  <si>
    <t>2015 T3</t>
  </si>
  <si>
    <t>2015 T4</t>
  </si>
  <si>
    <t>T4 - 2015</t>
  </si>
  <si>
    <t>3 758 000</t>
  </si>
  <si>
    <t>T1 - 2016</t>
  </si>
  <si>
    <t>2016 T1</t>
  </si>
  <si>
    <t>2016 T2</t>
  </si>
  <si>
    <t>T2 - 2016</t>
  </si>
  <si>
    <t>T3 - 2016</t>
  </si>
  <si>
    <t>2016 T3</t>
  </si>
  <si>
    <t>2016 T4</t>
  </si>
  <si>
    <t>T4 - 2016</t>
  </si>
  <si>
    <t>http://www.arcep.fr/fileadmin/reprise/observatoire/serie-chrono/series-chrono-trimestre.xlsx</t>
  </si>
  <si>
    <t>Les mises à jour  sont effectuées tous les trimestres. Des rectifications peuvent être faites sur l'historique. Elles seront alors mentionnées en italique.</t>
  </si>
  <si>
    <t>France</t>
  </si>
  <si>
    <t>RIP</t>
  </si>
  <si>
    <t>Altitude (RIP)</t>
  </si>
  <si>
    <t>Axione (RIP)</t>
  </si>
  <si>
    <t>Orange (RIP)</t>
  </si>
  <si>
    <t>SFR Collectivités (RIP)</t>
  </si>
  <si>
    <t>Autres RIP</t>
  </si>
  <si>
    <t>Personne chargée de l’établissement ou de la gestion d’une ou plusieurs lignes de communications électroniques à très haut débit en fibre optique, telle que définie dans les décisions n° 2009-1106 et n° 2010-1312 de l’Autorité.</t>
  </si>
  <si>
    <t>Point de mutualisation (PM)</t>
  </si>
  <si>
    <t>Point d’extrémité d’une ou de plusieurs lignes au niveau duquel l’opérateur d’immeuble donne accès à des opérateurs à ces lignes en vue de fournir des services de communications électroniques aux utilisateurs finals correspondants, conformément à l’article L. 34-8-3 du code des postes et des communications électroniques. Il n’y a donc pas de coupleurs en aval du point de mutualisation, y compris dans une architecture de type point-à-multipoints.</t>
  </si>
  <si>
    <t>Déploiement et mutualisation des réseaux en fibre optique jusqu'à l'abonné.</t>
  </si>
  <si>
    <t>Opérateur de communications électroniques au sens de l’article L. 33-1 du CPCE ayant conclu ou ayant vocation à conclure une convention d’accès aux lignes à très haut débit en fibre optique dans le cadre prévu par l’article L. 34-8-3 du CPCE.</t>
  </si>
  <si>
    <t>Opérateur commercial (OC)</t>
  </si>
  <si>
    <t>Les chiffres présentés sont issus  des déclarations des opérateurs ; ils peuvent donc être sujets à modification.</t>
  </si>
  <si>
    <t>Doubs la Fibre</t>
  </si>
  <si>
    <t>Eureka</t>
  </si>
  <si>
    <t>Net 48</t>
  </si>
  <si>
    <t>Resoptic</t>
  </si>
  <si>
    <t>Vannes Agglo Numerique</t>
  </si>
  <si>
    <t>Adtim</t>
  </si>
  <si>
    <t>Aisne THD</t>
  </si>
  <si>
    <t>Go Telecom</t>
  </si>
  <si>
    <t>Nivertel</t>
  </si>
  <si>
    <t>Sartel</t>
  </si>
  <si>
    <t>Societe palloise pour le THD</t>
  </si>
  <si>
    <t>Vaucluse Numerique</t>
  </si>
  <si>
    <t>Dunkerque Grand Littoral Network</t>
  </si>
  <si>
    <t>Semafibre</t>
  </si>
  <si>
    <t>Solstice Grand Angouleme</t>
  </si>
  <si>
    <t>Tutor 2S</t>
  </si>
  <si>
    <t>Tutor Calavdos</t>
  </si>
  <si>
    <t>Tutor Cote Fleurie</t>
  </si>
  <si>
    <t>Tutor Europe Essonne</t>
  </si>
  <si>
    <t>Tutor Moulins les Metz</t>
  </si>
  <si>
    <t>Tutor Nancy</t>
  </si>
  <si>
    <t>Tutor Sequantic</t>
  </si>
  <si>
    <t>Orange</t>
  </si>
  <si>
    <t>Auvergne THD</t>
  </si>
  <si>
    <t>Bretagne THD</t>
  </si>
  <si>
    <t>Caps THD</t>
  </si>
  <si>
    <t>Grand Dax THD</t>
  </si>
  <si>
    <t>Laval THD</t>
  </si>
  <si>
    <t>SFR Group</t>
  </si>
  <si>
    <t>SFR</t>
  </si>
  <si>
    <t>Numericable</t>
  </si>
  <si>
    <t>Debitex</t>
  </si>
  <si>
    <t>Eure et Loir Numerique</t>
  </si>
  <si>
    <t>Gravelines Network</t>
  </si>
  <si>
    <t>Loiret THD</t>
  </si>
  <si>
    <t>Manche Telecom</t>
  </si>
  <si>
    <t>Oise Numerique</t>
  </si>
  <si>
    <t>Opalys Telecom</t>
  </si>
  <si>
    <t>Valofibre</t>
  </si>
  <si>
    <t>Chartres Métropole Innovations Numériques</t>
  </si>
  <si>
    <t>Free</t>
  </si>
  <si>
    <t>Guyacom</t>
  </si>
  <si>
    <t>Régie Communale des Communications Électroniques de Chooz</t>
  </si>
  <si>
    <t>Régie de Falck et Hargarten-aux-Mines</t>
  </si>
  <si>
    <t>Régie Municipale Gaz et Électricite de Sallanches</t>
  </si>
  <si>
    <t>Saem e-Tera</t>
  </si>
  <si>
    <t>Spl Saint-Anne 2.0</t>
  </si>
  <si>
    <t>Syndicat Intercommunal d'energie et de e-communication de l'Ain</t>
  </si>
  <si>
    <t>Zeop</t>
  </si>
  <si>
    <t>ZTD</t>
  </si>
  <si>
    <t>Zones très denses (ZTD)</t>
  </si>
  <si>
    <t>Zones moins denses (ZMD)</t>
  </si>
  <si>
    <t>ZMD</t>
  </si>
  <si>
    <t>oui</t>
  </si>
  <si>
    <t>non</t>
  </si>
  <si>
    <t>Opérateur d'infrastructure</t>
  </si>
  <si>
    <t>Régie d'Exploitation de la Fibre Optique de Saint-Quentin-en-Yvelines</t>
  </si>
  <si>
    <t>Syndicat intercommunal d'énergie de la Loire</t>
  </si>
  <si>
    <t>Seine Essonne THD</t>
  </si>
  <si>
    <t>Mise à jour &amp; Correction :</t>
  </si>
  <si>
    <t>Maison mère</t>
  </si>
  <si>
    <t>Sydec (Syndicat d'équipement des communes des Landes)</t>
  </si>
  <si>
    <t>Linéaire en km</t>
  </si>
  <si>
    <t>2010 T1</t>
  </si>
  <si>
    <t>2010 T2</t>
  </si>
  <si>
    <t>2010 T3</t>
  </si>
  <si>
    <t>2010 T4</t>
  </si>
  <si>
    <t>Souterrain</t>
  </si>
  <si>
    <t>Aérien</t>
  </si>
  <si>
    <t>RCA</t>
  </si>
  <si>
    <t>Total</t>
  </si>
  <si>
    <t>dont ZMD</t>
  </si>
  <si>
    <t>2017 T1</t>
  </si>
  <si>
    <t>Covage (RIP)</t>
  </si>
  <si>
    <t>Code opérateur L33-1</t>
  </si>
  <si>
    <t>DLFE</t>
  </si>
  <si>
    <t>EURK</t>
  </si>
  <si>
    <t>NET4</t>
  </si>
  <si>
    <t>NETP</t>
  </si>
  <si>
    <t>VANN</t>
  </si>
  <si>
    <t>Département du Doubs</t>
  </si>
  <si>
    <t>Département de l'Eure</t>
  </si>
  <si>
    <t>Département de la Lozère</t>
  </si>
  <si>
    <t>Communautés de communes Rives de Moselle</t>
  </si>
  <si>
    <t>Communauté d'agglomération Golfe du Morbihan Vannes</t>
  </si>
  <si>
    <t>AISN</t>
  </si>
  <si>
    <t>ADTI</t>
  </si>
  <si>
    <t>GOTE</t>
  </si>
  <si>
    <t>NIVE</t>
  </si>
  <si>
    <t>SPTH</t>
  </si>
  <si>
    <t>SART</t>
  </si>
  <si>
    <t>VANU</t>
  </si>
  <si>
    <t>Département del'Aisne</t>
  </si>
  <si>
    <t>Départements de l'Ardèche et de la Drôme</t>
  </si>
  <si>
    <t>Commune de Gonfreville L'Orcher</t>
  </si>
  <si>
    <t>Département de la Loire</t>
  </si>
  <si>
    <t>Département de la Nièvre</t>
  </si>
  <si>
    <t>Communauté d'agglomération Pau Béarn Pyrénées</t>
  </si>
  <si>
    <t>Département de la Sarthe</t>
  </si>
  <si>
    <t>Département du Vaucluse</t>
  </si>
  <si>
    <t>SIEL / THD4</t>
  </si>
  <si>
    <t>SOGA</t>
  </si>
  <si>
    <t>DSP1</t>
  </si>
  <si>
    <t>TUTO</t>
  </si>
  <si>
    <t>BART</t>
  </si>
  <si>
    <t>SETR</t>
  </si>
  <si>
    <t>TUMO</t>
  </si>
  <si>
    <t>TTNY</t>
  </si>
  <si>
    <t>TEES</t>
  </si>
  <si>
    <t>TDSP</t>
  </si>
  <si>
    <t>SMTH</t>
  </si>
  <si>
    <t>SETE</t>
  </si>
  <si>
    <t>Communauté d'agglomération du Grand Angoulême</t>
  </si>
  <si>
    <t>Département du Calvados</t>
  </si>
  <si>
    <t>Communauté de communes Cœur Côte Fleurie</t>
  </si>
  <si>
    <t>Communauté urbaine de Dunkerque</t>
  </si>
  <si>
    <t>Communauté d'agglomération Seine Essonne</t>
  </si>
  <si>
    <t>Commune de Moulins-lès-Metz</t>
  </si>
  <si>
    <t>Communauté urbaine du Grand Nancy</t>
  </si>
  <si>
    <t>Communauté d'agglomération Paris Saclay</t>
  </si>
  <si>
    <t>Communauté de communes des Deux Sarres</t>
  </si>
  <si>
    <t>Département de la Seine-et-Marne</t>
  </si>
  <si>
    <t>FRTE</t>
  </si>
  <si>
    <t>ATHD</t>
  </si>
  <si>
    <t>GDHD</t>
  </si>
  <si>
    <t>LTHD</t>
  </si>
  <si>
    <t>CAPS</t>
  </si>
  <si>
    <t>THDB / SYMB</t>
  </si>
  <si>
    <t>Région Bretagne</t>
  </si>
  <si>
    <t>Communauté d’agglomération du Grand Dax</t>
  </si>
  <si>
    <t>Communauté d'agglomération de Laval</t>
  </si>
  <si>
    <t>SRR</t>
  </si>
  <si>
    <t>NURC</t>
  </si>
  <si>
    <t>DETE</t>
  </si>
  <si>
    <t>EULH</t>
  </si>
  <si>
    <t>GRNE</t>
  </si>
  <si>
    <t>LOIR</t>
  </si>
  <si>
    <t>MANC</t>
  </si>
  <si>
    <t>ONUM</t>
  </si>
  <si>
    <t>OPTE</t>
  </si>
  <si>
    <t>VALO</t>
  </si>
  <si>
    <t>Département de l'Eure-et-Loir</t>
  </si>
  <si>
    <t>Commune de Gravellines</t>
  </si>
  <si>
    <t>Syndicat Intercommunal de la Périphérie de Paris</t>
  </si>
  <si>
    <t>Département du Loiret</t>
  </si>
  <si>
    <t>Département de la Manche</t>
  </si>
  <si>
    <t>Département de l'Oise</t>
  </si>
  <si>
    <t>Départements de la Seine-Saint-Denis et du Val-d'Oise</t>
  </si>
  <si>
    <t>Département du Val-de-Marne</t>
  </si>
  <si>
    <t>FREE</t>
  </si>
  <si>
    <t>GUYA</t>
  </si>
  <si>
    <t>ZEOP</t>
  </si>
  <si>
    <t>CMIN</t>
  </si>
  <si>
    <t>WAFI</t>
  </si>
  <si>
    <t>SIEA</t>
  </si>
  <si>
    <t>SY40</t>
  </si>
  <si>
    <t>SPLS</t>
  </si>
  <si>
    <t>TERA</t>
  </si>
  <si>
    <t>GAZE</t>
  </si>
  <si>
    <t>REFO</t>
  </si>
  <si>
    <t>FAHA</t>
  </si>
  <si>
    <t>RC08</t>
  </si>
  <si>
    <t>FIBR</t>
  </si>
  <si>
    <t>Département de l'Ain</t>
  </si>
  <si>
    <t>Communauté de communes du Pays de Bitche</t>
  </si>
  <si>
    <t>Communauté d'agglomération Chartres Metropole</t>
  </si>
  <si>
    <t>Commune de Chooz</t>
  </si>
  <si>
    <t>Communauté de communes de Falck et Hargarten-aux-mines</t>
  </si>
  <si>
    <t>Communauté de communes de Freyming-Merlebach</t>
  </si>
  <si>
    <t>Département des Landes</t>
  </si>
  <si>
    <t>Commune de Saint-Anne</t>
  </si>
  <si>
    <t>Commune de Saint-Quentin-en-Yvelines</t>
  </si>
  <si>
    <t>Commune de Sallanches</t>
  </si>
  <si>
    <t>Communauté de communes du Warndt</t>
  </si>
  <si>
    <t>Fibreso</t>
  </si>
  <si>
    <t>Départements du Tarn</t>
  </si>
  <si>
    <t>(RIP)</t>
  </si>
  <si>
    <t>Warndt Fibre</t>
  </si>
  <si>
    <t>Tubéo</t>
  </si>
  <si>
    <t>Logements raccordables pour lequel au moins un opérateur a relié le point de mutualisation à son réseau de collecte.</t>
  </si>
  <si>
    <t>Orange (Opérateur d'Infrastructure)</t>
  </si>
  <si>
    <t>SFR Group (Opérateur d'Infrastructure)</t>
  </si>
  <si>
    <t>Autres Opérateur d'Infrastructure</t>
  </si>
  <si>
    <t>Zones moins denses d'initiative privée</t>
  </si>
  <si>
    <t>Zones moins denses d'initiative publique</t>
  </si>
  <si>
    <t>Au moins un opérateur présent au PM</t>
  </si>
  <si>
    <t>Au moins deux opérateurs présents au PM</t>
  </si>
  <si>
    <t>Au moins trois opérateurs présents au PM</t>
  </si>
  <si>
    <t>Au moins quatre opérateurs présents au PM</t>
  </si>
  <si>
    <t>Qualifie un opérateur de communications électroniques ayant à la fois les qualités d'opérateur d'infrastructure et d'opérateur commercial.</t>
  </si>
  <si>
    <t>T1 - 2017</t>
  </si>
  <si>
    <t>Classification établie par la décision 2009-1006 et révisée par la décision 2013-1475. La liste complète des 106 communes se trouvant en zones très denses est disponible à cette adresse : http://www.arcep.fr/fileadmin/reprise/dossiers/fibre/annexes-2013-1475-liste-communes-ztd.pdf.
L'ensemble des autres communes sont classées en zones moins denses</t>
  </si>
  <si>
    <r>
      <t xml:space="preserve">Opérateur d'infrastructure (OI)
</t>
    </r>
    <r>
      <rPr>
        <i/>
        <sz val="11"/>
        <color theme="1"/>
        <rFont val="Calibri"/>
        <family val="2"/>
        <scheme val="minor"/>
      </rPr>
      <t>(ou Opérateur d'immeuble)</t>
    </r>
  </si>
  <si>
    <r>
      <t xml:space="preserve">Infrastructures de génie civil
</t>
    </r>
    <r>
      <rPr>
        <sz val="11"/>
        <color theme="1"/>
        <rFont val="Calibri"/>
        <family val="2"/>
        <scheme val="minor"/>
      </rPr>
      <t xml:space="preserve"> (</t>
    </r>
    <r>
      <rPr>
        <i/>
        <sz val="11"/>
        <color theme="1"/>
        <rFont val="Calibri"/>
        <family val="2"/>
        <scheme val="minor"/>
      </rPr>
      <t>ou Génie Civil :</t>
    </r>
    <r>
      <rPr>
        <sz val="11"/>
        <color theme="1"/>
        <rFont val="Calibri"/>
        <family val="2"/>
        <scheme val="minor"/>
      </rPr>
      <t>GC)</t>
    </r>
  </si>
  <si>
    <t xml:space="preserve">Les installations physiques associées à la boucle locale déployées par un opérateur de communications électroniques pour abriter les câbles de la boucle locale qui peuvent être des câbles de cuivre, des câbles optiques et des câbles coaxiaux.
</t>
  </si>
  <si>
    <r>
      <t xml:space="preserve">Collectivité </t>
    </r>
    <r>
      <rPr>
        <b/>
        <i/>
        <sz val="11"/>
        <color theme="1"/>
        <rFont val="Calibri"/>
        <family val="2"/>
        <scheme val="minor"/>
      </rPr>
      <t>(si pertinent)</t>
    </r>
  </si>
  <si>
    <t>Sommaire</t>
  </si>
  <si>
    <t>HD</t>
  </si>
  <si>
    <t>THD</t>
  </si>
  <si>
    <t>OI FttH</t>
  </si>
  <si>
    <t>Volume GC</t>
  </si>
  <si>
    <t>Orange (OI - initiative privée)</t>
  </si>
  <si>
    <t>SFR Group (OI - initiative privée)</t>
  </si>
  <si>
    <t>Free (OI - initiative privée)</t>
  </si>
  <si>
    <t>Autres OI</t>
  </si>
  <si>
    <r>
      <rPr>
        <b/>
        <u/>
        <sz val="11"/>
        <rFont val="Calibri"/>
        <family val="2"/>
        <scheme val="minor"/>
      </rPr>
      <t>Remarque liminaire</t>
    </r>
    <r>
      <rPr>
        <sz val="11"/>
        <rFont val="Calibri"/>
        <family val="2"/>
        <scheme val="minor"/>
      </rPr>
      <t xml:space="preserve">
</t>
    </r>
    <r>
      <rPr>
        <i/>
        <sz val="11"/>
        <rFont val="Calibri"/>
        <family val="2"/>
        <scheme val="minor"/>
      </rPr>
      <t>Dans le cas d'un opérateur verticalement intégré, le nombre de lignes raccordables déployées par son activité d'</t>
    </r>
    <r>
      <rPr>
        <i/>
        <u/>
        <sz val="11"/>
        <rFont val="Calibri"/>
        <family val="2"/>
        <scheme val="minor"/>
      </rPr>
      <t>opérateur d'infrastructure</t>
    </r>
    <r>
      <rPr>
        <i/>
        <sz val="11"/>
        <rFont val="Calibri"/>
        <family val="2"/>
        <scheme val="minor"/>
      </rPr>
      <t xml:space="preserve"> (OI) sur le marché de gros est différent du nombre de lignes éligibles aux offres de son activité d'</t>
    </r>
    <r>
      <rPr>
        <i/>
        <u/>
        <sz val="11"/>
        <rFont val="Calibri"/>
        <family val="2"/>
        <scheme val="minor"/>
      </rPr>
      <t xml:space="preserve">opérateur commercial </t>
    </r>
    <r>
      <rPr>
        <i/>
        <sz val="11"/>
        <rFont val="Calibri"/>
        <family val="2"/>
        <scheme val="minor"/>
      </rPr>
      <t>(OC) sur le marché de détail.
L'Arcep ne publie pas à ce jour le nombre de lignes éligibles par opérateur commercial.</t>
    </r>
  </si>
  <si>
    <t>Lignes éligibles par nombre d'opérateurs présents au point de mutualisation :</t>
  </si>
  <si>
    <t>Liste des opérateurs d'infrastructure pris en compte pour l'établissement de l'observatoire des déploiements ;
ainsi que leur classification suivant les zones sur lesquelles ils déploient et selon leur nature.</t>
  </si>
  <si>
    <t>Dont amont PM</t>
  </si>
  <si>
    <t>Dont aval PM</t>
  </si>
  <si>
    <t>Linéaire GC</t>
  </si>
  <si>
    <t>Cet onglet présente la progression de l’éligibilité aux différentes technologies d’accès au très haut débit. Ces données sont ventilées suivant les débits disponibles, les zones géographiques couvertes et, pour les réseaux en fibre optique jusqu’à l’abonné, suivant que l’initiative des déploiements est privée ou publique. On y présente par ailleurs une chronique des abonnements via des offres de  gros à la fibre optique jusqu’à l’abonné.</t>
  </si>
  <si>
    <t>Dont ZMD</t>
  </si>
  <si>
    <r>
      <t>Volumes en m</t>
    </r>
    <r>
      <rPr>
        <b/>
        <vertAlign val="superscript"/>
        <sz val="11"/>
        <color theme="1"/>
        <rFont val="Calibri"/>
        <family val="2"/>
        <scheme val="minor"/>
      </rPr>
      <t>3</t>
    </r>
  </si>
  <si>
    <t>Cet onglet présente le linéaire des câbles déployés par les opérateurs (en km) dans le cadre de l'offre d'accès aux infrastructures de génie civil d'Orange (GC-BLO). La distinction est opérée entre déploiements FttX et RCA, entre souterrain et aérien, par type d'opérateurs, et enfin par le détail entre amont et aval de point de mutualisation pour le FttX.</t>
  </si>
  <si>
    <r>
      <t>Cet onglet présente le volume de génie civil occupé par les opérateurs (en m</t>
    </r>
    <r>
      <rPr>
        <vertAlign val="superscript"/>
        <sz val="11"/>
        <color theme="1"/>
        <rFont val="Calibri"/>
        <family val="2"/>
        <scheme val="minor"/>
      </rPr>
      <t>3</t>
    </r>
    <r>
      <rPr>
        <sz val="11"/>
        <color theme="1"/>
        <rFont val="Calibri"/>
        <family val="2"/>
        <scheme val="minor"/>
      </rPr>
      <t>) dans le cadre de l'offre d'accès aux infrastructures de génie civil d'Orange (GC-BLO). La distinction est opérée entre déploiements FttX et RCA, entre souterrain (volume des conduites) et aérien (volumes des tronçons), par type d'opérateurs, et enfin par le détail entre amont et aval de point de mutualisation pour le FttX.</t>
    </r>
  </si>
  <si>
    <t>Cet onglet présente des séries temporelles d'accès à la boucle locale cuivre vendus par Orange sur le marché de gros.</t>
  </si>
  <si>
    <t>Cet onglet présente la progression des déploiements, répartie selon l’opérateur d’infrastructure, et de la mutualisation des réseaux en fibre optique jusqu’à l’abonné. À partir du premier trimestre 2014, une ventilation suivant trois zones géographiques distinctes est proposée.</t>
  </si>
  <si>
    <t>Les différents opérateurs d'infrastructure de réseaux en fibre optique jusqu’à l’abonné sont listés sur cet onglet. Ils sont groupés par maison mère le cas échéant. On précise sur quelles zones géographiques ces différents opérateurs procèdent aux déploiements.</t>
  </si>
  <si>
    <t>Opérateur verticalement intégré</t>
  </si>
  <si>
    <t>Zone dégroupée par au moins 1 opérateur alternatif</t>
  </si>
  <si>
    <t>caractéristiques de la zone</t>
  </si>
  <si>
    <t>nb de NRA dégroupés</t>
  </si>
  <si>
    <t>(dont NRA-xy suite à une opération de réaménagement de réseau)</t>
  </si>
  <si>
    <t>(dont NRA-ZO)</t>
  </si>
  <si>
    <t>(dont NRA-MeD)</t>
  </si>
  <si>
    <t>% des lignes en zone dégroupée</t>
  </si>
  <si>
    <t>parc d'accès sur le marché de gros</t>
  </si>
  <si>
    <t>nb d'accès en dégroupage total</t>
  </si>
  <si>
    <t>nb d'accès en dégroupage partiel</t>
  </si>
  <si>
    <t>nb d'accès en bitstream nu</t>
  </si>
  <si>
    <t>nb d'accès en bitstream classique</t>
  </si>
  <si>
    <t>Zone non dégroupée</t>
  </si>
  <si>
    <t>nb de NRA non dégroupés</t>
  </si>
  <si>
    <t>% des lignes en zone non dégroupée</t>
  </si>
  <si>
    <t>T1 2017</t>
  </si>
  <si>
    <t>T2 2017</t>
  </si>
  <si>
    <t>T4 2016</t>
  </si>
  <si>
    <t>T3 2016</t>
  </si>
  <si>
    <t>T2 2016</t>
  </si>
  <si>
    <t>T1 2016</t>
  </si>
  <si>
    <t>T4 2015</t>
  </si>
  <si>
    <t>T3 2015</t>
  </si>
  <si>
    <t>T2 2015</t>
  </si>
  <si>
    <t>T1 2015</t>
  </si>
  <si>
    <t>T4 2014</t>
  </si>
  <si>
    <t>T3 2014</t>
  </si>
  <si>
    <t>T2 2014</t>
  </si>
  <si>
    <t>T1 2014</t>
  </si>
  <si>
    <t>Total des lignes raccordables et détail par opérateur d'infrastructure :</t>
  </si>
  <si>
    <t>Total des lignes raccordables et détail par opérateur d'infrastructure
(regroupé au niveau groupe du partenaire privé) :</t>
  </si>
  <si>
    <t>MAFI</t>
  </si>
  <si>
    <t>Manche Fibre</t>
  </si>
  <si>
    <t>BEFO</t>
  </si>
  <si>
    <t>Berry Fibre Optique</t>
  </si>
  <si>
    <t>Département du Berry</t>
  </si>
  <si>
    <t>Covage</t>
  </si>
  <si>
    <t>CO92</t>
  </si>
  <si>
    <t>Covage 92</t>
  </si>
  <si>
    <t>Communauté d’agglomération Cœur d'Essonne</t>
  </si>
  <si>
    <t>ex-Région Auvergne</t>
  </si>
  <si>
    <t>THDT</t>
  </si>
  <si>
    <t>THDTel</t>
  </si>
  <si>
    <t>FAFO</t>
  </si>
  <si>
    <t>Fibbraglo</t>
  </si>
  <si>
    <t>Communauté d'agglomération de Forbach Porte de France</t>
  </si>
  <si>
    <t>GAEL</t>
  </si>
  <si>
    <t>Régie Municipale Gaz et Électricite de Bonneville</t>
  </si>
  <si>
    <t>Communes de Bonneville et de Vougy</t>
  </si>
  <si>
    <t>BITC/CCPB</t>
  </si>
  <si>
    <t>T1</t>
  </si>
  <si>
    <t>T2</t>
  </si>
  <si>
    <t>T3</t>
  </si>
  <si>
    <t>T4</t>
  </si>
  <si>
    <t>Covage 92 (OI - inititive privée)</t>
  </si>
  <si>
    <t>T2 - 2017</t>
  </si>
  <si>
    <t>Lignes desservies par un NRA MeD</t>
  </si>
  <si>
    <t>Lignes ouvertes au VDSL2</t>
  </si>
  <si>
    <t xml:space="preserve">Lignes opticalisées </t>
  </si>
  <si>
    <t>Lignes dégroupées</t>
  </si>
  <si>
    <t>Fttx</t>
  </si>
  <si>
    <t>Tous opérateurs</t>
  </si>
  <si>
    <t>dont RIP</t>
  </si>
  <si>
    <t>2017 T2</t>
  </si>
  <si>
    <t>-</t>
  </si>
  <si>
    <t>SFR0</t>
  </si>
  <si>
    <t>Bitstream Nu</t>
  </si>
  <si>
    <t>Graphiques FttH</t>
  </si>
  <si>
    <t>Graphiques construits à partir des données de l'onglet FttH.</t>
  </si>
  <si>
    <t>Réseau HD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</si>
</sst>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 _€_-;\-* #,##0\ _€_-;_-* &quot;-&quot;\ _€_-;_-@_-"/>
    <numFmt numFmtId="43" formatCode="_-* #,##0.00\ _€_-;\-* #,##0.00\ _€_-;_-* &quot;-&quot;??\ _€_-;_-@_-"/>
    <numFmt numFmtId="164" formatCode="_-* #,##0\ _€_-;\-* #,##0\ _€_-;_-* &quot;-&quot;??\ _€_-;_-@_-"/>
    <numFmt numFmtId="165" formatCode="0.000"/>
    <numFmt numFmtId="166" formatCode="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b/>
      <sz val="11"/>
      <name val="Calibri"/>
      <family val="2"/>
      <scheme val="minor"/>
    </font>
    <font>
      <sz val="11"/>
      <name val="Calibri"/>
      <family val="2"/>
      <scheme val="minor"/>
    </font>
    <font>
      <b/>
      <u/>
      <sz val="11"/>
      <name val="Calibri"/>
      <family val="2"/>
      <scheme val="minor"/>
    </font>
    <font>
      <sz val="11"/>
      <color theme="1"/>
      <name val="Calibri"/>
      <family val="2"/>
      <scheme val="minor"/>
    </font>
    <font>
      <i/>
      <sz val="11"/>
      <name val="Calibri"/>
      <family val="2"/>
      <scheme val="minor"/>
    </font>
    <font>
      <sz val="9"/>
      <color indexed="81"/>
      <name val="Tahoma"/>
      <family val="2"/>
    </font>
    <font>
      <b/>
      <sz val="9"/>
      <color indexed="81"/>
      <name val="Tahoma"/>
      <family val="2"/>
    </font>
    <font>
      <i/>
      <sz val="12"/>
      <color theme="1"/>
      <name val="Calibri"/>
      <family val="2"/>
      <scheme val="minor"/>
    </font>
    <font>
      <sz val="12"/>
      <color theme="1"/>
      <name val="Calibri"/>
      <family val="2"/>
      <scheme val="minor"/>
    </font>
    <font>
      <sz val="7"/>
      <color theme="1"/>
      <name val="Calibri"/>
      <family val="2"/>
      <scheme val="minor"/>
    </font>
    <font>
      <b/>
      <sz val="16"/>
      <color rgb="FFC00000"/>
      <name val="Calibri"/>
      <family val="2"/>
      <scheme val="minor"/>
    </font>
    <font>
      <b/>
      <sz val="20"/>
      <color rgb="FFC00000"/>
      <name val="Calibri"/>
      <family val="2"/>
      <scheme val="minor"/>
    </font>
    <font>
      <b/>
      <sz val="9"/>
      <name val="Arial"/>
      <family val="2"/>
    </font>
    <font>
      <sz val="9"/>
      <name val="Arial"/>
      <family val="2"/>
    </font>
    <font>
      <sz val="9"/>
      <color theme="1"/>
      <name val="Arial"/>
      <family val="2"/>
    </font>
    <font>
      <i/>
      <sz val="11"/>
      <color theme="1"/>
      <name val="Calibri"/>
      <family val="2"/>
      <scheme val="minor"/>
    </font>
    <font>
      <b/>
      <u/>
      <sz val="11"/>
      <color theme="1"/>
      <name val="Calibri"/>
      <family val="2"/>
      <scheme val="minor"/>
    </font>
    <font>
      <b/>
      <sz val="18"/>
      <color rgb="FFC00000"/>
      <name val="Calibri"/>
      <family val="2"/>
      <scheme val="minor"/>
    </font>
    <font>
      <sz val="8"/>
      <color theme="1"/>
      <name val="Arial"/>
      <family val="2"/>
    </font>
    <font>
      <sz val="9"/>
      <color theme="1"/>
      <name val="Calibri"/>
      <family val="2"/>
      <scheme val="minor"/>
    </font>
    <font>
      <b/>
      <sz val="10"/>
      <color theme="1"/>
      <name val="Calibri"/>
      <family val="2"/>
      <scheme val="minor"/>
    </font>
    <font>
      <b/>
      <sz val="9"/>
      <color theme="1"/>
      <name val="Calibri"/>
      <family val="2"/>
      <scheme val="minor"/>
    </font>
    <font>
      <b/>
      <sz val="12"/>
      <color theme="1"/>
      <name val="Calibri"/>
      <family val="2"/>
      <scheme val="minor"/>
    </font>
    <font>
      <b/>
      <i/>
      <sz val="11"/>
      <color theme="1"/>
      <name val="Calibri"/>
      <family val="2"/>
      <scheme val="minor"/>
    </font>
    <font>
      <b/>
      <sz val="18"/>
      <color theme="1"/>
      <name val="Calibri"/>
      <family val="2"/>
      <scheme val="minor"/>
    </font>
    <font>
      <i/>
      <u/>
      <sz val="11"/>
      <name val="Calibri"/>
      <family val="2"/>
      <scheme val="minor"/>
    </font>
    <font>
      <vertAlign val="superscript"/>
      <sz val="11"/>
      <color theme="1"/>
      <name val="Calibri"/>
      <family val="2"/>
      <scheme val="minor"/>
    </font>
    <font>
      <b/>
      <vertAlign val="superscript"/>
      <sz val="11"/>
      <color theme="1"/>
      <name val="Calibri"/>
      <family val="2"/>
      <scheme val="minor"/>
    </font>
    <font>
      <b/>
      <sz val="10"/>
      <name val="Calibri"/>
      <family val="2"/>
      <scheme val="minor"/>
    </font>
    <font>
      <sz val="10"/>
      <name val="Calibri"/>
      <family val="2"/>
      <scheme val="minor"/>
    </font>
    <font>
      <i/>
      <sz val="10"/>
      <name val="Calibri"/>
      <family val="2"/>
      <scheme val="minor"/>
    </font>
    <font>
      <sz val="10"/>
      <color theme="0" tint="-0.499984740745262"/>
      <name val="Calibri"/>
      <family val="2"/>
      <scheme val="minor"/>
    </font>
    <font>
      <i/>
      <sz val="10"/>
      <color theme="0" tint="-0.499984740745262"/>
      <name val="Calibri"/>
      <family val="2"/>
      <scheme val="minor"/>
    </font>
    <font>
      <b/>
      <sz val="12"/>
      <name val="Calibri"/>
      <family val="2"/>
      <scheme val="minor"/>
    </font>
    <font>
      <b/>
      <u/>
      <sz val="11"/>
      <color theme="10"/>
      <name val="Calibri"/>
      <family val="2"/>
      <scheme val="minor"/>
    </font>
  </fonts>
  <fills count="1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indexed="9"/>
        <bgColor indexed="64"/>
      </patternFill>
    </fill>
    <fill>
      <patternFill patternType="solid">
        <fgColor theme="0" tint="-0.34998626667073579"/>
        <bgColor indexed="64"/>
      </patternFill>
    </fill>
  </fills>
  <borders count="5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55"/>
      </bottom>
      <diagonal/>
    </border>
    <border>
      <left style="medium">
        <color indexed="64"/>
      </left>
      <right style="medium">
        <color indexed="64"/>
      </right>
      <top style="thin">
        <color indexed="55"/>
      </top>
      <bottom style="thin">
        <color indexed="64"/>
      </bottom>
      <diagonal/>
    </border>
    <border>
      <left style="medium">
        <color indexed="64"/>
      </left>
      <right style="medium">
        <color indexed="64"/>
      </right>
      <top style="thin">
        <color indexed="64"/>
      </top>
      <bottom style="thin">
        <color indexed="55"/>
      </bottom>
      <diagonal/>
    </border>
    <border>
      <left style="medium">
        <color indexed="64"/>
      </left>
      <right style="medium">
        <color indexed="64"/>
      </right>
      <top style="thin">
        <color indexed="55"/>
      </top>
      <bottom style="thin">
        <color indexed="55"/>
      </bottom>
      <diagonal/>
    </border>
    <border>
      <left style="medium">
        <color indexed="64"/>
      </left>
      <right style="medium">
        <color indexed="64"/>
      </right>
      <top style="thin">
        <color indexed="55"/>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right style="thin">
        <color indexed="64"/>
      </right>
      <top/>
      <bottom/>
      <diagonal/>
    </border>
  </borders>
  <cellStyleXfs count="7">
    <xf numFmtId="0" fontId="0" fillId="0" borderId="0"/>
    <xf numFmtId="0" fontId="2" fillId="0" borderId="0" applyNumberFormat="0" applyFill="0" applyBorder="0" applyAlignment="0" applyProtection="0"/>
    <xf numFmtId="43" fontId="7" fillId="0" borderId="0" applyFont="0" applyFill="0" applyBorder="0" applyAlignment="0" applyProtection="0"/>
    <xf numFmtId="0" fontId="22" fillId="0" borderId="0"/>
    <xf numFmtId="43" fontId="22" fillId="0" borderId="0" applyFont="0" applyFill="0" applyBorder="0" applyAlignment="0" applyProtection="0"/>
    <xf numFmtId="9" fontId="22" fillId="0" borderId="0" applyFont="0" applyFill="0" applyBorder="0" applyAlignment="0" applyProtection="0"/>
    <xf numFmtId="9" fontId="7" fillId="0" borderId="0" applyFont="0" applyFill="0" applyBorder="0" applyAlignment="0" applyProtection="0"/>
  </cellStyleXfs>
  <cellXfs count="261">
    <xf numFmtId="0" fontId="0" fillId="0" borderId="0" xfId="0"/>
    <xf numFmtId="3" fontId="5" fillId="0" borderId="0" xfId="0" applyNumberFormat="1" applyFont="1"/>
    <xf numFmtId="0" fontId="4" fillId="0" borderId="0" xfId="0" applyFont="1" applyFill="1" applyBorder="1" applyAlignment="1" applyProtection="1">
      <alignment horizontal="center" vertical="top" wrapText="1"/>
    </xf>
    <xf numFmtId="0" fontId="5" fillId="0" borderId="0" xfId="0" applyFont="1"/>
    <xf numFmtId="0" fontId="5" fillId="0" borderId="0" xfId="0" applyFont="1" applyBorder="1"/>
    <xf numFmtId="0" fontId="6" fillId="2" borderId="1" xfId="1" applyFont="1" applyFill="1" applyBorder="1"/>
    <xf numFmtId="3" fontId="5" fillId="2" borderId="2" xfId="0" applyNumberFormat="1" applyFont="1" applyFill="1" applyBorder="1"/>
    <xf numFmtId="0" fontId="4" fillId="2" borderId="1" xfId="0" applyFont="1" applyFill="1" applyBorder="1"/>
    <xf numFmtId="0" fontId="5" fillId="0" borderId="3" xfId="0" applyFont="1" applyBorder="1"/>
    <xf numFmtId="164" fontId="5" fillId="0" borderId="3" xfId="2" applyNumberFormat="1" applyFont="1" applyBorder="1"/>
    <xf numFmtId="164" fontId="5" fillId="0" borderId="0" xfId="2" applyNumberFormat="1" applyFont="1"/>
    <xf numFmtId="164" fontId="4" fillId="0" borderId="0" xfId="2" applyNumberFormat="1" applyFont="1" applyFill="1" applyBorder="1" applyAlignment="1" applyProtection="1">
      <alignment horizontal="center" vertical="top" wrapText="1"/>
    </xf>
    <xf numFmtId="164" fontId="5" fillId="2" borderId="2" xfId="2" applyNumberFormat="1" applyFont="1" applyFill="1" applyBorder="1"/>
    <xf numFmtId="164" fontId="0" fillId="0" borderId="0" xfId="2" applyNumberFormat="1" applyFont="1"/>
    <xf numFmtId="164" fontId="5" fillId="0" borderId="0" xfId="2" applyNumberFormat="1" applyFont="1" applyBorder="1"/>
    <xf numFmtId="3" fontId="5" fillId="0" borderId="3" xfId="0" applyNumberFormat="1" applyFont="1" applyBorder="1"/>
    <xf numFmtId="3" fontId="5" fillId="0" borderId="0" xfId="0" applyNumberFormat="1" applyFont="1" applyBorder="1"/>
    <xf numFmtId="0" fontId="5" fillId="0" borderId="4" xfId="0" applyFont="1" applyBorder="1"/>
    <xf numFmtId="164" fontId="5" fillId="0" borderId="4" xfId="2" applyNumberFormat="1" applyFont="1" applyBorder="1" applyAlignment="1">
      <alignment horizontal="right"/>
    </xf>
    <xf numFmtId="164" fontId="5" fillId="0" borderId="4" xfId="2" applyNumberFormat="1" applyFont="1" applyBorder="1"/>
    <xf numFmtId="3" fontId="5" fillId="0" borderId="4" xfId="0" applyNumberFormat="1" applyFont="1" applyBorder="1"/>
    <xf numFmtId="0" fontId="4" fillId="2" borderId="2" xfId="0" applyFont="1" applyFill="1" applyBorder="1"/>
    <xf numFmtId="0" fontId="5" fillId="0" borderId="0" xfId="0" applyFont="1" applyFill="1" applyBorder="1"/>
    <xf numFmtId="0" fontId="5" fillId="0" borderId="4" xfId="0" applyFont="1" applyFill="1" applyBorder="1"/>
    <xf numFmtId="164" fontId="5" fillId="0" borderId="4" xfId="0" applyNumberFormat="1" applyFont="1" applyFill="1" applyBorder="1"/>
    <xf numFmtId="0" fontId="14" fillId="0" borderId="0" xfId="0" applyFont="1"/>
    <xf numFmtId="0" fontId="0" fillId="3" borderId="0" xfId="0" applyFill="1"/>
    <xf numFmtId="0" fontId="1" fillId="3" borderId="0" xfId="0" applyFont="1" applyFill="1"/>
    <xf numFmtId="0" fontId="1" fillId="3" borderId="0" xfId="0" applyFont="1" applyFill="1" applyAlignment="1">
      <alignment horizontal="left" vertical="center"/>
    </xf>
    <xf numFmtId="0" fontId="0" fillId="3" borderId="0" xfId="0" applyFill="1" applyAlignment="1">
      <alignment wrapText="1"/>
    </xf>
    <xf numFmtId="0" fontId="15" fillId="3" borderId="0" xfId="0" applyFont="1" applyFill="1"/>
    <xf numFmtId="0" fontId="3" fillId="3" borderId="0" xfId="0" applyFont="1" applyFill="1"/>
    <xf numFmtId="0" fontId="1" fillId="3" borderId="0" xfId="0" applyFont="1" applyFill="1" applyAlignment="1">
      <alignment vertical="top"/>
    </xf>
    <xf numFmtId="164" fontId="5" fillId="2" borderId="2" xfId="2" applyNumberFormat="1" applyFont="1" applyFill="1" applyBorder="1" applyAlignment="1">
      <alignment horizontal="center"/>
    </xf>
    <xf numFmtId="164" fontId="5" fillId="0" borderId="4" xfId="2" applyNumberFormat="1" applyFont="1" applyBorder="1" applyAlignment="1">
      <alignment horizontal="center"/>
    </xf>
    <xf numFmtId="164" fontId="8" fillId="0" borderId="3" xfId="2" applyNumberFormat="1" applyFont="1" applyBorder="1" applyAlignment="1">
      <alignment horizontal="center"/>
    </xf>
    <xf numFmtId="164" fontId="5" fillId="0" borderId="3" xfId="2" applyNumberFormat="1" applyFont="1" applyBorder="1" applyAlignment="1">
      <alignment horizontal="center"/>
    </xf>
    <xf numFmtId="164" fontId="5" fillId="0" borderId="0" xfId="2" applyNumberFormat="1" applyFont="1" applyBorder="1" applyAlignment="1">
      <alignment horizontal="center"/>
    </xf>
    <xf numFmtId="164" fontId="5" fillId="0" borderId="0" xfId="2" applyNumberFormat="1" applyFont="1" applyAlignment="1">
      <alignment horizontal="center"/>
    </xf>
    <xf numFmtId="3" fontId="5" fillId="2" borderId="2" xfId="0" applyNumberFormat="1" applyFont="1" applyFill="1" applyBorder="1" applyAlignment="1">
      <alignment horizontal="center"/>
    </xf>
    <xf numFmtId="0" fontId="4" fillId="2" borderId="2" xfId="0" applyFont="1" applyFill="1" applyBorder="1" applyAlignment="1">
      <alignment horizontal="center"/>
    </xf>
    <xf numFmtId="164" fontId="5" fillId="0" borderId="4" xfId="0" applyNumberFormat="1" applyFont="1" applyFill="1" applyBorder="1" applyAlignment="1">
      <alignment horizontal="center"/>
    </xf>
    <xf numFmtId="164" fontId="16" fillId="4" borderId="0" xfId="2" applyNumberFormat="1" applyFont="1" applyFill="1" applyBorder="1" applyAlignment="1">
      <alignment horizontal="center" vertical="center" wrapText="1"/>
    </xf>
    <xf numFmtId="164" fontId="16" fillId="7" borderId="0" xfId="2" applyNumberFormat="1" applyFont="1" applyFill="1" applyBorder="1" applyAlignment="1">
      <alignment horizontal="center" vertical="center" wrapText="1"/>
    </xf>
    <xf numFmtId="164" fontId="17" fillId="4" borderId="0" xfId="2" applyNumberFormat="1" applyFont="1" applyFill="1" applyBorder="1"/>
    <xf numFmtId="164" fontId="18" fillId="0" borderId="0" xfId="2" applyNumberFormat="1" applyFont="1"/>
    <xf numFmtId="0" fontId="1" fillId="3" borderId="0" xfId="0" applyFont="1" applyFill="1" applyAlignment="1">
      <alignment vertical="center"/>
    </xf>
    <xf numFmtId="0" fontId="1" fillId="3" borderId="0" xfId="0" applyFont="1" applyFill="1" applyAlignment="1">
      <alignment vertical="center" wrapText="1"/>
    </xf>
    <xf numFmtId="164" fontId="5" fillId="0" borderId="3" xfId="2" applyNumberFormat="1" applyFont="1" applyFill="1" applyBorder="1" applyAlignment="1">
      <alignment horizontal="center"/>
    </xf>
    <xf numFmtId="164" fontId="0" fillId="0" borderId="0" xfId="0" applyNumberFormat="1"/>
    <xf numFmtId="0" fontId="19" fillId="0" borderId="0" xfId="0" applyFont="1"/>
    <xf numFmtId="164" fontId="19" fillId="0" borderId="0" xfId="0" applyNumberFormat="1" applyFont="1"/>
    <xf numFmtId="0" fontId="0" fillId="0" borderId="0" xfId="0" applyAlignment="1"/>
    <xf numFmtId="0" fontId="20" fillId="0" borderId="0" xfId="0" applyFont="1"/>
    <xf numFmtId="0" fontId="14" fillId="2" borderId="0" xfId="0" applyFont="1" applyFill="1"/>
    <xf numFmtId="0" fontId="0" fillId="2" borderId="0" xfId="0" applyFill="1"/>
    <xf numFmtId="0" fontId="4" fillId="0" borderId="0" xfId="0" applyFont="1" applyFill="1" applyBorder="1" applyAlignment="1" applyProtection="1">
      <alignment horizontal="center" wrapText="1"/>
    </xf>
    <xf numFmtId="164" fontId="4" fillId="0" borderId="0" xfId="2" applyNumberFormat="1" applyFont="1" applyFill="1" applyBorder="1" applyAlignment="1" applyProtection="1">
      <alignment horizontal="center" wrapText="1"/>
    </xf>
    <xf numFmtId="164" fontId="0" fillId="0" borderId="0" xfId="0" applyNumberFormat="1" applyAlignment="1"/>
    <xf numFmtId="164" fontId="8" fillId="0" borderId="4" xfId="2" applyNumberFormat="1" applyFont="1" applyBorder="1" applyAlignment="1">
      <alignment horizontal="center"/>
    </xf>
    <xf numFmtId="0" fontId="0" fillId="0" borderId="0" xfId="0" applyFill="1" applyBorder="1" applyAlignment="1"/>
    <xf numFmtId="0" fontId="0" fillId="8" borderId="0" xfId="0" applyFill="1" applyBorder="1" applyAlignment="1"/>
    <xf numFmtId="0" fontId="0" fillId="6" borderId="0" xfId="0" applyFill="1" applyBorder="1" applyAlignment="1"/>
    <xf numFmtId="0" fontId="0" fillId="9" borderId="0" xfId="0" applyFill="1" applyBorder="1" applyAlignment="1"/>
    <xf numFmtId="0" fontId="0" fillId="10" borderId="0" xfId="0" applyFill="1" applyBorder="1" applyAlignment="1"/>
    <xf numFmtId="0" fontId="0" fillId="11" borderId="0" xfId="0" applyFill="1" applyBorder="1" applyAlignment="1"/>
    <xf numFmtId="0" fontId="0" fillId="12" borderId="0" xfId="0" applyFill="1" applyBorder="1" applyAlignment="1"/>
    <xf numFmtId="0" fontId="0" fillId="13" borderId="0" xfId="0" applyFill="1" applyBorder="1" applyAlignment="1"/>
    <xf numFmtId="0" fontId="0" fillId="13" borderId="0" xfId="0" applyFill="1"/>
    <xf numFmtId="0" fontId="0" fillId="0" borderId="0" xfId="0" applyFill="1"/>
    <xf numFmtId="0" fontId="0" fillId="12" borderId="0" xfId="0" applyFill="1"/>
    <xf numFmtId="0" fontId="2" fillId="0" borderId="0" xfId="1"/>
    <xf numFmtId="0" fontId="2" fillId="0" borderId="0" xfId="1" applyFill="1"/>
    <xf numFmtId="0" fontId="0" fillId="11" borderId="0" xfId="0" applyFill="1"/>
    <xf numFmtId="164" fontId="5" fillId="0" borderId="0" xfId="0" applyNumberFormat="1" applyFont="1" applyAlignment="1"/>
    <xf numFmtId="41" fontId="0" fillId="0" borderId="0" xfId="0" applyNumberFormat="1"/>
    <xf numFmtId="164" fontId="0" fillId="0" borderId="0" xfId="0" applyNumberFormat="1" applyFont="1"/>
    <xf numFmtId="0" fontId="20" fillId="0" borderId="0" xfId="0" applyFont="1" applyAlignment="1">
      <alignment wrapText="1"/>
    </xf>
    <xf numFmtId="0" fontId="8" fillId="0" borderId="0" xfId="0" applyFont="1" applyAlignment="1">
      <alignment horizontal="left" vertical="center" wrapText="1"/>
    </xf>
    <xf numFmtId="0" fontId="26" fillId="3" borderId="0" xfId="0" applyFont="1" applyFill="1"/>
    <xf numFmtId="0" fontId="1" fillId="3" borderId="0" xfId="0" applyFont="1" applyFill="1" applyAlignment="1">
      <alignment vertical="top" wrapText="1"/>
    </xf>
    <xf numFmtId="1" fontId="0" fillId="0" borderId="15" xfId="0" applyNumberFormat="1" applyFont="1" applyFill="1" applyBorder="1" applyAlignment="1">
      <alignment horizontal="center" vertical="center"/>
    </xf>
    <xf numFmtId="165" fontId="0" fillId="0" borderId="0" xfId="0" applyNumberFormat="1" applyFill="1" applyBorder="1" applyAlignment="1"/>
    <xf numFmtId="0" fontId="1" fillId="0" borderId="0" xfId="0" applyFont="1" applyAlignment="1">
      <alignment horizontal="center"/>
    </xf>
    <xf numFmtId="0" fontId="1" fillId="0" borderId="0" xfId="0" applyFont="1" applyFill="1" applyAlignment="1">
      <alignment horizontal="center"/>
    </xf>
    <xf numFmtId="0" fontId="28" fillId="3" borderId="0" xfId="0" applyFont="1" applyFill="1"/>
    <xf numFmtId="0" fontId="0" fillId="3" borderId="0" xfId="0" applyFont="1" applyFill="1" applyAlignment="1">
      <alignment horizontal="left" vertical="top" wrapText="1"/>
    </xf>
    <xf numFmtId="164" fontId="23" fillId="3" borderId="8" xfId="2" quotePrefix="1" applyNumberFormat="1" applyFont="1" applyFill="1" applyBorder="1"/>
    <xf numFmtId="164" fontId="23" fillId="3" borderId="5" xfId="2" quotePrefix="1" applyNumberFormat="1" applyFont="1" applyFill="1" applyBorder="1"/>
    <xf numFmtId="164" fontId="23" fillId="3" borderId="34" xfId="2" quotePrefix="1" applyNumberFormat="1" applyFont="1" applyFill="1" applyBorder="1"/>
    <xf numFmtId="164" fontId="23" fillId="3" borderId="35" xfId="2" quotePrefix="1" applyNumberFormat="1" applyFont="1" applyFill="1" applyBorder="1"/>
    <xf numFmtId="164" fontId="23" fillId="3" borderId="29" xfId="2" quotePrefix="1" applyNumberFormat="1" applyFont="1" applyFill="1" applyBorder="1"/>
    <xf numFmtId="164" fontId="23" fillId="3" borderId="19" xfId="2" quotePrefix="1" applyNumberFormat="1" applyFont="1" applyFill="1" applyBorder="1"/>
    <xf numFmtId="164" fontId="23" fillId="3" borderId="32" xfId="2" quotePrefix="1" applyNumberFormat="1" applyFont="1" applyFill="1" applyBorder="1"/>
    <xf numFmtId="164" fontId="23" fillId="3" borderId="30" xfId="2" quotePrefix="1" applyNumberFormat="1" applyFont="1" applyFill="1" applyBorder="1"/>
    <xf numFmtId="164" fontId="23" fillId="3" borderId="31" xfId="2" quotePrefix="1" applyNumberFormat="1" applyFont="1" applyFill="1" applyBorder="1"/>
    <xf numFmtId="0" fontId="1" fillId="0" borderId="15" xfId="0" applyFont="1" applyBorder="1" applyAlignment="1">
      <alignment horizontal="center"/>
    </xf>
    <xf numFmtId="0" fontId="1" fillId="0" borderId="16" xfId="0" applyFont="1" applyBorder="1"/>
    <xf numFmtId="0" fontId="1" fillId="0" borderId="17" xfId="0" applyFont="1" applyBorder="1"/>
    <xf numFmtId="0" fontId="1" fillId="0" borderId="38" xfId="0" applyFont="1" applyBorder="1" applyAlignment="1">
      <alignment horizontal="center"/>
    </xf>
    <xf numFmtId="0" fontId="1" fillId="0" borderId="39" xfId="0" applyFont="1" applyBorder="1"/>
    <xf numFmtId="0" fontId="0" fillId="0" borderId="0" xfId="0" applyAlignment="1">
      <alignment horizontal="center"/>
    </xf>
    <xf numFmtId="0" fontId="0" fillId="3" borderId="0" xfId="0" applyFill="1" applyAlignment="1">
      <alignment vertical="top" wrapText="1"/>
    </xf>
    <xf numFmtId="41" fontId="19" fillId="0" borderId="0" xfId="0" applyNumberFormat="1" applyFont="1"/>
    <xf numFmtId="41" fontId="0" fillId="0" borderId="0" xfId="0" applyNumberFormat="1" applyFont="1"/>
    <xf numFmtId="0" fontId="5" fillId="0" borderId="3" xfId="0" applyFont="1" applyBorder="1" applyAlignment="1">
      <alignment horizontal="right"/>
    </xf>
    <xf numFmtId="3" fontId="7" fillId="0" borderId="16" xfId="2" applyNumberFormat="1" applyFont="1" applyFill="1" applyBorder="1" applyAlignment="1">
      <alignment horizontal="center" vertical="center"/>
    </xf>
    <xf numFmtId="3" fontId="7" fillId="0" borderId="17" xfId="2" applyNumberFormat="1" applyFont="1" applyFill="1" applyBorder="1" applyAlignment="1">
      <alignment horizontal="center" vertical="center"/>
    </xf>
    <xf numFmtId="0" fontId="21" fillId="0" borderId="0" xfId="0" applyFont="1" applyAlignment="1">
      <alignment horizontal="center" vertical="center" wrapText="1"/>
    </xf>
    <xf numFmtId="0" fontId="34" fillId="15" borderId="11" xfId="0" applyFont="1" applyFill="1" applyBorder="1" applyAlignment="1">
      <alignment horizontal="right" vertical="center" wrapText="1"/>
    </xf>
    <xf numFmtId="0" fontId="33" fillId="15" borderId="46" xfId="0" applyFont="1" applyFill="1" applyBorder="1" applyAlignment="1">
      <alignment horizontal="left" vertical="center" wrapText="1"/>
    </xf>
    <xf numFmtId="0" fontId="33" fillId="15" borderId="47" xfId="0" applyFont="1" applyFill="1" applyBorder="1" applyAlignment="1">
      <alignment horizontal="left" vertical="center" wrapText="1"/>
    </xf>
    <xf numFmtId="0" fontId="33" fillId="15" borderId="48" xfId="0" applyFont="1" applyFill="1" applyBorder="1" applyAlignment="1">
      <alignment horizontal="left" vertical="center" wrapText="1"/>
    </xf>
    <xf numFmtId="0" fontId="33" fillId="15" borderId="49" xfId="0" applyFont="1" applyFill="1" applyBorder="1" applyAlignment="1">
      <alignment horizontal="left" vertical="center" wrapText="1"/>
    </xf>
    <xf numFmtId="166" fontId="0" fillId="0" borderId="0" xfId="6" applyNumberFormat="1" applyFont="1"/>
    <xf numFmtId="164" fontId="35" fillId="0" borderId="11" xfId="2" applyNumberFormat="1" applyFont="1" applyFill="1" applyBorder="1" applyAlignment="1">
      <alignment horizontal="center" vertical="center"/>
    </xf>
    <xf numFmtId="166" fontId="32" fillId="0" borderId="46" xfId="6" applyNumberFormat="1" applyFont="1" applyFill="1" applyBorder="1" applyAlignment="1">
      <alignment horizontal="center" vertical="center"/>
    </xf>
    <xf numFmtId="164" fontId="32" fillId="0" borderId="47" xfId="2" applyNumberFormat="1" applyFont="1" applyFill="1" applyBorder="1" applyAlignment="1">
      <alignment horizontal="center" vertical="center"/>
    </xf>
    <xf numFmtId="164" fontId="32" fillId="0" borderId="17" xfId="2" applyNumberFormat="1" applyFont="1" applyFill="1" applyBorder="1" applyAlignment="1">
      <alignment horizontal="center" vertical="center"/>
    </xf>
    <xf numFmtId="164" fontId="36" fillId="0" borderId="24" xfId="2" applyNumberFormat="1" applyFont="1" applyFill="1" applyBorder="1" applyAlignment="1">
      <alignment horizontal="center" vertical="center"/>
    </xf>
    <xf numFmtId="164" fontId="1" fillId="0" borderId="0" xfId="0" applyNumberFormat="1" applyFont="1"/>
    <xf numFmtId="164" fontId="27" fillId="0" borderId="0" xfId="0" applyNumberFormat="1" applyFont="1"/>
    <xf numFmtId="164" fontId="0" fillId="0" borderId="0" xfId="0" applyNumberFormat="1" applyFont="1" applyAlignment="1"/>
    <xf numFmtId="0" fontId="38" fillId="0" borderId="0" xfId="1" applyFont="1" applyFill="1" applyAlignment="1">
      <alignment horizontal="center"/>
    </xf>
    <xf numFmtId="0" fontId="0" fillId="9" borderId="0" xfId="0" applyFill="1"/>
    <xf numFmtId="0" fontId="0" fillId="10" borderId="0" xfId="0" applyFill="1"/>
    <xf numFmtId="0" fontId="5" fillId="0" borderId="0" xfId="0" applyFont="1" applyFill="1" applyBorder="1" applyAlignment="1" applyProtection="1">
      <alignment horizontal="center" wrapText="1"/>
    </xf>
    <xf numFmtId="0" fontId="5" fillId="0" borderId="0" xfId="0" applyFont="1" applyFill="1" applyBorder="1" applyAlignment="1" applyProtection="1">
      <alignment wrapText="1"/>
    </xf>
    <xf numFmtId="0" fontId="1" fillId="0" borderId="43" xfId="0" applyFont="1" applyBorder="1" applyAlignment="1">
      <alignment horizontal="center"/>
    </xf>
    <xf numFmtId="166" fontId="32" fillId="0" borderId="47" xfId="6" applyNumberFormat="1" applyFont="1" applyFill="1" applyBorder="1" applyAlignment="1">
      <alignment horizontal="center" vertical="center"/>
    </xf>
    <xf numFmtId="166" fontId="32" fillId="0" borderId="17" xfId="6" applyNumberFormat="1" applyFont="1" applyFill="1" applyBorder="1" applyAlignment="1">
      <alignment horizontal="center" vertical="center"/>
    </xf>
    <xf numFmtId="0" fontId="1" fillId="0" borderId="14" xfId="3" applyFont="1" applyBorder="1" applyAlignment="1">
      <alignment horizontal="center" vertical="center"/>
    </xf>
    <xf numFmtId="0" fontId="1" fillId="0" borderId="43" xfId="3" applyFont="1" applyBorder="1" applyAlignment="1">
      <alignment horizontal="center" vertical="center"/>
    </xf>
    <xf numFmtId="3" fontId="7" fillId="0" borderId="12" xfId="2" applyNumberFormat="1" applyFont="1" applyFill="1" applyBorder="1" applyAlignment="1">
      <alignment horizontal="center" vertical="center"/>
    </xf>
    <xf numFmtId="43" fontId="25" fillId="0" borderId="40" xfId="2" applyFont="1" applyBorder="1"/>
    <xf numFmtId="43" fontId="25" fillId="0" borderId="43" xfId="2" applyFont="1" applyBorder="1"/>
    <xf numFmtId="43" fontId="25" fillId="0" borderId="41" xfId="2" applyFont="1" applyBorder="1"/>
    <xf numFmtId="43" fontId="25" fillId="0" borderId="42" xfId="2" applyFont="1" applyBorder="1"/>
    <xf numFmtId="43" fontId="25" fillId="0" borderId="42" xfId="2" applyFont="1" applyFill="1" applyBorder="1"/>
    <xf numFmtId="43" fontId="25" fillId="0" borderId="37" xfId="2" applyFont="1" applyBorder="1"/>
    <xf numFmtId="43" fontId="25" fillId="0" borderId="36" xfId="2" applyFont="1" applyFill="1" applyBorder="1"/>
    <xf numFmtId="43" fontId="0" fillId="0" borderId="0" xfId="2" applyFont="1"/>
    <xf numFmtId="43" fontId="25" fillId="0" borderId="6" xfId="2" applyFont="1" applyBorder="1" applyAlignment="1">
      <alignment horizontal="center" vertical="center"/>
    </xf>
    <xf numFmtId="164" fontId="23" fillId="3" borderId="38" xfId="2" quotePrefix="1" applyNumberFormat="1" applyFont="1" applyFill="1" applyBorder="1"/>
    <xf numFmtId="164" fontId="23" fillId="3" borderId="26" xfId="2" quotePrefix="1" applyNumberFormat="1" applyFont="1" applyFill="1" applyBorder="1"/>
    <xf numFmtId="43" fontId="25" fillId="0" borderId="7" xfId="2" applyFont="1" applyBorder="1" applyAlignment="1">
      <alignment horizontal="center" vertical="center"/>
    </xf>
    <xf numFmtId="164" fontId="23" fillId="3" borderId="16" xfId="2" quotePrefix="1" applyNumberFormat="1" applyFont="1" applyFill="1" applyBorder="1"/>
    <xf numFmtId="43" fontId="25" fillId="0" borderId="18" xfId="2" applyFont="1" applyBorder="1" applyAlignment="1">
      <alignment horizontal="center" vertical="center"/>
    </xf>
    <xf numFmtId="43" fontId="25" fillId="0" borderId="9" xfId="2" applyFont="1" applyBorder="1" applyAlignment="1">
      <alignment horizontal="center" vertical="center"/>
    </xf>
    <xf numFmtId="164" fontId="23" fillId="3" borderId="22" xfId="2" quotePrefix="1" applyNumberFormat="1" applyFont="1" applyFill="1" applyBorder="1"/>
    <xf numFmtId="164" fontId="23" fillId="3" borderId="12" xfId="2" quotePrefix="1" applyNumberFormat="1" applyFont="1" applyFill="1" applyBorder="1"/>
    <xf numFmtId="164" fontId="23" fillId="3" borderId="52" xfId="2" quotePrefix="1" applyNumberFormat="1" applyFont="1" applyFill="1" applyBorder="1"/>
    <xf numFmtId="164" fontId="23" fillId="3" borderId="54" xfId="2" quotePrefix="1" applyNumberFormat="1" applyFont="1" applyFill="1" applyBorder="1"/>
    <xf numFmtId="164" fontId="23" fillId="3" borderId="15" xfId="2" quotePrefix="1" applyNumberFormat="1" applyFont="1" applyFill="1" applyBorder="1"/>
    <xf numFmtId="164" fontId="23" fillId="3" borderId="3" xfId="2" applyNumberFormat="1" applyFont="1" applyFill="1" applyBorder="1"/>
    <xf numFmtId="164" fontId="23" fillId="3" borderId="13" xfId="2" applyNumberFormat="1" applyFont="1" applyFill="1" applyBorder="1"/>
    <xf numFmtId="164" fontId="23" fillId="3" borderId="15" xfId="2" applyNumberFormat="1" applyFont="1" applyFill="1" applyBorder="1"/>
    <xf numFmtId="164" fontId="23" fillId="3" borderId="44" xfId="2" applyNumberFormat="1" applyFont="1" applyFill="1" applyBorder="1"/>
    <xf numFmtId="164" fontId="23" fillId="3" borderId="38" xfId="2" applyNumberFormat="1" applyFont="1" applyFill="1" applyBorder="1"/>
    <xf numFmtId="164" fontId="23" fillId="3" borderId="26" xfId="2" applyNumberFormat="1" applyFont="1" applyFill="1" applyBorder="1" applyAlignment="1">
      <alignment horizontal="center"/>
    </xf>
    <xf numFmtId="164" fontId="23" fillId="3" borderId="3" xfId="2" applyNumberFormat="1" applyFont="1" applyFill="1" applyBorder="1" applyAlignment="1">
      <alignment horizontal="center"/>
    </xf>
    <xf numFmtId="164" fontId="23" fillId="3" borderId="38" xfId="2" applyNumberFormat="1" applyFont="1" applyFill="1" applyBorder="1" applyAlignment="1">
      <alignment horizontal="center"/>
    </xf>
    <xf numFmtId="164" fontId="23" fillId="0" borderId="33" xfId="2" applyNumberFormat="1" applyFont="1" applyFill="1" applyBorder="1" applyAlignment="1">
      <alignment horizontal="center"/>
    </xf>
    <xf numFmtId="164" fontId="23" fillId="0" borderId="26" xfId="2" applyNumberFormat="1" applyFont="1" applyFill="1" applyBorder="1" applyAlignment="1">
      <alignment horizontal="center"/>
    </xf>
    <xf numFmtId="164" fontId="23" fillId="3" borderId="33" xfId="2" applyNumberFormat="1" applyFont="1" applyFill="1" applyBorder="1" applyAlignment="1">
      <alignment horizontal="center"/>
    </xf>
    <xf numFmtId="164" fontId="23" fillId="0" borderId="16" xfId="2" applyNumberFormat="1" applyFont="1" applyFill="1" applyBorder="1" applyAlignment="1">
      <alignment horizontal="center"/>
    </xf>
    <xf numFmtId="164" fontId="23" fillId="0" borderId="31" xfId="2" applyNumberFormat="1" applyFont="1" applyFill="1" applyBorder="1" applyAlignment="1">
      <alignment horizontal="center"/>
    </xf>
    <xf numFmtId="164" fontId="23" fillId="3" borderId="17" xfId="2" quotePrefix="1" applyNumberFormat="1" applyFont="1" applyFill="1" applyBorder="1"/>
    <xf numFmtId="164" fontId="23" fillId="0" borderId="17" xfId="2" applyNumberFormat="1" applyFont="1" applyFill="1" applyBorder="1" applyAlignment="1">
      <alignment horizontal="center"/>
    </xf>
    <xf numFmtId="164" fontId="23" fillId="0" borderId="32" xfId="2" applyNumberFormat="1" applyFont="1" applyFill="1" applyBorder="1" applyAlignment="1">
      <alignment horizontal="center"/>
    </xf>
    <xf numFmtId="164" fontId="23" fillId="3" borderId="21" xfId="2" quotePrefix="1" applyNumberFormat="1" applyFont="1" applyFill="1" applyBorder="1"/>
    <xf numFmtId="164" fontId="23" fillId="3" borderId="17" xfId="2" applyNumberFormat="1" applyFont="1" applyFill="1" applyBorder="1" applyAlignment="1">
      <alignment horizontal="center"/>
    </xf>
    <xf numFmtId="164" fontId="23" fillId="3" borderId="32" xfId="2" applyNumberFormat="1" applyFont="1" applyFill="1" applyBorder="1" applyAlignment="1">
      <alignment horizontal="center"/>
    </xf>
    <xf numFmtId="43" fontId="0" fillId="0" borderId="55" xfId="2" applyFont="1" applyBorder="1"/>
    <xf numFmtId="43" fontId="0" fillId="0" borderId="0" xfId="2" applyFont="1" applyFill="1"/>
    <xf numFmtId="43" fontId="0" fillId="0" borderId="0" xfId="2" applyFont="1" applyBorder="1"/>
    <xf numFmtId="1" fontId="0" fillId="0" borderId="0" xfId="0" applyNumberFormat="1"/>
    <xf numFmtId="3" fontId="0" fillId="0" borderId="0" xfId="0" applyNumberFormat="1"/>
    <xf numFmtId="0" fontId="5" fillId="0" borderId="0" xfId="0" applyFont="1" applyFill="1" applyBorder="1" applyAlignment="1" applyProtection="1">
      <alignment horizontal="center" wrapText="1"/>
    </xf>
    <xf numFmtId="164" fontId="18" fillId="0" borderId="56" xfId="2" applyNumberFormat="1" applyFont="1" applyBorder="1"/>
    <xf numFmtId="0" fontId="0" fillId="0" borderId="56" xfId="0" applyBorder="1"/>
    <xf numFmtId="164" fontId="16" fillId="6" borderId="56" xfId="2" applyNumberFormat="1" applyFont="1" applyFill="1" applyBorder="1" applyAlignment="1">
      <alignment horizontal="center" vertical="center" wrapText="1"/>
    </xf>
    <xf numFmtId="164" fontId="16" fillId="5" borderId="57" xfId="2" applyNumberFormat="1" applyFont="1" applyFill="1" applyBorder="1" applyAlignment="1">
      <alignment horizontal="center" vertical="center" wrapText="1"/>
    </xf>
    <xf numFmtId="164" fontId="18" fillId="0" borderId="57" xfId="2" applyNumberFormat="1" applyFont="1" applyBorder="1"/>
    <xf numFmtId="0" fontId="0" fillId="3" borderId="0" xfId="0" applyFill="1" applyAlignment="1"/>
    <xf numFmtId="0" fontId="0" fillId="3" borderId="0" xfId="0" applyFill="1" applyAlignment="1">
      <alignment horizontal="left" vertical="center" wrapText="1"/>
    </xf>
    <xf numFmtId="0" fontId="0" fillId="3" borderId="0" xfId="0" applyFill="1" applyAlignment="1">
      <alignment horizontal="left" wrapText="1"/>
    </xf>
    <xf numFmtId="0" fontId="0" fillId="3" borderId="0" xfId="0" applyFont="1" applyFill="1" applyAlignment="1">
      <alignment horizontal="left" vertical="top"/>
    </xf>
    <xf numFmtId="0" fontId="0" fillId="3" borderId="0" xfId="0" applyFill="1" applyAlignment="1">
      <alignment horizontal="left" vertical="top" wrapText="1"/>
    </xf>
    <xf numFmtId="0" fontId="1" fillId="3" borderId="0" xfId="0" applyFont="1" applyFill="1" applyAlignment="1">
      <alignment horizontal="left" vertical="top" wrapText="1"/>
    </xf>
    <xf numFmtId="0" fontId="0" fillId="3" borderId="0" xfId="0" applyFont="1" applyFill="1" applyAlignment="1">
      <alignment horizontal="left" vertical="top" wrapText="1"/>
    </xf>
    <xf numFmtId="0" fontId="0" fillId="0" borderId="0" xfId="0" applyAlignment="1">
      <alignment horizontal="center"/>
    </xf>
    <xf numFmtId="0" fontId="32" fillId="14" borderId="10" xfId="0" applyFont="1" applyFill="1" applyBorder="1" applyAlignment="1">
      <alignment horizontal="center" vertical="center" wrapText="1"/>
    </xf>
    <xf numFmtId="0" fontId="32" fillId="14" borderId="11" xfId="0" applyFont="1" applyFill="1" applyBorder="1" applyAlignment="1">
      <alignment horizontal="center" vertical="center" wrapText="1"/>
    </xf>
    <xf numFmtId="0" fontId="32" fillId="14" borderId="12" xfId="0" applyFont="1" applyFill="1" applyBorder="1" applyAlignment="1">
      <alignment horizontal="center" vertical="center" wrapText="1"/>
    </xf>
    <xf numFmtId="0" fontId="32" fillId="15" borderId="23" xfId="0" applyFont="1" applyFill="1" applyBorder="1" applyAlignment="1">
      <alignment horizontal="center" vertical="center" wrapText="1"/>
    </xf>
    <xf numFmtId="0" fontId="32" fillId="15" borderId="24" xfId="0" applyFont="1" applyFill="1" applyBorder="1" applyAlignment="1">
      <alignment horizontal="center" vertical="center" wrapText="1"/>
    </xf>
    <xf numFmtId="0" fontId="32" fillId="15" borderId="44" xfId="0" applyFont="1" applyFill="1" applyBorder="1" applyAlignment="1">
      <alignment horizontal="center" vertical="center" wrapText="1"/>
    </xf>
    <xf numFmtId="0" fontId="33" fillId="15" borderId="10" xfId="0" applyFont="1" applyFill="1" applyBorder="1" applyAlignment="1">
      <alignment horizontal="left" vertical="center" wrapText="1"/>
    </xf>
    <xf numFmtId="0" fontId="33" fillId="15" borderId="45" xfId="0" applyFont="1" applyFill="1" applyBorder="1" applyAlignment="1">
      <alignment horizontal="left" vertical="center" wrapText="1"/>
    </xf>
    <xf numFmtId="0" fontId="32" fillId="15" borderId="27" xfId="0" applyFont="1" applyFill="1" applyBorder="1" applyAlignment="1">
      <alignment horizontal="center" vertical="center" wrapText="1"/>
    </xf>
    <xf numFmtId="0" fontId="32" fillId="15" borderId="25" xfId="0" applyFont="1" applyFill="1" applyBorder="1" applyAlignment="1">
      <alignment horizontal="center" vertical="center" wrapText="1"/>
    </xf>
    <xf numFmtId="0" fontId="32" fillId="16" borderId="10" xfId="0" applyFont="1" applyFill="1" applyBorder="1" applyAlignment="1">
      <alignment horizontal="center" vertical="center" wrapText="1"/>
    </xf>
    <xf numFmtId="0" fontId="32" fillId="16" borderId="11" xfId="0" applyFont="1" applyFill="1" applyBorder="1" applyAlignment="1">
      <alignment horizontal="center" vertical="center" wrapText="1"/>
    </xf>
    <xf numFmtId="0" fontId="32" fillId="16" borderId="12" xfId="0" applyFont="1" applyFill="1" applyBorder="1" applyAlignment="1">
      <alignment horizontal="center" vertical="center" wrapText="1"/>
    </xf>
    <xf numFmtId="164" fontId="32" fillId="0" borderId="10" xfId="2" applyNumberFormat="1" applyFont="1" applyFill="1" applyBorder="1" applyAlignment="1">
      <alignment horizontal="center" vertical="center"/>
    </xf>
    <xf numFmtId="164" fontId="32" fillId="0" borderId="45" xfId="2" applyNumberFormat="1" applyFont="1" applyFill="1" applyBorder="1" applyAlignment="1">
      <alignment horizontal="center" vertical="center"/>
    </xf>
    <xf numFmtId="0" fontId="37" fillId="6" borderId="40" xfId="0" applyFont="1" applyFill="1" applyBorder="1" applyAlignment="1">
      <alignment horizontal="center" vertical="center" wrapText="1"/>
    </xf>
    <xf numFmtId="0" fontId="37" fillId="6" borderId="41" xfId="0" applyFont="1" applyFill="1" applyBorder="1" applyAlignment="1">
      <alignment horizontal="center" vertical="center" wrapText="1"/>
    </xf>
    <xf numFmtId="0" fontId="37" fillId="6" borderId="42" xfId="0" applyFont="1" applyFill="1" applyBorder="1" applyAlignment="1">
      <alignment horizontal="center" vertical="center" wrapText="1"/>
    </xf>
    <xf numFmtId="3" fontId="2" fillId="0" borderId="0" xfId="1" applyNumberFormat="1" applyBorder="1" applyAlignment="1">
      <alignment horizontal="center"/>
    </xf>
    <xf numFmtId="3" fontId="5" fillId="0" borderId="4" xfId="0" applyNumberFormat="1" applyFont="1" applyBorder="1" applyAlignment="1">
      <alignment horizontal="center"/>
    </xf>
    <xf numFmtId="3" fontId="5" fillId="0" borderId="3" xfId="0" applyNumberFormat="1" applyFont="1" applyBorder="1" applyAlignment="1">
      <alignment horizontal="center"/>
    </xf>
    <xf numFmtId="164" fontId="5" fillId="0" borderId="4" xfId="2" applyNumberFormat="1" applyFont="1" applyBorder="1" applyAlignment="1">
      <alignment horizontal="center" vertical="center"/>
    </xf>
    <xf numFmtId="164" fontId="5" fillId="0" borderId="3" xfId="2" applyNumberFormat="1" applyFont="1" applyBorder="1" applyAlignment="1">
      <alignment horizontal="center" vertical="center"/>
    </xf>
    <xf numFmtId="0" fontId="5" fillId="0" borderId="0" xfId="0" applyFont="1" applyFill="1" applyBorder="1" applyAlignment="1" applyProtection="1">
      <alignment horizontal="center" wrapText="1"/>
    </xf>
    <xf numFmtId="0" fontId="21" fillId="0" borderId="0" xfId="0" applyFont="1" applyAlignment="1">
      <alignment horizontal="center" vertical="center" wrapText="1"/>
    </xf>
    <xf numFmtId="43" fontId="25" fillId="0" borderId="10" xfId="2" applyFont="1" applyBorder="1" applyAlignment="1">
      <alignment horizontal="center" vertical="center"/>
    </xf>
    <xf numFmtId="43" fontId="25" fillId="0" borderId="11" xfId="2" applyFont="1" applyBorder="1" applyAlignment="1">
      <alignment horizontal="center" vertical="center"/>
    </xf>
    <xf numFmtId="43" fontId="25" fillId="0" borderId="12" xfId="2" applyFont="1" applyBorder="1" applyAlignment="1">
      <alignment horizontal="center" vertical="center"/>
    </xf>
    <xf numFmtId="43" fontId="25" fillId="0" borderId="13" xfId="2" applyFont="1" applyBorder="1" applyAlignment="1">
      <alignment horizontal="center" vertical="center"/>
    </xf>
    <xf numFmtId="43" fontId="25" fillId="0" borderId="33" xfId="2" applyFont="1" applyBorder="1" applyAlignment="1">
      <alignment horizontal="center" vertical="center"/>
    </xf>
    <xf numFmtId="43" fontId="25" fillId="0" borderId="14" xfId="2" applyFont="1" applyBorder="1" applyAlignment="1">
      <alignment horizontal="center" vertical="center"/>
    </xf>
    <xf numFmtId="43" fontId="25" fillId="0" borderId="32" xfId="2" applyFont="1" applyBorder="1" applyAlignment="1">
      <alignment horizontal="center" vertical="center"/>
    </xf>
    <xf numFmtId="43" fontId="25" fillId="0" borderId="23" xfId="2" applyFont="1" applyBorder="1" applyAlignment="1">
      <alignment horizontal="center" vertical="center"/>
    </xf>
    <xf numFmtId="43" fontId="25" fillId="0" borderId="50" xfId="2" applyFont="1" applyBorder="1" applyAlignment="1">
      <alignment horizontal="center" vertical="center"/>
    </xf>
    <xf numFmtId="43" fontId="25" fillId="0" borderId="28" xfId="2" applyFont="1" applyBorder="1" applyAlignment="1">
      <alignment horizontal="center" vertical="center"/>
    </xf>
    <xf numFmtId="43" fontId="24" fillId="0" borderId="40" xfId="2" applyFont="1" applyBorder="1" applyAlignment="1">
      <alignment horizontal="center"/>
    </xf>
    <xf numFmtId="43" fontId="24" fillId="0" borderId="41" xfId="2" applyFont="1" applyBorder="1" applyAlignment="1">
      <alignment horizontal="center"/>
    </xf>
    <xf numFmtId="43" fontId="24" fillId="0" borderId="42" xfId="2" applyFont="1" applyBorder="1" applyAlignment="1">
      <alignment horizontal="center"/>
    </xf>
    <xf numFmtId="43" fontId="24" fillId="0" borderId="10" xfId="2" applyFont="1" applyBorder="1" applyAlignment="1">
      <alignment horizontal="center" vertical="center"/>
    </xf>
    <xf numFmtId="43" fontId="24" fillId="0" borderId="11" xfId="2" applyFont="1" applyBorder="1" applyAlignment="1">
      <alignment horizontal="center" vertical="center"/>
    </xf>
    <xf numFmtId="43" fontId="24" fillId="0" borderId="12" xfId="2" applyFont="1" applyBorder="1" applyAlignment="1">
      <alignment horizontal="center" vertical="center"/>
    </xf>
    <xf numFmtId="43" fontId="24" fillId="0" borderId="50" xfId="2" applyFont="1" applyBorder="1" applyAlignment="1">
      <alignment horizontal="center" vertical="center"/>
    </xf>
    <xf numFmtId="43" fontId="24" fillId="0" borderId="51" xfId="2" applyFont="1" applyBorder="1" applyAlignment="1">
      <alignment horizontal="center" vertical="center"/>
    </xf>
    <xf numFmtId="43" fontId="24" fillId="0" borderId="52" xfId="2" applyFont="1" applyBorder="1" applyAlignment="1">
      <alignment horizontal="center" vertical="center"/>
    </xf>
    <xf numFmtId="43" fontId="25" fillId="0" borderId="20" xfId="2" applyFont="1" applyBorder="1" applyAlignment="1">
      <alignment horizontal="center" vertical="center"/>
    </xf>
    <xf numFmtId="43" fontId="25" fillId="0" borderId="21" xfId="2" applyFont="1" applyBorder="1" applyAlignment="1">
      <alignment horizontal="center" vertical="center"/>
    </xf>
    <xf numFmtId="43" fontId="25" fillId="0" borderId="22" xfId="2" applyFont="1" applyBorder="1" applyAlignment="1">
      <alignment horizontal="center" vertical="center"/>
    </xf>
    <xf numFmtId="43" fontId="25" fillId="0" borderId="24" xfId="2" applyFont="1" applyBorder="1" applyAlignment="1">
      <alignment horizontal="center" vertical="center"/>
    </xf>
    <xf numFmtId="43" fontId="25" fillId="0" borderId="25" xfId="2" applyFont="1" applyBorder="1" applyAlignment="1">
      <alignment horizontal="center" vertical="center"/>
    </xf>
    <xf numFmtId="43" fontId="25" fillId="0" borderId="51" xfId="2" applyFont="1" applyBorder="1" applyAlignment="1">
      <alignment horizontal="center" vertical="center"/>
    </xf>
    <xf numFmtId="43" fontId="25" fillId="0" borderId="52" xfId="2" applyFont="1" applyBorder="1" applyAlignment="1">
      <alignment horizontal="center" vertical="center"/>
    </xf>
    <xf numFmtId="0" fontId="1" fillId="0" borderId="40" xfId="0" applyFont="1" applyBorder="1" applyAlignment="1">
      <alignment horizontal="center" vertical="center"/>
    </xf>
    <xf numFmtId="0" fontId="1" fillId="0" borderId="42" xfId="0" applyFont="1" applyBorder="1" applyAlignment="1">
      <alignment horizontal="center" vertical="center"/>
    </xf>
    <xf numFmtId="0" fontId="1" fillId="0" borderId="53"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50" xfId="0" applyFont="1" applyBorder="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center" vertical="center"/>
    </xf>
    <xf numFmtId="0" fontId="1" fillId="0" borderId="10" xfId="3" applyFont="1" applyBorder="1" applyAlignment="1">
      <alignment horizontal="center" vertical="center"/>
    </xf>
    <xf numFmtId="0" fontId="1" fillId="0" borderId="11" xfId="3" applyFont="1" applyBorder="1" applyAlignment="1">
      <alignment horizontal="center" vertical="center"/>
    </xf>
    <xf numFmtId="0" fontId="1" fillId="0" borderId="12" xfId="3" applyFont="1" applyBorder="1" applyAlignment="1">
      <alignment horizontal="center" vertical="center"/>
    </xf>
    <xf numFmtId="0" fontId="1" fillId="0" borderId="25" xfId="0" applyFont="1" applyBorder="1" applyAlignment="1">
      <alignment horizontal="center" vertical="center"/>
    </xf>
    <xf numFmtId="0" fontId="1" fillId="0" borderId="25" xfId="0" applyFont="1" applyBorder="1" applyAlignment="1">
      <alignment horizontal="center"/>
    </xf>
    <xf numFmtId="0" fontId="1" fillId="0" borderId="52" xfId="0" applyFont="1" applyBorder="1" applyAlignment="1">
      <alignment horizontal="center"/>
    </xf>
  </cellXfs>
  <cellStyles count="7">
    <cellStyle name="Lien hypertexte" xfId="1" builtinId="8"/>
    <cellStyle name="Milliers" xfId="2" builtinId="3"/>
    <cellStyle name="Milliers 2" xfId="4"/>
    <cellStyle name="Normal" xfId="0" builtinId="0"/>
    <cellStyle name="Normal 2" xfId="3"/>
    <cellStyle name="Pourcentage" xfId="6" builtinId="5"/>
    <cellStyle name="Pourcentag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a:t>Avancement des déploiements et de la mutualisation des réseaux en fibre optique jusqu'à l'abonné sur l'ensemble du territoire national</a:t>
            </a:r>
          </a:p>
        </c:rich>
      </c:tx>
      <c:overlay val="0"/>
    </c:title>
    <c:autoTitleDeleted val="0"/>
    <c:plotArea>
      <c:layout/>
      <c:areaChart>
        <c:grouping val="stacked"/>
        <c:varyColors val="0"/>
        <c:ser>
          <c:idx val="2"/>
          <c:order val="0"/>
          <c:tx>
            <c:strRef>
              <c:f>FttH!$A$10</c:f>
              <c:strCache>
                <c:ptCount val="1"/>
                <c:pt idx="0">
                  <c:v>Free (OI - initiative privée)</c:v>
                </c:pt>
              </c:strCache>
            </c:strRef>
          </c:tx>
          <c:spPr>
            <a:solidFill>
              <a:schemeClr val="accent3">
                <a:lumMod val="60000"/>
                <a:lumOff val="40000"/>
              </a:schemeClr>
            </a:solidFill>
          </c:spPr>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FttH!$B$10:$W$10</c:f>
              <c:numCache>
                <c:formatCode>_-* #,##0\ _€_-;\-* #,##0\ _€_-;_-* "-"??\ _€_-;_-@_-</c:formatCode>
                <c:ptCount val="22"/>
                <c:pt idx="0">
                  <c:v>207000</c:v>
                </c:pt>
                <c:pt idx="1">
                  <c:v>218000</c:v>
                </c:pt>
                <c:pt idx="2">
                  <c:v>221000</c:v>
                </c:pt>
                <c:pt idx="3">
                  <c:v>232000</c:v>
                </c:pt>
                <c:pt idx="4">
                  <c:v>232000</c:v>
                </c:pt>
                <c:pt idx="5">
                  <c:v>234000</c:v>
                </c:pt>
                <c:pt idx="6">
                  <c:v>234000</c:v>
                </c:pt>
                <c:pt idx="7">
                  <c:v>237000</c:v>
                </c:pt>
                <c:pt idx="8">
                  <c:v>238000</c:v>
                </c:pt>
                <c:pt idx="9">
                  <c:v>240000</c:v>
                </c:pt>
                <c:pt idx="10">
                  <c:v>242000</c:v>
                </c:pt>
                <c:pt idx="11">
                  <c:v>272000</c:v>
                </c:pt>
                <c:pt idx="12">
                  <c:v>272000</c:v>
                </c:pt>
                <c:pt idx="13">
                  <c:v>277000</c:v>
                </c:pt>
                <c:pt idx="14">
                  <c:v>277000</c:v>
                </c:pt>
                <c:pt idx="15">
                  <c:v>293000</c:v>
                </c:pt>
                <c:pt idx="16">
                  <c:v>298000</c:v>
                </c:pt>
                <c:pt idx="17">
                  <c:v>302000</c:v>
                </c:pt>
                <c:pt idx="18">
                  <c:v>305000</c:v>
                </c:pt>
                <c:pt idx="19">
                  <c:v>309000</c:v>
                </c:pt>
                <c:pt idx="20" formatCode="_(* #,##0_);_(* \(#,##0\);_(* &quot;-&quot;_);_(@_)">
                  <c:v>311000</c:v>
                </c:pt>
                <c:pt idx="21">
                  <c:v>315000</c:v>
                </c:pt>
              </c:numCache>
            </c:numRef>
          </c:val>
        </c:ser>
        <c:ser>
          <c:idx val="3"/>
          <c:order val="1"/>
          <c:tx>
            <c:strRef>
              <c:f>FttH!$A$11</c:f>
              <c:strCache>
                <c:ptCount val="1"/>
                <c:pt idx="0">
                  <c:v>Autres OI</c:v>
                </c:pt>
              </c:strCache>
            </c:strRef>
          </c:tx>
          <c:spPr>
            <a:solidFill>
              <a:schemeClr val="accent4">
                <a:lumMod val="60000"/>
                <a:lumOff val="40000"/>
              </a:schemeClr>
            </a:solidFill>
          </c:spPr>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FttH!$B$11:$W$11</c:f>
              <c:numCache>
                <c:formatCode>_-* #,##0\ _€_-;\-* #,##0\ _€_-;_-* "-"??\ _€_-;_-@_-</c:formatCode>
                <c:ptCount val="22"/>
                <c:pt idx="0">
                  <c:v>325000</c:v>
                </c:pt>
                <c:pt idx="1">
                  <c:v>349000</c:v>
                </c:pt>
                <c:pt idx="2">
                  <c:v>393000</c:v>
                </c:pt>
                <c:pt idx="3">
                  <c:v>412000</c:v>
                </c:pt>
                <c:pt idx="4">
                  <c:v>422000</c:v>
                </c:pt>
                <c:pt idx="5">
                  <c:v>479000</c:v>
                </c:pt>
                <c:pt idx="6">
                  <c:v>525000</c:v>
                </c:pt>
                <c:pt idx="7">
                  <c:v>541000</c:v>
                </c:pt>
                <c:pt idx="8">
                  <c:v>564000</c:v>
                </c:pt>
                <c:pt idx="9">
                  <c:v>594000</c:v>
                </c:pt>
                <c:pt idx="10">
                  <c:v>605000</c:v>
                </c:pt>
                <c:pt idx="11">
                  <c:v>689000</c:v>
                </c:pt>
                <c:pt idx="12">
                  <c:v>723000</c:v>
                </c:pt>
                <c:pt idx="13">
                  <c:v>750000</c:v>
                </c:pt>
                <c:pt idx="14">
                  <c:v>791000</c:v>
                </c:pt>
                <c:pt idx="15">
                  <c:v>892000</c:v>
                </c:pt>
                <c:pt idx="16">
                  <c:v>902000</c:v>
                </c:pt>
                <c:pt idx="17">
                  <c:v>1002000</c:v>
                </c:pt>
                <c:pt idx="18">
                  <c:v>1061000</c:v>
                </c:pt>
                <c:pt idx="19">
                  <c:v>1162000</c:v>
                </c:pt>
                <c:pt idx="20" formatCode="_(* #,##0_);_(* \(#,##0\);_(* &quot;-&quot;_);_(@_)">
                  <c:v>1195000</c:v>
                </c:pt>
                <c:pt idx="21">
                  <c:v>1347000</c:v>
                </c:pt>
              </c:numCache>
            </c:numRef>
          </c:val>
        </c:ser>
        <c:ser>
          <c:idx val="1"/>
          <c:order val="2"/>
          <c:tx>
            <c:strRef>
              <c:f>FttH!$A$9</c:f>
              <c:strCache>
                <c:ptCount val="1"/>
                <c:pt idx="0">
                  <c:v>SFR Group (OI - initiative privée)</c:v>
                </c:pt>
              </c:strCache>
            </c:strRef>
          </c:tx>
          <c:spPr>
            <a:solidFill>
              <a:schemeClr val="accent2">
                <a:lumMod val="60000"/>
                <a:lumOff val="40000"/>
              </a:schemeClr>
            </a:solidFill>
          </c:spPr>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FttH!$B$9:$W$9</c:f>
              <c:numCache>
                <c:formatCode>_-* #,##0\ _€_-;\-* #,##0\ _€_-;_-* "-"??\ _€_-;_-@_-</c:formatCode>
                <c:ptCount val="22"/>
                <c:pt idx="0">
                  <c:v>369000</c:v>
                </c:pt>
                <c:pt idx="1">
                  <c:v>388000</c:v>
                </c:pt>
                <c:pt idx="2">
                  <c:v>449000</c:v>
                </c:pt>
                <c:pt idx="3">
                  <c:v>478000</c:v>
                </c:pt>
                <c:pt idx="4">
                  <c:v>520000</c:v>
                </c:pt>
                <c:pt idx="5">
                  <c:v>559000</c:v>
                </c:pt>
                <c:pt idx="6">
                  <c:v>560000</c:v>
                </c:pt>
                <c:pt idx="7">
                  <c:v>561000</c:v>
                </c:pt>
                <c:pt idx="8">
                  <c:v>606000</c:v>
                </c:pt>
                <c:pt idx="9">
                  <c:v>628000</c:v>
                </c:pt>
                <c:pt idx="10">
                  <c:v>667000</c:v>
                </c:pt>
                <c:pt idx="11">
                  <c:v>707000</c:v>
                </c:pt>
                <c:pt idx="12">
                  <c:v>725000</c:v>
                </c:pt>
                <c:pt idx="13">
                  <c:v>771000</c:v>
                </c:pt>
                <c:pt idx="14">
                  <c:v>774000</c:v>
                </c:pt>
                <c:pt idx="15">
                  <c:v>779000</c:v>
                </c:pt>
                <c:pt idx="16">
                  <c:v>790000</c:v>
                </c:pt>
                <c:pt idx="17">
                  <c:v>811000</c:v>
                </c:pt>
                <c:pt idx="18">
                  <c:v>824000</c:v>
                </c:pt>
                <c:pt idx="19">
                  <c:v>877000</c:v>
                </c:pt>
                <c:pt idx="20" formatCode="_(* #,##0_);_(* \(#,##0\);_(* &quot;-&quot;_);_(@_)">
                  <c:v>940000</c:v>
                </c:pt>
                <c:pt idx="21">
                  <c:v>1014000</c:v>
                </c:pt>
              </c:numCache>
            </c:numRef>
          </c:val>
        </c:ser>
        <c:ser>
          <c:idx val="0"/>
          <c:order val="3"/>
          <c:tx>
            <c:strRef>
              <c:f>FttH!$A$8</c:f>
              <c:strCache>
                <c:ptCount val="1"/>
                <c:pt idx="0">
                  <c:v>Orange (OI - initiative privée)</c:v>
                </c:pt>
              </c:strCache>
            </c:strRef>
          </c:tx>
          <c:spPr>
            <a:solidFill>
              <a:schemeClr val="accent6">
                <a:lumMod val="60000"/>
                <a:lumOff val="40000"/>
              </a:schemeClr>
            </a:solidFill>
          </c:spPr>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FttH!$B$8:$W$8</c:f>
              <c:numCache>
                <c:formatCode>_-* #,##0\ _€_-;\-* #,##0\ _€_-;_-* "-"??\ _€_-;_-@_-</c:formatCode>
                <c:ptCount val="22"/>
                <c:pt idx="0">
                  <c:v>875000</c:v>
                </c:pt>
                <c:pt idx="1">
                  <c:v>918000</c:v>
                </c:pt>
                <c:pt idx="2">
                  <c:v>1094000</c:v>
                </c:pt>
                <c:pt idx="3">
                  <c:v>1156000</c:v>
                </c:pt>
                <c:pt idx="4">
                  <c:v>1276000</c:v>
                </c:pt>
                <c:pt idx="5">
                  <c:v>1426000</c:v>
                </c:pt>
                <c:pt idx="6">
                  <c:v>1547000</c:v>
                </c:pt>
                <c:pt idx="7">
                  <c:v>1723000</c:v>
                </c:pt>
                <c:pt idx="8">
                  <c:v>1831000</c:v>
                </c:pt>
                <c:pt idx="9">
                  <c:v>2033000</c:v>
                </c:pt>
                <c:pt idx="10">
                  <c:v>2208000</c:v>
                </c:pt>
                <c:pt idx="11">
                  <c:v>2505000</c:v>
                </c:pt>
                <c:pt idx="12">
                  <c:v>2743000</c:v>
                </c:pt>
                <c:pt idx="13">
                  <c:v>3031000</c:v>
                </c:pt>
                <c:pt idx="14">
                  <c:v>3300000</c:v>
                </c:pt>
                <c:pt idx="15">
                  <c:v>3698000</c:v>
                </c:pt>
                <c:pt idx="16">
                  <c:v>4087000</c:v>
                </c:pt>
                <c:pt idx="17">
                  <c:v>4514000</c:v>
                </c:pt>
                <c:pt idx="18">
                  <c:v>4877000</c:v>
                </c:pt>
                <c:pt idx="19">
                  <c:v>5378000</c:v>
                </c:pt>
                <c:pt idx="20" formatCode="_(* #,##0_);_(* \(#,##0\);_(* &quot;-&quot;_);_(@_)">
                  <c:v>5808000</c:v>
                </c:pt>
                <c:pt idx="21">
                  <c:v>6288000</c:v>
                </c:pt>
              </c:numCache>
            </c:numRef>
          </c:val>
        </c:ser>
        <c:dLbls>
          <c:showLegendKey val="0"/>
          <c:showVal val="0"/>
          <c:showCatName val="0"/>
          <c:showSerName val="0"/>
          <c:showPercent val="0"/>
          <c:showBubbleSize val="0"/>
        </c:dLbls>
        <c:axId val="54022656"/>
        <c:axId val="42789120"/>
      </c:areaChart>
      <c:lineChart>
        <c:grouping val="standard"/>
        <c:varyColors val="0"/>
        <c:ser>
          <c:idx val="4"/>
          <c:order val="4"/>
          <c:tx>
            <c:strRef>
              <c:f>FttH!$A$14</c:f>
              <c:strCache>
                <c:ptCount val="1"/>
                <c:pt idx="0">
                  <c:v>Au moins un opérateur présent au PM</c:v>
                </c:pt>
              </c:strCache>
            </c:strRef>
          </c:tx>
          <c:spPr>
            <a:ln>
              <a:solidFill>
                <a:schemeClr val="accent1">
                  <a:lumMod val="40000"/>
                  <a:lumOff val="60000"/>
                </a:schemeClr>
              </a:solidFill>
            </a:ln>
          </c:spPr>
          <c:marker>
            <c:symbol val="none"/>
          </c:marker>
          <c:dLbls>
            <c:dLbl>
              <c:idx val="21"/>
              <c:tx>
                <c:strRef>
                  <c:f>'Graphiques FttH'!$A$1</c:f>
                  <c:strCache>
                    <c:ptCount val="1"/>
                    <c:pt idx="0">
                      <c:v>8,9M (99%)</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FttH!$B$14:$W$14</c:f>
              <c:numCache>
                <c:formatCode>_-* #,##0\ _€_-;\-* #,##0\ _€_-;_-* "-"??\ _€_-;_-@_-</c:formatCode>
                <c:ptCount val="22"/>
                <c:pt idx="0">
                  <c:v>1580000</c:v>
                </c:pt>
                <c:pt idx="1">
                  <c:v>1749000</c:v>
                </c:pt>
                <c:pt idx="2">
                  <c:v>1960000</c:v>
                </c:pt>
                <c:pt idx="3">
                  <c:v>2165000</c:v>
                </c:pt>
                <c:pt idx="4">
                  <c:v>2320000</c:v>
                </c:pt>
                <c:pt idx="5">
                  <c:v>2507000</c:v>
                </c:pt>
                <c:pt idx="6">
                  <c:v>2742000</c:v>
                </c:pt>
                <c:pt idx="7">
                  <c:v>2974000</c:v>
                </c:pt>
                <c:pt idx="8">
                  <c:v>3154000</c:v>
                </c:pt>
                <c:pt idx="9">
                  <c:v>3411000</c:v>
                </c:pt>
                <c:pt idx="10">
                  <c:v>3640000</c:v>
                </c:pt>
                <c:pt idx="11">
                  <c:v>4064000</c:v>
                </c:pt>
                <c:pt idx="12">
                  <c:v>4369000</c:v>
                </c:pt>
                <c:pt idx="13">
                  <c:v>4739000</c:v>
                </c:pt>
                <c:pt idx="14">
                  <c:v>5016000</c:v>
                </c:pt>
                <c:pt idx="15">
                  <c:v>5599000</c:v>
                </c:pt>
                <c:pt idx="16">
                  <c:v>5974000</c:v>
                </c:pt>
                <c:pt idx="17">
                  <c:v>6522000</c:v>
                </c:pt>
                <c:pt idx="18">
                  <c:v>6950000</c:v>
                </c:pt>
                <c:pt idx="19">
                  <c:v>7681000</c:v>
                </c:pt>
                <c:pt idx="20">
                  <c:v>8207000</c:v>
                </c:pt>
                <c:pt idx="21">
                  <c:v>8913000</c:v>
                </c:pt>
              </c:numCache>
            </c:numRef>
          </c:val>
          <c:smooth val="0"/>
        </c:ser>
        <c:ser>
          <c:idx val="5"/>
          <c:order val="5"/>
          <c:tx>
            <c:strRef>
              <c:f>FttH!$A$15</c:f>
              <c:strCache>
                <c:ptCount val="1"/>
                <c:pt idx="0">
                  <c:v>Au moins deux opérateurs présents au PM</c:v>
                </c:pt>
              </c:strCache>
            </c:strRef>
          </c:tx>
          <c:spPr>
            <a:ln>
              <a:solidFill>
                <a:schemeClr val="tx2">
                  <a:lumMod val="60000"/>
                  <a:lumOff val="40000"/>
                </a:schemeClr>
              </a:solidFill>
            </a:ln>
          </c:spPr>
          <c:marker>
            <c:symbol val="none"/>
          </c:marker>
          <c:dLbls>
            <c:dLbl>
              <c:idx val="21"/>
              <c:tx>
                <c:strRef>
                  <c:f>'Graphiques FttH'!$A$2</c:f>
                  <c:strCache>
                    <c:ptCount val="1"/>
                    <c:pt idx="0">
                      <c:v>5,9M (66%)</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FttH!$B$15:$W$15</c:f>
              <c:numCache>
                <c:formatCode>_-* #,##0\ _€_-;\-* #,##0\ _€_-;_-* "-"??\ _€_-;_-@_-</c:formatCode>
                <c:ptCount val="22"/>
                <c:pt idx="0">
                  <c:v>704000</c:v>
                </c:pt>
                <c:pt idx="1">
                  <c:v>785000</c:v>
                </c:pt>
                <c:pt idx="2">
                  <c:v>933000</c:v>
                </c:pt>
                <c:pt idx="3">
                  <c:v>1113000</c:v>
                </c:pt>
                <c:pt idx="4">
                  <c:v>1165000</c:v>
                </c:pt>
                <c:pt idx="5">
                  <c:v>1385000</c:v>
                </c:pt>
                <c:pt idx="6">
                  <c:v>1394000</c:v>
                </c:pt>
                <c:pt idx="7">
                  <c:v>1514000</c:v>
                </c:pt>
                <c:pt idx="8" formatCode="_(* #,##0_);_(* \(#,##0\);_(* &quot;-&quot;_);_(@_)">
                  <c:v>1687000</c:v>
                </c:pt>
                <c:pt idx="9" formatCode="_(* #,##0_);_(* \(#,##0\);_(* &quot;-&quot;_);_(@_)">
                  <c:v>1972000</c:v>
                </c:pt>
                <c:pt idx="10" formatCode="_(* #,##0_);_(* \(#,##0\);_(* &quot;-&quot;_);_(@_)">
                  <c:v>2226000</c:v>
                </c:pt>
                <c:pt idx="11" formatCode="_(* #,##0_);_(* \(#,##0\);_(* &quot;-&quot;_);_(@_)">
                  <c:v>2547000</c:v>
                </c:pt>
                <c:pt idx="12" formatCode="_(* #,##0_);_(* \(#,##0\);_(* &quot;-&quot;_);_(@_)">
                  <c:v>2725000</c:v>
                </c:pt>
                <c:pt idx="13" formatCode="_(* #,##0_);_(* \(#,##0\);_(* &quot;-&quot;_);_(@_)">
                  <c:v>2921000</c:v>
                </c:pt>
                <c:pt idx="14" formatCode="_(* #,##0_);_(* \(#,##0\);_(* &quot;-&quot;_);_(@_)">
                  <c:v>2979000</c:v>
                </c:pt>
                <c:pt idx="15" formatCode="_(* #,##0_);_(* \(#,##0\);_(* &quot;-&quot;_);_(@_)">
                  <c:v>3385000</c:v>
                </c:pt>
                <c:pt idx="16" formatCode="_(* #,##0_);_(* \(#,##0\);_(* &quot;-&quot;_);_(@_)">
                  <c:v>3582000</c:v>
                </c:pt>
                <c:pt idx="17" formatCode="_(* #,##0_);_(* \(#,##0\);_(* &quot;-&quot;_);_(@_)">
                  <c:v>3946000</c:v>
                </c:pt>
                <c:pt idx="18" formatCode="_(* #,##0_);_(* \(#,##0\);_(* &quot;-&quot;_);_(@_)">
                  <c:v>4454000</c:v>
                </c:pt>
                <c:pt idx="19" formatCode="_(* #,##0_);_(* \(#,##0\);_(* &quot;-&quot;_);_(@_)">
                  <c:v>4833000</c:v>
                </c:pt>
                <c:pt idx="20" formatCode="_(* #,##0_);_(* \(#,##0\);_(* &quot;-&quot;_);_(@_)">
                  <c:v>5350000</c:v>
                </c:pt>
                <c:pt idx="21">
                  <c:v>5902000</c:v>
                </c:pt>
              </c:numCache>
            </c:numRef>
          </c:val>
          <c:smooth val="0"/>
        </c:ser>
        <c:ser>
          <c:idx val="6"/>
          <c:order val="6"/>
          <c:tx>
            <c:strRef>
              <c:f>FttH!$A$16</c:f>
              <c:strCache>
                <c:ptCount val="1"/>
                <c:pt idx="0">
                  <c:v>Au moins trois opérateurs présents au PM</c:v>
                </c:pt>
              </c:strCache>
            </c:strRef>
          </c:tx>
          <c:spPr>
            <a:ln>
              <a:solidFill>
                <a:schemeClr val="accent1">
                  <a:lumMod val="75000"/>
                </a:schemeClr>
              </a:solidFill>
            </a:ln>
          </c:spPr>
          <c:marker>
            <c:symbol val="none"/>
          </c:marker>
          <c:dLbls>
            <c:dLbl>
              <c:idx val="21"/>
              <c:tx>
                <c:strRef>
                  <c:f>'Graphiques FttH'!$A$3</c:f>
                  <c:strCache>
                    <c:ptCount val="1"/>
                    <c:pt idx="0">
                      <c:v>3,8M (43%)</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FttH!$B$16:$W$16</c:f>
              <c:numCache>
                <c:formatCode>_-* #,##0\ _€_-;\-* #,##0\ _€_-;_-* "-"??\ _€_-;_-@_-</c:formatCode>
                <c:ptCount val="22"/>
                <c:pt idx="0">
                  <c:v>311000</c:v>
                </c:pt>
                <c:pt idx="1">
                  <c:v>349000</c:v>
                </c:pt>
                <c:pt idx="2">
                  <c:v>539000</c:v>
                </c:pt>
                <c:pt idx="3">
                  <c:v>606000</c:v>
                </c:pt>
                <c:pt idx="4">
                  <c:v>734000</c:v>
                </c:pt>
                <c:pt idx="5">
                  <c:v>772000</c:v>
                </c:pt>
                <c:pt idx="6">
                  <c:v>776000</c:v>
                </c:pt>
                <c:pt idx="7">
                  <c:v>831000</c:v>
                </c:pt>
                <c:pt idx="8">
                  <c:v>860000</c:v>
                </c:pt>
                <c:pt idx="9">
                  <c:v>1009000</c:v>
                </c:pt>
                <c:pt idx="10">
                  <c:v>1137000</c:v>
                </c:pt>
                <c:pt idx="11">
                  <c:v>1242000</c:v>
                </c:pt>
                <c:pt idx="12">
                  <c:v>1409000</c:v>
                </c:pt>
                <c:pt idx="13">
                  <c:v>1413000</c:v>
                </c:pt>
                <c:pt idx="14">
                  <c:v>1417000</c:v>
                </c:pt>
                <c:pt idx="15">
                  <c:v>1688000</c:v>
                </c:pt>
                <c:pt idx="16">
                  <c:v>1821000</c:v>
                </c:pt>
                <c:pt idx="17">
                  <c:v>2120000</c:v>
                </c:pt>
                <c:pt idx="18">
                  <c:v>2668000</c:v>
                </c:pt>
                <c:pt idx="19">
                  <c:v>2899000</c:v>
                </c:pt>
                <c:pt idx="20">
                  <c:v>3274000</c:v>
                </c:pt>
                <c:pt idx="21">
                  <c:v>3846000</c:v>
                </c:pt>
              </c:numCache>
            </c:numRef>
          </c:val>
          <c:smooth val="0"/>
        </c:ser>
        <c:ser>
          <c:idx val="7"/>
          <c:order val="7"/>
          <c:tx>
            <c:strRef>
              <c:f>FttH!$A$17</c:f>
              <c:strCache>
                <c:ptCount val="1"/>
                <c:pt idx="0">
                  <c:v>Au moins quatre opérateurs présents au PM</c:v>
                </c:pt>
              </c:strCache>
            </c:strRef>
          </c:tx>
          <c:spPr>
            <a:ln>
              <a:solidFill>
                <a:schemeClr val="tx2">
                  <a:lumMod val="50000"/>
                </a:schemeClr>
              </a:solidFill>
            </a:ln>
          </c:spPr>
          <c:marker>
            <c:symbol val="none"/>
          </c:marker>
          <c:dLbls>
            <c:dLbl>
              <c:idx val="21"/>
              <c:tx>
                <c:strRef>
                  <c:f>'Graphiques FttH'!$A$4</c:f>
                  <c:strCache>
                    <c:ptCount val="1"/>
                    <c:pt idx="0">
                      <c:v>2,1M (24%)</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FttH!$B$3:$W$4</c:f>
              <c:multiLvlStrCache>
                <c:ptCount val="22"/>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lvl>
                <c:lvl>
                  <c:pt idx="0">
                    <c:v>2012</c:v>
                  </c:pt>
                  <c:pt idx="4">
                    <c:v>2013</c:v>
                  </c:pt>
                  <c:pt idx="8">
                    <c:v>2014</c:v>
                  </c:pt>
                  <c:pt idx="12">
                    <c:v>2015</c:v>
                  </c:pt>
                  <c:pt idx="16">
                    <c:v>2016</c:v>
                  </c:pt>
                  <c:pt idx="20">
                    <c:v>2017</c:v>
                  </c:pt>
                </c:lvl>
              </c:multiLvlStrCache>
            </c:multiLvlStrRef>
          </c:cat>
          <c:val>
            <c:numRef>
              <c:f>FttH!$B$17:$W$17</c:f>
              <c:numCache>
                <c:formatCode>_-* #,##0\ _€_-;\-* #,##0\ _€_-;_-* "-"??\ _€_-;_-@_-</c:formatCode>
                <c:ptCount val="22"/>
                <c:pt idx="0">
                  <c:v>30000</c:v>
                </c:pt>
                <c:pt idx="1">
                  <c:v>39000</c:v>
                </c:pt>
                <c:pt idx="2">
                  <c:v>93000</c:v>
                </c:pt>
                <c:pt idx="3">
                  <c:v>100000</c:v>
                </c:pt>
                <c:pt idx="4">
                  <c:v>109000</c:v>
                </c:pt>
                <c:pt idx="5">
                  <c:v>115000</c:v>
                </c:pt>
                <c:pt idx="6">
                  <c:v>125000</c:v>
                </c:pt>
                <c:pt idx="7">
                  <c:v>157000</c:v>
                </c:pt>
                <c:pt idx="8">
                  <c:v>192000</c:v>
                </c:pt>
                <c:pt idx="9">
                  <c:v>248000</c:v>
                </c:pt>
                <c:pt idx="10">
                  <c:v>276000</c:v>
                </c:pt>
                <c:pt idx="11">
                  <c:v>348000</c:v>
                </c:pt>
                <c:pt idx="12">
                  <c:v>480000</c:v>
                </c:pt>
                <c:pt idx="13">
                  <c:v>506000</c:v>
                </c:pt>
                <c:pt idx="14">
                  <c:v>540000</c:v>
                </c:pt>
                <c:pt idx="15">
                  <c:v>696000</c:v>
                </c:pt>
                <c:pt idx="16">
                  <c:v>774000</c:v>
                </c:pt>
                <c:pt idx="17">
                  <c:v>886000</c:v>
                </c:pt>
                <c:pt idx="18">
                  <c:v>1017000</c:v>
                </c:pt>
                <c:pt idx="19">
                  <c:v>1219000</c:v>
                </c:pt>
                <c:pt idx="20">
                  <c:v>1454000</c:v>
                </c:pt>
                <c:pt idx="21">
                  <c:v>2148000</c:v>
                </c:pt>
              </c:numCache>
            </c:numRef>
          </c:val>
          <c:smooth val="0"/>
        </c:ser>
        <c:dLbls>
          <c:showLegendKey val="0"/>
          <c:showVal val="0"/>
          <c:showCatName val="0"/>
          <c:showSerName val="0"/>
          <c:showPercent val="0"/>
          <c:showBubbleSize val="0"/>
        </c:dLbls>
        <c:marker val="1"/>
        <c:smooth val="0"/>
        <c:axId val="54022656"/>
        <c:axId val="42789120"/>
      </c:lineChart>
      <c:catAx>
        <c:axId val="54022656"/>
        <c:scaling>
          <c:orientation val="minMax"/>
        </c:scaling>
        <c:delete val="0"/>
        <c:axPos val="b"/>
        <c:majorTickMark val="out"/>
        <c:minorTickMark val="none"/>
        <c:tickLblPos val="nextTo"/>
        <c:crossAx val="42789120"/>
        <c:crosses val="autoZero"/>
        <c:auto val="1"/>
        <c:lblAlgn val="ctr"/>
        <c:lblOffset val="100"/>
        <c:noMultiLvlLbl val="0"/>
      </c:catAx>
      <c:valAx>
        <c:axId val="42789120"/>
        <c:scaling>
          <c:orientation val="minMax"/>
        </c:scaling>
        <c:delete val="0"/>
        <c:axPos val="l"/>
        <c:majorGridlines/>
        <c:numFmt formatCode="General" sourceLinked="0"/>
        <c:majorTickMark val="out"/>
        <c:minorTickMark val="none"/>
        <c:tickLblPos val="nextTo"/>
        <c:crossAx val="54022656"/>
        <c:crosses val="autoZero"/>
        <c:crossBetween val="between"/>
        <c:dispUnits>
          <c:builtInUnit val="millions"/>
          <c:dispUnitsLbl>
            <c:tx>
              <c:rich>
                <a:bodyPr/>
                <a:lstStyle/>
                <a:p>
                  <a:pPr>
                    <a:defRPr/>
                  </a:pPr>
                  <a:r>
                    <a:rPr lang="fr-FR"/>
                    <a:t>Millions de lignes</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a:t>Avancement des déploiements et de la mutualisation des réseaux en fibre optique jusqu'à l'abonné au sein des zones très denses</a:t>
            </a:r>
          </a:p>
        </c:rich>
      </c:tx>
      <c:overlay val="0"/>
    </c:title>
    <c:autoTitleDeleted val="0"/>
    <c:plotArea>
      <c:layout/>
      <c:areaChart>
        <c:grouping val="stacked"/>
        <c:varyColors val="0"/>
        <c:ser>
          <c:idx val="4"/>
          <c:order val="0"/>
          <c:tx>
            <c:strRef>
              <c:f>FttH!$A$27</c:f>
              <c:strCache>
                <c:ptCount val="1"/>
                <c:pt idx="0">
                  <c:v>RIP</c:v>
                </c:pt>
              </c:strCache>
            </c:strRef>
          </c:tx>
          <c:spPr>
            <a:solidFill>
              <a:schemeClr val="accent4">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FttH!$J$27:$W$27</c:f>
              <c:numCache>
                <c:formatCode>_-* #,##0\ _€_-;\-* #,##0\ _€_-;_-* "-"??\ _€_-;_-@_-</c:formatCode>
                <c:ptCount val="14"/>
                <c:pt idx="0">
                  <c:v>34000</c:v>
                </c:pt>
                <c:pt idx="1">
                  <c:v>33000</c:v>
                </c:pt>
                <c:pt idx="2">
                  <c:v>33000</c:v>
                </c:pt>
                <c:pt idx="3">
                  <c:v>35000</c:v>
                </c:pt>
                <c:pt idx="4">
                  <c:v>34000</c:v>
                </c:pt>
                <c:pt idx="5">
                  <c:v>34000</c:v>
                </c:pt>
                <c:pt idx="6">
                  <c:v>34000</c:v>
                </c:pt>
                <c:pt idx="7">
                  <c:v>36000</c:v>
                </c:pt>
                <c:pt idx="8">
                  <c:v>36000</c:v>
                </c:pt>
                <c:pt idx="9">
                  <c:v>36000</c:v>
                </c:pt>
                <c:pt idx="10">
                  <c:v>36000</c:v>
                </c:pt>
                <c:pt idx="11">
                  <c:v>36000</c:v>
                </c:pt>
                <c:pt idx="12">
                  <c:v>36000</c:v>
                </c:pt>
                <c:pt idx="13">
                  <c:v>36000</c:v>
                </c:pt>
              </c:numCache>
            </c:numRef>
          </c:val>
        </c:ser>
        <c:ser>
          <c:idx val="3"/>
          <c:order val="1"/>
          <c:tx>
            <c:strRef>
              <c:f>FttH!$A$26</c:f>
              <c:strCache>
                <c:ptCount val="1"/>
                <c:pt idx="0">
                  <c:v>Covage 92 (OI - inititive privée)</c:v>
                </c:pt>
              </c:strCache>
            </c:strRef>
          </c:tx>
          <c:spPr>
            <a:solidFill>
              <a:schemeClr val="accent5">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FttH!$J$26:$W$26</c:f>
              <c:numCache>
                <c:formatCode>_-* #,##0\ _€_-;\-* #,##0\ _€_-;_-* "-"??\ _€_-;_-@_-</c:formatCode>
                <c:ptCount val="14"/>
                <c:pt idx="0">
                  <c:v>176000</c:v>
                </c:pt>
                <c:pt idx="1">
                  <c:v>196000</c:v>
                </c:pt>
                <c:pt idx="2">
                  <c:v>198000</c:v>
                </c:pt>
                <c:pt idx="3">
                  <c:v>214000</c:v>
                </c:pt>
                <c:pt idx="4">
                  <c:v>223000</c:v>
                </c:pt>
                <c:pt idx="5">
                  <c:v>232000</c:v>
                </c:pt>
                <c:pt idx="6">
                  <c:v>232000</c:v>
                </c:pt>
                <c:pt idx="7">
                  <c:v>232000</c:v>
                </c:pt>
                <c:pt idx="8">
                  <c:v>232000</c:v>
                </c:pt>
                <c:pt idx="9">
                  <c:v>232000</c:v>
                </c:pt>
                <c:pt idx="10">
                  <c:v>232000</c:v>
                </c:pt>
                <c:pt idx="11">
                  <c:v>232000</c:v>
                </c:pt>
                <c:pt idx="12">
                  <c:v>233000</c:v>
                </c:pt>
                <c:pt idx="13">
                  <c:v>233000</c:v>
                </c:pt>
              </c:numCache>
            </c:numRef>
          </c:val>
        </c:ser>
        <c:ser>
          <c:idx val="2"/>
          <c:order val="2"/>
          <c:tx>
            <c:strRef>
              <c:f>FttH!$A$25</c:f>
              <c:strCache>
                <c:ptCount val="1"/>
                <c:pt idx="0">
                  <c:v>Free (OI - initiative privée)</c:v>
                </c:pt>
              </c:strCache>
            </c:strRef>
          </c:tx>
          <c:spPr>
            <a:solidFill>
              <a:schemeClr val="accent3">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FttH!$J$25:$W$25</c:f>
              <c:numCache>
                <c:formatCode>_-* #,##0\ _€_-;\-* #,##0\ _€_-;_-* "-"??\ _€_-;_-@_-</c:formatCode>
                <c:ptCount val="14"/>
                <c:pt idx="0">
                  <c:v>222000</c:v>
                </c:pt>
                <c:pt idx="1">
                  <c:v>224000</c:v>
                </c:pt>
                <c:pt idx="2">
                  <c:v>226000</c:v>
                </c:pt>
                <c:pt idx="3">
                  <c:v>247000</c:v>
                </c:pt>
                <c:pt idx="4">
                  <c:v>249000</c:v>
                </c:pt>
                <c:pt idx="5">
                  <c:v>251000</c:v>
                </c:pt>
                <c:pt idx="6">
                  <c:v>251000</c:v>
                </c:pt>
                <c:pt idx="7">
                  <c:v>266000</c:v>
                </c:pt>
                <c:pt idx="8">
                  <c:v>271000</c:v>
                </c:pt>
                <c:pt idx="9">
                  <c:v>275000</c:v>
                </c:pt>
                <c:pt idx="10">
                  <c:v>278000</c:v>
                </c:pt>
                <c:pt idx="11">
                  <c:v>279000</c:v>
                </c:pt>
                <c:pt idx="12">
                  <c:v>280000</c:v>
                </c:pt>
                <c:pt idx="13">
                  <c:v>284000</c:v>
                </c:pt>
              </c:numCache>
            </c:numRef>
          </c:val>
        </c:ser>
        <c:ser>
          <c:idx val="1"/>
          <c:order val="3"/>
          <c:tx>
            <c:strRef>
              <c:f>FttH!$A$24</c:f>
              <c:strCache>
                <c:ptCount val="1"/>
                <c:pt idx="0">
                  <c:v>SFR Group (OI - initiative privée)</c:v>
                </c:pt>
              </c:strCache>
            </c:strRef>
          </c:tx>
          <c:spPr>
            <a:solidFill>
              <a:schemeClr val="accent2">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FttH!$J$24:$W$24</c:f>
              <c:numCache>
                <c:formatCode>_-* #,##0\ _€_-;\-* #,##0\ _€_-;_-* "-"??\ _€_-;_-@_-</c:formatCode>
                <c:ptCount val="14"/>
                <c:pt idx="0">
                  <c:v>566000</c:v>
                </c:pt>
                <c:pt idx="1">
                  <c:v>587000</c:v>
                </c:pt>
                <c:pt idx="2">
                  <c:v>609000</c:v>
                </c:pt>
                <c:pt idx="3">
                  <c:v>632000</c:v>
                </c:pt>
                <c:pt idx="4">
                  <c:v>650000</c:v>
                </c:pt>
                <c:pt idx="5">
                  <c:v>651000</c:v>
                </c:pt>
                <c:pt idx="6">
                  <c:v>657000</c:v>
                </c:pt>
                <c:pt idx="7">
                  <c:v>669000</c:v>
                </c:pt>
                <c:pt idx="8">
                  <c:v>673000</c:v>
                </c:pt>
                <c:pt idx="9">
                  <c:v>687000</c:v>
                </c:pt>
                <c:pt idx="10">
                  <c:v>692000</c:v>
                </c:pt>
                <c:pt idx="11">
                  <c:v>708000</c:v>
                </c:pt>
                <c:pt idx="12">
                  <c:v>720000</c:v>
                </c:pt>
                <c:pt idx="13">
                  <c:v>724000</c:v>
                </c:pt>
              </c:numCache>
            </c:numRef>
          </c:val>
        </c:ser>
        <c:ser>
          <c:idx val="0"/>
          <c:order val="4"/>
          <c:tx>
            <c:strRef>
              <c:f>FttH!$A$23</c:f>
              <c:strCache>
                <c:ptCount val="1"/>
                <c:pt idx="0">
                  <c:v>Orange (OI - initiative privée)</c:v>
                </c:pt>
              </c:strCache>
            </c:strRef>
          </c:tx>
          <c:spPr>
            <a:solidFill>
              <a:schemeClr val="accent6">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FttH!$J$23:$W$23</c:f>
              <c:numCache>
                <c:formatCode>_-* #,##0\ _€_-;\-* #,##0\ _€_-;_-* "-"??\ _€_-;_-@_-</c:formatCode>
                <c:ptCount val="14"/>
                <c:pt idx="0">
                  <c:v>1586000</c:v>
                </c:pt>
                <c:pt idx="1">
                  <c:v>1679000</c:v>
                </c:pt>
                <c:pt idx="2">
                  <c:v>1760000</c:v>
                </c:pt>
                <c:pt idx="3">
                  <c:v>1863000</c:v>
                </c:pt>
                <c:pt idx="4">
                  <c:v>1943000</c:v>
                </c:pt>
                <c:pt idx="5">
                  <c:v>2048000</c:v>
                </c:pt>
                <c:pt idx="6">
                  <c:v>2135000</c:v>
                </c:pt>
                <c:pt idx="7">
                  <c:v>2301000</c:v>
                </c:pt>
                <c:pt idx="8">
                  <c:v>2446000</c:v>
                </c:pt>
                <c:pt idx="9">
                  <c:v>2629000</c:v>
                </c:pt>
                <c:pt idx="10">
                  <c:v>2776000</c:v>
                </c:pt>
                <c:pt idx="11">
                  <c:v>2968000</c:v>
                </c:pt>
                <c:pt idx="12">
                  <c:v>3117000</c:v>
                </c:pt>
                <c:pt idx="13">
                  <c:v>3280000</c:v>
                </c:pt>
              </c:numCache>
            </c:numRef>
          </c:val>
        </c:ser>
        <c:dLbls>
          <c:showLegendKey val="0"/>
          <c:showVal val="0"/>
          <c:showCatName val="0"/>
          <c:showSerName val="0"/>
          <c:showPercent val="0"/>
          <c:showBubbleSize val="0"/>
        </c:dLbls>
        <c:axId val="54259712"/>
        <c:axId val="42786816"/>
      </c:areaChart>
      <c:lineChart>
        <c:grouping val="standard"/>
        <c:varyColors val="0"/>
        <c:ser>
          <c:idx val="5"/>
          <c:order val="5"/>
          <c:tx>
            <c:strRef>
              <c:f>FttH!$A$30</c:f>
              <c:strCache>
                <c:ptCount val="1"/>
                <c:pt idx="0">
                  <c:v>Au moins un opérateur présent au PM</c:v>
                </c:pt>
              </c:strCache>
            </c:strRef>
          </c:tx>
          <c:spPr>
            <a:ln>
              <a:solidFill>
                <a:schemeClr val="accent1">
                  <a:lumMod val="40000"/>
                  <a:lumOff val="60000"/>
                </a:schemeClr>
              </a:solidFill>
            </a:ln>
          </c:spPr>
          <c:marker>
            <c:symbol val="none"/>
          </c:marker>
          <c:dLbls>
            <c:dLbl>
              <c:idx val="13"/>
              <c:tx>
                <c:strRef>
                  <c:f>'Graphiques FttH'!$A$6</c:f>
                  <c:strCache>
                    <c:ptCount val="1"/>
                    <c:pt idx="0">
                      <c:v>4,5M (99%)</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FttH!$J$30:$W$30</c:f>
              <c:numCache>
                <c:formatCode>_-* #,##0\ _€_-;\-* #,##0\ _€_-;_-* "-"??\ _€_-;_-@_-</c:formatCode>
                <c:ptCount val="14"/>
                <c:pt idx="0">
                  <c:v>2500000</c:v>
                </c:pt>
                <c:pt idx="1">
                  <c:v>2640000</c:v>
                </c:pt>
                <c:pt idx="2">
                  <c:v>2747000</c:v>
                </c:pt>
                <c:pt idx="3">
                  <c:v>2883000</c:v>
                </c:pt>
                <c:pt idx="4">
                  <c:v>3001000</c:v>
                </c:pt>
                <c:pt idx="5">
                  <c:v>3102000</c:v>
                </c:pt>
                <c:pt idx="6">
                  <c:v>3194000</c:v>
                </c:pt>
                <c:pt idx="7">
                  <c:v>3411000</c:v>
                </c:pt>
                <c:pt idx="8">
                  <c:v>3559000</c:v>
                </c:pt>
                <c:pt idx="9">
                  <c:v>3778000</c:v>
                </c:pt>
                <c:pt idx="10">
                  <c:v>3944000</c:v>
                </c:pt>
                <c:pt idx="11">
                  <c:v>4184000</c:v>
                </c:pt>
                <c:pt idx="12">
                  <c:v>4345000</c:v>
                </c:pt>
                <c:pt idx="13">
                  <c:v>4512000</c:v>
                </c:pt>
              </c:numCache>
            </c:numRef>
          </c:val>
          <c:smooth val="0"/>
        </c:ser>
        <c:ser>
          <c:idx val="6"/>
          <c:order val="6"/>
          <c:tx>
            <c:strRef>
              <c:f>FttH!$A$31</c:f>
              <c:strCache>
                <c:ptCount val="1"/>
                <c:pt idx="0">
                  <c:v>Au moins deux opérateurs présents au PM</c:v>
                </c:pt>
              </c:strCache>
            </c:strRef>
          </c:tx>
          <c:spPr>
            <a:ln>
              <a:solidFill>
                <a:schemeClr val="tx2">
                  <a:lumMod val="60000"/>
                  <a:lumOff val="40000"/>
                </a:schemeClr>
              </a:solidFill>
            </a:ln>
          </c:spPr>
          <c:marker>
            <c:symbol val="none"/>
          </c:marker>
          <c:dLbls>
            <c:dLbl>
              <c:idx val="13"/>
              <c:tx>
                <c:strRef>
                  <c:f>'Graphiques FttH'!$A$7</c:f>
                  <c:strCache>
                    <c:ptCount val="1"/>
                    <c:pt idx="0">
                      <c:v>3,2M (69%)</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FttH!$J$31:$W$31</c:f>
              <c:numCache>
                <c:formatCode>_-* #,##0\ _€_-;\-* #,##0\ _€_-;_-* "-"??\ _€_-;_-@_-</c:formatCode>
                <c:ptCount val="14"/>
                <c:pt idx="0">
                  <c:v>1485000</c:v>
                </c:pt>
                <c:pt idx="1">
                  <c:v>1665000</c:v>
                </c:pt>
                <c:pt idx="2">
                  <c:v>1795000</c:v>
                </c:pt>
                <c:pt idx="3">
                  <c:v>1950000</c:v>
                </c:pt>
                <c:pt idx="4">
                  <c:v>2056000</c:v>
                </c:pt>
                <c:pt idx="5">
                  <c:v>2085000</c:v>
                </c:pt>
                <c:pt idx="6">
                  <c:v>2133000</c:v>
                </c:pt>
                <c:pt idx="7">
                  <c:v>2315000</c:v>
                </c:pt>
                <c:pt idx="8">
                  <c:v>2411000</c:v>
                </c:pt>
                <c:pt idx="9">
                  <c:v>2549000</c:v>
                </c:pt>
                <c:pt idx="10">
                  <c:v>2751000</c:v>
                </c:pt>
                <c:pt idx="11">
                  <c:v>2792000</c:v>
                </c:pt>
                <c:pt idx="12">
                  <c:v>3022000</c:v>
                </c:pt>
                <c:pt idx="13">
                  <c:v>3157000</c:v>
                </c:pt>
              </c:numCache>
            </c:numRef>
          </c:val>
          <c:smooth val="0"/>
        </c:ser>
        <c:ser>
          <c:idx val="7"/>
          <c:order val="7"/>
          <c:tx>
            <c:strRef>
              <c:f>FttH!$A$32</c:f>
              <c:strCache>
                <c:ptCount val="1"/>
                <c:pt idx="0">
                  <c:v>Au moins trois opérateurs présents au PM</c:v>
                </c:pt>
              </c:strCache>
            </c:strRef>
          </c:tx>
          <c:spPr>
            <a:ln>
              <a:solidFill>
                <a:schemeClr val="accent1">
                  <a:lumMod val="75000"/>
                </a:schemeClr>
              </a:solidFill>
            </a:ln>
          </c:spPr>
          <c:marker>
            <c:symbol val="none"/>
          </c:marker>
          <c:dLbls>
            <c:dLbl>
              <c:idx val="13"/>
              <c:tx>
                <c:strRef>
                  <c:f>'Graphiques FttH'!$A$8</c:f>
                  <c:strCache>
                    <c:ptCount val="1"/>
                    <c:pt idx="0">
                      <c:v>2,3M (50%)</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FttH!$J$32:$W$32</c:f>
              <c:numCache>
                <c:formatCode>_-* #,##0\ _€_-;\-* #,##0\ _€_-;_-* "-"??\ _€_-;_-@_-</c:formatCode>
                <c:ptCount val="14"/>
                <c:pt idx="0">
                  <c:v>860000</c:v>
                </c:pt>
                <c:pt idx="1">
                  <c:v>996000</c:v>
                </c:pt>
                <c:pt idx="2">
                  <c:v>1119000</c:v>
                </c:pt>
                <c:pt idx="3">
                  <c:v>1224000</c:v>
                </c:pt>
                <c:pt idx="4">
                  <c:v>1392000</c:v>
                </c:pt>
                <c:pt idx="5">
                  <c:v>1395000</c:v>
                </c:pt>
                <c:pt idx="6">
                  <c:v>1398000</c:v>
                </c:pt>
                <c:pt idx="7">
                  <c:v>1554000</c:v>
                </c:pt>
                <c:pt idx="8">
                  <c:v>1617000</c:v>
                </c:pt>
                <c:pt idx="9">
                  <c:v>1720000</c:v>
                </c:pt>
                <c:pt idx="10">
                  <c:v>2023000</c:v>
                </c:pt>
                <c:pt idx="11">
                  <c:v>2060000</c:v>
                </c:pt>
                <c:pt idx="12">
                  <c:v>2197000</c:v>
                </c:pt>
                <c:pt idx="13">
                  <c:v>2274000</c:v>
                </c:pt>
              </c:numCache>
            </c:numRef>
          </c:val>
          <c:smooth val="0"/>
        </c:ser>
        <c:ser>
          <c:idx val="8"/>
          <c:order val="8"/>
          <c:tx>
            <c:strRef>
              <c:f>FttH!$A$33</c:f>
              <c:strCache>
                <c:ptCount val="1"/>
                <c:pt idx="0">
                  <c:v>Au moins quatre opérateurs présents au PM</c:v>
                </c:pt>
              </c:strCache>
            </c:strRef>
          </c:tx>
          <c:spPr>
            <a:ln>
              <a:solidFill>
                <a:schemeClr val="tx2">
                  <a:lumMod val="50000"/>
                </a:schemeClr>
              </a:solidFill>
            </a:ln>
          </c:spPr>
          <c:marker>
            <c:symbol val="none"/>
          </c:marker>
          <c:dLbls>
            <c:dLbl>
              <c:idx val="13"/>
              <c:tx>
                <c:strRef>
                  <c:f>'Graphiques FttH'!$A$9</c:f>
                  <c:strCache>
                    <c:ptCount val="1"/>
                    <c:pt idx="0">
                      <c:v>1,3M (28%)</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FttH!$J$33:$W$33</c:f>
              <c:numCache>
                <c:formatCode>_-* #,##0\ _€_-;\-* #,##0\ _€_-;_-* "-"??\ _€_-;_-@_-</c:formatCode>
                <c:ptCount val="14"/>
                <c:pt idx="0">
                  <c:v>192000</c:v>
                </c:pt>
                <c:pt idx="1">
                  <c:v>248000</c:v>
                </c:pt>
                <c:pt idx="2">
                  <c:v>274000</c:v>
                </c:pt>
                <c:pt idx="3">
                  <c:v>347000</c:v>
                </c:pt>
                <c:pt idx="4">
                  <c:v>480000</c:v>
                </c:pt>
                <c:pt idx="5">
                  <c:v>506000</c:v>
                </c:pt>
                <c:pt idx="6">
                  <c:v>540000</c:v>
                </c:pt>
                <c:pt idx="7">
                  <c:v>696000</c:v>
                </c:pt>
                <c:pt idx="8">
                  <c:v>760000</c:v>
                </c:pt>
                <c:pt idx="9">
                  <c:v>850000</c:v>
                </c:pt>
                <c:pt idx="10">
                  <c:v>956000</c:v>
                </c:pt>
                <c:pt idx="11">
                  <c:v>1078000</c:v>
                </c:pt>
                <c:pt idx="12">
                  <c:v>1187000</c:v>
                </c:pt>
                <c:pt idx="13">
                  <c:v>1270000</c:v>
                </c:pt>
              </c:numCache>
            </c:numRef>
          </c:val>
          <c:smooth val="0"/>
        </c:ser>
        <c:dLbls>
          <c:showLegendKey val="0"/>
          <c:showVal val="0"/>
          <c:showCatName val="0"/>
          <c:showSerName val="0"/>
          <c:showPercent val="0"/>
          <c:showBubbleSize val="0"/>
        </c:dLbls>
        <c:marker val="1"/>
        <c:smooth val="0"/>
        <c:axId val="54259712"/>
        <c:axId val="42786816"/>
      </c:lineChart>
      <c:catAx>
        <c:axId val="54259712"/>
        <c:scaling>
          <c:orientation val="minMax"/>
        </c:scaling>
        <c:delete val="0"/>
        <c:axPos val="b"/>
        <c:majorTickMark val="out"/>
        <c:minorTickMark val="none"/>
        <c:tickLblPos val="nextTo"/>
        <c:crossAx val="42786816"/>
        <c:crosses val="autoZero"/>
        <c:auto val="1"/>
        <c:lblAlgn val="ctr"/>
        <c:lblOffset val="100"/>
        <c:noMultiLvlLbl val="0"/>
      </c:catAx>
      <c:valAx>
        <c:axId val="42786816"/>
        <c:scaling>
          <c:orientation val="minMax"/>
        </c:scaling>
        <c:delete val="0"/>
        <c:axPos val="l"/>
        <c:majorGridlines/>
        <c:numFmt formatCode="General" sourceLinked="0"/>
        <c:majorTickMark val="out"/>
        <c:minorTickMark val="none"/>
        <c:tickLblPos val="nextTo"/>
        <c:crossAx val="54259712"/>
        <c:crosses val="autoZero"/>
        <c:crossBetween val="between"/>
        <c:dispUnits>
          <c:builtInUnit val="millions"/>
          <c:dispUnitsLbl>
            <c:tx>
              <c:rich>
                <a:bodyPr/>
                <a:lstStyle/>
                <a:p>
                  <a:pPr>
                    <a:defRPr/>
                  </a:pPr>
                  <a:r>
                    <a:rPr lang="fr-FR"/>
                    <a:t>Millions de lignes</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a:t>Avancement des déploiements et de la mutualisation des réseaux en fibre optique jusqu'à l'abonné au sein des zones moins denses d'initiative privée</a:t>
            </a:r>
          </a:p>
        </c:rich>
      </c:tx>
      <c:overlay val="0"/>
    </c:title>
    <c:autoTitleDeleted val="0"/>
    <c:plotArea>
      <c:layout/>
      <c:areaChart>
        <c:grouping val="stacked"/>
        <c:varyColors val="0"/>
        <c:ser>
          <c:idx val="2"/>
          <c:order val="0"/>
          <c:tx>
            <c:strRef>
              <c:f>FttH!$A$41</c:f>
              <c:strCache>
                <c:ptCount val="1"/>
                <c:pt idx="0">
                  <c:v>Autres Opérateur d'Infrastructure</c:v>
                </c:pt>
              </c:strCache>
            </c:strRef>
          </c:tx>
          <c:spPr>
            <a:solidFill>
              <a:schemeClr val="accent4">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FttH!$J$41:$W$41</c:f>
              <c:numCache>
                <c:formatCode>_-* #,##0\ _€_-;\-* #,##0\ _€_-;_-* "-"??\ _€_-;_-@_-</c:formatCode>
                <c:ptCount val="14"/>
                <c:pt idx="0">
                  <c:v>17000</c:v>
                </c:pt>
                <c:pt idx="1">
                  <c:v>18000</c:v>
                </c:pt>
                <c:pt idx="2">
                  <c:v>19000</c:v>
                </c:pt>
                <c:pt idx="3">
                  <c:v>32000</c:v>
                </c:pt>
                <c:pt idx="4">
                  <c:v>33000</c:v>
                </c:pt>
                <c:pt idx="5">
                  <c:v>34000</c:v>
                </c:pt>
                <c:pt idx="6">
                  <c:v>35000</c:v>
                </c:pt>
                <c:pt idx="7">
                  <c:v>41000</c:v>
                </c:pt>
                <c:pt idx="8">
                  <c:v>46000</c:v>
                </c:pt>
                <c:pt idx="9">
                  <c:v>58000</c:v>
                </c:pt>
                <c:pt idx="10">
                  <c:v>63000</c:v>
                </c:pt>
                <c:pt idx="11">
                  <c:v>84000</c:v>
                </c:pt>
                <c:pt idx="12">
                  <c:v>91000</c:v>
                </c:pt>
                <c:pt idx="13">
                  <c:v>100000</c:v>
                </c:pt>
              </c:numCache>
            </c:numRef>
          </c:val>
        </c:ser>
        <c:ser>
          <c:idx val="1"/>
          <c:order val="1"/>
          <c:tx>
            <c:strRef>
              <c:f>FttH!$A$40</c:f>
              <c:strCache>
                <c:ptCount val="1"/>
                <c:pt idx="0">
                  <c:v>SFR Group (Opérateur d'Infrastructure)</c:v>
                </c:pt>
              </c:strCache>
            </c:strRef>
          </c:tx>
          <c:spPr>
            <a:solidFill>
              <a:schemeClr val="accent2">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FttH!$J$40:$W$40</c:f>
              <c:numCache>
                <c:formatCode>_-* #,##0\ _€_-;\-* #,##0\ _€_-;_-* "-"??\ _€_-;_-@_-</c:formatCode>
                <c:ptCount val="14"/>
                <c:pt idx="0">
                  <c:v>41000</c:v>
                </c:pt>
                <c:pt idx="1">
                  <c:v>41000</c:v>
                </c:pt>
                <c:pt idx="2">
                  <c:v>58000</c:v>
                </c:pt>
                <c:pt idx="3">
                  <c:v>75000</c:v>
                </c:pt>
                <c:pt idx="4">
                  <c:v>76000</c:v>
                </c:pt>
                <c:pt idx="5">
                  <c:v>105000</c:v>
                </c:pt>
                <c:pt idx="6">
                  <c:v>109000</c:v>
                </c:pt>
                <c:pt idx="7">
                  <c:v>110000</c:v>
                </c:pt>
                <c:pt idx="8">
                  <c:v>117000</c:v>
                </c:pt>
                <c:pt idx="9">
                  <c:v>123000</c:v>
                </c:pt>
                <c:pt idx="10">
                  <c:v>132000</c:v>
                </c:pt>
                <c:pt idx="11">
                  <c:v>169000</c:v>
                </c:pt>
                <c:pt idx="12">
                  <c:v>220000</c:v>
                </c:pt>
                <c:pt idx="13">
                  <c:v>290000</c:v>
                </c:pt>
              </c:numCache>
            </c:numRef>
          </c:val>
        </c:ser>
        <c:ser>
          <c:idx val="0"/>
          <c:order val="2"/>
          <c:tx>
            <c:strRef>
              <c:f>FttH!$A$39</c:f>
              <c:strCache>
                <c:ptCount val="1"/>
                <c:pt idx="0">
                  <c:v>Orange (Opérateur d'Infrastructure)</c:v>
                </c:pt>
              </c:strCache>
            </c:strRef>
          </c:tx>
          <c:spPr>
            <a:solidFill>
              <a:schemeClr val="accent6">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FttH!$J$39:$W$39</c:f>
              <c:numCache>
                <c:formatCode>_-* #,##0\ _€_-;\-* #,##0\ _€_-;_-* "-"??\ _€_-;_-@_-</c:formatCode>
                <c:ptCount val="14"/>
                <c:pt idx="0">
                  <c:v>245000</c:v>
                </c:pt>
                <c:pt idx="1">
                  <c:v>354000</c:v>
                </c:pt>
                <c:pt idx="2">
                  <c:v>449000</c:v>
                </c:pt>
                <c:pt idx="3">
                  <c:v>642000</c:v>
                </c:pt>
                <c:pt idx="4">
                  <c:v>800000</c:v>
                </c:pt>
                <c:pt idx="5">
                  <c:v>983000</c:v>
                </c:pt>
                <c:pt idx="6">
                  <c:v>1165000</c:v>
                </c:pt>
                <c:pt idx="7">
                  <c:v>1397000</c:v>
                </c:pt>
                <c:pt idx="8">
                  <c:v>1641000</c:v>
                </c:pt>
                <c:pt idx="9">
                  <c:v>1885000</c:v>
                </c:pt>
                <c:pt idx="10">
                  <c:v>2101000</c:v>
                </c:pt>
                <c:pt idx="11">
                  <c:v>2410000</c:v>
                </c:pt>
                <c:pt idx="12">
                  <c:v>2691000</c:v>
                </c:pt>
                <c:pt idx="13">
                  <c:v>3008000</c:v>
                </c:pt>
              </c:numCache>
            </c:numRef>
          </c:val>
        </c:ser>
        <c:dLbls>
          <c:showLegendKey val="0"/>
          <c:showVal val="0"/>
          <c:showCatName val="0"/>
          <c:showSerName val="0"/>
          <c:showPercent val="0"/>
          <c:showBubbleSize val="0"/>
        </c:dLbls>
        <c:axId val="54024704"/>
        <c:axId val="42791424"/>
      </c:areaChart>
      <c:lineChart>
        <c:grouping val="standard"/>
        <c:varyColors val="0"/>
        <c:ser>
          <c:idx val="3"/>
          <c:order val="3"/>
          <c:tx>
            <c:strRef>
              <c:f>FttH!$A$44</c:f>
              <c:strCache>
                <c:ptCount val="1"/>
                <c:pt idx="0">
                  <c:v>Au moins un opérateur présent au PM</c:v>
                </c:pt>
              </c:strCache>
            </c:strRef>
          </c:tx>
          <c:spPr>
            <a:ln>
              <a:solidFill>
                <a:schemeClr val="accent1">
                  <a:lumMod val="40000"/>
                  <a:lumOff val="60000"/>
                </a:schemeClr>
              </a:solidFill>
            </a:ln>
          </c:spPr>
          <c:marker>
            <c:symbol val="none"/>
          </c:marker>
          <c:dLbls>
            <c:dLbl>
              <c:idx val="13"/>
              <c:tx>
                <c:strRef>
                  <c:f>'Graphiques FttH'!$A$11</c:f>
                  <c:strCache>
                    <c:ptCount val="1"/>
                    <c:pt idx="0">
                      <c:v>3,4M (100%)</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FttH!$J$44:$W$44</c:f>
              <c:numCache>
                <c:formatCode>_-* #,##0\ _€_-;\-* #,##0\ _€_-;_-* "-"??\ _€_-;_-@_-</c:formatCode>
                <c:ptCount val="14"/>
                <c:pt idx="0">
                  <c:v>302000</c:v>
                </c:pt>
                <c:pt idx="1">
                  <c:v>412000</c:v>
                </c:pt>
                <c:pt idx="2">
                  <c:v>526000</c:v>
                </c:pt>
                <c:pt idx="3">
                  <c:v>748000</c:v>
                </c:pt>
                <c:pt idx="4">
                  <c:v>908000</c:v>
                </c:pt>
                <c:pt idx="5">
                  <c:v>1137000</c:v>
                </c:pt>
                <c:pt idx="6">
                  <c:v>1308000</c:v>
                </c:pt>
                <c:pt idx="7">
                  <c:v>1547000</c:v>
                </c:pt>
                <c:pt idx="8">
                  <c:v>1802000</c:v>
                </c:pt>
                <c:pt idx="9">
                  <c:v>2063000</c:v>
                </c:pt>
                <c:pt idx="10">
                  <c:v>2294000</c:v>
                </c:pt>
                <c:pt idx="11">
                  <c:v>2662000</c:v>
                </c:pt>
                <c:pt idx="12">
                  <c:v>3000000</c:v>
                </c:pt>
                <c:pt idx="13">
                  <c:v>3397000</c:v>
                </c:pt>
              </c:numCache>
            </c:numRef>
          </c:val>
          <c:smooth val="0"/>
        </c:ser>
        <c:ser>
          <c:idx val="4"/>
          <c:order val="4"/>
          <c:tx>
            <c:strRef>
              <c:f>FttH!$A$45</c:f>
              <c:strCache>
                <c:ptCount val="1"/>
                <c:pt idx="0">
                  <c:v>Au moins deux opérateurs présents au PM</c:v>
                </c:pt>
              </c:strCache>
            </c:strRef>
          </c:tx>
          <c:spPr>
            <a:ln>
              <a:solidFill>
                <a:schemeClr val="tx2">
                  <a:lumMod val="60000"/>
                  <a:lumOff val="40000"/>
                </a:schemeClr>
              </a:solidFill>
            </a:ln>
          </c:spPr>
          <c:marker>
            <c:symbol val="none"/>
          </c:marker>
          <c:dLbls>
            <c:dLbl>
              <c:idx val="13"/>
              <c:tx>
                <c:strRef>
                  <c:f>'Graphiques FttH'!$A$12</c:f>
                  <c:strCache>
                    <c:ptCount val="1"/>
                    <c:pt idx="0">
                      <c:v>2,5M (73%)</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FttH!$J$45:$W$45</c:f>
              <c:numCache>
                <c:formatCode>_-* #,##0\ _€_-;\-* #,##0\ _€_-;_-* "-"??\ _€_-;_-@_-</c:formatCode>
                <c:ptCount val="14"/>
                <c:pt idx="0">
                  <c:v>98000</c:v>
                </c:pt>
                <c:pt idx="1">
                  <c:v>200000</c:v>
                </c:pt>
                <c:pt idx="2">
                  <c:v>320000</c:v>
                </c:pt>
                <c:pt idx="3">
                  <c:v>452000</c:v>
                </c:pt>
                <c:pt idx="4">
                  <c:v>522000</c:v>
                </c:pt>
                <c:pt idx="5">
                  <c:v>679000</c:v>
                </c:pt>
                <c:pt idx="6">
                  <c:v>689000</c:v>
                </c:pt>
                <c:pt idx="7">
                  <c:v>913000</c:v>
                </c:pt>
                <c:pt idx="8">
                  <c:v>1013000</c:v>
                </c:pt>
                <c:pt idx="9">
                  <c:v>1239000</c:v>
                </c:pt>
                <c:pt idx="10">
                  <c:v>1529000</c:v>
                </c:pt>
                <c:pt idx="11">
                  <c:v>1852000</c:v>
                </c:pt>
                <c:pt idx="12">
                  <c:v>2107000</c:v>
                </c:pt>
                <c:pt idx="13">
                  <c:v>2469000</c:v>
                </c:pt>
              </c:numCache>
            </c:numRef>
          </c:val>
          <c:smooth val="0"/>
        </c:ser>
        <c:ser>
          <c:idx val="5"/>
          <c:order val="5"/>
          <c:tx>
            <c:strRef>
              <c:f>FttH!$A$46</c:f>
              <c:strCache>
                <c:ptCount val="1"/>
                <c:pt idx="0">
                  <c:v>Au moins trois opérateurs présents au PM</c:v>
                </c:pt>
              </c:strCache>
            </c:strRef>
          </c:tx>
          <c:spPr>
            <a:ln>
              <a:solidFill>
                <a:schemeClr val="accent1">
                  <a:lumMod val="75000"/>
                </a:schemeClr>
              </a:solidFill>
            </a:ln>
          </c:spPr>
          <c:marker>
            <c:symbol val="none"/>
          </c:marker>
          <c:dLbls>
            <c:dLbl>
              <c:idx val="13"/>
              <c:tx>
                <c:strRef>
                  <c:f>'Graphiques FttH'!$A$13</c:f>
                  <c:strCache>
                    <c:ptCount val="1"/>
                    <c:pt idx="0">
                      <c:v>1,5M (45%)</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FttH!$J$46:$W$46</c:f>
              <c:numCache>
                <c:formatCode>_-* #,##0\ _€_-;\-* #,##0\ _€_-;_-* "-"??\ _€_-;_-@_-</c:formatCode>
                <c:ptCount val="14"/>
                <c:pt idx="1">
                  <c:v>13000</c:v>
                </c:pt>
                <c:pt idx="2">
                  <c:v>16000</c:v>
                </c:pt>
                <c:pt idx="3">
                  <c:v>17000</c:v>
                </c:pt>
                <c:pt idx="4">
                  <c:v>17000</c:v>
                </c:pt>
                <c:pt idx="5">
                  <c:v>19000</c:v>
                </c:pt>
                <c:pt idx="6">
                  <c:v>19000</c:v>
                </c:pt>
                <c:pt idx="7">
                  <c:v>134000</c:v>
                </c:pt>
                <c:pt idx="8">
                  <c:v>205000</c:v>
                </c:pt>
                <c:pt idx="9">
                  <c:v>399000</c:v>
                </c:pt>
                <c:pt idx="10">
                  <c:v>645000</c:v>
                </c:pt>
                <c:pt idx="11">
                  <c:v>827000</c:v>
                </c:pt>
                <c:pt idx="12">
                  <c:v>1064000</c:v>
                </c:pt>
                <c:pt idx="13">
                  <c:v>1538000</c:v>
                </c:pt>
              </c:numCache>
            </c:numRef>
          </c:val>
          <c:smooth val="0"/>
        </c:ser>
        <c:ser>
          <c:idx val="6"/>
          <c:order val="6"/>
          <c:tx>
            <c:strRef>
              <c:f>FttH!$A$47</c:f>
              <c:strCache>
                <c:ptCount val="1"/>
                <c:pt idx="0">
                  <c:v>Au moins quatre opérateurs présents au PM</c:v>
                </c:pt>
              </c:strCache>
            </c:strRef>
          </c:tx>
          <c:spPr>
            <a:ln>
              <a:solidFill>
                <a:schemeClr val="tx2">
                  <a:lumMod val="50000"/>
                </a:schemeClr>
              </a:solidFill>
            </a:ln>
          </c:spPr>
          <c:marker>
            <c:symbol val="none"/>
          </c:marker>
          <c:dLbls>
            <c:dLbl>
              <c:idx val="13"/>
              <c:tx>
                <c:strRef>
                  <c:f>'Graphiques FttH'!$A$14</c:f>
                  <c:strCache>
                    <c:ptCount val="1"/>
                    <c:pt idx="0">
                      <c:v>0,9M (26%)</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FttH!$J$47:$W$47</c:f>
              <c:numCache>
                <c:formatCode>_-* #,##0\ _€_-;\-* #,##0\ _€_-;_-* "-"??\ _€_-;_-@_-</c:formatCode>
                <c:ptCount val="14"/>
                <c:pt idx="8">
                  <c:v>14000</c:v>
                </c:pt>
                <c:pt idx="9">
                  <c:v>36000</c:v>
                </c:pt>
                <c:pt idx="10">
                  <c:v>61000</c:v>
                </c:pt>
                <c:pt idx="11">
                  <c:v>141000</c:v>
                </c:pt>
                <c:pt idx="12">
                  <c:v>267000</c:v>
                </c:pt>
                <c:pt idx="13">
                  <c:v>878000</c:v>
                </c:pt>
              </c:numCache>
            </c:numRef>
          </c:val>
          <c:smooth val="0"/>
        </c:ser>
        <c:dLbls>
          <c:showLegendKey val="0"/>
          <c:showVal val="0"/>
          <c:showCatName val="0"/>
          <c:showSerName val="0"/>
          <c:showPercent val="0"/>
          <c:showBubbleSize val="0"/>
        </c:dLbls>
        <c:marker val="1"/>
        <c:smooth val="0"/>
        <c:axId val="54024704"/>
        <c:axId val="42791424"/>
      </c:lineChart>
      <c:catAx>
        <c:axId val="54024704"/>
        <c:scaling>
          <c:orientation val="minMax"/>
        </c:scaling>
        <c:delete val="0"/>
        <c:axPos val="b"/>
        <c:majorTickMark val="out"/>
        <c:minorTickMark val="none"/>
        <c:tickLblPos val="nextTo"/>
        <c:crossAx val="42791424"/>
        <c:crosses val="autoZero"/>
        <c:auto val="1"/>
        <c:lblAlgn val="ctr"/>
        <c:lblOffset val="100"/>
        <c:noMultiLvlLbl val="0"/>
      </c:catAx>
      <c:valAx>
        <c:axId val="42791424"/>
        <c:scaling>
          <c:orientation val="minMax"/>
        </c:scaling>
        <c:delete val="0"/>
        <c:axPos val="l"/>
        <c:majorGridlines/>
        <c:numFmt formatCode="General" sourceLinked="0"/>
        <c:majorTickMark val="out"/>
        <c:minorTickMark val="none"/>
        <c:tickLblPos val="nextTo"/>
        <c:crossAx val="54024704"/>
        <c:crosses val="autoZero"/>
        <c:crossBetween val="between"/>
        <c:dispUnits>
          <c:builtInUnit val="millions"/>
          <c:dispUnitsLbl>
            <c:tx>
              <c:rich>
                <a:bodyPr/>
                <a:lstStyle/>
                <a:p>
                  <a:pPr>
                    <a:defRPr/>
                  </a:pPr>
                  <a:r>
                    <a:rPr lang="fr-FR"/>
                    <a:t>Millions de lignes</a:t>
                  </a:r>
                </a:p>
              </c:rich>
            </c:tx>
          </c:dispUnitsLbl>
        </c:dispUnits>
      </c:valAx>
    </c:plotArea>
    <c:legend>
      <c:legendPos val="r"/>
      <c:overlay val="0"/>
    </c:legend>
    <c:plotVisOnly val="1"/>
    <c:dispBlanksAs val="span"/>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b="1"/>
              <a:t>Avancement des déploiements, de la mutualisation de la commercialisation des réseaux en fibre optique jusqu'à l'abonné au sein des zones moins denses d'initiatives publiques</a:t>
            </a:r>
          </a:p>
        </c:rich>
      </c:tx>
      <c:overlay val="0"/>
    </c:title>
    <c:autoTitleDeleted val="0"/>
    <c:plotArea>
      <c:layout/>
      <c:areaChart>
        <c:grouping val="stacked"/>
        <c:varyColors val="0"/>
        <c:ser>
          <c:idx val="5"/>
          <c:order val="0"/>
          <c:tx>
            <c:strRef>
              <c:f>FttH!$A$58</c:f>
              <c:strCache>
                <c:ptCount val="1"/>
                <c:pt idx="0">
                  <c:v>Autres RIP</c:v>
                </c:pt>
              </c:strCache>
            </c:strRef>
          </c:tx>
          <c:spPr>
            <a:solidFill>
              <a:schemeClr val="accent4">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FttH!$J$58:$W$58</c:f>
              <c:numCache>
                <c:formatCode>_-* #,##0\ _€_-;\-* #,##0\ _€_-;_-* "-"??\ _€_-;_-@_-</c:formatCode>
                <c:ptCount val="14"/>
                <c:pt idx="0">
                  <c:v>113000</c:v>
                </c:pt>
                <c:pt idx="1">
                  <c:v>115000</c:v>
                </c:pt>
                <c:pt idx="2">
                  <c:v>116000</c:v>
                </c:pt>
                <c:pt idx="3">
                  <c:v>118000</c:v>
                </c:pt>
                <c:pt idx="4">
                  <c:v>119000</c:v>
                </c:pt>
                <c:pt idx="5">
                  <c:v>120000</c:v>
                </c:pt>
                <c:pt idx="6">
                  <c:v>120000</c:v>
                </c:pt>
                <c:pt idx="7">
                  <c:v>121000</c:v>
                </c:pt>
                <c:pt idx="8">
                  <c:v>122000</c:v>
                </c:pt>
                <c:pt idx="9">
                  <c:v>145000</c:v>
                </c:pt>
                <c:pt idx="10">
                  <c:v>147000</c:v>
                </c:pt>
                <c:pt idx="11">
                  <c:v>147000</c:v>
                </c:pt>
                <c:pt idx="12">
                  <c:v>151000</c:v>
                </c:pt>
                <c:pt idx="13">
                  <c:v>158000</c:v>
                </c:pt>
              </c:numCache>
            </c:numRef>
          </c:val>
        </c:ser>
        <c:ser>
          <c:idx val="0"/>
          <c:order val="1"/>
          <c:tx>
            <c:strRef>
              <c:f>FttH!$A$53</c:f>
              <c:strCache>
                <c:ptCount val="1"/>
                <c:pt idx="0">
                  <c:v>Altitude (RIP)</c:v>
                </c:pt>
              </c:strCache>
            </c:strRef>
          </c:tx>
          <c:spPr>
            <a:solidFill>
              <a:schemeClr val="accent1">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FttH!$J$53:$W$53</c:f>
              <c:numCache>
                <c:formatCode>_-* #,##0\ _€_-;\-* #,##0\ _€_-;_-* "-"??\ _€_-;_-@_-</c:formatCode>
                <c:ptCount val="14"/>
                <c:pt idx="0">
                  <c:v>24000</c:v>
                </c:pt>
                <c:pt idx="1">
                  <c:v>24000</c:v>
                </c:pt>
                <c:pt idx="2">
                  <c:v>24000</c:v>
                </c:pt>
                <c:pt idx="3">
                  <c:v>24000</c:v>
                </c:pt>
                <c:pt idx="4">
                  <c:v>28000</c:v>
                </c:pt>
                <c:pt idx="5">
                  <c:v>28000</c:v>
                </c:pt>
                <c:pt idx="6">
                  <c:v>28000</c:v>
                </c:pt>
                <c:pt idx="7">
                  <c:v>36000</c:v>
                </c:pt>
                <c:pt idx="8">
                  <c:v>36000</c:v>
                </c:pt>
                <c:pt idx="9">
                  <c:v>36000</c:v>
                </c:pt>
                <c:pt idx="10">
                  <c:v>46000</c:v>
                </c:pt>
                <c:pt idx="11">
                  <c:v>46000</c:v>
                </c:pt>
                <c:pt idx="12">
                  <c:v>37000</c:v>
                </c:pt>
                <c:pt idx="13">
                  <c:v>51000</c:v>
                </c:pt>
              </c:numCache>
            </c:numRef>
          </c:val>
        </c:ser>
        <c:ser>
          <c:idx val="1"/>
          <c:order val="2"/>
          <c:tx>
            <c:strRef>
              <c:f>FttH!$A$54</c:f>
              <c:strCache>
                <c:ptCount val="1"/>
                <c:pt idx="0">
                  <c:v>Axione (RIP)</c:v>
                </c:pt>
              </c:strCache>
            </c:strRef>
          </c:tx>
          <c:spPr>
            <a:solidFill>
              <a:schemeClr val="bg2">
                <a:lumMod val="75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FttH!$J$54:$W$54</c:f>
              <c:numCache>
                <c:formatCode>_-* #,##0\ _€_-;\-* #,##0\ _€_-;_-* "-"??\ _€_-;_-@_-</c:formatCode>
                <c:ptCount val="14"/>
                <c:pt idx="0">
                  <c:v>65000</c:v>
                </c:pt>
                <c:pt idx="1">
                  <c:v>65000</c:v>
                </c:pt>
                <c:pt idx="2">
                  <c:v>65000</c:v>
                </c:pt>
                <c:pt idx="3">
                  <c:v>66000</c:v>
                </c:pt>
                <c:pt idx="4">
                  <c:v>66000</c:v>
                </c:pt>
                <c:pt idx="5">
                  <c:v>67000</c:v>
                </c:pt>
                <c:pt idx="6">
                  <c:v>67000</c:v>
                </c:pt>
                <c:pt idx="7">
                  <c:v>75000</c:v>
                </c:pt>
                <c:pt idx="8">
                  <c:v>77000</c:v>
                </c:pt>
                <c:pt idx="9">
                  <c:v>77000</c:v>
                </c:pt>
                <c:pt idx="10">
                  <c:v>83000</c:v>
                </c:pt>
                <c:pt idx="11">
                  <c:v>101000</c:v>
                </c:pt>
                <c:pt idx="12">
                  <c:v>107000</c:v>
                </c:pt>
                <c:pt idx="13">
                  <c:v>157000</c:v>
                </c:pt>
              </c:numCache>
            </c:numRef>
          </c:val>
        </c:ser>
        <c:ser>
          <c:idx val="2"/>
          <c:order val="3"/>
          <c:tx>
            <c:strRef>
              <c:f>FttH!$A$55</c:f>
              <c:strCache>
                <c:ptCount val="1"/>
                <c:pt idx="0">
                  <c:v>Covage (RIP)</c:v>
                </c:pt>
              </c:strCache>
            </c:strRef>
          </c:tx>
          <c:spPr>
            <a:solidFill>
              <a:schemeClr val="accent5">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FttH!$J$55:$W$55</c:f>
              <c:numCache>
                <c:formatCode>_-* #,##0\ _€_-;\-* #,##0\ _€_-;_-* "-"??\ _€_-;_-@_-</c:formatCode>
                <c:ptCount val="14"/>
                <c:pt idx="0">
                  <c:v>77000</c:v>
                </c:pt>
                <c:pt idx="1">
                  <c:v>77000</c:v>
                </c:pt>
                <c:pt idx="2">
                  <c:v>77000</c:v>
                </c:pt>
                <c:pt idx="3">
                  <c:v>108000</c:v>
                </c:pt>
                <c:pt idx="4">
                  <c:v>110000</c:v>
                </c:pt>
                <c:pt idx="5">
                  <c:v>120000</c:v>
                </c:pt>
                <c:pt idx="6">
                  <c:v>127000</c:v>
                </c:pt>
                <c:pt idx="7">
                  <c:v>130000</c:v>
                </c:pt>
                <c:pt idx="8">
                  <c:v>141000</c:v>
                </c:pt>
                <c:pt idx="9">
                  <c:v>169000</c:v>
                </c:pt>
                <c:pt idx="10">
                  <c:v>169000</c:v>
                </c:pt>
                <c:pt idx="11">
                  <c:v>180000</c:v>
                </c:pt>
                <c:pt idx="12">
                  <c:v>180000</c:v>
                </c:pt>
                <c:pt idx="13">
                  <c:v>210000</c:v>
                </c:pt>
              </c:numCache>
            </c:numRef>
          </c:val>
        </c:ser>
        <c:ser>
          <c:idx val="4"/>
          <c:order val="4"/>
          <c:tx>
            <c:strRef>
              <c:f>FttH!$A$57</c:f>
              <c:strCache>
                <c:ptCount val="1"/>
                <c:pt idx="0">
                  <c:v>SFR Collectivités (RIP)</c:v>
                </c:pt>
              </c:strCache>
            </c:strRef>
          </c:tx>
          <c:spPr>
            <a:solidFill>
              <a:schemeClr val="accent2">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FttH!$J$57:$W$57</c:f>
              <c:numCache>
                <c:formatCode>_-* #,##0\ _€_-;\-* #,##0\ _€_-;_-* "-"??\ _€_-;_-@_-</c:formatCode>
                <c:ptCount val="14"/>
                <c:pt idx="0">
                  <c:v>32000</c:v>
                </c:pt>
                <c:pt idx="1">
                  <c:v>36000</c:v>
                </c:pt>
                <c:pt idx="2">
                  <c:v>42000</c:v>
                </c:pt>
                <c:pt idx="3">
                  <c:v>50000</c:v>
                </c:pt>
                <c:pt idx="4">
                  <c:v>61000</c:v>
                </c:pt>
                <c:pt idx="5">
                  <c:v>62000</c:v>
                </c:pt>
                <c:pt idx="6">
                  <c:v>75000</c:v>
                </c:pt>
                <c:pt idx="7">
                  <c:v>111000</c:v>
                </c:pt>
                <c:pt idx="8">
                  <c:v>113000</c:v>
                </c:pt>
                <c:pt idx="9">
                  <c:v>139000</c:v>
                </c:pt>
                <c:pt idx="10">
                  <c:v>156000</c:v>
                </c:pt>
                <c:pt idx="11">
                  <c:v>207000</c:v>
                </c:pt>
                <c:pt idx="12">
                  <c:v>214000</c:v>
                </c:pt>
                <c:pt idx="13">
                  <c:v>236000</c:v>
                </c:pt>
              </c:numCache>
            </c:numRef>
          </c:val>
        </c:ser>
        <c:ser>
          <c:idx val="3"/>
          <c:order val="5"/>
          <c:tx>
            <c:strRef>
              <c:f>FttH!$A$56</c:f>
              <c:strCache>
                <c:ptCount val="1"/>
                <c:pt idx="0">
                  <c:v>Orange (RIP)</c:v>
                </c:pt>
              </c:strCache>
            </c:strRef>
          </c:tx>
          <c:spPr>
            <a:solidFill>
              <a:schemeClr val="accent6">
                <a:lumMod val="60000"/>
                <a:lumOff val="40000"/>
              </a:schemeClr>
            </a:solidFill>
          </c:spPr>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FttH!$J$56:$W$56</c:f>
              <c:numCache>
                <c:formatCode>_-* #,##0\ _€_-;\-* #,##0\ _€_-;_-* "-"??\ _€_-;_-@_-</c:formatCode>
                <c:ptCount val="14"/>
                <c:pt idx="0">
                  <c:v>19000</c:v>
                </c:pt>
                <c:pt idx="1">
                  <c:v>21000</c:v>
                </c:pt>
                <c:pt idx="2">
                  <c:v>22000</c:v>
                </c:pt>
                <c:pt idx="3">
                  <c:v>45000</c:v>
                </c:pt>
                <c:pt idx="4">
                  <c:v>51000</c:v>
                </c:pt>
                <c:pt idx="5">
                  <c:v>66000</c:v>
                </c:pt>
                <c:pt idx="6">
                  <c:v>83000</c:v>
                </c:pt>
                <c:pt idx="7">
                  <c:v>98000</c:v>
                </c:pt>
                <c:pt idx="8">
                  <c:v>114000</c:v>
                </c:pt>
                <c:pt idx="9">
                  <c:v>125000</c:v>
                </c:pt>
                <c:pt idx="10">
                  <c:v>137000</c:v>
                </c:pt>
                <c:pt idx="11">
                  <c:v>159000</c:v>
                </c:pt>
                <c:pt idx="12">
                  <c:v>177000</c:v>
                </c:pt>
                <c:pt idx="13">
                  <c:v>197000</c:v>
                </c:pt>
              </c:numCache>
            </c:numRef>
          </c:val>
        </c:ser>
        <c:dLbls>
          <c:showLegendKey val="0"/>
          <c:showVal val="0"/>
          <c:showCatName val="0"/>
          <c:showSerName val="0"/>
          <c:showPercent val="0"/>
          <c:showBubbleSize val="0"/>
        </c:dLbls>
        <c:axId val="54261760"/>
        <c:axId val="42793728"/>
      </c:areaChart>
      <c:lineChart>
        <c:grouping val="standard"/>
        <c:varyColors val="0"/>
        <c:ser>
          <c:idx val="6"/>
          <c:order val="6"/>
          <c:tx>
            <c:strRef>
              <c:f>FttH!$A$61</c:f>
              <c:strCache>
                <c:ptCount val="1"/>
                <c:pt idx="0">
                  <c:v>Au moins un opérateur présent au PM</c:v>
                </c:pt>
              </c:strCache>
            </c:strRef>
          </c:tx>
          <c:spPr>
            <a:ln>
              <a:solidFill>
                <a:schemeClr val="accent1">
                  <a:lumMod val="40000"/>
                  <a:lumOff val="60000"/>
                </a:schemeClr>
              </a:solidFill>
            </a:ln>
          </c:spPr>
          <c:marker>
            <c:symbol val="none"/>
          </c:marker>
          <c:dLbls>
            <c:dLbl>
              <c:idx val="13"/>
              <c:tx>
                <c:strRef>
                  <c:f>'Graphiques FttH'!$A$16</c:f>
                  <c:strCache>
                    <c:ptCount val="1"/>
                    <c:pt idx="0">
                      <c:v>1M (100%)</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FttH!$J$61:$W$61</c:f>
              <c:numCache>
                <c:formatCode>_-* #,##0\ _€_-;\-* #,##0\ _€_-;_-* "-"??\ _€_-;_-@_-</c:formatCode>
                <c:ptCount val="14"/>
                <c:pt idx="0">
                  <c:v>330000</c:v>
                </c:pt>
                <c:pt idx="1">
                  <c:v>338000</c:v>
                </c:pt>
                <c:pt idx="2">
                  <c:v>347000</c:v>
                </c:pt>
                <c:pt idx="3">
                  <c:v>411000</c:v>
                </c:pt>
                <c:pt idx="4">
                  <c:v>436000</c:v>
                </c:pt>
                <c:pt idx="5">
                  <c:v>462000</c:v>
                </c:pt>
                <c:pt idx="6">
                  <c:v>501000</c:v>
                </c:pt>
                <c:pt idx="7">
                  <c:v>571000</c:v>
                </c:pt>
                <c:pt idx="8">
                  <c:v>586000</c:v>
                </c:pt>
                <c:pt idx="9">
                  <c:v>681000</c:v>
                </c:pt>
                <c:pt idx="10">
                  <c:v>732000</c:v>
                </c:pt>
                <c:pt idx="11">
                  <c:v>835000</c:v>
                </c:pt>
                <c:pt idx="12">
                  <c:v>860000</c:v>
                </c:pt>
                <c:pt idx="13">
                  <c:v>1004000</c:v>
                </c:pt>
              </c:numCache>
            </c:numRef>
          </c:val>
          <c:smooth val="0"/>
        </c:ser>
        <c:ser>
          <c:idx val="7"/>
          <c:order val="7"/>
          <c:tx>
            <c:strRef>
              <c:f>FttH!$A$62</c:f>
              <c:strCache>
                <c:ptCount val="1"/>
                <c:pt idx="0">
                  <c:v>Au moins deux opérateurs présents au PM</c:v>
                </c:pt>
              </c:strCache>
            </c:strRef>
          </c:tx>
          <c:spPr>
            <a:ln>
              <a:solidFill>
                <a:schemeClr val="tx2">
                  <a:lumMod val="60000"/>
                  <a:lumOff val="40000"/>
                </a:schemeClr>
              </a:solidFill>
            </a:ln>
          </c:spPr>
          <c:marker>
            <c:symbol val="none"/>
          </c:marker>
          <c:dLbls>
            <c:dLbl>
              <c:idx val="13"/>
              <c:tx>
                <c:strRef>
                  <c:f>'Graphiques FttH'!$A$17</c:f>
                  <c:strCache>
                    <c:ptCount val="1"/>
                    <c:pt idx="0">
                      <c:v>0,3M (27%)</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FttH!$J$62:$W$62</c:f>
              <c:numCache>
                <c:formatCode>_-* #,##0\ _€_-;\-* #,##0\ _€_-;_-* "-"??\ _€_-;_-@_-</c:formatCode>
                <c:ptCount val="14"/>
                <c:pt idx="0">
                  <c:v>104000</c:v>
                </c:pt>
                <c:pt idx="1">
                  <c:v>107000</c:v>
                </c:pt>
                <c:pt idx="2">
                  <c:v>111000</c:v>
                </c:pt>
                <c:pt idx="3">
                  <c:v>145000</c:v>
                </c:pt>
                <c:pt idx="4">
                  <c:v>147000</c:v>
                </c:pt>
                <c:pt idx="5">
                  <c:v>157000</c:v>
                </c:pt>
                <c:pt idx="6">
                  <c:v>157000</c:v>
                </c:pt>
                <c:pt idx="7">
                  <c:v>157000</c:v>
                </c:pt>
                <c:pt idx="8">
                  <c:v>158000</c:v>
                </c:pt>
                <c:pt idx="9">
                  <c:v>158000</c:v>
                </c:pt>
                <c:pt idx="10">
                  <c:v>174000</c:v>
                </c:pt>
                <c:pt idx="11">
                  <c:v>189000</c:v>
                </c:pt>
                <c:pt idx="12">
                  <c:v>220000</c:v>
                </c:pt>
                <c:pt idx="13">
                  <c:v>276000</c:v>
                </c:pt>
              </c:numCache>
            </c:numRef>
          </c:val>
          <c:smooth val="0"/>
        </c:ser>
        <c:ser>
          <c:idx val="8"/>
          <c:order val="8"/>
          <c:tx>
            <c:strRef>
              <c:f>FttH!$A$63</c:f>
              <c:strCache>
                <c:ptCount val="1"/>
                <c:pt idx="0">
                  <c:v>Au moins trois opérateurs présents au PM</c:v>
                </c:pt>
              </c:strCache>
            </c:strRef>
          </c:tx>
          <c:spPr>
            <a:ln>
              <a:solidFill>
                <a:schemeClr val="accent1">
                  <a:lumMod val="75000"/>
                </a:schemeClr>
              </a:solidFill>
            </a:ln>
          </c:spPr>
          <c:marker>
            <c:symbol val="none"/>
          </c:marker>
          <c:dLbls>
            <c:dLbl>
              <c:idx val="13"/>
              <c:tx>
                <c:strRef>
                  <c:f>'Graphiques FttH'!$A$18</c:f>
                  <c:strCache>
                    <c:ptCount val="1"/>
                    <c:pt idx="0">
                      <c:v>0,03M (3%)</c:v>
                    </c:pt>
                  </c:strCache>
                </c:strRef>
              </c:tx>
              <c:dLblPos val="t"/>
              <c:showLegendKey val="0"/>
              <c:showVal val="1"/>
              <c:showCatName val="0"/>
              <c:showSerName val="0"/>
              <c:showPercent val="0"/>
              <c:showBubbleSize val="0"/>
            </c:dLbl>
            <c:showLegendKey val="0"/>
            <c:showVal val="0"/>
            <c:showCatName val="0"/>
            <c:showSerName val="0"/>
            <c:showPercent val="0"/>
            <c:showBubbleSize val="0"/>
          </c:dLbls>
          <c:cat>
            <c:multiLvlStrRef>
              <c:f>FttH!$J$3:$W$4</c:f>
              <c:multiLvlStrCache>
                <c:ptCount val="14"/>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lvl>
                <c:lvl>
                  <c:pt idx="0">
                    <c:v>2014</c:v>
                  </c:pt>
                  <c:pt idx="4">
                    <c:v>2015</c:v>
                  </c:pt>
                  <c:pt idx="8">
                    <c:v>2016</c:v>
                  </c:pt>
                  <c:pt idx="12">
                    <c:v>2017</c:v>
                  </c:pt>
                </c:lvl>
              </c:multiLvlStrCache>
            </c:multiLvlStrRef>
          </c:cat>
          <c:val>
            <c:numRef>
              <c:f>FttH!$J$63:$W$63</c:f>
              <c:numCache>
                <c:formatCode>_-* #,##0\ _€_-;\-* #,##0\ _€_-;_-* "-"??\ _€_-;_-@_-</c:formatCode>
                <c:ptCount val="14"/>
                <c:pt idx="11">
                  <c:v>12000</c:v>
                </c:pt>
                <c:pt idx="12">
                  <c:v>13000</c:v>
                </c:pt>
                <c:pt idx="13">
                  <c:v>34000</c:v>
                </c:pt>
              </c:numCache>
            </c:numRef>
          </c:val>
          <c:smooth val="0"/>
        </c:ser>
        <c:dLbls>
          <c:showLegendKey val="0"/>
          <c:showVal val="0"/>
          <c:showCatName val="0"/>
          <c:showSerName val="0"/>
          <c:showPercent val="0"/>
          <c:showBubbleSize val="0"/>
        </c:dLbls>
        <c:marker val="1"/>
        <c:smooth val="0"/>
        <c:axId val="54261760"/>
        <c:axId val="42793728"/>
      </c:lineChart>
      <c:catAx>
        <c:axId val="54261760"/>
        <c:scaling>
          <c:orientation val="minMax"/>
        </c:scaling>
        <c:delete val="0"/>
        <c:axPos val="b"/>
        <c:majorTickMark val="out"/>
        <c:minorTickMark val="none"/>
        <c:tickLblPos val="nextTo"/>
        <c:crossAx val="42793728"/>
        <c:crosses val="autoZero"/>
        <c:auto val="1"/>
        <c:lblAlgn val="ctr"/>
        <c:lblOffset val="100"/>
        <c:noMultiLvlLbl val="0"/>
      </c:catAx>
      <c:valAx>
        <c:axId val="42793728"/>
        <c:scaling>
          <c:orientation val="minMax"/>
        </c:scaling>
        <c:delete val="0"/>
        <c:axPos val="l"/>
        <c:majorGridlines/>
        <c:numFmt formatCode="General" sourceLinked="0"/>
        <c:majorTickMark val="out"/>
        <c:minorTickMark val="none"/>
        <c:tickLblPos val="nextTo"/>
        <c:crossAx val="54261760"/>
        <c:crosses val="autoZero"/>
        <c:crossBetween val="between"/>
        <c:dispUnits>
          <c:builtInUnit val="millions"/>
          <c:dispUnitsLbl>
            <c:tx>
              <c:rich>
                <a:bodyPr/>
                <a:lstStyle/>
                <a:p>
                  <a:pPr>
                    <a:defRPr/>
                  </a:pPr>
                  <a:r>
                    <a:rPr lang="en-US"/>
                    <a:t>Millions de lignes</a:t>
                  </a:r>
                </a:p>
              </c:rich>
            </c:tx>
          </c:dispUnitsLbl>
        </c:dispUnits>
      </c:valAx>
    </c:plotArea>
    <c:legend>
      <c:legendPos val="r"/>
      <c:overlay val="0"/>
    </c:legend>
    <c:plotVisOnly val="1"/>
    <c:dispBlanksAs val="span"/>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723900</xdr:colOff>
      <xdr:row>0</xdr:row>
      <xdr:rowOff>0</xdr:rowOff>
    </xdr:from>
    <xdr:to>
      <xdr:col>15</xdr:col>
      <xdr:colOff>723899</xdr:colOff>
      <xdr:row>20</xdr:row>
      <xdr:rowOff>190499</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742949</xdr:colOff>
      <xdr:row>21</xdr:row>
      <xdr:rowOff>0</xdr:rowOff>
    </xdr:from>
    <xdr:to>
      <xdr:col>15</xdr:col>
      <xdr:colOff>733424</xdr:colOff>
      <xdr:row>41</xdr:row>
      <xdr:rowOff>190499</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41</xdr:row>
      <xdr:rowOff>190499</xdr:rowOff>
    </xdr:from>
    <xdr:to>
      <xdr:col>15</xdr:col>
      <xdr:colOff>742950</xdr:colOff>
      <xdr:row>61</xdr:row>
      <xdr:rowOff>180974</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723900</xdr:colOff>
      <xdr:row>61</xdr:row>
      <xdr:rowOff>190499</xdr:rowOff>
    </xdr:from>
    <xdr:to>
      <xdr:col>15</xdr:col>
      <xdr:colOff>733425</xdr:colOff>
      <xdr:row>83</xdr:row>
      <xdr:rowOff>9524</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arcep.fr/fileadmin/reprise/observatoire/serie-chrono/series-chrono-trimestre.xlsx"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3" Type="http://schemas.openxmlformats.org/officeDocument/2006/relationships/hyperlink" Target="http://www.vaucluse-numerique.fr/" TargetMode="External"/><Relationship Id="rId18" Type="http://schemas.openxmlformats.org/officeDocument/2006/relationships/hyperlink" Target="http://www.semafibre77.com/" TargetMode="External"/><Relationship Id="rId26" Type="http://schemas.openxmlformats.org/officeDocument/2006/relationships/hyperlink" Target="http://www.granddaxtreshautdebit.fr/" TargetMode="External"/><Relationship Id="rId39" Type="http://schemas.openxmlformats.org/officeDocument/2006/relationships/hyperlink" Target="http://www.cmin.fr/" TargetMode="External"/><Relationship Id="rId21" Type="http://schemas.openxmlformats.org/officeDocument/2006/relationships/hyperlink" Target="http://www.tutor-e2.fr/" TargetMode="External"/><Relationship Id="rId34" Type="http://schemas.openxmlformats.org/officeDocument/2006/relationships/hyperlink" Target="http://www.manchetelecom.fr/" TargetMode="External"/><Relationship Id="rId42" Type="http://schemas.openxmlformats.org/officeDocument/2006/relationships/hyperlink" Target="http://rges.fr/" TargetMode="External"/><Relationship Id="rId47" Type="http://schemas.openxmlformats.org/officeDocument/2006/relationships/hyperlink" Target="http://www.sydec40.fr/Nos-competences/Espace-numerique" TargetMode="External"/><Relationship Id="rId50" Type="http://schemas.openxmlformats.org/officeDocument/2006/relationships/hyperlink" Target="http://www.rgeb.fr/fibre.php" TargetMode="External"/><Relationship Id="rId55" Type="http://schemas.openxmlformats.org/officeDocument/2006/relationships/printerSettings" Target="../printerSettings/printerSettings6.bin"/><Relationship Id="rId7" Type="http://schemas.openxmlformats.org/officeDocument/2006/relationships/hyperlink" Target="http://www.aisne-thd.fr/" TargetMode="External"/><Relationship Id="rId2" Type="http://schemas.openxmlformats.org/officeDocument/2006/relationships/hyperlink" Target="http://www.eureka-thd.fr/" TargetMode="External"/><Relationship Id="rId16" Type="http://schemas.openxmlformats.org/officeDocument/2006/relationships/hyperlink" Target="http://sequantic.tutor.fr/" TargetMode="External"/><Relationship Id="rId29" Type="http://schemas.openxmlformats.org/officeDocument/2006/relationships/hyperlink" Target="http://www.auvergnetreshautdebit.fr/" TargetMode="External"/><Relationship Id="rId11" Type="http://schemas.openxmlformats.org/officeDocument/2006/relationships/hyperlink" Target="http://www.thd42exploitation.fr/" TargetMode="External"/><Relationship Id="rId24" Type="http://schemas.openxmlformats.org/officeDocument/2006/relationships/hyperlink" Target="http://www.tutor-cote-fleurie.fr/" TargetMode="External"/><Relationship Id="rId32" Type="http://schemas.openxmlformats.org/officeDocument/2006/relationships/hyperlink" Target="http://www.ville-gravelines.fr/Modules/Actualites/Mairie-Divers/Fibre-Optique" TargetMode="External"/><Relationship Id="rId37" Type="http://schemas.openxmlformats.org/officeDocument/2006/relationships/hyperlink" Target="http://www.valofibre.fr/" TargetMode="External"/><Relationship Id="rId40" Type="http://schemas.openxmlformats.org/officeDocument/2006/relationships/hyperlink" Target="http://www.falckhargarten.fr/" TargetMode="External"/><Relationship Id="rId45" Type="http://schemas.openxmlformats.org/officeDocument/2006/relationships/hyperlink" Target="http://reso-liain.fr/" TargetMode="External"/><Relationship Id="rId53" Type="http://schemas.openxmlformats.org/officeDocument/2006/relationships/hyperlink" Target="http://www.fibragglo.fr/" TargetMode="External"/><Relationship Id="rId5" Type="http://schemas.openxmlformats.org/officeDocument/2006/relationships/hyperlink" Target="http://www.reva-numerique.fr/" TargetMode="External"/><Relationship Id="rId19" Type="http://schemas.openxmlformats.org/officeDocument/2006/relationships/hyperlink" Target="http://www.solstice-grand-angouleme.com/" TargetMode="External"/><Relationship Id="rId4" Type="http://schemas.openxmlformats.org/officeDocument/2006/relationships/hyperlink" Target="http://www.resoptic.fr/" TargetMode="External"/><Relationship Id="rId9" Type="http://schemas.openxmlformats.org/officeDocument/2006/relationships/hyperlink" Target="http://www.nivertel.fr/" TargetMode="External"/><Relationship Id="rId14" Type="http://schemas.openxmlformats.org/officeDocument/2006/relationships/hyperlink" Target="http://www.dgl-networks.com/" TargetMode="External"/><Relationship Id="rId22" Type="http://schemas.openxmlformats.org/officeDocument/2006/relationships/hyperlink" Target="http://www.tutor-nancy.fr/" TargetMode="External"/><Relationship Id="rId27" Type="http://schemas.openxmlformats.org/officeDocument/2006/relationships/hyperlink" Target="http://www.lavaltreshautdebit.fr/" TargetMode="External"/><Relationship Id="rId30" Type="http://schemas.openxmlformats.org/officeDocument/2006/relationships/hyperlink" Target="http://www.debitextelecom.fr/" TargetMode="External"/><Relationship Id="rId35" Type="http://schemas.openxmlformats.org/officeDocument/2006/relationships/hyperlink" Target="http://www.oise-numerique.fr/" TargetMode="External"/><Relationship Id="rId43" Type="http://schemas.openxmlformats.org/officeDocument/2006/relationships/hyperlink" Target="http://www.chooz.com/" TargetMode="External"/><Relationship Id="rId48" Type="http://schemas.openxmlformats.org/officeDocument/2006/relationships/hyperlink" Target="http://www.warndt-fibre.com/" TargetMode="External"/><Relationship Id="rId56" Type="http://schemas.openxmlformats.org/officeDocument/2006/relationships/vmlDrawing" Target="../drawings/vmlDrawing3.vml"/><Relationship Id="rId8" Type="http://schemas.openxmlformats.org/officeDocument/2006/relationships/hyperlink" Target="http://www.go-telecom.fr/" TargetMode="External"/><Relationship Id="rId51" Type="http://schemas.openxmlformats.org/officeDocument/2006/relationships/hyperlink" Target="http://www.berryfibreoptique.fr/" TargetMode="External"/><Relationship Id="rId3" Type="http://schemas.openxmlformats.org/officeDocument/2006/relationships/hyperlink" Target="http://www.net48.fr/" TargetMode="External"/><Relationship Id="rId12" Type="http://schemas.openxmlformats.org/officeDocument/2006/relationships/hyperlink" Target="http://www.spthd.fr/" TargetMode="External"/><Relationship Id="rId17" Type="http://schemas.openxmlformats.org/officeDocument/2006/relationships/hyperlink" Target="http://www.seine-essonne-tres-haut-debit.com/" TargetMode="External"/><Relationship Id="rId25" Type="http://schemas.openxmlformats.org/officeDocument/2006/relationships/hyperlink" Target="http://www.capstreshautdebit.fr/" TargetMode="External"/><Relationship Id="rId33" Type="http://schemas.openxmlformats.org/officeDocument/2006/relationships/hyperlink" Target="http://www.lysseo.fr/" TargetMode="External"/><Relationship Id="rId38" Type="http://schemas.openxmlformats.org/officeDocument/2006/relationships/hyperlink" Target="http://www.tubeo.fr/" TargetMode="External"/><Relationship Id="rId46" Type="http://schemas.openxmlformats.org/officeDocument/2006/relationships/hyperlink" Target="http://www.ville-sainteanne.fr/" TargetMode="External"/><Relationship Id="rId20" Type="http://schemas.openxmlformats.org/officeDocument/2006/relationships/hyperlink" Target="http://ccsarres.cluster006.ovh.net/index.php?option=com_content&amp;view=article&amp;id=130:tres-haut-debit&amp;catid=141:actualites&amp;Itemid=494" TargetMode="External"/><Relationship Id="rId41" Type="http://schemas.openxmlformats.org/officeDocument/2006/relationships/hyperlink" Target="http://www.fibreso.fr/" TargetMode="External"/><Relationship Id="rId54" Type="http://schemas.openxmlformats.org/officeDocument/2006/relationships/hyperlink" Target="https://extranet.arcep.fr/portail/LinkClick.aspx?fileticket=Dh7Vr2GF5vw%3d&amp;tabid=215&amp;portalid=0&amp;mid=720" TargetMode="External"/><Relationship Id="rId1" Type="http://schemas.openxmlformats.org/officeDocument/2006/relationships/hyperlink" Target="http://www.doubs-thd.fr/" TargetMode="External"/><Relationship Id="rId6" Type="http://schemas.openxmlformats.org/officeDocument/2006/relationships/hyperlink" Target="http://www.adtim.fr/" TargetMode="External"/><Relationship Id="rId15" Type="http://schemas.openxmlformats.org/officeDocument/2006/relationships/hyperlink" Target="http://www.tutor-calvados.fr/" TargetMode="External"/><Relationship Id="rId23" Type="http://schemas.openxmlformats.org/officeDocument/2006/relationships/hyperlink" Target="http://www.tutor-mlm.fr/" TargetMode="External"/><Relationship Id="rId28" Type="http://schemas.openxmlformats.org/officeDocument/2006/relationships/hyperlink" Target="http://www.thdbretagne.bzh/" TargetMode="External"/><Relationship Id="rId36" Type="http://schemas.openxmlformats.org/officeDocument/2006/relationships/hyperlink" Target="http://www.opalys.fr/" TargetMode="External"/><Relationship Id="rId49" Type="http://schemas.openxmlformats.org/officeDocument/2006/relationships/hyperlink" Target="http://www.e-tera.com/" TargetMode="External"/><Relationship Id="rId57" Type="http://schemas.openxmlformats.org/officeDocument/2006/relationships/comments" Target="../comments3.xml"/><Relationship Id="rId10" Type="http://schemas.openxmlformats.org/officeDocument/2006/relationships/hyperlink" Target="http://www.axione-sartel.fr/" TargetMode="External"/><Relationship Id="rId31" Type="http://schemas.openxmlformats.org/officeDocument/2006/relationships/hyperlink" Target="http://www.numerique28.fr/" TargetMode="External"/><Relationship Id="rId44" Type="http://schemas.openxmlformats.org/officeDocument/2006/relationships/hyperlink" Target="http://www.quentiop.fr/" TargetMode="External"/><Relationship Id="rId52" Type="http://schemas.openxmlformats.org/officeDocument/2006/relationships/hyperlink" Target="http://www.manche-fibre.f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G56"/>
  <sheetViews>
    <sheetView workbookViewId="0">
      <selection activeCell="D6" sqref="D6"/>
    </sheetView>
  </sheetViews>
  <sheetFormatPr baseColWidth="10" defaultRowHeight="15" x14ac:dyDescent="0.25"/>
  <cols>
    <col min="1" max="1" width="3.5703125" style="26" customWidth="1"/>
    <col min="2" max="2" width="32.140625" style="26" bestFit="1" customWidth="1"/>
    <col min="3" max="3" width="33.85546875" style="26" customWidth="1"/>
    <col min="4" max="4" width="120.140625" style="26" customWidth="1"/>
    <col min="5" max="16384" width="11.42578125" style="26"/>
  </cols>
  <sheetData>
    <row r="1" spans="1:4" ht="26.25" x14ac:dyDescent="0.4">
      <c r="A1" s="30" t="s">
        <v>0</v>
      </c>
    </row>
    <row r="3" spans="1:4" ht="23.25" x14ac:dyDescent="0.35">
      <c r="B3" s="85" t="s">
        <v>351</v>
      </c>
    </row>
    <row r="4" spans="1:4" x14ac:dyDescent="0.25">
      <c r="C4" s="28" t="s">
        <v>352</v>
      </c>
      <c r="D4" s="26" t="s">
        <v>371</v>
      </c>
    </row>
    <row r="5" spans="1:4" x14ac:dyDescent="0.25">
      <c r="C5" s="28" t="s">
        <v>444</v>
      </c>
    </row>
    <row r="6" spans="1:4" ht="60" x14ac:dyDescent="0.25">
      <c r="C6" s="28" t="s">
        <v>353</v>
      </c>
      <c r="D6" s="29" t="s">
        <v>366</v>
      </c>
    </row>
    <row r="7" spans="1:4" x14ac:dyDescent="0.25">
      <c r="C7" s="28"/>
      <c r="D7" s="29"/>
    </row>
    <row r="8" spans="1:4" ht="45" x14ac:dyDescent="0.25">
      <c r="C8" s="28" t="s">
        <v>2</v>
      </c>
      <c r="D8" s="29" t="s">
        <v>372</v>
      </c>
    </row>
    <row r="9" spans="1:4" x14ac:dyDescent="0.25">
      <c r="C9" s="28" t="s">
        <v>442</v>
      </c>
      <c r="D9" s="29" t="s">
        <v>443</v>
      </c>
    </row>
    <row r="10" spans="1:4" ht="30.75" customHeight="1" x14ac:dyDescent="0.25">
      <c r="C10" s="28" t="s">
        <v>354</v>
      </c>
      <c r="D10" s="29" t="s">
        <v>373</v>
      </c>
    </row>
    <row r="11" spans="1:4" x14ac:dyDescent="0.25">
      <c r="C11" s="28"/>
      <c r="D11" s="29"/>
    </row>
    <row r="12" spans="1:4" ht="45" x14ac:dyDescent="0.25">
      <c r="C12" s="28" t="s">
        <v>365</v>
      </c>
      <c r="D12" s="29" t="s">
        <v>369</v>
      </c>
    </row>
    <row r="13" spans="1:4" x14ac:dyDescent="0.25">
      <c r="C13" s="46"/>
      <c r="D13" s="29"/>
    </row>
    <row r="14" spans="1:4" ht="54" customHeight="1" x14ac:dyDescent="0.25">
      <c r="C14" s="28" t="s">
        <v>355</v>
      </c>
      <c r="D14" s="102" t="s">
        <v>370</v>
      </c>
    </row>
    <row r="16" spans="1:4" ht="21" x14ac:dyDescent="0.35">
      <c r="B16" s="31" t="s">
        <v>5</v>
      </c>
    </row>
    <row r="17" spans="3:6" x14ac:dyDescent="0.25">
      <c r="C17" s="27" t="s">
        <v>26</v>
      </c>
      <c r="D17" s="26" t="s">
        <v>43</v>
      </c>
    </row>
    <row r="18" spans="3:6" x14ac:dyDescent="0.25">
      <c r="C18" s="27" t="s">
        <v>27</v>
      </c>
      <c r="D18" s="26" t="s">
        <v>44</v>
      </c>
    </row>
    <row r="19" spans="3:6" x14ac:dyDescent="0.25">
      <c r="C19" s="27" t="s">
        <v>6</v>
      </c>
      <c r="D19" s="26" t="s">
        <v>334</v>
      </c>
    </row>
    <row r="20" spans="3:6" x14ac:dyDescent="0.25">
      <c r="C20" s="27"/>
    </row>
    <row r="21" spans="3:6" ht="30" x14ac:dyDescent="0.25">
      <c r="C21" s="46" t="s">
        <v>153</v>
      </c>
      <c r="D21" s="29" t="s">
        <v>152</v>
      </c>
    </row>
    <row r="22" spans="3:6" ht="27" customHeight="1" x14ac:dyDescent="0.25">
      <c r="C22" s="47" t="s">
        <v>347</v>
      </c>
      <c r="D22" s="29" t="s">
        <v>148</v>
      </c>
    </row>
    <row r="23" spans="3:6" x14ac:dyDescent="0.25">
      <c r="C23" s="47" t="s">
        <v>374</v>
      </c>
      <c r="D23" s="185" t="s">
        <v>344</v>
      </c>
      <c r="E23" s="185"/>
    </row>
    <row r="25" spans="3:6" ht="60" x14ac:dyDescent="0.25">
      <c r="C25" s="46" t="s">
        <v>149</v>
      </c>
      <c r="D25" s="29" t="s">
        <v>150</v>
      </c>
    </row>
    <row r="27" spans="3:6" ht="27.75" customHeight="1" x14ac:dyDescent="0.25">
      <c r="C27" s="28" t="s">
        <v>205</v>
      </c>
      <c r="D27" s="188" t="s">
        <v>346</v>
      </c>
      <c r="E27" s="188"/>
      <c r="F27" s="188"/>
    </row>
    <row r="28" spans="3:6" ht="33.75" customHeight="1" x14ac:dyDescent="0.25">
      <c r="C28" s="28" t="s">
        <v>206</v>
      </c>
      <c r="D28" s="188"/>
      <c r="E28" s="188"/>
      <c r="F28" s="188"/>
    </row>
    <row r="29" spans="3:6" x14ac:dyDescent="0.25">
      <c r="C29" s="27"/>
    </row>
    <row r="30" spans="3:6" x14ac:dyDescent="0.25">
      <c r="C30" s="27" t="s">
        <v>36</v>
      </c>
      <c r="D30" s="26" t="s">
        <v>48</v>
      </c>
    </row>
    <row r="31" spans="3:6" x14ac:dyDescent="0.25">
      <c r="C31" s="27" t="s">
        <v>37</v>
      </c>
      <c r="D31" s="26" t="s">
        <v>47</v>
      </c>
    </row>
    <row r="32" spans="3:6" x14ac:dyDescent="0.25">
      <c r="C32" s="27"/>
    </row>
    <row r="33" spans="2:7" ht="45" customHeight="1" x14ac:dyDescent="0.25">
      <c r="C33" s="46" t="s">
        <v>112</v>
      </c>
      <c r="D33" s="29" t="s">
        <v>113</v>
      </c>
    </row>
    <row r="34" spans="2:7" ht="30" customHeight="1" x14ac:dyDescent="0.25">
      <c r="C34" s="46" t="s">
        <v>58</v>
      </c>
      <c r="D34" s="29" t="s">
        <v>114</v>
      </c>
    </row>
    <row r="35" spans="2:7" ht="30" customHeight="1" x14ac:dyDescent="0.25">
      <c r="C35" s="46" t="s">
        <v>59</v>
      </c>
      <c r="D35" s="29" t="s">
        <v>115</v>
      </c>
    </row>
    <row r="36" spans="2:7" ht="45" customHeight="1" x14ac:dyDescent="0.25">
      <c r="C36" s="47" t="s">
        <v>60</v>
      </c>
      <c r="D36" s="29" t="s">
        <v>116</v>
      </c>
    </row>
    <row r="37" spans="2:7" x14ac:dyDescent="0.25">
      <c r="C37" s="47"/>
      <c r="D37" s="29"/>
    </row>
    <row r="38" spans="2:7" ht="45" x14ac:dyDescent="0.25">
      <c r="C38" s="80" t="s">
        <v>348</v>
      </c>
      <c r="D38" s="29" t="s">
        <v>349</v>
      </c>
    </row>
    <row r="40" spans="2:7" ht="21" x14ac:dyDescent="0.35">
      <c r="B40" s="31" t="s">
        <v>28</v>
      </c>
    </row>
    <row r="41" spans="2:7" ht="30" customHeight="1" x14ac:dyDescent="0.25">
      <c r="B41" s="32" t="s">
        <v>29</v>
      </c>
      <c r="C41" s="189" t="s">
        <v>46</v>
      </c>
      <c r="D41" s="189"/>
      <c r="E41" s="189"/>
      <c r="F41" s="189"/>
      <c r="G41" s="29"/>
    </row>
    <row r="42" spans="2:7" ht="90.75" customHeight="1" x14ac:dyDescent="0.25">
      <c r="C42" s="188" t="s">
        <v>30</v>
      </c>
      <c r="D42" s="188"/>
      <c r="E42" s="188"/>
      <c r="F42" s="188"/>
    </row>
    <row r="43" spans="2:7" ht="31.5" customHeight="1" x14ac:dyDescent="0.25">
      <c r="C43" s="190" t="s">
        <v>31</v>
      </c>
      <c r="D43" s="190"/>
      <c r="E43" s="190"/>
      <c r="F43" s="190"/>
    </row>
    <row r="44" spans="2:7" ht="31.5" customHeight="1" x14ac:dyDescent="0.25">
      <c r="C44" s="190" t="s">
        <v>32</v>
      </c>
      <c r="D44" s="190"/>
      <c r="E44" s="190"/>
      <c r="F44" s="190"/>
    </row>
    <row r="45" spans="2:7" ht="31.5" customHeight="1" x14ac:dyDescent="0.25">
      <c r="C45" s="190" t="s">
        <v>33</v>
      </c>
      <c r="D45" s="190"/>
      <c r="E45" s="190"/>
      <c r="F45" s="190"/>
    </row>
    <row r="46" spans="2:7" ht="31.5" customHeight="1" x14ac:dyDescent="0.25">
      <c r="C46" s="86"/>
      <c r="D46" s="86"/>
      <c r="E46" s="86"/>
      <c r="F46" s="86"/>
    </row>
    <row r="47" spans="2:7" ht="15.75" x14ac:dyDescent="0.25">
      <c r="B47" s="79" t="s">
        <v>45</v>
      </c>
    </row>
    <row r="48" spans="2:7" x14ac:dyDescent="0.25">
      <c r="B48" s="27" t="s">
        <v>49</v>
      </c>
      <c r="C48" s="186" t="s">
        <v>119</v>
      </c>
      <c r="D48" s="186"/>
      <c r="E48" s="186"/>
      <c r="F48" s="186"/>
    </row>
    <row r="49" spans="2:6" x14ac:dyDescent="0.25">
      <c r="C49" s="186"/>
      <c r="D49" s="186"/>
      <c r="E49" s="186"/>
      <c r="F49" s="186"/>
    </row>
    <row r="50" spans="2:6" x14ac:dyDescent="0.25">
      <c r="C50" s="187" t="s">
        <v>120</v>
      </c>
      <c r="D50" s="187"/>
      <c r="E50" s="187"/>
      <c r="F50" s="187"/>
    </row>
    <row r="51" spans="2:6" x14ac:dyDescent="0.25">
      <c r="C51" s="184" t="s">
        <v>121</v>
      </c>
      <c r="D51" s="184"/>
    </row>
    <row r="55" spans="2:6" x14ac:dyDescent="0.25">
      <c r="B55" s="27" t="s">
        <v>214</v>
      </c>
      <c r="C55" s="26" t="s">
        <v>140</v>
      </c>
    </row>
    <row r="56" spans="2:6" x14ac:dyDescent="0.25">
      <c r="C56" s="26" t="s">
        <v>154</v>
      </c>
    </row>
  </sheetData>
  <mergeCells count="10">
    <mergeCell ref="C51:D51"/>
    <mergeCell ref="D23:E23"/>
    <mergeCell ref="C48:F49"/>
    <mergeCell ref="C50:F50"/>
    <mergeCell ref="D27:F28"/>
    <mergeCell ref="C41:F41"/>
    <mergeCell ref="C42:F42"/>
    <mergeCell ref="C43:F43"/>
    <mergeCell ref="C44:F44"/>
    <mergeCell ref="C45:F45"/>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34" workbookViewId="0">
      <selection activeCell="F37" sqref="F37"/>
    </sheetView>
  </sheetViews>
  <sheetFormatPr baseColWidth="10" defaultRowHeight="15" x14ac:dyDescent="0.25"/>
  <cols>
    <col min="1" max="1" width="9.5703125" bestFit="1" customWidth="1"/>
    <col min="2" max="2" width="12.85546875" bestFit="1" customWidth="1"/>
    <col min="3" max="3" width="15.28515625" bestFit="1" customWidth="1"/>
    <col min="4" max="4" width="14.28515625" bestFit="1" customWidth="1"/>
  </cols>
  <sheetData>
    <row r="1" spans="1:5" ht="24" x14ac:dyDescent="0.25">
      <c r="A1" s="42" t="s">
        <v>57</v>
      </c>
      <c r="B1" s="182" t="s">
        <v>58</v>
      </c>
      <c r="C1" s="181" t="s">
        <v>59</v>
      </c>
      <c r="D1" s="43" t="s">
        <v>60</v>
      </c>
      <c r="E1" s="43" t="s">
        <v>441</v>
      </c>
    </row>
    <row r="2" spans="1:5" x14ac:dyDescent="0.25">
      <c r="A2" s="44" t="s">
        <v>61</v>
      </c>
      <c r="B2" s="183">
        <v>0</v>
      </c>
      <c r="C2" s="179">
        <v>1000</v>
      </c>
      <c r="D2" s="191">
        <v>104000</v>
      </c>
      <c r="E2" s="191"/>
    </row>
    <row r="3" spans="1:5" x14ac:dyDescent="0.25">
      <c r="A3" s="44" t="s">
        <v>62</v>
      </c>
      <c r="B3" s="183">
        <v>0</v>
      </c>
      <c r="C3" s="179">
        <v>1000</v>
      </c>
      <c r="D3" s="191">
        <v>201000</v>
      </c>
      <c r="E3" s="191"/>
    </row>
    <row r="4" spans="1:5" x14ac:dyDescent="0.25">
      <c r="A4" s="44" t="s">
        <v>63</v>
      </c>
      <c r="B4" s="183">
        <v>1000</v>
      </c>
      <c r="C4" s="179">
        <v>1000</v>
      </c>
      <c r="D4" s="191">
        <v>379000</v>
      </c>
      <c r="E4" s="191"/>
    </row>
    <row r="5" spans="1:5" x14ac:dyDescent="0.25">
      <c r="A5" s="44" t="s">
        <v>64</v>
      </c>
      <c r="B5" s="183">
        <v>2000</v>
      </c>
      <c r="C5" s="179">
        <v>1000</v>
      </c>
      <c r="D5" s="191">
        <v>612000</v>
      </c>
      <c r="E5" s="191"/>
    </row>
    <row r="6" spans="1:5" x14ac:dyDescent="0.25">
      <c r="A6" s="44" t="s">
        <v>65</v>
      </c>
      <c r="B6" s="183">
        <v>17000</v>
      </c>
      <c r="C6" s="179">
        <v>2000</v>
      </c>
      <c r="D6" s="191">
        <v>727000</v>
      </c>
      <c r="E6" s="191"/>
    </row>
    <row r="7" spans="1:5" x14ac:dyDescent="0.25">
      <c r="A7" s="44" t="s">
        <v>66</v>
      </c>
      <c r="B7" s="183">
        <v>59000</v>
      </c>
      <c r="C7" s="179">
        <v>3000</v>
      </c>
      <c r="D7" s="191">
        <v>842000</v>
      </c>
      <c r="E7" s="191"/>
    </row>
    <row r="8" spans="1:5" x14ac:dyDescent="0.25">
      <c r="A8" s="44" t="s">
        <v>67</v>
      </c>
      <c r="B8" s="183">
        <v>128000</v>
      </c>
      <c r="C8" s="179">
        <v>3000</v>
      </c>
      <c r="D8" s="191">
        <v>1206000</v>
      </c>
      <c r="E8" s="191"/>
    </row>
    <row r="9" spans="1:5" x14ac:dyDescent="0.25">
      <c r="A9" s="44" t="s">
        <v>68</v>
      </c>
      <c r="B9" s="183">
        <v>273000</v>
      </c>
      <c r="C9" s="179">
        <v>4000</v>
      </c>
      <c r="D9" s="191">
        <v>1347000</v>
      </c>
      <c r="E9" s="191"/>
    </row>
    <row r="10" spans="1:5" x14ac:dyDescent="0.25">
      <c r="A10" s="44" t="s">
        <v>69</v>
      </c>
      <c r="B10" s="183">
        <v>449000</v>
      </c>
      <c r="C10" s="179">
        <v>7000</v>
      </c>
      <c r="D10" s="191">
        <v>1437000</v>
      </c>
      <c r="E10" s="191"/>
    </row>
    <row r="11" spans="1:5" x14ac:dyDescent="0.25">
      <c r="A11" s="44" t="s">
        <v>70</v>
      </c>
      <c r="B11" s="183">
        <v>718000</v>
      </c>
      <c r="C11" s="179">
        <v>13000</v>
      </c>
      <c r="D11" s="191">
        <v>1512000</v>
      </c>
      <c r="E11" s="191"/>
    </row>
    <row r="12" spans="1:5" x14ac:dyDescent="0.25">
      <c r="A12" s="44" t="s">
        <v>71</v>
      </c>
      <c r="B12" s="183">
        <v>998000</v>
      </c>
      <c r="C12" s="179">
        <v>51000</v>
      </c>
      <c r="D12" s="191">
        <v>1607000</v>
      </c>
      <c r="E12" s="191"/>
    </row>
    <row r="13" spans="1:5" x14ac:dyDescent="0.25">
      <c r="A13" s="44" t="s">
        <v>72</v>
      </c>
      <c r="B13" s="183">
        <v>1496000</v>
      </c>
      <c r="C13" s="179">
        <v>95000</v>
      </c>
      <c r="D13" s="191">
        <v>1654000</v>
      </c>
      <c r="E13" s="191"/>
    </row>
    <row r="14" spans="1:5" x14ac:dyDescent="0.25">
      <c r="A14" s="44" t="s">
        <v>73</v>
      </c>
      <c r="B14" s="183">
        <v>1882000</v>
      </c>
      <c r="C14" s="179">
        <v>151000</v>
      </c>
      <c r="D14" s="191">
        <v>1659000</v>
      </c>
      <c r="E14" s="191"/>
    </row>
    <row r="15" spans="1:5" x14ac:dyDescent="0.25">
      <c r="A15" s="44" t="s">
        <v>74</v>
      </c>
      <c r="B15" s="183">
        <v>2074000</v>
      </c>
      <c r="C15" s="179">
        <v>256000</v>
      </c>
      <c r="D15" s="191">
        <v>1537000</v>
      </c>
      <c r="E15" s="191"/>
    </row>
    <row r="16" spans="1:5" x14ac:dyDescent="0.25">
      <c r="A16" s="44" t="s">
        <v>75</v>
      </c>
      <c r="B16" s="183">
        <v>2153000</v>
      </c>
      <c r="C16" s="179">
        <v>361000</v>
      </c>
      <c r="D16" s="191">
        <v>1592000</v>
      </c>
      <c r="E16" s="191"/>
    </row>
    <row r="17" spans="1:5" x14ac:dyDescent="0.25">
      <c r="A17" s="44" t="s">
        <v>76</v>
      </c>
      <c r="B17" s="183">
        <v>2229000</v>
      </c>
      <c r="C17" s="179">
        <v>598000</v>
      </c>
      <c r="D17" s="191">
        <v>1783000</v>
      </c>
      <c r="E17" s="191"/>
    </row>
    <row r="18" spans="1:5" x14ac:dyDescent="0.25">
      <c r="A18" s="44" t="s">
        <v>77</v>
      </c>
      <c r="B18" s="183">
        <v>2204000</v>
      </c>
      <c r="C18" s="179">
        <v>953000</v>
      </c>
      <c r="D18" s="191">
        <v>1830000</v>
      </c>
      <c r="E18" s="191"/>
    </row>
    <row r="19" spans="1:5" x14ac:dyDescent="0.25">
      <c r="A19" s="44" t="s">
        <v>78</v>
      </c>
      <c r="B19" s="183">
        <v>2108000</v>
      </c>
      <c r="C19" s="179">
        <v>1243000</v>
      </c>
      <c r="D19" s="191">
        <v>1926000</v>
      </c>
      <c r="E19" s="191"/>
    </row>
    <row r="20" spans="1:5" x14ac:dyDescent="0.25">
      <c r="A20" s="44" t="s">
        <v>79</v>
      </c>
      <c r="B20" s="183">
        <v>1928000</v>
      </c>
      <c r="C20" s="179">
        <v>1585000</v>
      </c>
      <c r="D20" s="191">
        <v>1993000</v>
      </c>
      <c r="E20" s="191"/>
    </row>
    <row r="21" spans="1:5" x14ac:dyDescent="0.25">
      <c r="A21" s="44" t="s">
        <v>80</v>
      </c>
      <c r="B21" s="183">
        <v>1810000</v>
      </c>
      <c r="C21" s="179">
        <v>2109000</v>
      </c>
      <c r="D21" s="191">
        <v>2042000</v>
      </c>
      <c r="E21" s="191"/>
    </row>
    <row r="22" spans="1:5" x14ac:dyDescent="0.25">
      <c r="A22" s="44" t="s">
        <v>81</v>
      </c>
      <c r="B22" s="183">
        <v>1754000</v>
      </c>
      <c r="C22" s="179">
        <v>2555000</v>
      </c>
      <c r="D22" s="191">
        <v>2243000</v>
      </c>
      <c r="E22" s="191"/>
    </row>
    <row r="23" spans="1:5" x14ac:dyDescent="0.25">
      <c r="A23" s="44" t="s">
        <v>82</v>
      </c>
      <c r="B23" s="183">
        <v>1682000</v>
      </c>
      <c r="C23" s="179">
        <v>2865000</v>
      </c>
      <c r="D23" s="191">
        <v>2262000</v>
      </c>
      <c r="E23" s="191"/>
    </row>
    <row r="24" spans="1:5" x14ac:dyDescent="0.25">
      <c r="A24" s="44" t="s">
        <v>83</v>
      </c>
      <c r="B24" s="183">
        <v>1621000</v>
      </c>
      <c r="C24" s="179">
        <v>3215000</v>
      </c>
      <c r="D24" s="191">
        <v>2274000</v>
      </c>
      <c r="E24" s="191"/>
    </row>
    <row r="25" spans="1:5" x14ac:dyDescent="0.25">
      <c r="A25" s="44" t="s">
        <v>84</v>
      </c>
      <c r="B25" s="183">
        <v>1563000</v>
      </c>
      <c r="C25" s="179">
        <v>3624000</v>
      </c>
      <c r="D25" s="191">
        <v>2300000</v>
      </c>
      <c r="E25" s="191"/>
    </row>
    <row r="26" spans="1:5" x14ac:dyDescent="0.25">
      <c r="A26" s="44" t="s">
        <v>85</v>
      </c>
      <c r="B26" s="183">
        <v>1509000</v>
      </c>
      <c r="C26" s="179">
        <v>4012000</v>
      </c>
      <c r="D26" s="191">
        <v>2304000</v>
      </c>
      <c r="E26" s="191"/>
    </row>
    <row r="27" spans="1:5" x14ac:dyDescent="0.25">
      <c r="A27" s="44" t="s">
        <v>86</v>
      </c>
      <c r="B27" s="183">
        <v>1451000</v>
      </c>
      <c r="C27" s="179">
        <v>4268000</v>
      </c>
      <c r="D27" s="191">
        <v>2308000</v>
      </c>
      <c r="E27" s="191"/>
    </row>
    <row r="28" spans="1:5" x14ac:dyDescent="0.25">
      <c r="A28" s="44" t="s">
        <v>87</v>
      </c>
      <c r="B28" s="183">
        <v>1434000</v>
      </c>
      <c r="C28" s="179">
        <v>4574000</v>
      </c>
      <c r="D28" s="191">
        <v>2218000</v>
      </c>
      <c r="E28" s="191"/>
    </row>
    <row r="29" spans="1:5" x14ac:dyDescent="0.25">
      <c r="A29" s="44" t="s">
        <v>88</v>
      </c>
      <c r="B29" s="183">
        <v>1393000</v>
      </c>
      <c r="C29" s="179">
        <v>4939000</v>
      </c>
      <c r="D29" s="180">
        <v>938000</v>
      </c>
      <c r="E29">
        <v>1258000</v>
      </c>
    </row>
    <row r="30" spans="1:5" x14ac:dyDescent="0.25">
      <c r="A30" s="44" t="s">
        <v>89</v>
      </c>
      <c r="B30" s="183">
        <v>1354000</v>
      </c>
      <c r="C30" s="179">
        <v>5310000</v>
      </c>
      <c r="D30" s="180">
        <v>866000</v>
      </c>
      <c r="E30">
        <v>1308000</v>
      </c>
    </row>
    <row r="31" spans="1:5" x14ac:dyDescent="0.25">
      <c r="A31" s="44" t="s">
        <v>90</v>
      </c>
      <c r="B31" s="183">
        <v>1322000</v>
      </c>
      <c r="C31" s="179">
        <v>5664000</v>
      </c>
      <c r="D31" s="180">
        <v>809000</v>
      </c>
      <c r="E31">
        <v>1329000</v>
      </c>
    </row>
    <row r="32" spans="1:5" x14ac:dyDescent="0.25">
      <c r="A32" s="44" t="s">
        <v>91</v>
      </c>
      <c r="B32" s="183">
        <v>1323000</v>
      </c>
      <c r="C32" s="179">
        <v>6002000</v>
      </c>
      <c r="D32" s="180">
        <v>716000</v>
      </c>
      <c r="E32">
        <v>1314000</v>
      </c>
    </row>
    <row r="33" spans="1:5" x14ac:dyDescent="0.25">
      <c r="A33" s="44" t="s">
        <v>92</v>
      </c>
      <c r="B33" s="183">
        <v>1309000</v>
      </c>
      <c r="C33" s="179">
        <v>6414000</v>
      </c>
      <c r="D33" s="180">
        <v>646000</v>
      </c>
      <c r="E33">
        <v>1330000</v>
      </c>
    </row>
    <row r="34" spans="1:5" x14ac:dyDescent="0.25">
      <c r="A34" s="44" t="s">
        <v>93</v>
      </c>
      <c r="B34" s="183">
        <v>1292000</v>
      </c>
      <c r="C34" s="179">
        <v>6827000</v>
      </c>
      <c r="D34" s="180">
        <v>597000</v>
      </c>
      <c r="E34">
        <v>1332000</v>
      </c>
    </row>
    <row r="35" spans="1:5" x14ac:dyDescent="0.25">
      <c r="A35" s="44" t="s">
        <v>94</v>
      </c>
      <c r="B35" s="183">
        <v>1262000</v>
      </c>
      <c r="C35" s="179">
        <v>7139000</v>
      </c>
      <c r="D35" s="180">
        <v>567000</v>
      </c>
      <c r="E35">
        <v>1330000</v>
      </c>
    </row>
    <row r="36" spans="1:5" x14ac:dyDescent="0.25">
      <c r="A36" s="44" t="s">
        <v>95</v>
      </c>
      <c r="B36" s="183">
        <v>1225000</v>
      </c>
      <c r="C36" s="179">
        <v>7368000</v>
      </c>
      <c r="D36" s="180">
        <v>535000</v>
      </c>
      <c r="E36">
        <v>1327000</v>
      </c>
    </row>
    <row r="37" spans="1:5" x14ac:dyDescent="0.25">
      <c r="A37" s="44" t="s">
        <v>96</v>
      </c>
      <c r="B37" s="183">
        <v>1194000</v>
      </c>
      <c r="C37" s="179">
        <v>7690000</v>
      </c>
      <c r="D37" s="180">
        <v>487000</v>
      </c>
      <c r="E37">
        <v>1312000</v>
      </c>
    </row>
    <row r="38" spans="1:5" x14ac:dyDescent="0.25">
      <c r="A38" s="44" t="s">
        <v>97</v>
      </c>
      <c r="B38" s="183">
        <v>1161000</v>
      </c>
      <c r="C38" s="179">
        <v>8071000</v>
      </c>
      <c r="D38" s="180">
        <v>447000</v>
      </c>
      <c r="E38">
        <v>1319000</v>
      </c>
    </row>
    <row r="39" spans="1:5" x14ac:dyDescent="0.25">
      <c r="A39" s="44" t="s">
        <v>98</v>
      </c>
      <c r="B39" s="183">
        <v>1134000</v>
      </c>
      <c r="C39" s="179">
        <v>8322000</v>
      </c>
      <c r="D39" s="180">
        <v>415000</v>
      </c>
      <c r="E39">
        <v>1309000</v>
      </c>
    </row>
    <row r="40" spans="1:5" x14ac:dyDescent="0.25">
      <c r="A40" s="44" t="s">
        <v>99</v>
      </c>
      <c r="B40" s="183">
        <v>1093000</v>
      </c>
      <c r="C40" s="179">
        <v>8577000</v>
      </c>
      <c r="D40" s="180">
        <v>384000</v>
      </c>
      <c r="E40">
        <v>1267000</v>
      </c>
    </row>
    <row r="41" spans="1:5" x14ac:dyDescent="0.25">
      <c r="A41" s="44" t="s">
        <v>100</v>
      </c>
      <c r="B41" s="183">
        <v>1055000</v>
      </c>
      <c r="C41" s="179">
        <v>8886000</v>
      </c>
      <c r="D41" s="180">
        <v>352000</v>
      </c>
      <c r="E41">
        <v>1213000</v>
      </c>
    </row>
    <row r="42" spans="1:5" x14ac:dyDescent="0.25">
      <c r="A42" s="44" t="s">
        <v>101</v>
      </c>
      <c r="B42" s="183">
        <v>1006000</v>
      </c>
      <c r="C42" s="179">
        <v>9277000</v>
      </c>
      <c r="D42" s="180">
        <v>319000</v>
      </c>
      <c r="E42">
        <v>1184000</v>
      </c>
    </row>
    <row r="43" spans="1:5" x14ac:dyDescent="0.25">
      <c r="A43" s="44" t="s">
        <v>102</v>
      </c>
      <c r="B43" s="183">
        <v>976000</v>
      </c>
      <c r="C43" s="179">
        <v>9513000</v>
      </c>
      <c r="D43" s="180">
        <v>316000</v>
      </c>
      <c r="E43">
        <v>1178000</v>
      </c>
    </row>
    <row r="44" spans="1:5" x14ac:dyDescent="0.25">
      <c r="A44" s="44" t="s">
        <v>103</v>
      </c>
      <c r="B44" s="183">
        <v>940000</v>
      </c>
      <c r="C44" s="179">
        <v>9745000</v>
      </c>
      <c r="D44" s="180">
        <v>299000</v>
      </c>
      <c r="E44">
        <v>1184000</v>
      </c>
    </row>
    <row r="45" spans="1:5" x14ac:dyDescent="0.25">
      <c r="A45" s="44" t="s">
        <v>104</v>
      </c>
      <c r="B45" s="183">
        <v>906000</v>
      </c>
      <c r="C45" s="179">
        <v>10004000</v>
      </c>
      <c r="D45" s="180">
        <v>276000</v>
      </c>
      <c r="E45">
        <v>1179000</v>
      </c>
    </row>
    <row r="46" spans="1:5" x14ac:dyDescent="0.25">
      <c r="A46" s="44" t="s">
        <v>105</v>
      </c>
      <c r="B46" s="183">
        <v>871000</v>
      </c>
      <c r="C46" s="179">
        <v>10287000</v>
      </c>
      <c r="D46" s="180">
        <v>287000</v>
      </c>
      <c r="E46">
        <v>1174000</v>
      </c>
    </row>
    <row r="47" spans="1:5" x14ac:dyDescent="0.25">
      <c r="A47" s="44" t="s">
        <v>106</v>
      </c>
      <c r="B47" s="183">
        <v>844000</v>
      </c>
      <c r="C47" s="179">
        <v>10399000</v>
      </c>
      <c r="D47" s="180">
        <v>246000</v>
      </c>
      <c r="E47">
        <v>1150000</v>
      </c>
    </row>
    <row r="48" spans="1:5" x14ac:dyDescent="0.25">
      <c r="A48" s="44" t="s">
        <v>107</v>
      </c>
      <c r="B48" s="183">
        <v>820000</v>
      </c>
      <c r="C48" s="179">
        <v>10603000</v>
      </c>
      <c r="D48" s="180">
        <v>231000</v>
      </c>
      <c r="E48">
        <v>1116000</v>
      </c>
    </row>
    <row r="49" spans="1:8" x14ac:dyDescent="0.25">
      <c r="A49" s="44" t="s">
        <v>108</v>
      </c>
      <c r="B49" s="183">
        <v>793000</v>
      </c>
      <c r="C49" s="179">
        <v>10805000</v>
      </c>
      <c r="D49" s="180">
        <v>219000</v>
      </c>
      <c r="E49">
        <v>1105000</v>
      </c>
    </row>
    <row r="50" spans="1:8" x14ac:dyDescent="0.25">
      <c r="A50" s="44" t="s">
        <v>109</v>
      </c>
      <c r="B50" s="183">
        <v>771000</v>
      </c>
      <c r="C50" s="179">
        <v>11052000</v>
      </c>
      <c r="D50" s="180">
        <v>207000</v>
      </c>
      <c r="E50">
        <v>1074000</v>
      </c>
    </row>
    <row r="51" spans="1:8" x14ac:dyDescent="0.25">
      <c r="A51" s="44" t="s">
        <v>110</v>
      </c>
      <c r="B51" s="183">
        <v>753000</v>
      </c>
      <c r="C51" s="179">
        <v>11204000</v>
      </c>
      <c r="D51" s="180">
        <v>199000</v>
      </c>
      <c r="E51">
        <v>1059000</v>
      </c>
    </row>
    <row r="52" spans="1:8" x14ac:dyDescent="0.25">
      <c r="A52" s="44" t="s">
        <v>111</v>
      </c>
      <c r="B52" s="183">
        <v>733000</v>
      </c>
      <c r="C52" s="179">
        <v>11391000</v>
      </c>
      <c r="D52" s="180">
        <v>189000</v>
      </c>
      <c r="E52">
        <v>1025000</v>
      </c>
    </row>
    <row r="53" spans="1:8" x14ac:dyDescent="0.25">
      <c r="A53" s="44" t="s">
        <v>117</v>
      </c>
      <c r="B53" s="183">
        <v>710000</v>
      </c>
      <c r="C53" s="179">
        <v>11555000</v>
      </c>
      <c r="D53" s="180">
        <v>181000</v>
      </c>
      <c r="E53">
        <v>1003000</v>
      </c>
    </row>
    <row r="54" spans="1:8" x14ac:dyDescent="0.25">
      <c r="A54" s="44" t="s">
        <v>122</v>
      </c>
      <c r="B54" s="183">
        <v>684000</v>
      </c>
      <c r="C54" s="179">
        <v>11670000</v>
      </c>
      <c r="D54" s="180">
        <v>172000</v>
      </c>
      <c r="E54">
        <v>979000</v>
      </c>
      <c r="H54" s="45"/>
    </row>
    <row r="55" spans="1:8" x14ac:dyDescent="0.25">
      <c r="A55" s="44" t="s">
        <v>125</v>
      </c>
      <c r="B55" s="183">
        <v>665000</v>
      </c>
      <c r="C55" s="179">
        <v>11660000</v>
      </c>
      <c r="D55" s="180">
        <v>166000</v>
      </c>
      <c r="E55">
        <v>961000</v>
      </c>
    </row>
    <row r="56" spans="1:8" x14ac:dyDescent="0.25">
      <c r="A56" s="44" t="s">
        <v>126</v>
      </c>
      <c r="B56" s="183">
        <v>644000</v>
      </c>
      <c r="C56" s="179">
        <v>11750000</v>
      </c>
      <c r="D56" s="180">
        <v>159000</v>
      </c>
      <c r="E56">
        <v>945000</v>
      </c>
    </row>
    <row r="57" spans="1:8" x14ac:dyDescent="0.25">
      <c r="A57" s="44" t="s">
        <v>129</v>
      </c>
      <c r="B57" s="183">
        <v>621000</v>
      </c>
      <c r="C57" s="179">
        <v>11729000</v>
      </c>
      <c r="D57" s="180">
        <v>157000</v>
      </c>
      <c r="E57">
        <v>1054000</v>
      </c>
    </row>
    <row r="58" spans="1:8" x14ac:dyDescent="0.25">
      <c r="A58" s="44" t="s">
        <v>131</v>
      </c>
      <c r="B58" s="183">
        <v>595000</v>
      </c>
      <c r="C58" s="179">
        <v>11580000</v>
      </c>
      <c r="D58" s="180">
        <v>156000</v>
      </c>
      <c r="E58">
        <v>1239000</v>
      </c>
    </row>
    <row r="59" spans="1:8" x14ac:dyDescent="0.25">
      <c r="A59" s="44" t="s">
        <v>134</v>
      </c>
      <c r="B59" s="183">
        <v>578000</v>
      </c>
      <c r="C59" s="179">
        <v>11543000</v>
      </c>
      <c r="D59" s="180">
        <v>150000</v>
      </c>
      <c r="E59">
        <v>1292000</v>
      </c>
    </row>
    <row r="60" spans="1:8" x14ac:dyDescent="0.25">
      <c r="A60" s="44" t="s">
        <v>135</v>
      </c>
      <c r="B60" s="183">
        <v>561000</v>
      </c>
      <c r="C60" s="179">
        <v>11583000</v>
      </c>
      <c r="D60" s="180">
        <v>143000</v>
      </c>
      <c r="E60">
        <v>1310000</v>
      </c>
    </row>
    <row r="61" spans="1:8" x14ac:dyDescent="0.25">
      <c r="A61" s="44" t="s">
        <v>138</v>
      </c>
      <c r="B61" s="183">
        <v>540000</v>
      </c>
      <c r="C61" s="179">
        <v>11594000</v>
      </c>
      <c r="D61" s="180">
        <v>137000</v>
      </c>
      <c r="E61">
        <v>1308000</v>
      </c>
    </row>
    <row r="62" spans="1:8" x14ac:dyDescent="0.25">
      <c r="A62" s="44" t="s">
        <v>345</v>
      </c>
      <c r="B62" s="183">
        <v>517000</v>
      </c>
      <c r="C62" s="179">
        <v>11588000</v>
      </c>
      <c r="D62" s="180">
        <v>135000</v>
      </c>
      <c r="E62">
        <v>1312000</v>
      </c>
    </row>
    <row r="63" spans="1:8" x14ac:dyDescent="0.25">
      <c r="A63" s="44" t="s">
        <v>430</v>
      </c>
      <c r="B63" s="183">
        <v>499000</v>
      </c>
      <c r="C63" s="179">
        <v>11536000</v>
      </c>
      <c r="D63" s="180">
        <v>133000</v>
      </c>
      <c r="E63">
        <v>1299000</v>
      </c>
    </row>
  </sheetData>
  <mergeCells count="27">
    <mergeCell ref="D7:E7"/>
    <mergeCell ref="D2:E2"/>
    <mergeCell ref="D3:E3"/>
    <mergeCell ref="D4:E4"/>
    <mergeCell ref="D5:E5"/>
    <mergeCell ref="D6:E6"/>
    <mergeCell ref="D19:E19"/>
    <mergeCell ref="D8:E8"/>
    <mergeCell ref="D9:E9"/>
    <mergeCell ref="D10:E10"/>
    <mergeCell ref="D11:E11"/>
    <mergeCell ref="D12:E12"/>
    <mergeCell ref="D13:E13"/>
    <mergeCell ref="D14:E14"/>
    <mergeCell ref="D15:E15"/>
    <mergeCell ref="D16:E16"/>
    <mergeCell ref="D17:E17"/>
    <mergeCell ref="D18:E18"/>
    <mergeCell ref="D26:E26"/>
    <mergeCell ref="D27:E27"/>
    <mergeCell ref="D28:E28"/>
    <mergeCell ref="D20:E20"/>
    <mergeCell ref="D21:E21"/>
    <mergeCell ref="D22:E22"/>
    <mergeCell ref="D23:E23"/>
    <mergeCell ref="D24:E24"/>
    <mergeCell ref="D25:E25"/>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opLeftCell="B10" workbookViewId="0">
      <selection activeCell="D27" sqref="D27"/>
    </sheetView>
  </sheetViews>
  <sheetFormatPr baseColWidth="10" defaultRowHeight="15" x14ac:dyDescent="0.25"/>
  <cols>
    <col min="1" max="1" width="26.85546875" customWidth="1"/>
    <col min="2" max="2" width="18.42578125" customWidth="1"/>
    <col min="3" max="3" width="19.28515625" customWidth="1"/>
    <col min="4" max="8" width="12.42578125" bestFit="1" customWidth="1"/>
    <col min="9" max="17" width="12.7109375" bestFit="1" customWidth="1"/>
  </cols>
  <sheetData>
    <row r="1" spans="1:18" ht="15.75" thickBot="1" x14ac:dyDescent="0.3"/>
    <row r="2" spans="1:18" ht="15.75" thickBot="1" x14ac:dyDescent="0.3">
      <c r="D2" s="128" t="s">
        <v>403</v>
      </c>
      <c r="E2" s="128" t="s">
        <v>402</v>
      </c>
      <c r="F2" s="128" t="s">
        <v>401</v>
      </c>
      <c r="G2" s="128" t="s">
        <v>400</v>
      </c>
      <c r="H2" s="128" t="s">
        <v>399</v>
      </c>
      <c r="I2" s="128" t="s">
        <v>398</v>
      </c>
      <c r="J2" s="128" t="s">
        <v>397</v>
      </c>
      <c r="K2" s="128" t="s">
        <v>396</v>
      </c>
      <c r="L2" s="128" t="s">
        <v>395</v>
      </c>
      <c r="M2" s="128" t="s">
        <v>394</v>
      </c>
      <c r="N2" s="128" t="s">
        <v>393</v>
      </c>
      <c r="O2" s="128" t="s">
        <v>392</v>
      </c>
      <c r="P2" s="128" t="s">
        <v>390</v>
      </c>
      <c r="Q2" s="128" t="s">
        <v>391</v>
      </c>
    </row>
    <row r="3" spans="1:18" x14ac:dyDescent="0.25">
      <c r="A3" s="192" t="s">
        <v>375</v>
      </c>
      <c r="B3" s="195" t="s">
        <v>376</v>
      </c>
      <c r="C3" s="198" t="s">
        <v>377</v>
      </c>
      <c r="D3" s="205">
        <v>7857</v>
      </c>
      <c r="E3" s="205">
        <v>8140</v>
      </c>
      <c r="F3" s="205">
        <v>8423</v>
      </c>
      <c r="G3" s="205">
        <v>8725</v>
      </c>
      <c r="H3" s="205">
        <v>8968</v>
      </c>
      <c r="I3" s="205">
        <v>9189</v>
      </c>
      <c r="J3" s="205">
        <v>9340</v>
      </c>
      <c r="K3" s="205">
        <v>9526</v>
      </c>
      <c r="L3" s="205">
        <v>9976</v>
      </c>
      <c r="M3" s="205">
        <v>10508</v>
      </c>
      <c r="N3" s="205">
        <v>11048</v>
      </c>
      <c r="O3" s="205">
        <v>11533</v>
      </c>
      <c r="P3" s="205">
        <v>12004</v>
      </c>
      <c r="Q3" s="205">
        <v>12531</v>
      </c>
    </row>
    <row r="4" spans="1:18" x14ac:dyDescent="0.25">
      <c r="A4" s="193"/>
      <c r="B4" s="196"/>
      <c r="C4" s="199"/>
      <c r="D4" s="206"/>
      <c r="E4" s="206"/>
      <c r="F4" s="206"/>
      <c r="G4" s="206"/>
      <c r="H4" s="206"/>
      <c r="I4" s="206"/>
      <c r="J4" s="206"/>
      <c r="K4" s="206"/>
      <c r="L4" s="206"/>
      <c r="M4" s="206"/>
      <c r="N4" s="206"/>
      <c r="O4" s="206"/>
      <c r="P4" s="206"/>
      <c r="Q4" s="206"/>
    </row>
    <row r="5" spans="1:18" ht="51" x14ac:dyDescent="0.25">
      <c r="A5" s="193"/>
      <c r="B5" s="196"/>
      <c r="C5" s="109" t="s">
        <v>378</v>
      </c>
      <c r="D5" s="115">
        <v>1062</v>
      </c>
      <c r="E5" s="115">
        <v>1146</v>
      </c>
      <c r="F5" s="115">
        <v>1198</v>
      </c>
      <c r="G5" s="115">
        <v>1292</v>
      </c>
      <c r="H5" s="115">
        <v>1466</v>
      </c>
      <c r="I5" s="115">
        <v>1661</v>
      </c>
      <c r="J5" s="115">
        <v>1797</v>
      </c>
      <c r="K5" s="115">
        <v>1956</v>
      </c>
      <c r="L5" s="115">
        <v>2162</v>
      </c>
      <c r="M5" s="119">
        <v>2337</v>
      </c>
      <c r="N5" s="115">
        <v>2546</v>
      </c>
      <c r="O5" s="115">
        <v>2643</v>
      </c>
      <c r="P5" s="115">
        <v>3260</v>
      </c>
      <c r="Q5" s="115">
        <v>3504</v>
      </c>
    </row>
    <row r="6" spans="1:18" x14ac:dyDescent="0.25">
      <c r="A6" s="193"/>
      <c r="B6" s="196"/>
      <c r="C6" s="109" t="s">
        <v>379</v>
      </c>
      <c r="D6" s="115">
        <v>387</v>
      </c>
      <c r="E6" s="115">
        <v>394</v>
      </c>
      <c r="F6" s="115">
        <v>401</v>
      </c>
      <c r="G6" s="115">
        <v>406</v>
      </c>
      <c r="H6" s="115">
        <v>416</v>
      </c>
      <c r="I6" s="115">
        <v>421</v>
      </c>
      <c r="J6" s="115">
        <v>423</v>
      </c>
      <c r="K6" s="115">
        <v>423</v>
      </c>
      <c r="L6" s="115">
        <v>422</v>
      </c>
      <c r="M6" s="119">
        <v>422</v>
      </c>
      <c r="N6" s="115">
        <v>422</v>
      </c>
      <c r="O6" s="115">
        <v>344</v>
      </c>
      <c r="P6" s="115">
        <v>422</v>
      </c>
      <c r="Q6" s="115">
        <v>421</v>
      </c>
    </row>
    <row r="7" spans="1:18" x14ac:dyDescent="0.25">
      <c r="A7" s="193"/>
      <c r="B7" s="196"/>
      <c r="C7" s="109" t="s">
        <v>380</v>
      </c>
      <c r="D7" s="115">
        <v>101</v>
      </c>
      <c r="E7" s="115">
        <v>152</v>
      </c>
      <c r="F7" s="115">
        <v>218</v>
      </c>
      <c r="G7" s="115">
        <v>285</v>
      </c>
      <c r="H7" s="115">
        <v>428</v>
      </c>
      <c r="I7" s="115">
        <v>604</v>
      </c>
      <c r="J7" s="115">
        <v>729</v>
      </c>
      <c r="K7" s="115">
        <v>866</v>
      </c>
      <c r="L7" s="115">
        <v>1028</v>
      </c>
      <c r="M7" s="119">
        <v>1167</v>
      </c>
      <c r="N7" s="115">
        <v>1330</v>
      </c>
      <c r="O7" s="115">
        <v>1481</v>
      </c>
      <c r="P7" s="115">
        <v>1689</v>
      </c>
      <c r="Q7" s="115">
        <v>1873</v>
      </c>
    </row>
    <row r="8" spans="1:18" ht="25.5" x14ac:dyDescent="0.25">
      <c r="A8" s="193"/>
      <c r="B8" s="197"/>
      <c r="C8" s="110" t="s">
        <v>381</v>
      </c>
      <c r="D8" s="116">
        <v>0.8977499332397374</v>
      </c>
      <c r="E8" s="116">
        <v>0.90333089823772938</v>
      </c>
      <c r="F8" s="116">
        <v>0.90855579804441966</v>
      </c>
      <c r="G8" s="116">
        <v>0.91381480412725857</v>
      </c>
      <c r="H8" s="116">
        <v>0.91564054154986985</v>
      </c>
      <c r="I8" s="116">
        <v>0.91595812343771266</v>
      </c>
      <c r="J8" s="116">
        <v>0.91600000000000004</v>
      </c>
      <c r="K8" s="116">
        <v>0.91700000000000004</v>
      </c>
      <c r="L8" s="116">
        <v>0.92200000000000004</v>
      </c>
      <c r="M8" s="116">
        <v>0.92900000000000005</v>
      </c>
      <c r="N8" s="116">
        <v>0.93500000000000005</v>
      </c>
      <c r="O8" s="116">
        <v>0.93899999999999995</v>
      </c>
      <c r="P8" s="116">
        <v>0.94099999999999995</v>
      </c>
      <c r="Q8" s="116">
        <v>0.94599999999999995</v>
      </c>
      <c r="R8" s="114"/>
    </row>
    <row r="9" spans="1:18" ht="25.5" x14ac:dyDescent="0.25">
      <c r="A9" s="193"/>
      <c r="B9" s="200" t="s">
        <v>382</v>
      </c>
      <c r="C9" s="111" t="s">
        <v>383</v>
      </c>
      <c r="D9" s="117">
        <v>11052000</v>
      </c>
      <c r="E9" s="117">
        <v>11204000</v>
      </c>
      <c r="F9" s="117">
        <v>11390000</v>
      </c>
      <c r="G9" s="117">
        <v>11555000</v>
      </c>
      <c r="H9" s="117">
        <v>11670000</v>
      </c>
      <c r="I9" s="117">
        <v>11660000</v>
      </c>
      <c r="J9" s="117">
        <v>11750000</v>
      </c>
      <c r="K9" s="117">
        <v>11729000</v>
      </c>
      <c r="L9" s="117">
        <v>11580000</v>
      </c>
      <c r="M9" s="117">
        <v>11543000</v>
      </c>
      <c r="N9" s="117">
        <v>11583000</v>
      </c>
      <c r="O9" s="117">
        <v>11594000</v>
      </c>
      <c r="P9" s="117">
        <v>11588000</v>
      </c>
      <c r="Q9" s="117">
        <v>11536000</v>
      </c>
    </row>
    <row r="10" spans="1:18" ht="25.5" x14ac:dyDescent="0.25">
      <c r="A10" s="193"/>
      <c r="B10" s="196"/>
      <c r="C10" s="112" t="s">
        <v>384</v>
      </c>
      <c r="D10" s="117">
        <v>771000</v>
      </c>
      <c r="E10" s="117">
        <v>753000</v>
      </c>
      <c r="F10" s="117">
        <v>733000</v>
      </c>
      <c r="G10" s="117">
        <v>710000</v>
      </c>
      <c r="H10" s="117">
        <v>684000</v>
      </c>
      <c r="I10" s="117">
        <v>665000</v>
      </c>
      <c r="J10" s="117">
        <v>644000</v>
      </c>
      <c r="K10" s="117">
        <v>621000</v>
      </c>
      <c r="L10" s="117">
        <v>595000</v>
      </c>
      <c r="M10" s="117">
        <v>578000</v>
      </c>
      <c r="N10" s="117">
        <v>561000</v>
      </c>
      <c r="O10" s="117">
        <v>540000</v>
      </c>
      <c r="P10" s="117">
        <v>517000</v>
      </c>
      <c r="Q10" s="117">
        <v>499000</v>
      </c>
    </row>
    <row r="11" spans="1:18" ht="25.5" x14ac:dyDescent="0.25">
      <c r="A11" s="193"/>
      <c r="B11" s="196"/>
      <c r="C11" s="112" t="s">
        <v>385</v>
      </c>
      <c r="D11" s="117">
        <v>401000</v>
      </c>
      <c r="E11" s="117">
        <v>408000</v>
      </c>
      <c r="F11" s="117">
        <v>397000</v>
      </c>
      <c r="G11" s="117">
        <v>391000</v>
      </c>
      <c r="H11" s="117">
        <v>385000</v>
      </c>
      <c r="I11" s="117">
        <v>369000</v>
      </c>
      <c r="J11" s="117">
        <v>356000</v>
      </c>
      <c r="K11" s="117">
        <v>466000</v>
      </c>
      <c r="L11" s="117">
        <v>682000</v>
      </c>
      <c r="M11" s="117">
        <v>777000</v>
      </c>
      <c r="N11" s="117">
        <v>832000</v>
      </c>
      <c r="O11" s="117">
        <v>842000</v>
      </c>
      <c r="P11" s="117">
        <v>886000</v>
      </c>
      <c r="Q11" s="117">
        <v>895000</v>
      </c>
    </row>
    <row r="12" spans="1:18" ht="26.25" thickBot="1" x14ac:dyDescent="0.3">
      <c r="A12" s="194"/>
      <c r="B12" s="201"/>
      <c r="C12" s="113" t="s">
        <v>386</v>
      </c>
      <c r="D12" s="117">
        <v>135000</v>
      </c>
      <c r="E12" s="117">
        <v>133000</v>
      </c>
      <c r="F12" s="117">
        <v>129000</v>
      </c>
      <c r="G12" s="117">
        <v>125000</v>
      </c>
      <c r="H12" s="117">
        <v>122000</v>
      </c>
      <c r="I12" s="117">
        <v>118000</v>
      </c>
      <c r="J12" s="117">
        <v>113000</v>
      </c>
      <c r="K12" s="117">
        <v>113000</v>
      </c>
      <c r="L12" s="117">
        <v>117000</v>
      </c>
      <c r="M12" s="117">
        <v>116000</v>
      </c>
      <c r="N12" s="117">
        <v>113000</v>
      </c>
      <c r="O12" s="117">
        <v>110000</v>
      </c>
      <c r="P12" s="117">
        <v>112000</v>
      </c>
      <c r="Q12" s="117">
        <v>112000</v>
      </c>
    </row>
    <row r="13" spans="1:18" x14ac:dyDescent="0.25">
      <c r="A13" s="202" t="s">
        <v>387</v>
      </c>
      <c r="B13" s="195" t="s">
        <v>376</v>
      </c>
      <c r="C13" s="198" t="s">
        <v>388</v>
      </c>
      <c r="D13" s="205">
        <v>8127</v>
      </c>
      <c r="E13" s="205">
        <v>7988</v>
      </c>
      <c r="F13" s="205">
        <v>7858</v>
      </c>
      <c r="G13" s="205">
        <v>7739</v>
      </c>
      <c r="H13" s="205">
        <v>7775</v>
      </c>
      <c r="I13" s="205">
        <v>7832</v>
      </c>
      <c r="J13" s="205">
        <v>7874</v>
      </c>
      <c r="K13" s="205">
        <v>7900</v>
      </c>
      <c r="L13" s="205">
        <v>7696</v>
      </c>
      <c r="M13" s="205">
        <v>7403</v>
      </c>
      <c r="N13" s="205">
        <v>7184</v>
      </c>
      <c r="O13" s="205">
        <v>7014</v>
      </c>
      <c r="P13" s="205">
        <f>18853-12004</f>
        <v>6849</v>
      </c>
      <c r="Q13" s="205">
        <v>6573</v>
      </c>
    </row>
    <row r="14" spans="1:18" x14ac:dyDescent="0.25">
      <c r="A14" s="203"/>
      <c r="B14" s="196"/>
      <c r="C14" s="199"/>
      <c r="D14" s="206"/>
      <c r="E14" s="206"/>
      <c r="F14" s="206"/>
      <c r="G14" s="206"/>
      <c r="H14" s="206"/>
      <c r="I14" s="206"/>
      <c r="J14" s="206"/>
      <c r="K14" s="206"/>
      <c r="L14" s="206"/>
      <c r="M14" s="206"/>
      <c r="N14" s="206"/>
      <c r="O14" s="206"/>
      <c r="P14" s="206"/>
      <c r="Q14" s="206"/>
    </row>
    <row r="15" spans="1:18" ht="51" x14ac:dyDescent="0.25">
      <c r="A15" s="203"/>
      <c r="B15" s="196"/>
      <c r="C15" s="109" t="s">
        <v>378</v>
      </c>
      <c r="D15" s="119">
        <v>2461</v>
      </c>
      <c r="E15" s="119">
        <v>2514</v>
      </c>
      <c r="F15" s="119">
        <v>2606</v>
      </c>
      <c r="G15" s="119">
        <v>2694</v>
      </c>
      <c r="H15" s="119">
        <v>2799</v>
      </c>
      <c r="I15" s="119">
        <v>2885</v>
      </c>
      <c r="J15" s="119">
        <v>2942</v>
      </c>
      <c r="K15" s="119">
        <v>2995</v>
      </c>
      <c r="L15" s="119">
        <v>3034</v>
      </c>
      <c r="M15" s="119">
        <v>3097</v>
      </c>
      <c r="N15" s="115">
        <v>3211</v>
      </c>
      <c r="O15" s="115">
        <v>3430</v>
      </c>
      <c r="P15" s="115">
        <v>3121</v>
      </c>
      <c r="Q15" s="115">
        <v>3110</v>
      </c>
    </row>
    <row r="16" spans="1:18" x14ac:dyDescent="0.25">
      <c r="A16" s="203"/>
      <c r="B16" s="196"/>
      <c r="C16" s="109" t="s">
        <v>379</v>
      </c>
      <c r="D16" s="119">
        <v>1572</v>
      </c>
      <c r="E16" s="119">
        <v>1568</v>
      </c>
      <c r="F16" s="119">
        <v>1564</v>
      </c>
      <c r="G16" s="119">
        <v>1560</v>
      </c>
      <c r="H16" s="119">
        <v>1550</v>
      </c>
      <c r="I16" s="119">
        <v>1546</v>
      </c>
      <c r="J16" s="119">
        <v>1544</v>
      </c>
      <c r="K16" s="119">
        <v>1544</v>
      </c>
      <c r="L16" s="119">
        <v>1545</v>
      </c>
      <c r="M16" s="119">
        <v>1545</v>
      </c>
      <c r="N16" s="115">
        <v>1545</v>
      </c>
      <c r="O16" s="115">
        <v>1623</v>
      </c>
      <c r="P16" s="115">
        <v>1541</v>
      </c>
      <c r="Q16" s="115">
        <v>1538</v>
      </c>
    </row>
    <row r="17" spans="1:18" x14ac:dyDescent="0.25">
      <c r="A17" s="203"/>
      <c r="B17" s="196"/>
      <c r="C17" s="109" t="s">
        <v>380</v>
      </c>
      <c r="D17" s="119">
        <v>56</v>
      </c>
      <c r="E17" s="119">
        <v>83</v>
      </c>
      <c r="F17" s="119">
        <v>102</v>
      </c>
      <c r="G17" s="119">
        <v>146</v>
      </c>
      <c r="H17" s="119">
        <v>252</v>
      </c>
      <c r="I17" s="119">
        <v>307</v>
      </c>
      <c r="J17" s="119">
        <v>348</v>
      </c>
      <c r="K17" s="119">
        <v>360</v>
      </c>
      <c r="L17" s="119">
        <v>407</v>
      </c>
      <c r="M17" s="119">
        <v>453</v>
      </c>
      <c r="N17" s="115">
        <v>572</v>
      </c>
      <c r="O17" s="115">
        <v>716</v>
      </c>
      <c r="P17" s="115">
        <v>763</v>
      </c>
      <c r="Q17" s="115">
        <v>788</v>
      </c>
    </row>
    <row r="18" spans="1:18" ht="25.5" x14ac:dyDescent="0.25">
      <c r="A18" s="203"/>
      <c r="B18" s="197"/>
      <c r="C18" s="110" t="s">
        <v>389</v>
      </c>
      <c r="D18" s="116">
        <v>0.10225006676026259</v>
      </c>
      <c r="E18" s="116">
        <v>9.6669101762270615E-2</v>
      </c>
      <c r="F18" s="116">
        <v>9.144420195558034E-2</v>
      </c>
      <c r="G18" s="116">
        <v>8.6185195872741427E-2</v>
      </c>
      <c r="H18" s="116">
        <v>8.4359458450130154E-2</v>
      </c>
      <c r="I18" s="116">
        <v>8.4041876562287343E-2</v>
      </c>
      <c r="J18" s="116">
        <v>8.4000000000000005E-2</v>
      </c>
      <c r="K18" s="116">
        <v>8.3000000000000004E-2</v>
      </c>
      <c r="L18" s="116">
        <v>7.8E-2</v>
      </c>
      <c r="M18" s="116">
        <v>7.0999999999999994E-2</v>
      </c>
      <c r="N18" s="116">
        <v>6.5000000000000002E-2</v>
      </c>
      <c r="O18" s="116">
        <v>6.0999999999999999E-2</v>
      </c>
      <c r="P18" s="116">
        <f>1-P8</f>
        <v>5.9000000000000052E-2</v>
      </c>
      <c r="Q18" s="116">
        <v>5.2999999999999999E-2</v>
      </c>
      <c r="R18" s="114"/>
    </row>
    <row r="19" spans="1:18" ht="25.5" x14ac:dyDescent="0.25">
      <c r="A19" s="203"/>
      <c r="B19" s="200" t="s">
        <v>382</v>
      </c>
      <c r="C19" s="111" t="s">
        <v>385</v>
      </c>
      <c r="D19" s="117">
        <v>673000</v>
      </c>
      <c r="E19" s="117">
        <v>652000</v>
      </c>
      <c r="F19" s="117">
        <v>628000</v>
      </c>
      <c r="G19" s="117">
        <v>612000</v>
      </c>
      <c r="H19" s="117">
        <v>594000</v>
      </c>
      <c r="I19" s="117">
        <v>592000</v>
      </c>
      <c r="J19" s="117">
        <v>589000</v>
      </c>
      <c r="K19" s="117">
        <v>588000</v>
      </c>
      <c r="L19" s="117">
        <v>557000</v>
      </c>
      <c r="M19" s="117">
        <v>516000</v>
      </c>
      <c r="N19" s="117">
        <v>478000</v>
      </c>
      <c r="O19" s="117">
        <v>460000</v>
      </c>
      <c r="P19" s="117">
        <v>307000</v>
      </c>
      <c r="Q19" s="117">
        <v>287000</v>
      </c>
    </row>
    <row r="20" spans="1:18" ht="26.25" thickBot="1" x14ac:dyDescent="0.3">
      <c r="A20" s="204"/>
      <c r="B20" s="201"/>
      <c r="C20" s="113" t="s">
        <v>386</v>
      </c>
      <c r="D20" s="118">
        <v>72000</v>
      </c>
      <c r="E20" s="118">
        <v>66000</v>
      </c>
      <c r="F20" s="118">
        <v>60000</v>
      </c>
      <c r="G20" s="118">
        <v>55000</v>
      </c>
      <c r="H20" s="118">
        <v>50000</v>
      </c>
      <c r="I20" s="118">
        <v>48000</v>
      </c>
      <c r="J20" s="118">
        <v>46000</v>
      </c>
      <c r="K20" s="118">
        <v>44000</v>
      </c>
      <c r="L20" s="118">
        <v>40000</v>
      </c>
      <c r="M20" s="118">
        <v>34000</v>
      </c>
      <c r="N20" s="118">
        <v>29000</v>
      </c>
      <c r="O20" s="118">
        <v>27000</v>
      </c>
      <c r="P20" s="118">
        <v>23000</v>
      </c>
      <c r="Q20" s="118">
        <v>21000</v>
      </c>
    </row>
    <row r="21" spans="1:18" ht="15.75" thickBot="1" x14ac:dyDescent="0.3"/>
    <row r="22" spans="1:18" ht="15.75" thickBot="1" x14ac:dyDescent="0.3">
      <c r="D22" s="128" t="s">
        <v>403</v>
      </c>
      <c r="E22" s="128" t="s">
        <v>402</v>
      </c>
      <c r="F22" s="128" t="s">
        <v>401</v>
      </c>
      <c r="G22" s="128" t="s">
        <v>400</v>
      </c>
      <c r="H22" s="128" t="s">
        <v>399</v>
      </c>
      <c r="I22" s="128" t="s">
        <v>398</v>
      </c>
      <c r="J22" s="128" t="s">
        <v>397</v>
      </c>
      <c r="K22" s="128" t="s">
        <v>396</v>
      </c>
      <c r="L22" s="128" t="s">
        <v>395</v>
      </c>
      <c r="M22" s="128" t="s">
        <v>394</v>
      </c>
      <c r="N22" s="128" t="s">
        <v>393</v>
      </c>
      <c r="O22" s="128" t="s">
        <v>392</v>
      </c>
      <c r="P22" s="128" t="s">
        <v>390</v>
      </c>
      <c r="Q22" s="128" t="s">
        <v>391</v>
      </c>
    </row>
    <row r="23" spans="1:18" ht="24" customHeight="1" thickBot="1" x14ac:dyDescent="0.3">
      <c r="A23" s="207" t="s">
        <v>431</v>
      </c>
      <c r="B23" s="208"/>
      <c r="C23" s="209"/>
      <c r="D23" s="129" t="s">
        <v>439</v>
      </c>
      <c r="E23" s="129" t="s">
        <v>439</v>
      </c>
      <c r="F23" s="129" t="s">
        <v>439</v>
      </c>
      <c r="G23" s="129" t="s">
        <v>439</v>
      </c>
      <c r="H23" s="129" t="s">
        <v>439</v>
      </c>
      <c r="I23" s="129" t="s">
        <v>439</v>
      </c>
      <c r="J23" s="129" t="s">
        <v>439</v>
      </c>
      <c r="K23" s="129">
        <v>0.01</v>
      </c>
      <c r="L23" s="129">
        <v>0.01</v>
      </c>
      <c r="M23" s="129">
        <v>0.01</v>
      </c>
      <c r="N23" s="129">
        <v>0.01</v>
      </c>
      <c r="O23" s="129">
        <v>1.4999999999999999E-2</v>
      </c>
      <c r="P23" s="129">
        <v>0.02</v>
      </c>
      <c r="Q23" s="129">
        <v>0.02</v>
      </c>
    </row>
    <row r="24" spans="1:18" ht="24" customHeight="1" thickBot="1" x14ac:dyDescent="0.3">
      <c r="A24" s="207" t="s">
        <v>432</v>
      </c>
      <c r="B24" s="208"/>
      <c r="C24" s="209"/>
      <c r="D24" s="129" t="s">
        <v>439</v>
      </c>
      <c r="E24" s="129" t="s">
        <v>439</v>
      </c>
      <c r="F24" s="129" t="s">
        <v>439</v>
      </c>
      <c r="G24" s="129" t="s">
        <v>439</v>
      </c>
      <c r="H24" s="129" t="s">
        <v>439</v>
      </c>
      <c r="I24" s="129" t="s">
        <v>439</v>
      </c>
      <c r="J24" s="129" t="s">
        <v>439</v>
      </c>
      <c r="K24" s="129">
        <v>0.95</v>
      </c>
      <c r="L24" s="129">
        <v>0.95499999999999996</v>
      </c>
      <c r="M24" s="129">
        <v>0.96499999999999997</v>
      </c>
      <c r="N24" s="129">
        <v>0.97499999999999998</v>
      </c>
      <c r="O24" s="129">
        <v>0.97499999999999998</v>
      </c>
      <c r="P24" s="129">
        <v>0.97499999999999998</v>
      </c>
      <c r="Q24" s="129">
        <v>0.98</v>
      </c>
    </row>
    <row r="25" spans="1:18" ht="24" customHeight="1" thickBot="1" x14ac:dyDescent="0.3">
      <c r="A25" s="207" t="s">
        <v>433</v>
      </c>
      <c r="B25" s="208"/>
      <c r="C25" s="209"/>
      <c r="D25" s="129" t="s">
        <v>439</v>
      </c>
      <c r="E25" s="129" t="s">
        <v>439</v>
      </c>
      <c r="F25" s="129" t="s">
        <v>439</v>
      </c>
      <c r="G25" s="129" t="s">
        <v>439</v>
      </c>
      <c r="H25" s="129" t="s">
        <v>439</v>
      </c>
      <c r="I25" s="129" t="s">
        <v>439</v>
      </c>
      <c r="J25" s="129" t="s">
        <v>439</v>
      </c>
      <c r="K25" s="129">
        <v>0.98499999999999999</v>
      </c>
      <c r="L25" s="129">
        <v>0.98499999999999999</v>
      </c>
      <c r="M25" s="129">
        <v>0.98499999999999999</v>
      </c>
      <c r="N25" s="129">
        <v>0.98499999999999999</v>
      </c>
      <c r="O25" s="129">
        <v>0.98499999999999999</v>
      </c>
      <c r="P25" s="129">
        <v>0.98499999999999999</v>
      </c>
      <c r="Q25" s="129">
        <v>0.98499999999999999</v>
      </c>
    </row>
    <row r="26" spans="1:18" ht="24" customHeight="1" thickBot="1" x14ac:dyDescent="0.3">
      <c r="A26" s="207" t="s">
        <v>434</v>
      </c>
      <c r="B26" s="208"/>
      <c r="C26" s="209"/>
      <c r="D26" s="130" t="s">
        <v>439</v>
      </c>
      <c r="E26" s="130" t="s">
        <v>439</v>
      </c>
      <c r="F26" s="130" t="s">
        <v>439</v>
      </c>
      <c r="G26" s="130" t="s">
        <v>439</v>
      </c>
      <c r="H26" s="130" t="s">
        <v>439</v>
      </c>
      <c r="I26" s="130" t="s">
        <v>439</v>
      </c>
      <c r="J26" s="130" t="s">
        <v>439</v>
      </c>
      <c r="K26" s="130">
        <v>0.91500000000000004</v>
      </c>
      <c r="L26" s="130">
        <v>0.92</v>
      </c>
      <c r="M26" s="130">
        <v>0.93</v>
      </c>
      <c r="N26" s="130">
        <v>0.93500000000000005</v>
      </c>
      <c r="O26" s="130">
        <v>0.94</v>
      </c>
      <c r="P26" s="130">
        <v>0.94499999999999995</v>
      </c>
      <c r="Q26" s="130">
        <v>0.95</v>
      </c>
    </row>
  </sheetData>
  <mergeCells count="40">
    <mergeCell ref="A23:C23"/>
    <mergeCell ref="A24:C24"/>
    <mergeCell ref="A25:C25"/>
    <mergeCell ref="A26:C26"/>
    <mergeCell ref="J13:J14"/>
    <mergeCell ref="I13:I14"/>
    <mergeCell ref="D13:D14"/>
    <mergeCell ref="E13:E14"/>
    <mergeCell ref="F13:F14"/>
    <mergeCell ref="G13:G14"/>
    <mergeCell ref="H13:H14"/>
    <mergeCell ref="K13:K14"/>
    <mergeCell ref="P13:P14"/>
    <mergeCell ref="O13:O14"/>
    <mergeCell ref="M13:M14"/>
    <mergeCell ref="L13:L14"/>
    <mergeCell ref="N13:N14"/>
    <mergeCell ref="G3:G4"/>
    <mergeCell ref="F3:F4"/>
    <mergeCell ref="E3:E4"/>
    <mergeCell ref="D3:D4"/>
    <mergeCell ref="H3:H4"/>
    <mergeCell ref="M3:M4"/>
    <mergeCell ref="L3:L4"/>
    <mergeCell ref="K3:K4"/>
    <mergeCell ref="J3:J4"/>
    <mergeCell ref="I3:I4"/>
    <mergeCell ref="P3:P4"/>
    <mergeCell ref="O3:O4"/>
    <mergeCell ref="N3:N4"/>
    <mergeCell ref="Q3:Q4"/>
    <mergeCell ref="Q13:Q14"/>
    <mergeCell ref="A3:A12"/>
    <mergeCell ref="B3:B8"/>
    <mergeCell ref="C3:C4"/>
    <mergeCell ref="B9:B12"/>
    <mergeCell ref="A13:A20"/>
    <mergeCell ref="B13:B18"/>
    <mergeCell ref="C13:C14"/>
    <mergeCell ref="B19:B20"/>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
  <sheetViews>
    <sheetView workbookViewId="0">
      <pane xSplit="1" ySplit="3" topLeftCell="P4" activePane="bottomRight" state="frozen"/>
      <selection pane="topRight" activeCell="B1" sqref="B1"/>
      <selection pane="bottomLeft" activeCell="A4" sqref="A4"/>
      <selection pane="bottomRight" activeCell="W38" sqref="W38"/>
    </sheetView>
  </sheetViews>
  <sheetFormatPr baseColWidth="10" defaultRowHeight="15" x14ac:dyDescent="0.25"/>
  <cols>
    <col min="1" max="1" width="76.140625" bestFit="1" customWidth="1"/>
    <col min="3" max="7" width="11.7109375" bestFit="1" customWidth="1"/>
    <col min="8" max="12" width="12.7109375" bestFit="1" customWidth="1"/>
    <col min="13" max="13" width="12.7109375" style="13" bestFit="1" customWidth="1"/>
    <col min="14" max="14" width="12.7109375" bestFit="1" customWidth="1"/>
    <col min="15" max="15" width="12.7109375" style="101" bestFit="1" customWidth="1"/>
    <col min="16" max="23" width="12.7109375" bestFit="1" customWidth="1"/>
    <col min="24" max="24" width="13.28515625" bestFit="1" customWidth="1"/>
    <col min="25" max="27" width="12.7109375" bestFit="1" customWidth="1"/>
  </cols>
  <sheetData>
    <row r="1" spans="1:27" x14ac:dyDescent="0.25">
      <c r="B1" s="191"/>
      <c r="C1" s="191"/>
      <c r="D1" s="191"/>
      <c r="E1" s="191"/>
      <c r="F1" s="191"/>
      <c r="G1" s="191"/>
      <c r="H1" s="191"/>
      <c r="I1" s="191"/>
      <c r="J1" s="191"/>
      <c r="K1" s="191"/>
      <c r="L1" s="191"/>
      <c r="M1" s="191"/>
    </row>
    <row r="2" spans="1:27" ht="21" x14ac:dyDescent="0.35">
      <c r="A2" s="25" t="s">
        <v>1</v>
      </c>
      <c r="B2" s="3"/>
      <c r="C2" s="3"/>
      <c r="D2" s="3"/>
      <c r="E2" s="3"/>
      <c r="F2" s="3"/>
      <c r="G2" s="3"/>
      <c r="H2" s="3"/>
      <c r="I2" s="3"/>
      <c r="J2" s="3"/>
      <c r="K2" s="3"/>
      <c r="L2" s="3"/>
      <c r="M2" s="10"/>
    </row>
    <row r="3" spans="1:27" x14ac:dyDescent="0.25">
      <c r="A3" s="2"/>
      <c r="B3" s="2" t="s">
        <v>7</v>
      </c>
      <c r="C3" s="2" t="s">
        <v>8</v>
      </c>
      <c r="D3" s="2" t="s">
        <v>9</v>
      </c>
      <c r="E3" s="2" t="s">
        <v>10</v>
      </c>
      <c r="F3" s="2" t="s">
        <v>11</v>
      </c>
      <c r="G3" s="2" t="s">
        <v>12</v>
      </c>
      <c r="H3" s="2" t="s">
        <v>13</v>
      </c>
      <c r="I3" s="2" t="s">
        <v>14</v>
      </c>
      <c r="J3" s="2" t="s">
        <v>15</v>
      </c>
      <c r="K3" s="2" t="s">
        <v>16</v>
      </c>
      <c r="L3" s="2" t="s">
        <v>17</v>
      </c>
      <c r="M3" s="11" t="s">
        <v>18</v>
      </c>
      <c r="N3" s="11" t="s">
        <v>52</v>
      </c>
      <c r="O3" s="11" t="s">
        <v>55</v>
      </c>
      <c r="P3" s="11" t="s">
        <v>56</v>
      </c>
      <c r="Q3" s="11" t="s">
        <v>118</v>
      </c>
      <c r="R3" s="11" t="s">
        <v>123</v>
      </c>
      <c r="S3" s="11" t="s">
        <v>124</v>
      </c>
      <c r="T3" s="11" t="s">
        <v>127</v>
      </c>
      <c r="U3" s="11" t="s">
        <v>128</v>
      </c>
      <c r="V3" s="11" t="s">
        <v>132</v>
      </c>
      <c r="W3" s="11" t="s">
        <v>133</v>
      </c>
      <c r="X3" s="11" t="s">
        <v>136</v>
      </c>
      <c r="Y3" s="11" t="s">
        <v>137</v>
      </c>
      <c r="Z3" s="11" t="s">
        <v>227</v>
      </c>
      <c r="AA3" s="11" t="s">
        <v>438</v>
      </c>
    </row>
    <row r="4" spans="1:27" x14ac:dyDescent="0.25">
      <c r="A4" s="5" t="s">
        <v>6</v>
      </c>
      <c r="B4" s="6"/>
      <c r="C4" s="6"/>
      <c r="D4" s="6"/>
      <c r="E4" s="6"/>
      <c r="F4" s="6"/>
      <c r="G4" s="6"/>
      <c r="H4" s="6"/>
      <c r="I4" s="6"/>
      <c r="J4" s="6"/>
      <c r="K4" s="6"/>
      <c r="L4" s="6"/>
      <c r="M4" s="12"/>
      <c r="N4" s="12"/>
      <c r="O4" s="33"/>
      <c r="P4" s="33"/>
      <c r="Q4" s="33"/>
      <c r="R4" s="33"/>
      <c r="S4" s="33"/>
      <c r="T4" s="33"/>
      <c r="U4" s="33"/>
      <c r="V4" s="33"/>
      <c r="W4" s="33"/>
      <c r="X4" s="33"/>
      <c r="Y4" s="33"/>
      <c r="Z4" s="33"/>
      <c r="AA4" s="33"/>
    </row>
    <row r="5" spans="1:27" x14ac:dyDescent="0.25">
      <c r="A5" s="17" t="s">
        <v>2</v>
      </c>
      <c r="B5" s="19">
        <v>1135000</v>
      </c>
      <c r="C5" s="19">
        <v>1210000</v>
      </c>
      <c r="D5" s="19">
        <v>1350000</v>
      </c>
      <c r="E5" s="19">
        <v>1475000</v>
      </c>
      <c r="F5" s="19">
        <v>1580000</v>
      </c>
      <c r="G5" s="19">
        <v>1749000</v>
      </c>
      <c r="H5" s="19">
        <v>1960000</v>
      </c>
      <c r="I5" s="19">
        <v>2165000</v>
      </c>
      <c r="J5" s="19">
        <v>2320000</v>
      </c>
      <c r="K5" s="19">
        <v>2507000</v>
      </c>
      <c r="L5" s="19">
        <v>2742000</v>
      </c>
      <c r="M5" s="19">
        <v>2974000</v>
      </c>
      <c r="N5" s="19">
        <f>SUM(N19:N22)</f>
        <v>3132000</v>
      </c>
      <c r="O5" s="34">
        <v>3390000</v>
      </c>
      <c r="P5" s="34">
        <v>3619000</v>
      </c>
      <c r="Q5" s="34">
        <v>4041000</v>
      </c>
      <c r="R5" s="34">
        <v>4344000</v>
      </c>
      <c r="S5" s="34">
        <v>4702000</v>
      </c>
      <c r="T5" s="34">
        <v>5006000</v>
      </c>
      <c r="U5" s="34">
        <v>5528000</v>
      </c>
      <c r="V5" s="34">
        <v>5948000</v>
      </c>
      <c r="W5" s="34">
        <v>6522000</v>
      </c>
      <c r="X5" s="34">
        <v>6969000</v>
      </c>
      <c r="Y5" s="34">
        <v>7681000</v>
      </c>
      <c r="Z5" s="34">
        <v>8207000</v>
      </c>
      <c r="AA5" s="34">
        <v>8913000</v>
      </c>
    </row>
    <row r="6" spans="1:27" s="50" customFormat="1" x14ac:dyDescent="0.25">
      <c r="A6" s="105" t="s">
        <v>51</v>
      </c>
      <c r="B6" s="9">
        <v>250000</v>
      </c>
      <c r="C6" s="9">
        <v>336000</v>
      </c>
      <c r="D6" s="9">
        <v>405000</v>
      </c>
      <c r="E6" s="9">
        <v>572000</v>
      </c>
      <c r="F6" s="9">
        <v>704000</v>
      </c>
      <c r="G6" s="9">
        <v>785000</v>
      </c>
      <c r="H6" s="9">
        <v>933000</v>
      </c>
      <c r="I6" s="9">
        <v>1113000</v>
      </c>
      <c r="J6" s="9">
        <v>1165000</v>
      </c>
      <c r="K6" s="9">
        <v>1385000</v>
      </c>
      <c r="L6" s="9">
        <v>1394000</v>
      </c>
      <c r="M6" s="9">
        <v>1514000</v>
      </c>
      <c r="N6" s="9">
        <v>1687000</v>
      </c>
      <c r="O6" s="36">
        <v>1972000</v>
      </c>
      <c r="P6" s="36">
        <v>2226000</v>
      </c>
      <c r="Q6" s="36">
        <v>2547000</v>
      </c>
      <c r="R6" s="36">
        <v>2725000</v>
      </c>
      <c r="S6" s="36">
        <v>2921000</v>
      </c>
      <c r="T6" s="36">
        <v>2979000</v>
      </c>
      <c r="U6" s="36">
        <v>3385000</v>
      </c>
      <c r="V6" s="36">
        <v>3582000</v>
      </c>
      <c r="W6" s="48">
        <v>3946000</v>
      </c>
      <c r="X6" s="48">
        <v>4454000</v>
      </c>
      <c r="Y6" s="36">
        <v>4833000</v>
      </c>
      <c r="Z6" s="36">
        <v>5350000</v>
      </c>
      <c r="AA6" s="36">
        <v>5902000</v>
      </c>
    </row>
    <row r="7" spans="1:27" x14ac:dyDescent="0.25">
      <c r="A7" s="17" t="s">
        <v>3</v>
      </c>
      <c r="B7" s="211"/>
      <c r="C7" s="213">
        <v>4227000</v>
      </c>
      <c r="D7" s="213">
        <v>4274000</v>
      </c>
      <c r="E7" s="213">
        <v>4285000</v>
      </c>
      <c r="F7" s="19">
        <v>3979000</v>
      </c>
      <c r="G7" s="19">
        <v>3936000</v>
      </c>
      <c r="H7" s="19">
        <v>3718000</v>
      </c>
      <c r="I7" s="19">
        <v>3671000</v>
      </c>
      <c r="J7" s="19">
        <v>3583000</v>
      </c>
      <c r="K7" s="19">
        <v>3515000</v>
      </c>
      <c r="L7" s="19">
        <v>3482000</v>
      </c>
      <c r="M7" s="19">
        <v>3397000</v>
      </c>
      <c r="N7" s="19">
        <v>3239000</v>
      </c>
      <c r="O7" s="34">
        <v>3006000</v>
      </c>
      <c r="P7" s="34">
        <v>2827000</v>
      </c>
      <c r="Q7" s="34">
        <v>2627000</v>
      </c>
      <c r="R7" s="34">
        <v>2433000</v>
      </c>
      <c r="S7" s="34">
        <v>2360000</v>
      </c>
      <c r="T7" s="34">
        <v>2081000</v>
      </c>
      <c r="U7" s="34">
        <v>1820000</v>
      </c>
      <c r="V7" s="34">
        <v>1558000</v>
      </c>
      <c r="W7" s="34">
        <v>1300000</v>
      </c>
      <c r="X7" s="34">
        <v>1056000</v>
      </c>
      <c r="Y7" s="34">
        <v>749000</v>
      </c>
      <c r="Z7" s="34">
        <v>606000</v>
      </c>
      <c r="AA7" s="34">
        <v>519000</v>
      </c>
    </row>
    <row r="8" spans="1:27" x14ac:dyDescent="0.25">
      <c r="A8" s="8" t="s">
        <v>4</v>
      </c>
      <c r="B8" s="212"/>
      <c r="C8" s="214"/>
      <c r="D8" s="214"/>
      <c r="E8" s="214"/>
      <c r="F8" s="9">
        <v>4428000</v>
      </c>
      <c r="G8" s="9">
        <v>4488000</v>
      </c>
      <c r="H8" s="9">
        <v>4731000</v>
      </c>
      <c r="I8" s="9">
        <v>4789000</v>
      </c>
      <c r="J8" s="9">
        <v>4880000</v>
      </c>
      <c r="K8" s="9">
        <v>4977000</v>
      </c>
      <c r="L8" s="9">
        <v>5093000</v>
      </c>
      <c r="M8" s="9">
        <v>5197000</v>
      </c>
      <c r="N8" s="9">
        <v>5371000</v>
      </c>
      <c r="O8" s="36">
        <v>5610000</v>
      </c>
      <c r="P8" s="36">
        <v>5805000</v>
      </c>
      <c r="Q8" s="48">
        <v>6018000</v>
      </c>
      <c r="R8" s="36">
        <v>6221000</v>
      </c>
      <c r="S8" s="36">
        <v>6490000</v>
      </c>
      <c r="T8" s="36">
        <v>6855000</v>
      </c>
      <c r="U8" s="36">
        <v>6999000</v>
      </c>
      <c r="V8" s="36">
        <v>7313000</v>
      </c>
      <c r="W8" s="36">
        <v>7605000</v>
      </c>
      <c r="X8" s="36">
        <v>7895000</v>
      </c>
      <c r="Y8" s="36">
        <v>8236000</v>
      </c>
      <c r="Z8" s="36">
        <v>8340000</v>
      </c>
      <c r="AA8" s="36">
        <v>8480000</v>
      </c>
    </row>
    <row r="9" spans="1:27" x14ac:dyDescent="0.25">
      <c r="A9" s="4" t="s">
        <v>53</v>
      </c>
      <c r="B9" s="4"/>
      <c r="C9" s="4"/>
      <c r="D9" s="4"/>
      <c r="E9" s="4"/>
      <c r="F9" s="4"/>
      <c r="G9" s="4"/>
      <c r="H9" s="4"/>
      <c r="I9" s="4"/>
      <c r="J9" s="4"/>
      <c r="K9" s="4"/>
      <c r="L9" s="4"/>
      <c r="M9" s="14">
        <v>2360000</v>
      </c>
      <c r="N9" s="14">
        <v>2672000</v>
      </c>
      <c r="O9" s="37">
        <v>2805000</v>
      </c>
      <c r="P9" s="37">
        <v>2877000</v>
      </c>
      <c r="Q9" s="37">
        <v>4903000</v>
      </c>
      <c r="R9" s="37">
        <v>5039000</v>
      </c>
      <c r="S9" s="37">
        <v>5113000</v>
      </c>
      <c r="T9" s="37">
        <v>5230000</v>
      </c>
      <c r="U9" s="37">
        <v>5308000</v>
      </c>
      <c r="V9" s="37">
        <v>5413000</v>
      </c>
      <c r="W9" s="37">
        <v>5463000</v>
      </c>
      <c r="X9" s="37">
        <v>5563000</v>
      </c>
      <c r="Y9" s="37">
        <v>5645000</v>
      </c>
      <c r="Z9" s="37">
        <v>5645000</v>
      </c>
      <c r="AA9" s="37">
        <v>5737000</v>
      </c>
    </row>
    <row r="10" spans="1:27" x14ac:dyDescent="0.25">
      <c r="A10" s="17" t="s">
        <v>20</v>
      </c>
      <c r="B10" s="17"/>
      <c r="C10" s="17"/>
      <c r="D10" s="17"/>
      <c r="E10" s="18"/>
      <c r="F10" s="19">
        <v>8670000</v>
      </c>
      <c r="G10" s="19">
        <v>8730000</v>
      </c>
      <c r="H10" s="19">
        <v>8800000</v>
      </c>
      <c r="I10" s="19">
        <v>8885000</v>
      </c>
      <c r="J10" s="19">
        <v>8885000</v>
      </c>
      <c r="K10" s="19">
        <v>8980000</v>
      </c>
      <c r="L10" s="19">
        <v>9130000</v>
      </c>
      <c r="M10" s="19">
        <v>11047000</v>
      </c>
      <c r="N10" s="19">
        <v>11420000</v>
      </c>
      <c r="O10" s="34">
        <v>11603000</v>
      </c>
      <c r="P10" s="34">
        <v>11787000</v>
      </c>
      <c r="Q10" s="34">
        <v>13266000</v>
      </c>
      <c r="R10" s="34">
        <v>13503000</v>
      </c>
      <c r="S10" s="34">
        <v>13895000</v>
      </c>
      <c r="T10" s="34">
        <v>14226000</v>
      </c>
      <c r="U10" s="34">
        <v>14475000</v>
      </c>
      <c r="V10" s="34">
        <v>14772000</v>
      </c>
      <c r="W10" s="34">
        <v>15052000</v>
      </c>
      <c r="X10" s="59">
        <v>15314000</v>
      </c>
      <c r="Y10" s="34">
        <v>15812000</v>
      </c>
      <c r="Z10" s="34">
        <v>15922000</v>
      </c>
      <c r="AA10" s="34">
        <v>16763000</v>
      </c>
    </row>
    <row r="11" spans="1:27" x14ac:dyDescent="0.25">
      <c r="A11" s="8" t="s">
        <v>19</v>
      </c>
      <c r="B11" s="15"/>
      <c r="C11" s="15"/>
      <c r="D11" s="15"/>
      <c r="E11" s="15"/>
      <c r="F11" s="9">
        <v>5400000</v>
      </c>
      <c r="G11" s="9">
        <v>5500000</v>
      </c>
      <c r="H11" s="9">
        <v>5600000</v>
      </c>
      <c r="I11" s="9">
        <v>5790000</v>
      </c>
      <c r="J11" s="9">
        <v>5980000</v>
      </c>
      <c r="K11" s="9">
        <v>6020000</v>
      </c>
      <c r="L11" s="9">
        <v>6342000</v>
      </c>
      <c r="M11" s="9">
        <v>6546000</v>
      </c>
      <c r="N11" s="9">
        <v>6797000</v>
      </c>
      <c r="O11" s="36">
        <v>7098000</v>
      </c>
      <c r="P11" s="36">
        <v>7397000</v>
      </c>
      <c r="Q11" s="36">
        <v>7808000</v>
      </c>
      <c r="R11" s="36">
        <v>8101000</v>
      </c>
      <c r="S11" s="36">
        <v>8560000</v>
      </c>
      <c r="T11" s="36">
        <v>9027000</v>
      </c>
      <c r="U11" s="36">
        <v>9434000</v>
      </c>
      <c r="V11" s="36">
        <v>9791000</v>
      </c>
      <c r="W11" s="36">
        <v>10253000</v>
      </c>
      <c r="X11" s="35">
        <v>10863000</v>
      </c>
      <c r="Y11" s="36">
        <v>11146000</v>
      </c>
      <c r="Z11" s="36">
        <v>12039000</v>
      </c>
      <c r="AA11" s="36">
        <v>12289000</v>
      </c>
    </row>
    <row r="12" spans="1:27" x14ac:dyDescent="0.25">
      <c r="A12" s="4"/>
      <c r="B12" s="16"/>
      <c r="C12" s="16"/>
      <c r="D12" s="16"/>
      <c r="E12" s="16"/>
      <c r="F12" s="14"/>
      <c r="G12" s="14"/>
      <c r="H12" s="14"/>
      <c r="I12" s="14"/>
      <c r="J12" s="14"/>
      <c r="K12" s="14"/>
      <c r="L12" s="14"/>
      <c r="M12" s="14"/>
      <c r="N12" s="14"/>
      <c r="O12" s="37"/>
      <c r="P12" s="37"/>
      <c r="Q12" s="37"/>
      <c r="R12" s="37"/>
      <c r="S12" s="37"/>
      <c r="T12" s="37"/>
      <c r="U12" s="37"/>
      <c r="V12" s="37"/>
      <c r="W12" s="37"/>
      <c r="X12" s="37"/>
      <c r="Y12" s="37"/>
      <c r="Z12" s="37"/>
      <c r="AA12" s="37"/>
    </row>
    <row r="13" spans="1:27" x14ac:dyDescent="0.25">
      <c r="A13" s="4"/>
      <c r="B13" s="1"/>
      <c r="C13" s="1"/>
      <c r="D13" s="1"/>
      <c r="E13" s="1"/>
      <c r="F13" s="1"/>
      <c r="G13" s="1"/>
      <c r="H13" s="1"/>
      <c r="I13" s="1"/>
      <c r="J13" s="1"/>
      <c r="K13" s="1"/>
      <c r="L13" s="1"/>
      <c r="M13" s="10"/>
      <c r="N13" s="10"/>
      <c r="O13" s="38"/>
      <c r="P13" s="38"/>
      <c r="Q13" s="38"/>
      <c r="R13" s="38"/>
      <c r="S13" s="38"/>
      <c r="T13" s="38"/>
      <c r="U13" s="38"/>
      <c r="V13" s="38"/>
      <c r="W13" s="38"/>
      <c r="X13" s="38"/>
      <c r="Y13" s="38"/>
      <c r="Z13" s="38"/>
      <c r="AA13" s="38"/>
    </row>
    <row r="14" spans="1:27" x14ac:dyDescent="0.25">
      <c r="A14" s="7" t="s">
        <v>22</v>
      </c>
      <c r="B14" s="6"/>
      <c r="C14" s="6"/>
      <c r="D14" s="6"/>
      <c r="E14" s="6"/>
      <c r="F14" s="6"/>
      <c r="G14" s="6"/>
      <c r="H14" s="6"/>
      <c r="I14" s="6"/>
      <c r="J14" s="6"/>
      <c r="K14" s="6"/>
      <c r="L14" s="6"/>
      <c r="M14" s="6"/>
      <c r="N14" s="6"/>
      <c r="O14" s="39"/>
      <c r="P14" s="39"/>
      <c r="Q14" s="39"/>
      <c r="R14" s="39"/>
      <c r="S14" s="39"/>
      <c r="T14" s="39"/>
      <c r="U14" s="39"/>
      <c r="V14" s="39"/>
      <c r="W14" s="39"/>
      <c r="X14" s="39"/>
      <c r="Y14" s="39"/>
      <c r="Z14" s="39"/>
      <c r="AA14" s="39"/>
    </row>
    <row r="15" spans="1:27" x14ac:dyDescent="0.25">
      <c r="A15" s="17" t="s">
        <v>34</v>
      </c>
      <c r="B15" s="20"/>
      <c r="C15" s="20"/>
      <c r="D15" s="20"/>
      <c r="E15" s="20"/>
      <c r="F15" s="19"/>
      <c r="G15" s="14">
        <v>1489000</v>
      </c>
      <c r="H15" s="14">
        <v>1675000</v>
      </c>
      <c r="I15" s="14">
        <v>1860000</v>
      </c>
      <c r="J15" s="14">
        <v>1994000</v>
      </c>
      <c r="K15" s="14">
        <v>2092000</v>
      </c>
      <c r="L15" s="14">
        <v>2247037</v>
      </c>
      <c r="M15" s="14">
        <v>2390000</v>
      </c>
      <c r="N15" s="76">
        <v>2500000</v>
      </c>
      <c r="O15" s="76">
        <v>2640000</v>
      </c>
      <c r="P15" s="76">
        <v>2747000</v>
      </c>
      <c r="Q15" s="76">
        <v>2883000</v>
      </c>
      <c r="R15" s="76">
        <v>3001000</v>
      </c>
      <c r="S15" s="76">
        <v>3102000</v>
      </c>
      <c r="T15" s="76">
        <v>3194000</v>
      </c>
      <c r="U15" s="76">
        <v>3411000</v>
      </c>
      <c r="V15" s="76">
        <v>3559000</v>
      </c>
      <c r="W15" s="76">
        <v>3778000</v>
      </c>
      <c r="X15" s="76">
        <v>3944000</v>
      </c>
      <c r="Y15" s="49">
        <v>4184000</v>
      </c>
      <c r="Z15" s="76">
        <v>4345000</v>
      </c>
      <c r="AA15" s="76">
        <v>4513000</v>
      </c>
    </row>
    <row r="16" spans="1:27" x14ac:dyDescent="0.25">
      <c r="A16" s="8" t="s">
        <v>35</v>
      </c>
      <c r="B16" s="8"/>
      <c r="C16" s="8"/>
      <c r="D16" s="8"/>
      <c r="E16" s="8"/>
      <c r="F16" s="9"/>
      <c r="G16" s="14">
        <v>260000</v>
      </c>
      <c r="H16" s="14">
        <v>285000</v>
      </c>
      <c r="I16" s="14">
        <v>305000</v>
      </c>
      <c r="J16" s="14">
        <v>326000</v>
      </c>
      <c r="K16" s="14">
        <v>415000</v>
      </c>
      <c r="L16" s="14">
        <v>492000</v>
      </c>
      <c r="M16" s="14">
        <v>583000</v>
      </c>
      <c r="N16" s="14">
        <v>632000</v>
      </c>
      <c r="O16" s="14">
        <v>750000</v>
      </c>
      <c r="P16" s="14">
        <v>873000</v>
      </c>
      <c r="Q16" s="14">
        <v>1159000</v>
      </c>
      <c r="R16" s="14">
        <v>1344000</v>
      </c>
      <c r="S16" s="14">
        <v>1599000</v>
      </c>
      <c r="T16" s="14">
        <v>1809000</v>
      </c>
      <c r="U16" s="14">
        <v>2118000</v>
      </c>
      <c r="V16" s="14">
        <v>2388000</v>
      </c>
      <c r="W16" s="14">
        <v>2744000</v>
      </c>
      <c r="X16" s="14">
        <v>3026000</v>
      </c>
      <c r="Y16" s="14">
        <v>3497000</v>
      </c>
      <c r="Z16" s="14">
        <v>3860000</v>
      </c>
      <c r="AA16" s="14">
        <v>4401000</v>
      </c>
    </row>
    <row r="17" spans="1:27" x14ac:dyDescent="0.25">
      <c r="A17" s="17" t="s">
        <v>36</v>
      </c>
      <c r="B17" s="17"/>
      <c r="C17" s="17"/>
      <c r="D17" s="17"/>
      <c r="E17" s="17"/>
      <c r="F17" s="19"/>
      <c r="G17" s="19">
        <v>1469000</v>
      </c>
      <c r="H17" s="19">
        <v>1632000</v>
      </c>
      <c r="I17" s="19">
        <v>1805000</v>
      </c>
      <c r="J17" s="19">
        <v>1928333.3333333333</v>
      </c>
      <c r="K17" s="19">
        <v>2083666.6666666667</v>
      </c>
      <c r="L17" s="19">
        <v>2287000</v>
      </c>
      <c r="M17" s="19">
        <v>2493000</v>
      </c>
      <c r="N17" s="19">
        <v>2635000</v>
      </c>
      <c r="O17" s="19">
        <v>2867000</v>
      </c>
      <c r="P17" s="19">
        <v>3084000</v>
      </c>
      <c r="Q17" s="19">
        <v>3426000</v>
      </c>
      <c r="R17" s="19">
        <v>3685000</v>
      </c>
      <c r="S17" s="19">
        <v>4019000</v>
      </c>
      <c r="T17" s="19">
        <v>4282000</v>
      </c>
      <c r="U17" s="19">
        <v>4718000</v>
      </c>
      <c r="V17" s="19">
        <v>5123000</v>
      </c>
      <c r="W17" s="19">
        <v>5601000</v>
      </c>
      <c r="X17" s="19">
        <v>5995000</v>
      </c>
      <c r="Y17" s="19">
        <v>6605000</v>
      </c>
      <c r="Z17" s="19">
        <v>7101000</v>
      </c>
      <c r="AA17" s="19">
        <v>7874000</v>
      </c>
    </row>
    <row r="18" spans="1:27" x14ac:dyDescent="0.25">
      <c r="A18" s="8" t="s">
        <v>37</v>
      </c>
      <c r="B18" s="15"/>
      <c r="C18" s="15"/>
      <c r="D18" s="15"/>
      <c r="E18" s="15"/>
      <c r="F18" s="9"/>
      <c r="G18" s="9">
        <v>280000</v>
      </c>
      <c r="H18" s="9">
        <v>328000</v>
      </c>
      <c r="I18" s="9">
        <v>360000</v>
      </c>
      <c r="J18" s="9">
        <v>391666.66666666669</v>
      </c>
      <c r="K18" s="9">
        <v>423333.33333333331</v>
      </c>
      <c r="L18" s="9">
        <v>455000</v>
      </c>
      <c r="M18" s="9">
        <v>480000</v>
      </c>
      <c r="N18" s="9">
        <f>SUM(N20,N22)</f>
        <v>497000</v>
      </c>
      <c r="O18" s="9">
        <f t="shared" ref="O18:Z18" si="0">SUM(O20,O22)</f>
        <v>523000</v>
      </c>
      <c r="P18" s="9">
        <f t="shared" si="0"/>
        <v>535000</v>
      </c>
      <c r="Q18" s="9">
        <f t="shared" si="0"/>
        <v>615000</v>
      </c>
      <c r="R18" s="9">
        <f t="shared" si="0"/>
        <v>659000</v>
      </c>
      <c r="S18" s="9">
        <f t="shared" si="0"/>
        <v>683000</v>
      </c>
      <c r="T18" s="9">
        <f t="shared" si="0"/>
        <v>721000</v>
      </c>
      <c r="U18" s="9">
        <f t="shared" si="0"/>
        <v>810000</v>
      </c>
      <c r="V18" s="9">
        <f t="shared" si="0"/>
        <v>825000</v>
      </c>
      <c r="W18" s="9">
        <f t="shared" si="0"/>
        <v>922000</v>
      </c>
      <c r="X18" s="9">
        <f t="shared" si="0"/>
        <v>974000</v>
      </c>
      <c r="Y18" s="9">
        <f t="shared" si="0"/>
        <v>1077000</v>
      </c>
      <c r="Z18" s="9">
        <f t="shared" si="0"/>
        <v>1103000</v>
      </c>
      <c r="AA18" s="9">
        <v>1040000</v>
      </c>
    </row>
    <row r="19" spans="1:27" x14ac:dyDescent="0.25">
      <c r="A19" s="4" t="s">
        <v>38</v>
      </c>
      <c r="B19" s="1"/>
      <c r="C19" s="1"/>
      <c r="D19" s="1"/>
      <c r="E19" s="1"/>
      <c r="F19" s="1"/>
      <c r="G19" s="1"/>
      <c r="H19" s="1"/>
      <c r="I19" s="1"/>
      <c r="J19" s="1"/>
      <c r="K19" s="1"/>
      <c r="L19" s="1"/>
      <c r="M19" s="19"/>
      <c r="N19" s="19">
        <v>2333000</v>
      </c>
      <c r="O19" s="34">
        <v>2455000</v>
      </c>
      <c r="P19" s="34">
        <v>2558000</v>
      </c>
      <c r="Q19" s="34">
        <v>2678000</v>
      </c>
      <c r="R19" s="34">
        <v>2777000</v>
      </c>
      <c r="S19" s="34">
        <v>2882000</v>
      </c>
      <c r="T19" s="34">
        <v>2974000</v>
      </c>
      <c r="U19" s="34">
        <v>3171000</v>
      </c>
      <c r="V19" s="34">
        <v>3321000</v>
      </c>
      <c r="W19" s="34">
        <v>3538000</v>
      </c>
      <c r="X19" s="34">
        <v>3701000</v>
      </c>
      <c r="Y19" s="34">
        <v>3943000</v>
      </c>
      <c r="Z19" s="34">
        <v>4101000</v>
      </c>
      <c r="AA19" s="34">
        <v>4477000</v>
      </c>
    </row>
    <row r="20" spans="1:27" x14ac:dyDescent="0.25">
      <c r="A20" s="4" t="s">
        <v>40</v>
      </c>
      <c r="B20" s="1"/>
      <c r="C20" s="1"/>
      <c r="D20" s="1"/>
      <c r="E20" s="1"/>
      <c r="F20" s="1"/>
      <c r="G20" s="1"/>
      <c r="H20" s="1"/>
      <c r="I20" s="1"/>
      <c r="J20" s="1"/>
      <c r="K20" s="1"/>
      <c r="L20" s="1"/>
      <c r="M20" s="74"/>
      <c r="N20" s="74">
        <v>167000</v>
      </c>
      <c r="O20" s="74">
        <v>185000</v>
      </c>
      <c r="P20" s="74">
        <v>188000</v>
      </c>
      <c r="Q20" s="74">
        <v>204000</v>
      </c>
      <c r="R20" s="74">
        <v>223000</v>
      </c>
      <c r="S20" s="74">
        <v>221000</v>
      </c>
      <c r="T20" s="74">
        <v>220000</v>
      </c>
      <c r="U20" s="74">
        <v>239000</v>
      </c>
      <c r="V20" s="74">
        <v>239000</v>
      </c>
      <c r="W20" s="74">
        <v>241000</v>
      </c>
      <c r="X20" s="74">
        <v>242000</v>
      </c>
      <c r="Y20" s="74">
        <v>242000</v>
      </c>
      <c r="Z20" s="74">
        <v>243000</v>
      </c>
      <c r="AA20" s="74">
        <v>36000</v>
      </c>
    </row>
    <row r="21" spans="1:27" x14ac:dyDescent="0.25">
      <c r="A21" s="4" t="s">
        <v>39</v>
      </c>
      <c r="B21" s="1"/>
      <c r="C21" s="1"/>
      <c r="D21" s="1"/>
      <c r="E21" s="1"/>
      <c r="F21" s="1"/>
      <c r="G21" s="1"/>
      <c r="H21" s="1"/>
      <c r="I21" s="1"/>
      <c r="J21" s="1"/>
      <c r="K21" s="1"/>
      <c r="L21" s="1"/>
      <c r="M21" s="74"/>
      <c r="N21" s="76">
        <v>302000</v>
      </c>
      <c r="O21" s="76">
        <v>412000</v>
      </c>
      <c r="P21" s="76">
        <v>526000</v>
      </c>
      <c r="Q21" s="76">
        <v>748000</v>
      </c>
      <c r="R21" s="76">
        <v>908000</v>
      </c>
      <c r="S21" s="76">
        <v>1137000</v>
      </c>
      <c r="T21" s="76">
        <v>1308000</v>
      </c>
      <c r="U21" s="76">
        <v>1547000</v>
      </c>
      <c r="V21" s="76">
        <v>1802000</v>
      </c>
      <c r="W21" s="76">
        <v>2063000</v>
      </c>
      <c r="X21" s="76">
        <v>2294000</v>
      </c>
      <c r="Y21" s="49">
        <v>2662000</v>
      </c>
      <c r="Z21" s="49">
        <v>3000000</v>
      </c>
      <c r="AA21" s="49">
        <v>3397000</v>
      </c>
    </row>
    <row r="22" spans="1:27" x14ac:dyDescent="0.25">
      <c r="A22" s="8" t="s">
        <v>41</v>
      </c>
      <c r="B22" s="4"/>
      <c r="C22" s="4"/>
      <c r="D22" s="4"/>
      <c r="E22" s="4"/>
      <c r="F22" s="4"/>
      <c r="G22" s="4"/>
      <c r="H22" s="4"/>
      <c r="I22" s="4"/>
      <c r="J22" s="4"/>
      <c r="K22" s="4"/>
      <c r="L22" s="1"/>
      <c r="M22" s="9"/>
      <c r="N22" s="76">
        <v>330000</v>
      </c>
      <c r="O22" s="76">
        <v>338000</v>
      </c>
      <c r="P22" s="76">
        <v>347000</v>
      </c>
      <c r="Q22" s="76">
        <v>411000</v>
      </c>
      <c r="R22" s="76">
        <v>436000</v>
      </c>
      <c r="S22" s="76">
        <v>462000</v>
      </c>
      <c r="T22" s="76">
        <v>501000</v>
      </c>
      <c r="U22" s="76">
        <v>571000</v>
      </c>
      <c r="V22" s="76">
        <v>586000</v>
      </c>
      <c r="W22" s="76">
        <v>681000</v>
      </c>
      <c r="X22" s="76">
        <v>732000</v>
      </c>
      <c r="Y22" s="49">
        <v>835000</v>
      </c>
      <c r="Z22" s="49">
        <v>860000</v>
      </c>
      <c r="AA22" s="49">
        <v>1004000</v>
      </c>
    </row>
    <row r="23" spans="1:27" x14ac:dyDescent="0.25">
      <c r="A23" s="7" t="s">
        <v>23</v>
      </c>
      <c r="B23" s="21"/>
      <c r="C23" s="21"/>
      <c r="D23" s="21"/>
      <c r="E23" s="21"/>
      <c r="F23" s="21"/>
      <c r="G23" s="21"/>
      <c r="H23" s="21"/>
      <c r="I23" s="21"/>
      <c r="J23" s="21"/>
      <c r="K23" s="21"/>
      <c r="L23" s="21"/>
      <c r="M23" s="21"/>
      <c r="N23" s="21"/>
      <c r="O23" s="40"/>
      <c r="P23" s="40"/>
      <c r="Q23" s="40"/>
      <c r="R23" s="40"/>
      <c r="S23" s="40"/>
      <c r="T23" s="40"/>
      <c r="U23" s="40"/>
      <c r="V23" s="40"/>
      <c r="W23" s="40"/>
      <c r="X23" s="40"/>
      <c r="Y23" s="40"/>
      <c r="Z23" s="40"/>
      <c r="AA23" s="40"/>
    </row>
    <row r="24" spans="1:27" x14ac:dyDescent="0.25">
      <c r="A24" s="22" t="s">
        <v>34</v>
      </c>
      <c r="B24" s="24"/>
      <c r="C24" s="24"/>
      <c r="D24" s="24"/>
      <c r="E24" s="24"/>
      <c r="F24" s="24">
        <v>5275000</v>
      </c>
      <c r="G24" s="24">
        <v>5285000</v>
      </c>
      <c r="H24" s="24">
        <v>5289000</v>
      </c>
      <c r="I24" s="24">
        <v>5300000</v>
      </c>
      <c r="J24" s="24">
        <v>5293000</v>
      </c>
      <c r="K24" s="24">
        <v>5312000</v>
      </c>
      <c r="L24" s="24">
        <v>5310000</v>
      </c>
      <c r="M24" s="24">
        <v>5063000</v>
      </c>
      <c r="N24" s="24">
        <v>5062000</v>
      </c>
      <c r="O24" s="41">
        <v>5061000</v>
      </c>
      <c r="P24" s="41">
        <v>5061000</v>
      </c>
      <c r="Q24" s="41">
        <v>5000000</v>
      </c>
      <c r="R24" s="41">
        <v>5064000</v>
      </c>
      <c r="S24" s="41">
        <v>5082000</v>
      </c>
      <c r="T24" s="41">
        <v>5080000</v>
      </c>
      <c r="U24" s="41">
        <v>5061000</v>
      </c>
      <c r="V24" s="41">
        <v>5059000</v>
      </c>
      <c r="W24" s="41">
        <v>5061000</v>
      </c>
      <c r="X24" s="41">
        <v>5062000</v>
      </c>
      <c r="Y24" s="41">
        <v>5065000</v>
      </c>
      <c r="Z24" s="41">
        <v>5076000</v>
      </c>
      <c r="AA24" s="41">
        <v>5086000</v>
      </c>
    </row>
    <row r="25" spans="1:27" x14ac:dyDescent="0.25">
      <c r="A25" s="4" t="s">
        <v>35</v>
      </c>
      <c r="B25" s="9"/>
      <c r="C25" s="9"/>
      <c r="D25" s="9"/>
      <c r="E25" s="9"/>
      <c r="F25" s="9">
        <v>3132000</v>
      </c>
      <c r="G25" s="9">
        <v>3139000</v>
      </c>
      <c r="H25" s="9">
        <v>3160000</v>
      </c>
      <c r="I25" s="9">
        <v>3160000</v>
      </c>
      <c r="J25" s="9">
        <v>3170000</v>
      </c>
      <c r="K25" s="9">
        <v>3180000</v>
      </c>
      <c r="L25" s="9">
        <v>3265000</v>
      </c>
      <c r="M25" s="9">
        <v>3531000</v>
      </c>
      <c r="N25" s="9">
        <v>3548000</v>
      </c>
      <c r="O25" s="36">
        <v>3555000</v>
      </c>
      <c r="P25" s="36">
        <v>3571000</v>
      </c>
      <c r="Q25" s="48">
        <v>3645000</v>
      </c>
      <c r="R25" s="36">
        <v>3590000</v>
      </c>
      <c r="S25" s="36">
        <v>3768000</v>
      </c>
      <c r="T25" s="36">
        <v>3856000</v>
      </c>
      <c r="U25" s="36" t="s">
        <v>130</v>
      </c>
      <c r="V25" s="36">
        <v>3812000</v>
      </c>
      <c r="W25" s="36">
        <v>3901000</v>
      </c>
      <c r="X25" s="36">
        <v>3736000</v>
      </c>
      <c r="Y25" s="36">
        <v>3920000</v>
      </c>
      <c r="Z25" s="36">
        <v>3870000</v>
      </c>
      <c r="AA25" s="36">
        <v>3913000</v>
      </c>
    </row>
    <row r="26" spans="1:27" x14ac:dyDescent="0.25">
      <c r="A26" s="7" t="s">
        <v>24</v>
      </c>
      <c r="B26" s="6"/>
      <c r="C26" s="6"/>
      <c r="D26" s="6"/>
      <c r="E26" s="6"/>
      <c r="F26" s="6"/>
      <c r="G26" s="6"/>
      <c r="H26" s="6"/>
      <c r="I26" s="6"/>
      <c r="J26" s="6"/>
      <c r="K26" s="6"/>
      <c r="L26" s="6"/>
      <c r="M26" s="12"/>
      <c r="N26" s="12"/>
      <c r="O26" s="33"/>
      <c r="P26" s="33"/>
      <c r="Q26" s="33"/>
      <c r="R26" s="33"/>
      <c r="S26" s="33"/>
      <c r="T26" s="33"/>
      <c r="U26" s="33"/>
      <c r="V26" s="33"/>
      <c r="W26" s="33"/>
      <c r="X26" s="33"/>
      <c r="Y26" s="33"/>
      <c r="Z26" s="33"/>
      <c r="AA26" s="33"/>
    </row>
    <row r="27" spans="1:27" x14ac:dyDescent="0.25">
      <c r="A27" s="23" t="s">
        <v>34</v>
      </c>
      <c r="B27" s="23"/>
      <c r="C27" s="24"/>
      <c r="D27" s="24"/>
      <c r="E27" s="24"/>
      <c r="F27" s="24"/>
      <c r="G27" s="24"/>
      <c r="H27" s="24">
        <v>5400000</v>
      </c>
      <c r="I27" s="24">
        <v>5435000</v>
      </c>
      <c r="J27" s="24">
        <v>5415000</v>
      </c>
      <c r="K27" s="24">
        <v>5450000</v>
      </c>
      <c r="L27" s="24">
        <v>5430000</v>
      </c>
      <c r="M27" s="24">
        <v>5256000</v>
      </c>
      <c r="N27" s="24">
        <v>5275000</v>
      </c>
      <c r="O27" s="41">
        <v>5288000</v>
      </c>
      <c r="P27" s="41">
        <v>5301000</v>
      </c>
      <c r="Q27" s="41">
        <v>5407000</v>
      </c>
      <c r="R27" s="41">
        <v>5422000</v>
      </c>
      <c r="S27" s="49">
        <v>5448000</v>
      </c>
      <c r="T27" s="49">
        <v>5458000</v>
      </c>
      <c r="U27" s="49">
        <v>5487000</v>
      </c>
      <c r="V27" s="49">
        <v>5505000</v>
      </c>
      <c r="W27" s="49">
        <v>5540000</v>
      </c>
      <c r="X27" s="51">
        <v>5575000</v>
      </c>
      <c r="Y27" s="49">
        <v>5613000</v>
      </c>
      <c r="Z27" s="49">
        <v>5703000</v>
      </c>
      <c r="AA27" s="49">
        <v>5771000</v>
      </c>
    </row>
    <row r="28" spans="1:27" x14ac:dyDescent="0.25">
      <c r="A28" s="8" t="s">
        <v>35</v>
      </c>
      <c r="B28" s="9"/>
      <c r="C28" s="9"/>
      <c r="D28" s="9"/>
      <c r="E28" s="9"/>
      <c r="F28" s="9"/>
      <c r="G28" s="9"/>
      <c r="H28" s="9">
        <v>3400000</v>
      </c>
      <c r="I28" s="9">
        <v>3450000</v>
      </c>
      <c r="J28" s="9">
        <v>3470000</v>
      </c>
      <c r="K28" s="9">
        <v>3530000</v>
      </c>
      <c r="L28" s="9">
        <v>3700000</v>
      </c>
      <c r="M28" s="9">
        <v>5791000</v>
      </c>
      <c r="N28" s="9">
        <v>6145000</v>
      </c>
      <c r="O28" s="36">
        <v>6315000</v>
      </c>
      <c r="P28" s="36">
        <v>6486000</v>
      </c>
      <c r="Q28" s="36">
        <v>7859000</v>
      </c>
      <c r="R28" s="36">
        <v>8081000</v>
      </c>
      <c r="S28" s="36">
        <v>8447000</v>
      </c>
      <c r="T28" s="36">
        <v>8768000</v>
      </c>
      <c r="U28" s="36">
        <v>8988000</v>
      </c>
      <c r="V28" s="36">
        <v>9267000</v>
      </c>
      <c r="W28" s="36">
        <v>9512000</v>
      </c>
      <c r="X28" s="36">
        <v>9739000</v>
      </c>
      <c r="Y28" s="36">
        <v>10199000</v>
      </c>
      <c r="Z28" s="36">
        <v>10219000</v>
      </c>
      <c r="AA28" s="36">
        <v>10991000</v>
      </c>
    </row>
    <row r="29" spans="1:27" x14ac:dyDescent="0.25">
      <c r="A29" s="3"/>
      <c r="B29" s="1"/>
      <c r="C29" s="1"/>
      <c r="D29" s="1"/>
      <c r="E29" s="1"/>
      <c r="F29" s="1"/>
      <c r="G29" s="1"/>
      <c r="H29" s="1"/>
      <c r="I29" s="1"/>
      <c r="J29" s="1"/>
      <c r="K29" s="1"/>
      <c r="L29" s="1"/>
      <c r="M29" s="10"/>
      <c r="N29" s="10"/>
      <c r="O29" s="38"/>
      <c r="P29" s="38"/>
      <c r="Q29" s="38"/>
      <c r="R29" s="38"/>
      <c r="S29" s="38"/>
      <c r="T29" s="38"/>
      <c r="U29" s="38"/>
      <c r="V29" s="38"/>
      <c r="W29" s="38"/>
      <c r="X29" s="38"/>
      <c r="Y29" s="38"/>
    </row>
    <row r="30" spans="1:27" ht="21" x14ac:dyDescent="0.35">
      <c r="A30" s="25" t="s">
        <v>42</v>
      </c>
      <c r="B30" s="1"/>
      <c r="C30" s="1"/>
      <c r="D30" s="1"/>
      <c r="E30" s="1"/>
      <c r="F30" s="1"/>
      <c r="G30" s="1"/>
      <c r="H30" s="1"/>
      <c r="I30" s="1"/>
      <c r="J30" s="1"/>
      <c r="K30" s="1"/>
      <c r="L30" s="1"/>
      <c r="M30" s="10"/>
      <c r="N30" s="38"/>
      <c r="O30" s="38"/>
      <c r="P30" s="38"/>
      <c r="Q30" s="38"/>
      <c r="R30" s="38"/>
      <c r="S30" s="38"/>
      <c r="T30" s="38"/>
      <c r="U30" s="38"/>
      <c r="V30" s="38"/>
      <c r="W30" s="38"/>
      <c r="X30" s="38"/>
      <c r="Y30" s="38"/>
    </row>
    <row r="31" spans="1:27" ht="21" x14ac:dyDescent="0.35">
      <c r="A31" s="25"/>
      <c r="B31" s="1"/>
      <c r="C31" s="1"/>
      <c r="D31" s="1"/>
      <c r="E31" s="1"/>
      <c r="F31" s="1"/>
      <c r="G31" s="1"/>
      <c r="H31" s="1"/>
      <c r="I31" s="1"/>
      <c r="J31" s="1"/>
      <c r="K31" s="1"/>
      <c r="L31" s="1"/>
      <c r="M31" s="10"/>
      <c r="N31" s="10"/>
      <c r="O31" s="38"/>
      <c r="P31" s="38"/>
      <c r="Q31" s="38"/>
      <c r="R31" s="38"/>
      <c r="S31" s="38"/>
      <c r="T31" s="38"/>
      <c r="U31" s="38"/>
      <c r="V31" s="38"/>
      <c r="W31" s="38"/>
      <c r="X31" s="38"/>
      <c r="Y31" s="38"/>
    </row>
    <row r="32" spans="1:27" x14ac:dyDescent="0.25">
      <c r="A32" s="7" t="s">
        <v>42</v>
      </c>
      <c r="B32" s="6"/>
      <c r="C32" s="6"/>
      <c r="D32" s="6"/>
      <c r="E32" s="6"/>
      <c r="F32" s="6"/>
      <c r="G32" s="6"/>
      <c r="H32" s="6"/>
      <c r="I32" s="6"/>
      <c r="J32" s="6"/>
      <c r="K32" s="6"/>
      <c r="L32" s="6"/>
      <c r="M32" s="12"/>
      <c r="N32" s="12"/>
      <c r="O32" s="33"/>
      <c r="P32" s="33"/>
      <c r="Q32" s="33"/>
      <c r="R32" s="33"/>
      <c r="S32" s="33"/>
      <c r="T32" s="33"/>
      <c r="U32" s="33"/>
      <c r="V32" s="33"/>
      <c r="W32" s="33"/>
      <c r="X32" s="33"/>
      <c r="Y32" s="33"/>
      <c r="Z32" s="33"/>
      <c r="AA32" s="33"/>
    </row>
    <row r="33" spans="1:27" x14ac:dyDescent="0.25">
      <c r="A33" s="3" t="s">
        <v>54</v>
      </c>
      <c r="B33" s="210" t="s">
        <v>139</v>
      </c>
      <c r="C33" s="210"/>
      <c r="D33" s="210"/>
      <c r="E33" s="210"/>
      <c r="F33" s="210"/>
      <c r="G33" s="210"/>
      <c r="H33" s="210"/>
      <c r="I33" s="210"/>
      <c r="J33" s="210"/>
      <c r="K33" s="210"/>
      <c r="L33" s="210"/>
      <c r="M33" s="210"/>
      <c r="N33" s="210"/>
      <c r="O33" s="210"/>
      <c r="P33" s="210"/>
      <c r="Q33" s="210"/>
      <c r="R33" s="210"/>
      <c r="S33" s="210"/>
      <c r="T33" s="210"/>
      <c r="U33" s="210"/>
      <c r="V33" s="210"/>
      <c r="W33" s="210"/>
      <c r="X33" s="210"/>
      <c r="Y33" s="210"/>
      <c r="Z33" s="210"/>
      <c r="AA33" s="210"/>
    </row>
    <row r="34" spans="1:27" x14ac:dyDescent="0.25">
      <c r="A34" s="7" t="s">
        <v>25</v>
      </c>
      <c r="B34" s="6"/>
      <c r="C34" s="6"/>
      <c r="D34" s="6"/>
      <c r="E34" s="6"/>
      <c r="F34" s="6"/>
      <c r="G34" s="6"/>
      <c r="H34" s="6"/>
      <c r="I34" s="6"/>
      <c r="J34" s="6"/>
      <c r="K34" s="6"/>
      <c r="L34" s="6"/>
      <c r="M34" s="12"/>
      <c r="N34" s="12"/>
      <c r="O34" s="33"/>
      <c r="P34" s="33"/>
      <c r="Q34" s="33"/>
      <c r="R34" s="33"/>
      <c r="S34" s="33"/>
      <c r="T34" s="33"/>
      <c r="U34" s="33"/>
      <c r="V34" s="33"/>
      <c r="W34" s="33"/>
      <c r="X34" s="33"/>
      <c r="Y34" s="33"/>
      <c r="Z34" s="33"/>
      <c r="AA34" s="33"/>
    </row>
    <row r="35" spans="1:27" x14ac:dyDescent="0.25">
      <c r="A35" s="17" t="s">
        <v>21</v>
      </c>
      <c r="B35" s="20"/>
      <c r="C35" s="20"/>
      <c r="D35" s="20"/>
      <c r="E35" s="20"/>
      <c r="F35" s="20"/>
      <c r="G35" s="20"/>
      <c r="H35" s="19">
        <v>47000</v>
      </c>
      <c r="I35" s="19">
        <v>66000</v>
      </c>
      <c r="J35" s="19">
        <v>88000</v>
      </c>
      <c r="K35" s="19">
        <v>110000</v>
      </c>
      <c r="L35" s="19">
        <v>131000</v>
      </c>
      <c r="M35" s="19">
        <v>162000</v>
      </c>
      <c r="N35" s="19">
        <v>206000</v>
      </c>
      <c r="O35" s="34">
        <v>244000</v>
      </c>
      <c r="P35" s="34">
        <v>276000</v>
      </c>
      <c r="Q35" s="34">
        <v>320000</v>
      </c>
      <c r="R35" s="34">
        <v>351000</v>
      </c>
      <c r="S35" s="34">
        <v>397000</v>
      </c>
      <c r="T35" s="34">
        <v>429000</v>
      </c>
      <c r="U35" s="34">
        <v>487000</v>
      </c>
      <c r="V35" s="34">
        <v>544000</v>
      </c>
      <c r="W35" s="34">
        <v>584000</v>
      </c>
      <c r="X35" s="34">
        <v>672000</v>
      </c>
      <c r="Y35" s="34">
        <v>785000</v>
      </c>
      <c r="Z35" s="34">
        <v>894000</v>
      </c>
      <c r="AA35" s="34">
        <v>966000</v>
      </c>
    </row>
    <row r="36" spans="1:27" x14ac:dyDescent="0.25">
      <c r="A36" s="8" t="s">
        <v>50</v>
      </c>
      <c r="B36" s="15"/>
      <c r="C36" s="15"/>
      <c r="D36" s="15"/>
      <c r="E36" s="15"/>
      <c r="F36" s="15"/>
      <c r="G36" s="15"/>
      <c r="H36" s="9">
        <v>15000</v>
      </c>
      <c r="I36" s="9">
        <v>16000</v>
      </c>
      <c r="J36" s="9">
        <v>17000</v>
      </c>
      <c r="K36" s="9">
        <v>17000</v>
      </c>
      <c r="L36" s="9">
        <v>18000</v>
      </c>
      <c r="M36" s="9">
        <v>24000</v>
      </c>
      <c r="N36" s="9">
        <v>26000</v>
      </c>
      <c r="O36" s="36">
        <v>29000</v>
      </c>
      <c r="P36" s="36">
        <v>35000</v>
      </c>
      <c r="Q36" s="36">
        <v>36000</v>
      </c>
      <c r="R36" s="36">
        <v>36000</v>
      </c>
      <c r="S36" s="35">
        <v>40000</v>
      </c>
      <c r="T36" s="35">
        <v>40000</v>
      </c>
      <c r="U36" s="35">
        <v>39000</v>
      </c>
      <c r="V36" s="35">
        <v>35000</v>
      </c>
      <c r="W36" s="35">
        <v>37000</v>
      </c>
      <c r="X36" s="35">
        <v>43000</v>
      </c>
      <c r="Y36" s="35">
        <v>49000</v>
      </c>
      <c r="Z36" s="35">
        <v>54000</v>
      </c>
      <c r="AA36" s="36">
        <v>58000</v>
      </c>
    </row>
  </sheetData>
  <mergeCells count="7">
    <mergeCell ref="B33:AA33"/>
    <mergeCell ref="B1:E1"/>
    <mergeCell ref="F1:M1"/>
    <mergeCell ref="B7:B8"/>
    <mergeCell ref="C7:C8"/>
    <mergeCell ref="D7:D8"/>
    <mergeCell ref="E7:E8"/>
  </mergeCells>
  <hyperlinks>
    <hyperlink ref="A4" location="Sommaire!A1" display="Logements éligibles"/>
    <hyperlink ref="B33"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3"/>
  <sheetViews>
    <sheetView zoomScaleNormal="100" workbookViewId="0">
      <pane xSplit="1" ySplit="2" topLeftCell="M36" activePane="bottomRight" state="frozen"/>
      <selection pane="topRight" activeCell="B1" sqref="B1"/>
      <selection pane="bottomLeft" activeCell="A3" sqref="A3"/>
      <selection pane="bottomRight" activeCell="X25" sqref="X25"/>
    </sheetView>
  </sheetViews>
  <sheetFormatPr baseColWidth="10" defaultRowHeight="15" x14ac:dyDescent="0.25"/>
  <cols>
    <col min="1" max="1" width="76.7109375" bestFit="1" customWidth="1"/>
    <col min="2" max="3" width="11.5703125" bestFit="1" customWidth="1"/>
    <col min="4" max="23" width="11.7109375" bestFit="1" customWidth="1"/>
  </cols>
  <sheetData>
    <row r="1" spans="1:25" ht="78" customHeight="1" x14ac:dyDescent="0.25">
      <c r="A1" s="108" t="s">
        <v>151</v>
      </c>
    </row>
    <row r="2" spans="1:25" ht="105" x14ac:dyDescent="0.25">
      <c r="A2" s="78" t="s">
        <v>360</v>
      </c>
      <c r="B2" s="56" t="s">
        <v>11</v>
      </c>
      <c r="C2" s="56" t="s">
        <v>12</v>
      </c>
      <c r="D2" s="56" t="s">
        <v>13</v>
      </c>
      <c r="E2" s="56" t="s">
        <v>14</v>
      </c>
      <c r="F2" s="56" t="s">
        <v>15</v>
      </c>
      <c r="G2" s="56" t="s">
        <v>16</v>
      </c>
      <c r="H2" s="56" t="s">
        <v>17</v>
      </c>
      <c r="I2" s="57" t="s">
        <v>18</v>
      </c>
      <c r="J2" s="57" t="s">
        <v>52</v>
      </c>
      <c r="K2" s="57" t="s">
        <v>55</v>
      </c>
      <c r="L2" s="57" t="s">
        <v>56</v>
      </c>
      <c r="M2" s="57" t="s">
        <v>118</v>
      </c>
      <c r="N2" s="57" t="s">
        <v>123</v>
      </c>
      <c r="O2" s="57" t="s">
        <v>124</v>
      </c>
      <c r="P2" s="57" t="s">
        <v>127</v>
      </c>
      <c r="Q2" s="57" t="s">
        <v>128</v>
      </c>
      <c r="R2" s="57" t="s">
        <v>132</v>
      </c>
      <c r="S2" s="57" t="s">
        <v>133</v>
      </c>
      <c r="T2" s="57" t="s">
        <v>136</v>
      </c>
      <c r="U2" s="57" t="s">
        <v>137</v>
      </c>
      <c r="V2" s="57" t="s">
        <v>227</v>
      </c>
      <c r="W2" s="57" t="s">
        <v>438</v>
      </c>
    </row>
    <row r="3" spans="1:25" x14ac:dyDescent="0.25">
      <c r="A3" s="78"/>
      <c r="B3" s="215">
        <v>2012</v>
      </c>
      <c r="C3" s="215"/>
      <c r="D3" s="215"/>
      <c r="E3" s="215"/>
      <c r="F3" s="215">
        <v>2013</v>
      </c>
      <c r="G3" s="215"/>
      <c r="H3" s="215"/>
      <c r="I3" s="215"/>
      <c r="J3" s="215">
        <v>2014</v>
      </c>
      <c r="K3" s="215"/>
      <c r="L3" s="215"/>
      <c r="M3" s="215"/>
      <c r="N3" s="215">
        <v>2015</v>
      </c>
      <c r="O3" s="215"/>
      <c r="P3" s="215"/>
      <c r="Q3" s="215"/>
      <c r="R3" s="215">
        <v>2016</v>
      </c>
      <c r="S3" s="215"/>
      <c r="T3" s="215"/>
      <c r="U3" s="215"/>
      <c r="V3" s="215">
        <v>2017</v>
      </c>
      <c r="W3" s="215"/>
      <c r="X3" s="127"/>
      <c r="Y3" s="127"/>
    </row>
    <row r="4" spans="1:25" x14ac:dyDescent="0.25">
      <c r="A4" s="78"/>
      <c r="B4" s="126" t="s">
        <v>425</v>
      </c>
      <c r="C4" s="126" t="s">
        <v>426</v>
      </c>
      <c r="D4" s="126" t="s">
        <v>427</v>
      </c>
      <c r="E4" s="126" t="s">
        <v>428</v>
      </c>
      <c r="F4" s="126" t="s">
        <v>425</v>
      </c>
      <c r="G4" s="126" t="s">
        <v>426</v>
      </c>
      <c r="H4" s="126" t="s">
        <v>427</v>
      </c>
      <c r="I4" s="126" t="s">
        <v>428</v>
      </c>
      <c r="J4" s="126" t="s">
        <v>425</v>
      </c>
      <c r="K4" s="126" t="s">
        <v>426</v>
      </c>
      <c r="L4" s="126" t="s">
        <v>427</v>
      </c>
      <c r="M4" s="126" t="s">
        <v>428</v>
      </c>
      <c r="N4" s="126" t="s">
        <v>425</v>
      </c>
      <c r="O4" s="126" t="s">
        <v>426</v>
      </c>
      <c r="P4" s="126" t="s">
        <v>427</v>
      </c>
      <c r="Q4" s="126" t="s">
        <v>428</v>
      </c>
      <c r="R4" s="126" t="s">
        <v>425</v>
      </c>
      <c r="S4" s="126" t="s">
        <v>426</v>
      </c>
      <c r="T4" s="126" t="s">
        <v>427</v>
      </c>
      <c r="U4" s="126" t="s">
        <v>428</v>
      </c>
      <c r="V4" s="126" t="s">
        <v>425</v>
      </c>
      <c r="W4" s="178" t="s">
        <v>426</v>
      </c>
    </row>
    <row r="5" spans="1:25" s="55" customFormat="1" ht="21" x14ac:dyDescent="0.35">
      <c r="A5" s="54" t="s">
        <v>141</v>
      </c>
    </row>
    <row r="7" spans="1:25" x14ac:dyDescent="0.25">
      <c r="A7" s="77" t="s">
        <v>404</v>
      </c>
      <c r="B7" s="120">
        <v>1776000</v>
      </c>
      <c r="C7" s="120">
        <v>1873000</v>
      </c>
      <c r="D7" s="120">
        <v>2157000</v>
      </c>
      <c r="E7" s="120">
        <v>2278000</v>
      </c>
      <c r="F7" s="120">
        <v>2450000</v>
      </c>
      <c r="G7" s="120">
        <v>2698000</v>
      </c>
      <c r="H7" s="120">
        <v>2866000</v>
      </c>
      <c r="I7" s="120">
        <v>3062000</v>
      </c>
      <c r="J7" s="120">
        <v>3239000</v>
      </c>
      <c r="K7" s="120">
        <v>3495000</v>
      </c>
      <c r="L7" s="120">
        <v>3722000</v>
      </c>
      <c r="M7" s="120">
        <v>4173000</v>
      </c>
      <c r="N7" s="120">
        <v>4463000</v>
      </c>
      <c r="O7" s="120">
        <v>4829000</v>
      </c>
      <c r="P7" s="120">
        <v>5142000</v>
      </c>
      <c r="Q7" s="120">
        <v>5662000</v>
      </c>
      <c r="R7" s="120">
        <v>6077000</v>
      </c>
      <c r="S7" s="120">
        <v>6629000</v>
      </c>
      <c r="T7" s="120">
        <v>7067000</v>
      </c>
      <c r="U7" s="120">
        <v>7726000</v>
      </c>
      <c r="V7" s="121">
        <v>8254000</v>
      </c>
      <c r="W7" s="120">
        <v>8964000</v>
      </c>
    </row>
    <row r="8" spans="1:25" x14ac:dyDescent="0.25">
      <c r="A8" t="s">
        <v>356</v>
      </c>
      <c r="B8" s="49">
        <v>875000</v>
      </c>
      <c r="C8" s="49">
        <v>918000</v>
      </c>
      <c r="D8" s="49">
        <v>1094000</v>
      </c>
      <c r="E8" s="49">
        <v>1156000</v>
      </c>
      <c r="F8" s="49">
        <v>1276000</v>
      </c>
      <c r="G8" s="49">
        <v>1426000</v>
      </c>
      <c r="H8" s="49">
        <v>1547000</v>
      </c>
      <c r="I8" s="49">
        <v>1723000</v>
      </c>
      <c r="J8" s="49">
        <v>1831000</v>
      </c>
      <c r="K8" s="49">
        <v>2033000</v>
      </c>
      <c r="L8" s="49">
        <v>2208000</v>
      </c>
      <c r="M8" s="49">
        <v>2505000</v>
      </c>
      <c r="N8" s="49">
        <v>2743000</v>
      </c>
      <c r="O8" s="49">
        <v>3031000</v>
      </c>
      <c r="P8" s="49">
        <v>3300000</v>
      </c>
      <c r="Q8" s="49">
        <v>3698000</v>
      </c>
      <c r="R8" s="49">
        <v>4087000</v>
      </c>
      <c r="S8" s="49">
        <v>4514000</v>
      </c>
      <c r="T8" s="49">
        <v>4877000</v>
      </c>
      <c r="U8" s="49">
        <v>5378000</v>
      </c>
      <c r="V8" s="75">
        <v>5808000</v>
      </c>
      <c r="W8" s="49">
        <v>6288000</v>
      </c>
    </row>
    <row r="9" spans="1:25" x14ac:dyDescent="0.25">
      <c r="A9" t="s">
        <v>357</v>
      </c>
      <c r="B9" s="49">
        <v>369000</v>
      </c>
      <c r="C9" s="49">
        <v>388000</v>
      </c>
      <c r="D9" s="49">
        <v>449000</v>
      </c>
      <c r="E9" s="49">
        <v>478000</v>
      </c>
      <c r="F9" s="49">
        <v>520000</v>
      </c>
      <c r="G9" s="49">
        <v>559000</v>
      </c>
      <c r="H9" s="49">
        <v>560000</v>
      </c>
      <c r="I9" s="49">
        <v>561000</v>
      </c>
      <c r="J9" s="49">
        <v>606000</v>
      </c>
      <c r="K9" s="49">
        <v>628000</v>
      </c>
      <c r="L9" s="49">
        <v>667000</v>
      </c>
      <c r="M9" s="49">
        <v>707000</v>
      </c>
      <c r="N9" s="49">
        <v>725000</v>
      </c>
      <c r="O9" s="49">
        <v>771000</v>
      </c>
      <c r="P9" s="49">
        <v>774000</v>
      </c>
      <c r="Q9" s="49">
        <v>779000</v>
      </c>
      <c r="R9" s="49">
        <v>790000</v>
      </c>
      <c r="S9" s="49">
        <v>811000</v>
      </c>
      <c r="T9" s="49">
        <v>824000</v>
      </c>
      <c r="U9" s="49">
        <v>877000</v>
      </c>
      <c r="V9" s="75">
        <v>940000</v>
      </c>
      <c r="W9" s="49">
        <v>1014000</v>
      </c>
    </row>
    <row r="10" spans="1:25" x14ac:dyDescent="0.25">
      <c r="A10" t="s">
        <v>358</v>
      </c>
      <c r="B10" s="49">
        <v>207000</v>
      </c>
      <c r="C10" s="49">
        <v>218000</v>
      </c>
      <c r="D10" s="49">
        <v>221000</v>
      </c>
      <c r="E10" s="49">
        <v>232000</v>
      </c>
      <c r="F10" s="49">
        <v>232000</v>
      </c>
      <c r="G10" s="49">
        <v>234000</v>
      </c>
      <c r="H10" s="49">
        <v>234000</v>
      </c>
      <c r="I10" s="49">
        <v>237000</v>
      </c>
      <c r="J10" s="49">
        <v>238000</v>
      </c>
      <c r="K10" s="49">
        <v>240000</v>
      </c>
      <c r="L10" s="49">
        <v>242000</v>
      </c>
      <c r="M10" s="49">
        <v>272000</v>
      </c>
      <c r="N10" s="49">
        <v>272000</v>
      </c>
      <c r="O10" s="49">
        <v>277000</v>
      </c>
      <c r="P10" s="49">
        <v>277000</v>
      </c>
      <c r="Q10" s="49">
        <v>293000</v>
      </c>
      <c r="R10" s="49">
        <v>298000</v>
      </c>
      <c r="S10" s="49">
        <v>302000</v>
      </c>
      <c r="T10" s="49">
        <v>305000</v>
      </c>
      <c r="U10" s="49">
        <v>309000</v>
      </c>
      <c r="V10" s="75">
        <v>311000</v>
      </c>
      <c r="W10" s="49">
        <v>315000</v>
      </c>
    </row>
    <row r="11" spans="1:25" x14ac:dyDescent="0.25">
      <c r="A11" t="s">
        <v>359</v>
      </c>
      <c r="B11" s="49">
        <v>325000</v>
      </c>
      <c r="C11" s="49">
        <v>349000</v>
      </c>
      <c r="D11" s="49">
        <v>393000</v>
      </c>
      <c r="E11" s="49">
        <v>412000</v>
      </c>
      <c r="F11" s="49">
        <v>422000</v>
      </c>
      <c r="G11" s="49">
        <v>479000</v>
      </c>
      <c r="H11" s="49">
        <v>525000</v>
      </c>
      <c r="I11" s="49">
        <v>541000</v>
      </c>
      <c r="J11" s="49">
        <v>564000</v>
      </c>
      <c r="K11" s="49">
        <v>594000</v>
      </c>
      <c r="L11" s="49">
        <v>605000</v>
      </c>
      <c r="M11" s="49">
        <v>689000</v>
      </c>
      <c r="N11" s="49">
        <v>723000</v>
      </c>
      <c r="O11" s="49">
        <v>750000</v>
      </c>
      <c r="P11" s="49">
        <v>791000</v>
      </c>
      <c r="Q11" s="49">
        <v>892000</v>
      </c>
      <c r="R11" s="49">
        <v>902000</v>
      </c>
      <c r="S11" s="49">
        <v>1002000</v>
      </c>
      <c r="T11" s="49">
        <v>1061000</v>
      </c>
      <c r="U11" s="49">
        <v>1162000</v>
      </c>
      <c r="V11" s="103">
        <v>1195000</v>
      </c>
      <c r="W11" s="49">
        <v>1347000</v>
      </c>
    </row>
    <row r="13" spans="1:25" x14ac:dyDescent="0.25">
      <c r="A13" s="53" t="s">
        <v>361</v>
      </c>
    </row>
    <row r="14" spans="1:25" x14ac:dyDescent="0.25">
      <c r="A14" t="s">
        <v>340</v>
      </c>
      <c r="B14" s="49">
        <v>1580000</v>
      </c>
      <c r="C14" s="49">
        <v>1749000</v>
      </c>
      <c r="D14" s="49">
        <v>1960000</v>
      </c>
      <c r="E14" s="49">
        <v>2165000</v>
      </c>
      <c r="F14" s="49">
        <v>2320000</v>
      </c>
      <c r="G14" s="49">
        <v>2507000</v>
      </c>
      <c r="H14" s="49">
        <v>2742000</v>
      </c>
      <c r="I14" s="49">
        <v>2974000</v>
      </c>
      <c r="J14" s="76">
        <v>3154000</v>
      </c>
      <c r="K14" s="76">
        <v>3411000</v>
      </c>
      <c r="L14" s="76">
        <v>3640000</v>
      </c>
      <c r="M14" s="76">
        <v>4064000</v>
      </c>
      <c r="N14" s="76">
        <v>4369000</v>
      </c>
      <c r="O14" s="76">
        <v>4739000</v>
      </c>
      <c r="P14" s="76">
        <v>5016000</v>
      </c>
      <c r="Q14" s="76">
        <v>5599000</v>
      </c>
      <c r="R14" s="76">
        <v>5974000</v>
      </c>
      <c r="S14" s="76">
        <v>6522000</v>
      </c>
      <c r="T14" s="76">
        <v>6950000</v>
      </c>
      <c r="U14" s="76">
        <v>7681000</v>
      </c>
      <c r="V14" s="76">
        <v>8207000</v>
      </c>
      <c r="W14" s="49">
        <v>8913000</v>
      </c>
    </row>
    <row r="15" spans="1:25" x14ac:dyDescent="0.25">
      <c r="A15" t="s">
        <v>341</v>
      </c>
      <c r="B15" s="49">
        <v>704000</v>
      </c>
      <c r="C15" s="49">
        <v>785000</v>
      </c>
      <c r="D15" s="49">
        <v>933000</v>
      </c>
      <c r="E15" s="49">
        <v>1113000</v>
      </c>
      <c r="F15" s="49">
        <v>1165000</v>
      </c>
      <c r="G15" s="49">
        <v>1385000</v>
      </c>
      <c r="H15" s="49">
        <v>1394000</v>
      </c>
      <c r="I15" s="49">
        <v>1514000</v>
      </c>
      <c r="J15" s="104">
        <v>1687000</v>
      </c>
      <c r="K15" s="104">
        <v>1972000</v>
      </c>
      <c r="L15" s="104">
        <v>2226000</v>
      </c>
      <c r="M15" s="104">
        <v>2547000</v>
      </c>
      <c r="N15" s="104">
        <v>2725000</v>
      </c>
      <c r="O15" s="104">
        <v>2921000</v>
      </c>
      <c r="P15" s="104">
        <v>2979000</v>
      </c>
      <c r="Q15" s="104">
        <v>3385000</v>
      </c>
      <c r="R15" s="104">
        <v>3582000</v>
      </c>
      <c r="S15" s="104">
        <v>3946000</v>
      </c>
      <c r="T15" s="104">
        <v>4454000</v>
      </c>
      <c r="U15" s="104">
        <v>4833000</v>
      </c>
      <c r="V15" s="104">
        <v>5350000</v>
      </c>
      <c r="W15" s="49">
        <v>5902000</v>
      </c>
    </row>
    <row r="16" spans="1:25" x14ac:dyDescent="0.25">
      <c r="A16" t="s">
        <v>342</v>
      </c>
      <c r="B16" s="49">
        <v>311000</v>
      </c>
      <c r="C16" s="49">
        <v>349000</v>
      </c>
      <c r="D16" s="49">
        <v>539000</v>
      </c>
      <c r="E16" s="49">
        <v>606000</v>
      </c>
      <c r="F16" s="49">
        <v>734000</v>
      </c>
      <c r="G16" s="49">
        <v>772000</v>
      </c>
      <c r="H16" s="49">
        <v>776000</v>
      </c>
      <c r="I16" s="49">
        <v>831000</v>
      </c>
      <c r="J16" s="49">
        <v>860000</v>
      </c>
      <c r="K16" s="49">
        <v>1009000</v>
      </c>
      <c r="L16" s="49">
        <v>1137000</v>
      </c>
      <c r="M16" s="49">
        <v>1242000</v>
      </c>
      <c r="N16" s="49">
        <v>1409000</v>
      </c>
      <c r="O16" s="49">
        <v>1413000</v>
      </c>
      <c r="P16" s="49">
        <v>1417000</v>
      </c>
      <c r="Q16" s="49">
        <v>1688000</v>
      </c>
      <c r="R16" s="49">
        <v>1821000</v>
      </c>
      <c r="S16" s="49">
        <v>2120000</v>
      </c>
      <c r="T16" s="49">
        <v>2668000</v>
      </c>
      <c r="U16" s="49">
        <v>2899000</v>
      </c>
      <c r="V16" s="49">
        <v>3274000</v>
      </c>
      <c r="W16" s="49">
        <v>3846000</v>
      </c>
    </row>
    <row r="17" spans="1:23" x14ac:dyDescent="0.25">
      <c r="A17" t="s">
        <v>343</v>
      </c>
      <c r="B17" s="49">
        <v>30000</v>
      </c>
      <c r="C17" s="49">
        <v>39000</v>
      </c>
      <c r="D17" s="49">
        <v>93000</v>
      </c>
      <c r="E17" s="49">
        <v>100000</v>
      </c>
      <c r="F17" s="49">
        <v>109000</v>
      </c>
      <c r="G17" s="49">
        <v>115000</v>
      </c>
      <c r="H17" s="49">
        <v>125000</v>
      </c>
      <c r="I17" s="49">
        <v>157000</v>
      </c>
      <c r="J17" s="49">
        <v>192000</v>
      </c>
      <c r="K17" s="49">
        <v>248000</v>
      </c>
      <c r="L17" s="49">
        <v>276000</v>
      </c>
      <c r="M17" s="49">
        <v>348000</v>
      </c>
      <c r="N17" s="49">
        <v>480000</v>
      </c>
      <c r="O17" s="49">
        <v>506000</v>
      </c>
      <c r="P17" s="49">
        <v>540000</v>
      </c>
      <c r="Q17" s="49">
        <v>696000</v>
      </c>
      <c r="R17" s="49">
        <v>774000</v>
      </c>
      <c r="S17" s="49">
        <v>886000</v>
      </c>
      <c r="T17" s="49">
        <v>1017000</v>
      </c>
      <c r="U17" s="49">
        <v>1219000</v>
      </c>
      <c r="V17" s="49">
        <v>1454000</v>
      </c>
      <c r="W17" s="49">
        <v>2148000</v>
      </c>
    </row>
    <row r="20" spans="1:23" s="55" customFormat="1" ht="21" x14ac:dyDescent="0.35">
      <c r="A20" s="54" t="s">
        <v>34</v>
      </c>
    </row>
    <row r="22" spans="1:23" x14ac:dyDescent="0.25">
      <c r="A22" s="77" t="s">
        <v>404</v>
      </c>
      <c r="J22" s="120">
        <v>2584000</v>
      </c>
      <c r="K22" s="120">
        <v>2719000</v>
      </c>
      <c r="L22" s="120">
        <v>2826000</v>
      </c>
      <c r="M22" s="120">
        <v>2991000</v>
      </c>
      <c r="N22" s="120">
        <v>3099000</v>
      </c>
      <c r="O22" s="120">
        <v>3216000</v>
      </c>
      <c r="P22" s="120">
        <v>3309000</v>
      </c>
      <c r="Q22" s="120">
        <v>3504000</v>
      </c>
      <c r="R22" s="120">
        <v>3658000</v>
      </c>
      <c r="S22" s="120">
        <v>3859000</v>
      </c>
      <c r="T22" s="120">
        <v>4014000</v>
      </c>
      <c r="U22" s="120">
        <v>4223000</v>
      </c>
      <c r="V22" s="120">
        <v>4386000</v>
      </c>
      <c r="W22" s="120">
        <v>4557000</v>
      </c>
    </row>
    <row r="23" spans="1:23" x14ac:dyDescent="0.25">
      <c r="A23" t="s">
        <v>356</v>
      </c>
      <c r="B23" s="49"/>
      <c r="C23" s="49"/>
      <c r="D23" s="49"/>
      <c r="E23" s="49"/>
      <c r="F23" s="49"/>
      <c r="G23" s="49"/>
      <c r="H23" s="49"/>
      <c r="I23" s="49"/>
      <c r="J23" s="49">
        <v>1586000</v>
      </c>
      <c r="K23" s="49">
        <v>1679000</v>
      </c>
      <c r="L23" s="49">
        <v>1760000</v>
      </c>
      <c r="M23" s="49">
        <v>1863000</v>
      </c>
      <c r="N23" s="49">
        <v>1943000</v>
      </c>
      <c r="O23" s="49">
        <v>2048000</v>
      </c>
      <c r="P23" s="49">
        <v>2135000</v>
      </c>
      <c r="Q23" s="49">
        <v>2301000</v>
      </c>
      <c r="R23" s="49">
        <v>2446000</v>
      </c>
      <c r="S23" s="49">
        <v>2629000</v>
      </c>
      <c r="T23" s="49">
        <v>2776000</v>
      </c>
      <c r="U23" s="49">
        <v>2968000</v>
      </c>
      <c r="V23" s="49">
        <v>3117000</v>
      </c>
      <c r="W23" s="49">
        <v>3280000</v>
      </c>
    </row>
    <row r="24" spans="1:23" x14ac:dyDescent="0.25">
      <c r="A24" t="s">
        <v>357</v>
      </c>
      <c r="B24" s="49"/>
      <c r="C24" s="49"/>
      <c r="D24" s="49"/>
      <c r="E24" s="49"/>
      <c r="F24" s="49"/>
      <c r="G24" s="49"/>
      <c r="H24" s="49"/>
      <c r="I24" s="49"/>
      <c r="J24" s="49">
        <v>566000</v>
      </c>
      <c r="K24" s="49">
        <v>587000</v>
      </c>
      <c r="L24" s="49">
        <v>609000</v>
      </c>
      <c r="M24" s="49">
        <v>632000</v>
      </c>
      <c r="N24" s="49">
        <v>650000</v>
      </c>
      <c r="O24" s="49">
        <v>651000</v>
      </c>
      <c r="P24" s="49">
        <v>657000</v>
      </c>
      <c r="Q24" s="49">
        <v>669000</v>
      </c>
      <c r="R24" s="49">
        <v>673000</v>
      </c>
      <c r="S24" s="49">
        <v>687000</v>
      </c>
      <c r="T24" s="49">
        <v>692000</v>
      </c>
      <c r="U24" s="49">
        <v>708000</v>
      </c>
      <c r="V24" s="49">
        <v>720000</v>
      </c>
      <c r="W24" s="49">
        <v>724000</v>
      </c>
    </row>
    <row r="25" spans="1:23" x14ac:dyDescent="0.25">
      <c r="A25" t="s">
        <v>358</v>
      </c>
      <c r="B25" s="49"/>
      <c r="C25" s="49"/>
      <c r="D25" s="49"/>
      <c r="E25" s="49"/>
      <c r="F25" s="49"/>
      <c r="G25" s="49"/>
      <c r="H25" s="49"/>
      <c r="I25" s="49"/>
      <c r="J25" s="49">
        <v>222000</v>
      </c>
      <c r="K25" s="49">
        <v>224000</v>
      </c>
      <c r="L25" s="49">
        <v>226000</v>
      </c>
      <c r="M25" s="49">
        <v>247000</v>
      </c>
      <c r="N25" s="49">
        <v>249000</v>
      </c>
      <c r="O25" s="49">
        <v>251000</v>
      </c>
      <c r="P25" s="49">
        <v>251000</v>
      </c>
      <c r="Q25" s="49">
        <v>266000</v>
      </c>
      <c r="R25" s="49">
        <v>271000</v>
      </c>
      <c r="S25" s="49">
        <v>275000</v>
      </c>
      <c r="T25" s="49">
        <v>278000</v>
      </c>
      <c r="U25" s="49">
        <v>279000</v>
      </c>
      <c r="V25" s="49">
        <v>280000</v>
      </c>
      <c r="W25" s="49">
        <v>284000</v>
      </c>
    </row>
    <row r="26" spans="1:23" x14ac:dyDescent="0.25">
      <c r="A26" t="s">
        <v>429</v>
      </c>
      <c r="B26" s="49"/>
      <c r="C26" s="49"/>
      <c r="D26" s="49"/>
      <c r="E26" s="49"/>
      <c r="F26" s="49"/>
      <c r="G26" s="49"/>
      <c r="H26" s="49"/>
      <c r="I26" s="49"/>
      <c r="J26" s="49">
        <v>176000</v>
      </c>
      <c r="K26" s="49">
        <v>196000</v>
      </c>
      <c r="L26" s="49">
        <v>198000</v>
      </c>
      <c r="M26" s="49">
        <v>214000</v>
      </c>
      <c r="N26" s="49">
        <v>223000</v>
      </c>
      <c r="O26" s="49">
        <v>232000</v>
      </c>
      <c r="P26" s="49">
        <v>232000</v>
      </c>
      <c r="Q26" s="49">
        <v>232000</v>
      </c>
      <c r="R26" s="49">
        <v>232000</v>
      </c>
      <c r="S26" s="49">
        <v>232000</v>
      </c>
      <c r="T26" s="49">
        <v>232000</v>
      </c>
      <c r="U26" s="49">
        <v>232000</v>
      </c>
      <c r="V26" s="49">
        <v>233000</v>
      </c>
      <c r="W26" s="49">
        <v>233000</v>
      </c>
    </row>
    <row r="27" spans="1:23" x14ac:dyDescent="0.25">
      <c r="A27" t="s">
        <v>142</v>
      </c>
      <c r="B27" s="49"/>
      <c r="C27" s="49"/>
      <c r="D27" s="49"/>
      <c r="E27" s="49"/>
      <c r="F27" s="49"/>
      <c r="G27" s="49"/>
      <c r="H27" s="49"/>
      <c r="I27" s="49"/>
      <c r="J27" s="49">
        <v>34000</v>
      </c>
      <c r="K27" s="49">
        <v>33000</v>
      </c>
      <c r="L27" s="49">
        <v>33000</v>
      </c>
      <c r="M27" s="49">
        <v>35000</v>
      </c>
      <c r="N27" s="49">
        <v>34000</v>
      </c>
      <c r="O27" s="49">
        <v>34000</v>
      </c>
      <c r="P27" s="49">
        <v>34000</v>
      </c>
      <c r="Q27" s="49">
        <v>36000</v>
      </c>
      <c r="R27" s="49">
        <v>36000</v>
      </c>
      <c r="S27" s="49">
        <v>36000</v>
      </c>
      <c r="T27" s="49">
        <v>36000</v>
      </c>
      <c r="U27" s="49">
        <v>36000</v>
      </c>
      <c r="V27" s="49">
        <v>36000</v>
      </c>
      <c r="W27" s="49">
        <v>36000</v>
      </c>
    </row>
    <row r="29" spans="1:23" x14ac:dyDescent="0.25">
      <c r="A29" s="53" t="s">
        <v>361</v>
      </c>
    </row>
    <row r="30" spans="1:23" x14ac:dyDescent="0.25">
      <c r="A30" t="s">
        <v>340</v>
      </c>
      <c r="B30" s="49"/>
      <c r="C30" s="49"/>
      <c r="D30" s="49"/>
      <c r="E30" s="49"/>
      <c r="F30" s="49"/>
      <c r="G30" s="49"/>
      <c r="H30" s="49"/>
      <c r="I30" s="49"/>
      <c r="J30" s="49">
        <v>2500000</v>
      </c>
      <c r="K30" s="49">
        <v>2640000</v>
      </c>
      <c r="L30" s="49">
        <v>2747000</v>
      </c>
      <c r="M30" s="49">
        <v>2883000</v>
      </c>
      <c r="N30" s="49">
        <v>3001000</v>
      </c>
      <c r="O30" s="49">
        <v>3102000</v>
      </c>
      <c r="P30" s="49">
        <v>3194000</v>
      </c>
      <c r="Q30" s="49">
        <v>3411000</v>
      </c>
      <c r="R30" s="49">
        <v>3559000</v>
      </c>
      <c r="S30" s="49">
        <v>3778000</v>
      </c>
      <c r="T30" s="49">
        <v>3944000</v>
      </c>
      <c r="U30" s="49">
        <v>4184000</v>
      </c>
      <c r="V30" s="76">
        <v>4345000</v>
      </c>
      <c r="W30" s="76">
        <v>4512000</v>
      </c>
    </row>
    <row r="31" spans="1:23" x14ac:dyDescent="0.25">
      <c r="A31" t="s">
        <v>341</v>
      </c>
      <c r="B31" s="49"/>
      <c r="C31" s="49"/>
      <c r="D31" s="49"/>
      <c r="E31" s="49"/>
      <c r="F31" s="49"/>
      <c r="G31" s="49"/>
      <c r="H31" s="49"/>
      <c r="I31" s="49"/>
      <c r="J31" s="49">
        <v>1485000</v>
      </c>
      <c r="K31" s="49">
        <v>1665000</v>
      </c>
      <c r="L31" s="49">
        <v>1795000</v>
      </c>
      <c r="M31" s="49">
        <v>1950000</v>
      </c>
      <c r="N31" s="49">
        <v>2056000</v>
      </c>
      <c r="O31" s="49">
        <v>2085000</v>
      </c>
      <c r="P31" s="49">
        <v>2133000</v>
      </c>
      <c r="Q31" s="49">
        <v>2315000</v>
      </c>
      <c r="R31" s="49">
        <v>2411000</v>
      </c>
      <c r="S31" s="49">
        <v>2549000</v>
      </c>
      <c r="T31" s="49">
        <v>2751000</v>
      </c>
      <c r="U31" s="49">
        <v>2792000</v>
      </c>
      <c r="V31" s="76">
        <v>3022000</v>
      </c>
      <c r="W31" s="76">
        <v>3157000</v>
      </c>
    </row>
    <row r="32" spans="1:23" x14ac:dyDescent="0.25">
      <c r="A32" t="s">
        <v>342</v>
      </c>
      <c r="B32" s="49"/>
      <c r="C32" s="49"/>
      <c r="D32" s="49"/>
      <c r="E32" s="49"/>
      <c r="F32" s="49"/>
      <c r="G32" s="49"/>
      <c r="H32" s="49"/>
      <c r="I32" s="49"/>
      <c r="J32" s="49">
        <v>860000</v>
      </c>
      <c r="K32" s="49">
        <v>996000</v>
      </c>
      <c r="L32" s="49">
        <v>1119000</v>
      </c>
      <c r="M32" s="49">
        <v>1224000</v>
      </c>
      <c r="N32" s="49">
        <v>1392000</v>
      </c>
      <c r="O32" s="49">
        <v>1395000</v>
      </c>
      <c r="P32" s="49">
        <v>1398000</v>
      </c>
      <c r="Q32" s="49">
        <v>1554000</v>
      </c>
      <c r="R32" s="49">
        <v>1617000</v>
      </c>
      <c r="S32" s="49">
        <v>1720000</v>
      </c>
      <c r="T32" s="49">
        <v>2023000</v>
      </c>
      <c r="U32" s="49">
        <v>2060000</v>
      </c>
      <c r="V32" s="76">
        <v>2197000</v>
      </c>
      <c r="W32" s="76">
        <v>2274000</v>
      </c>
    </row>
    <row r="33" spans="1:23" x14ac:dyDescent="0.25">
      <c r="A33" t="s">
        <v>343</v>
      </c>
      <c r="B33" s="49"/>
      <c r="C33" s="49"/>
      <c r="D33" s="49"/>
      <c r="E33" s="49"/>
      <c r="F33" s="49"/>
      <c r="G33" s="49"/>
      <c r="H33" s="49"/>
      <c r="I33" s="49"/>
      <c r="J33" s="49">
        <v>192000</v>
      </c>
      <c r="K33" s="49">
        <v>248000</v>
      </c>
      <c r="L33" s="49">
        <v>274000</v>
      </c>
      <c r="M33" s="49">
        <v>347000</v>
      </c>
      <c r="N33" s="49">
        <v>480000</v>
      </c>
      <c r="O33" s="49">
        <v>506000</v>
      </c>
      <c r="P33" s="49">
        <v>540000</v>
      </c>
      <c r="Q33" s="49">
        <v>696000</v>
      </c>
      <c r="R33" s="49">
        <v>760000</v>
      </c>
      <c r="S33" s="49">
        <v>850000</v>
      </c>
      <c r="T33" s="49">
        <v>956000</v>
      </c>
      <c r="U33" s="49">
        <v>1078000</v>
      </c>
      <c r="V33" s="49">
        <v>1187000</v>
      </c>
      <c r="W33" s="49">
        <v>1270000</v>
      </c>
    </row>
    <row r="36" spans="1:23" s="55" customFormat="1" ht="21" x14ac:dyDescent="0.35">
      <c r="A36" s="54" t="s">
        <v>338</v>
      </c>
    </row>
    <row r="38" spans="1:23" x14ac:dyDescent="0.25">
      <c r="A38" s="77" t="s">
        <v>404</v>
      </c>
      <c r="J38" s="120">
        <v>303000</v>
      </c>
      <c r="K38" s="120">
        <v>413000</v>
      </c>
      <c r="L38" s="120">
        <v>526000</v>
      </c>
      <c r="M38" s="120">
        <v>749000</v>
      </c>
      <c r="N38" s="120">
        <v>909000</v>
      </c>
      <c r="O38" s="120">
        <v>1122000</v>
      </c>
      <c r="P38" s="120">
        <v>1309000</v>
      </c>
      <c r="Q38" s="120">
        <v>1548000</v>
      </c>
      <c r="R38" s="120">
        <v>1804000</v>
      </c>
      <c r="S38" s="120">
        <v>2066000</v>
      </c>
      <c r="T38" s="120">
        <v>2296000</v>
      </c>
      <c r="U38" s="120">
        <v>2663000</v>
      </c>
      <c r="V38" s="120">
        <v>3002000</v>
      </c>
      <c r="W38" s="120">
        <v>3398000</v>
      </c>
    </row>
    <row r="39" spans="1:23" x14ac:dyDescent="0.25">
      <c r="A39" t="s">
        <v>335</v>
      </c>
      <c r="B39" s="49"/>
      <c r="C39" s="49"/>
      <c r="D39" s="49"/>
      <c r="E39" s="49"/>
      <c r="F39" s="49"/>
      <c r="G39" s="49"/>
      <c r="H39" s="49"/>
      <c r="I39" s="49"/>
      <c r="J39" s="49">
        <v>245000</v>
      </c>
      <c r="K39" s="49">
        <v>354000</v>
      </c>
      <c r="L39" s="49">
        <v>449000</v>
      </c>
      <c r="M39" s="49">
        <v>642000</v>
      </c>
      <c r="N39" s="49">
        <v>800000</v>
      </c>
      <c r="O39" s="49">
        <v>983000</v>
      </c>
      <c r="P39" s="49">
        <v>1165000</v>
      </c>
      <c r="Q39" s="49">
        <v>1397000</v>
      </c>
      <c r="R39" s="49">
        <v>1641000</v>
      </c>
      <c r="S39" s="49">
        <v>1885000</v>
      </c>
      <c r="T39" s="49">
        <v>2101000</v>
      </c>
      <c r="U39" s="49">
        <v>2410000</v>
      </c>
      <c r="V39" s="49">
        <v>2691000</v>
      </c>
      <c r="W39" s="49">
        <v>3008000</v>
      </c>
    </row>
    <row r="40" spans="1:23" x14ac:dyDescent="0.25">
      <c r="A40" t="s">
        <v>336</v>
      </c>
      <c r="B40" s="49"/>
      <c r="C40" s="49"/>
      <c r="D40" s="49"/>
      <c r="E40" s="49"/>
      <c r="F40" s="49"/>
      <c r="G40" s="49"/>
      <c r="H40" s="49"/>
      <c r="I40" s="49"/>
      <c r="J40" s="49">
        <v>41000</v>
      </c>
      <c r="K40" s="49">
        <v>41000</v>
      </c>
      <c r="L40" s="49">
        <v>58000</v>
      </c>
      <c r="M40" s="49">
        <v>75000</v>
      </c>
      <c r="N40" s="49">
        <v>76000</v>
      </c>
      <c r="O40" s="49">
        <v>105000</v>
      </c>
      <c r="P40" s="49">
        <v>109000</v>
      </c>
      <c r="Q40" s="49">
        <v>110000</v>
      </c>
      <c r="R40" s="49">
        <v>117000</v>
      </c>
      <c r="S40" s="49">
        <v>123000</v>
      </c>
      <c r="T40" s="49">
        <v>132000</v>
      </c>
      <c r="U40" s="49">
        <v>169000</v>
      </c>
      <c r="V40" s="49">
        <v>220000</v>
      </c>
      <c r="W40" s="49">
        <v>290000</v>
      </c>
    </row>
    <row r="41" spans="1:23" x14ac:dyDescent="0.25">
      <c r="A41" t="s">
        <v>337</v>
      </c>
      <c r="B41" s="49"/>
      <c r="C41" s="49"/>
      <c r="D41" s="49"/>
      <c r="E41" s="49"/>
      <c r="F41" s="49"/>
      <c r="G41" s="49"/>
      <c r="H41" s="49"/>
      <c r="I41" s="49"/>
      <c r="J41" s="49">
        <v>17000</v>
      </c>
      <c r="K41" s="49">
        <v>18000</v>
      </c>
      <c r="L41" s="49">
        <v>19000</v>
      </c>
      <c r="M41" s="49">
        <v>32000</v>
      </c>
      <c r="N41" s="49">
        <v>33000</v>
      </c>
      <c r="O41" s="49">
        <v>34000</v>
      </c>
      <c r="P41" s="49">
        <v>35000</v>
      </c>
      <c r="Q41" s="49">
        <v>41000</v>
      </c>
      <c r="R41" s="49">
        <v>46000</v>
      </c>
      <c r="S41" s="49">
        <v>58000</v>
      </c>
      <c r="T41" s="49">
        <v>63000</v>
      </c>
      <c r="U41" s="49">
        <v>84000</v>
      </c>
      <c r="V41" s="49">
        <v>91000</v>
      </c>
      <c r="W41" s="49">
        <v>100000</v>
      </c>
    </row>
    <row r="43" spans="1:23" x14ac:dyDescent="0.25">
      <c r="A43" s="53" t="s">
        <v>361</v>
      </c>
    </row>
    <row r="44" spans="1:23" x14ac:dyDescent="0.25">
      <c r="A44" t="s">
        <v>340</v>
      </c>
      <c r="B44" s="49"/>
      <c r="C44" s="49"/>
      <c r="D44" s="49"/>
      <c r="E44" s="49"/>
      <c r="F44" s="49"/>
      <c r="G44" s="49"/>
      <c r="H44" s="49"/>
      <c r="I44" s="49"/>
      <c r="J44" s="49">
        <v>302000</v>
      </c>
      <c r="K44" s="49">
        <v>412000</v>
      </c>
      <c r="L44" s="49">
        <v>526000</v>
      </c>
      <c r="M44" s="49">
        <v>748000</v>
      </c>
      <c r="N44" s="49">
        <v>908000</v>
      </c>
      <c r="O44" s="49">
        <v>1137000</v>
      </c>
      <c r="P44" s="49">
        <v>1308000</v>
      </c>
      <c r="Q44" s="49">
        <v>1547000</v>
      </c>
      <c r="R44" s="49">
        <v>1802000</v>
      </c>
      <c r="S44" s="49">
        <v>2063000</v>
      </c>
      <c r="T44" s="49">
        <v>2294000</v>
      </c>
      <c r="U44" s="49">
        <v>2662000</v>
      </c>
      <c r="V44" s="49">
        <v>3000000</v>
      </c>
      <c r="W44" s="49">
        <v>3397000</v>
      </c>
    </row>
    <row r="45" spans="1:23" x14ac:dyDescent="0.25">
      <c r="A45" t="s">
        <v>341</v>
      </c>
      <c r="B45" s="49"/>
      <c r="C45" s="49"/>
      <c r="D45" s="49"/>
      <c r="E45" s="49"/>
      <c r="F45" s="49"/>
      <c r="G45" s="49"/>
      <c r="H45" s="49"/>
      <c r="I45" s="49"/>
      <c r="J45" s="49">
        <v>98000</v>
      </c>
      <c r="K45" s="49">
        <v>200000</v>
      </c>
      <c r="L45" s="49">
        <v>320000</v>
      </c>
      <c r="M45" s="49">
        <v>452000</v>
      </c>
      <c r="N45" s="49">
        <v>522000</v>
      </c>
      <c r="O45" s="49">
        <v>679000</v>
      </c>
      <c r="P45" s="49">
        <v>689000</v>
      </c>
      <c r="Q45" s="49">
        <v>913000</v>
      </c>
      <c r="R45" s="49">
        <v>1013000</v>
      </c>
      <c r="S45" s="49">
        <v>1239000</v>
      </c>
      <c r="T45" s="49">
        <v>1529000</v>
      </c>
      <c r="U45" s="49">
        <v>1852000</v>
      </c>
      <c r="V45" s="49">
        <v>2107000</v>
      </c>
      <c r="W45" s="49">
        <v>2469000</v>
      </c>
    </row>
    <row r="46" spans="1:23" x14ac:dyDescent="0.25">
      <c r="A46" t="s">
        <v>342</v>
      </c>
      <c r="B46" s="49"/>
      <c r="C46" s="49"/>
      <c r="D46" s="49"/>
      <c r="E46" s="49"/>
      <c r="F46" s="49"/>
      <c r="G46" s="49"/>
      <c r="H46" s="49"/>
      <c r="I46" s="49"/>
      <c r="J46" s="49"/>
      <c r="K46" s="49">
        <v>13000</v>
      </c>
      <c r="L46" s="49">
        <v>16000</v>
      </c>
      <c r="M46" s="49">
        <v>17000</v>
      </c>
      <c r="N46" s="49">
        <v>17000</v>
      </c>
      <c r="O46" s="49">
        <v>19000</v>
      </c>
      <c r="P46" s="49">
        <v>19000</v>
      </c>
      <c r="Q46" s="49">
        <v>134000</v>
      </c>
      <c r="R46" s="49">
        <v>205000</v>
      </c>
      <c r="S46" s="49">
        <v>399000</v>
      </c>
      <c r="T46" s="49">
        <v>645000</v>
      </c>
      <c r="U46" s="49">
        <v>827000</v>
      </c>
      <c r="V46" s="49">
        <v>1064000</v>
      </c>
      <c r="W46" s="49">
        <v>1538000</v>
      </c>
    </row>
    <row r="47" spans="1:23" x14ac:dyDescent="0.25">
      <c r="A47" t="s">
        <v>343</v>
      </c>
      <c r="B47" s="49"/>
      <c r="C47" s="49"/>
      <c r="D47" s="49"/>
      <c r="E47" s="49"/>
      <c r="F47" s="49"/>
      <c r="G47" s="49"/>
      <c r="H47" s="49"/>
      <c r="I47" s="49"/>
      <c r="J47" s="49"/>
      <c r="K47" s="49"/>
      <c r="L47" s="49"/>
      <c r="M47" s="49"/>
      <c r="N47" s="49"/>
      <c r="O47" s="49"/>
      <c r="P47" s="49"/>
      <c r="Q47" s="49"/>
      <c r="R47" s="49">
        <v>14000</v>
      </c>
      <c r="S47" s="49">
        <v>36000</v>
      </c>
      <c r="T47" s="49">
        <v>61000</v>
      </c>
      <c r="U47" s="49">
        <v>141000</v>
      </c>
      <c r="V47" s="49">
        <v>267000</v>
      </c>
      <c r="W47" s="49">
        <v>878000</v>
      </c>
    </row>
    <row r="50" spans="1:23" s="55" customFormat="1" ht="21" x14ac:dyDescent="0.35">
      <c r="A50" s="54" t="s">
        <v>339</v>
      </c>
    </row>
    <row r="52" spans="1:23" ht="30" x14ac:dyDescent="0.25">
      <c r="A52" s="77" t="s">
        <v>405</v>
      </c>
      <c r="J52" s="120">
        <v>330000</v>
      </c>
      <c r="K52" s="120">
        <v>338000</v>
      </c>
      <c r="L52" s="120">
        <v>346000</v>
      </c>
      <c r="M52" s="120">
        <v>411000</v>
      </c>
      <c r="N52" s="120">
        <v>435000</v>
      </c>
      <c r="O52" s="120">
        <v>463000</v>
      </c>
      <c r="P52" s="120">
        <v>500000</v>
      </c>
      <c r="Q52" s="120">
        <v>571000</v>
      </c>
      <c r="R52" s="120">
        <v>603000</v>
      </c>
      <c r="S52" s="120">
        <v>691000</v>
      </c>
      <c r="T52" s="120">
        <v>738000</v>
      </c>
      <c r="U52" s="120">
        <v>840000</v>
      </c>
      <c r="V52" s="120">
        <v>866000</v>
      </c>
      <c r="W52" s="120">
        <v>1009000</v>
      </c>
    </row>
    <row r="53" spans="1:23" x14ac:dyDescent="0.25">
      <c r="A53" s="52" t="s">
        <v>143</v>
      </c>
      <c r="B53" s="58"/>
      <c r="C53" s="58"/>
      <c r="D53" s="58"/>
      <c r="E53" s="58"/>
      <c r="F53" s="58"/>
      <c r="G53" s="58"/>
      <c r="H53" s="58"/>
      <c r="I53" s="58"/>
      <c r="J53" s="58">
        <v>24000</v>
      </c>
      <c r="K53" s="58">
        <v>24000</v>
      </c>
      <c r="L53" s="58">
        <v>24000</v>
      </c>
      <c r="M53" s="58">
        <v>24000</v>
      </c>
      <c r="N53" s="58">
        <v>28000</v>
      </c>
      <c r="O53" s="58">
        <v>28000</v>
      </c>
      <c r="P53" s="58">
        <v>28000</v>
      </c>
      <c r="Q53" s="58">
        <v>36000</v>
      </c>
      <c r="R53" s="58">
        <v>36000</v>
      </c>
      <c r="S53" s="58">
        <v>36000</v>
      </c>
      <c r="T53" s="58">
        <v>46000</v>
      </c>
      <c r="U53" s="58">
        <v>46000</v>
      </c>
      <c r="V53" s="58">
        <v>37000</v>
      </c>
      <c r="W53" s="58">
        <v>51000</v>
      </c>
    </row>
    <row r="54" spans="1:23" x14ac:dyDescent="0.25">
      <c r="A54" s="52" t="s">
        <v>144</v>
      </c>
      <c r="B54" s="58"/>
      <c r="C54" s="58"/>
      <c r="D54" s="58"/>
      <c r="E54" s="58"/>
      <c r="F54" s="58"/>
      <c r="G54" s="58"/>
      <c r="H54" s="58"/>
      <c r="I54" s="58"/>
      <c r="J54" s="58">
        <v>65000</v>
      </c>
      <c r="K54" s="58">
        <v>65000</v>
      </c>
      <c r="L54" s="58">
        <v>65000</v>
      </c>
      <c r="M54" s="58">
        <v>66000</v>
      </c>
      <c r="N54" s="58">
        <v>66000</v>
      </c>
      <c r="O54" s="58">
        <v>67000</v>
      </c>
      <c r="P54" s="58">
        <v>67000</v>
      </c>
      <c r="Q54" s="58">
        <v>75000</v>
      </c>
      <c r="R54" s="58">
        <v>77000</v>
      </c>
      <c r="S54" s="58">
        <v>77000</v>
      </c>
      <c r="T54" s="58">
        <v>83000</v>
      </c>
      <c r="U54" s="58">
        <v>101000</v>
      </c>
      <c r="V54" s="58">
        <v>107000</v>
      </c>
      <c r="W54" s="58">
        <v>157000</v>
      </c>
    </row>
    <row r="55" spans="1:23" x14ac:dyDescent="0.25">
      <c r="A55" s="52" t="s">
        <v>228</v>
      </c>
      <c r="B55" s="58"/>
      <c r="C55" s="58"/>
      <c r="D55" s="58"/>
      <c r="E55" s="58"/>
      <c r="F55" s="58"/>
      <c r="G55" s="58"/>
      <c r="H55" s="58"/>
      <c r="I55" s="58"/>
      <c r="J55" s="58">
        <v>77000</v>
      </c>
      <c r="K55" s="58">
        <v>77000</v>
      </c>
      <c r="L55" s="58">
        <v>77000</v>
      </c>
      <c r="M55" s="58">
        <v>108000</v>
      </c>
      <c r="N55" s="58">
        <v>110000</v>
      </c>
      <c r="O55" s="58">
        <v>120000</v>
      </c>
      <c r="P55" s="58">
        <v>127000</v>
      </c>
      <c r="Q55" s="58">
        <v>130000</v>
      </c>
      <c r="R55" s="58">
        <v>141000</v>
      </c>
      <c r="S55" s="58">
        <v>169000</v>
      </c>
      <c r="T55" s="58">
        <v>169000</v>
      </c>
      <c r="U55" s="122">
        <v>180000</v>
      </c>
      <c r="V55" s="58">
        <v>180000</v>
      </c>
      <c r="W55" s="58">
        <v>210000</v>
      </c>
    </row>
    <row r="56" spans="1:23" x14ac:dyDescent="0.25">
      <c r="A56" s="52" t="s">
        <v>145</v>
      </c>
      <c r="B56" s="58"/>
      <c r="C56" s="58"/>
      <c r="D56" s="58"/>
      <c r="E56" s="58"/>
      <c r="F56" s="58"/>
      <c r="G56" s="58"/>
      <c r="H56" s="58"/>
      <c r="I56" s="58"/>
      <c r="J56" s="58">
        <v>19000</v>
      </c>
      <c r="K56" s="58">
        <v>21000</v>
      </c>
      <c r="L56" s="58">
        <v>22000</v>
      </c>
      <c r="M56" s="58">
        <v>45000</v>
      </c>
      <c r="N56" s="58">
        <v>51000</v>
      </c>
      <c r="O56" s="58">
        <v>66000</v>
      </c>
      <c r="P56" s="58">
        <v>83000</v>
      </c>
      <c r="Q56" s="58">
        <v>98000</v>
      </c>
      <c r="R56" s="58">
        <v>114000</v>
      </c>
      <c r="S56" s="58">
        <v>125000</v>
      </c>
      <c r="T56" s="58">
        <v>137000</v>
      </c>
      <c r="U56" s="58">
        <v>159000</v>
      </c>
      <c r="V56" s="58">
        <v>177000</v>
      </c>
      <c r="W56" s="58">
        <v>197000</v>
      </c>
    </row>
    <row r="57" spans="1:23" x14ac:dyDescent="0.25">
      <c r="A57" s="52" t="s">
        <v>146</v>
      </c>
      <c r="B57" s="58"/>
      <c r="C57" s="58"/>
      <c r="D57" s="58"/>
      <c r="E57" s="58"/>
      <c r="F57" s="58"/>
      <c r="G57" s="58"/>
      <c r="H57" s="58"/>
      <c r="I57" s="58"/>
      <c r="J57" s="58">
        <v>32000</v>
      </c>
      <c r="K57" s="58">
        <v>36000</v>
      </c>
      <c r="L57" s="58">
        <v>42000</v>
      </c>
      <c r="M57" s="58">
        <v>50000</v>
      </c>
      <c r="N57" s="58">
        <v>61000</v>
      </c>
      <c r="O57" s="58">
        <v>62000</v>
      </c>
      <c r="P57" s="58">
        <v>75000</v>
      </c>
      <c r="Q57" s="58">
        <v>111000</v>
      </c>
      <c r="R57" s="58">
        <v>113000</v>
      </c>
      <c r="S57" s="58">
        <v>139000</v>
      </c>
      <c r="T57" s="58">
        <v>156000</v>
      </c>
      <c r="U57" s="58">
        <v>207000</v>
      </c>
      <c r="V57" s="58">
        <v>214000</v>
      </c>
      <c r="W57" s="58">
        <v>236000</v>
      </c>
    </row>
    <row r="58" spans="1:23" x14ac:dyDescent="0.25">
      <c r="A58" s="52" t="s">
        <v>147</v>
      </c>
      <c r="B58" s="58"/>
      <c r="C58" s="58"/>
      <c r="D58" s="58"/>
      <c r="E58" s="58"/>
      <c r="F58" s="58"/>
      <c r="G58" s="58"/>
      <c r="H58" s="58"/>
      <c r="I58" s="58"/>
      <c r="J58" s="58">
        <v>113000</v>
      </c>
      <c r="K58" s="58">
        <v>115000</v>
      </c>
      <c r="L58" s="58">
        <v>116000</v>
      </c>
      <c r="M58" s="58">
        <v>118000</v>
      </c>
      <c r="N58" s="58">
        <v>119000</v>
      </c>
      <c r="O58" s="58">
        <v>120000</v>
      </c>
      <c r="P58" s="58">
        <v>120000</v>
      </c>
      <c r="Q58" s="58">
        <v>121000</v>
      </c>
      <c r="R58" s="58">
        <v>122000</v>
      </c>
      <c r="S58" s="58">
        <v>145000</v>
      </c>
      <c r="T58" s="58">
        <v>147000</v>
      </c>
      <c r="U58" s="58">
        <v>147000</v>
      </c>
      <c r="V58" s="49">
        <v>151000</v>
      </c>
      <c r="W58" s="58">
        <v>158000</v>
      </c>
    </row>
    <row r="60" spans="1:23" x14ac:dyDescent="0.25">
      <c r="A60" s="53" t="s">
        <v>361</v>
      </c>
    </row>
    <row r="61" spans="1:23" x14ac:dyDescent="0.25">
      <c r="A61" t="s">
        <v>340</v>
      </c>
      <c r="B61" s="49"/>
      <c r="C61" s="49"/>
      <c r="D61" s="49"/>
      <c r="E61" s="49"/>
      <c r="F61" s="49"/>
      <c r="G61" s="49"/>
      <c r="H61" s="49"/>
      <c r="I61" s="49"/>
      <c r="J61" s="49">
        <v>330000</v>
      </c>
      <c r="K61" s="49">
        <v>338000</v>
      </c>
      <c r="L61" s="49">
        <v>347000</v>
      </c>
      <c r="M61" s="49">
        <v>411000</v>
      </c>
      <c r="N61" s="49">
        <v>436000</v>
      </c>
      <c r="O61" s="49">
        <v>462000</v>
      </c>
      <c r="P61" s="49">
        <v>501000</v>
      </c>
      <c r="Q61" s="49">
        <v>571000</v>
      </c>
      <c r="R61" s="49">
        <v>586000</v>
      </c>
      <c r="S61" s="49">
        <v>681000</v>
      </c>
      <c r="T61" s="49">
        <v>732000</v>
      </c>
      <c r="U61" s="49">
        <v>835000</v>
      </c>
      <c r="V61" s="49">
        <v>860000</v>
      </c>
      <c r="W61" s="49">
        <v>1004000</v>
      </c>
    </row>
    <row r="62" spans="1:23" x14ac:dyDescent="0.25">
      <c r="A62" t="s">
        <v>341</v>
      </c>
      <c r="B62" s="49"/>
      <c r="C62" s="49"/>
      <c r="D62" s="49"/>
      <c r="E62" s="49"/>
      <c r="F62" s="49"/>
      <c r="G62" s="49"/>
      <c r="H62" s="49"/>
      <c r="I62" s="49"/>
      <c r="J62" s="49">
        <v>104000</v>
      </c>
      <c r="K62" s="49">
        <v>107000</v>
      </c>
      <c r="L62" s="49">
        <v>111000</v>
      </c>
      <c r="M62" s="49">
        <v>145000</v>
      </c>
      <c r="N62" s="49">
        <v>147000</v>
      </c>
      <c r="O62" s="49">
        <v>157000</v>
      </c>
      <c r="P62" s="49">
        <v>157000</v>
      </c>
      <c r="Q62" s="49">
        <v>157000</v>
      </c>
      <c r="R62" s="49">
        <v>158000</v>
      </c>
      <c r="S62" s="49">
        <v>158000</v>
      </c>
      <c r="T62" s="49">
        <v>174000</v>
      </c>
      <c r="U62" s="49">
        <v>189000</v>
      </c>
      <c r="V62" s="49">
        <v>220000</v>
      </c>
      <c r="W62" s="49">
        <v>276000</v>
      </c>
    </row>
    <row r="63" spans="1:23" x14ac:dyDescent="0.25">
      <c r="A63" t="s">
        <v>342</v>
      </c>
      <c r="B63" s="49"/>
      <c r="C63" s="49"/>
      <c r="D63" s="49"/>
      <c r="E63" s="49"/>
      <c r="F63" s="49"/>
      <c r="G63" s="49"/>
      <c r="H63" s="49"/>
      <c r="I63" s="49"/>
      <c r="J63" s="49"/>
      <c r="K63" s="49"/>
      <c r="L63" s="49"/>
      <c r="M63" s="49"/>
      <c r="N63" s="49"/>
      <c r="O63" s="49"/>
      <c r="P63" s="49"/>
      <c r="Q63" s="49"/>
      <c r="R63" s="49"/>
      <c r="S63" s="49"/>
      <c r="T63" s="49"/>
      <c r="U63" s="49">
        <v>12000</v>
      </c>
      <c r="V63" s="49">
        <v>13000</v>
      </c>
      <c r="W63" s="49">
        <v>34000</v>
      </c>
    </row>
  </sheetData>
  <mergeCells count="6">
    <mergeCell ref="V3:W3"/>
    <mergeCell ref="B3:E3"/>
    <mergeCell ref="F3:I3"/>
    <mergeCell ref="J3:M3"/>
    <mergeCell ref="N3:Q3"/>
    <mergeCell ref="R3:U3"/>
  </mergeCells>
  <pageMargins left="0.7" right="0.7" top="0.75" bottom="0.75" header="0.3" footer="0.3"/>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topLeftCell="B1" zoomScaleNormal="100" workbookViewId="0">
      <selection activeCell="S9" sqref="S9"/>
    </sheetView>
  </sheetViews>
  <sheetFormatPr baseColWidth="10" defaultRowHeight="15" x14ac:dyDescent="0.25"/>
  <cols>
    <col min="1" max="1" width="11.42578125" hidden="1" customWidth="1"/>
  </cols>
  <sheetData>
    <row r="1" spans="1:1" x14ac:dyDescent="0.25">
      <c r="A1" t="str">
        <f>ROUND(FttH!W14/1000000,1)&amp;"M ("&amp;100*ROUND(FttH!W14/SUM(FttH!$W$8:$W$11),2)&amp;"%)"</f>
        <v>8,9M (99%)</v>
      </c>
    </row>
    <row r="2" spans="1:1" x14ac:dyDescent="0.25">
      <c r="A2" t="str">
        <f>ROUND(FttH!W15/1000000,1)&amp;"M ("&amp;100*ROUND(FttH!W15/SUM(FttH!$W$8:$W$11),2)&amp;"%)"</f>
        <v>5,9M (66%)</v>
      </c>
    </row>
    <row r="3" spans="1:1" x14ac:dyDescent="0.25">
      <c r="A3" t="str">
        <f>ROUND(FttH!W16/1000000,1)&amp;"M ("&amp;100*ROUND(FttH!W16/SUM(FttH!$W$8:$W$11),2)&amp;"%)"</f>
        <v>3,8M (43%)</v>
      </c>
    </row>
    <row r="4" spans="1:1" x14ac:dyDescent="0.25">
      <c r="A4" t="str">
        <f>ROUND(FttH!W17/1000000,1)&amp;"M ("&amp;100*ROUND(FttH!W17/SUM(FttH!$W$8:$W$11),2)&amp;"%)"</f>
        <v>2,1M (24%)</v>
      </c>
    </row>
    <row r="6" spans="1:1" x14ac:dyDescent="0.25">
      <c r="A6" t="str">
        <f>ROUND(FttH!W30/1000000,1)&amp;"M ("&amp;100*ROUND(FttH!W30/SUM(FttH!$W$23:$W$27),2)&amp;"%)"</f>
        <v>4,5M (99%)</v>
      </c>
    </row>
    <row r="7" spans="1:1" x14ac:dyDescent="0.25">
      <c r="A7" t="str">
        <f>ROUND(FttH!W31/1000000,1)&amp;"M ("&amp;100*ROUND(FttH!W31/SUM(FttH!$W$23:$W$27),2)&amp;"%)"</f>
        <v>3,2M (69%)</v>
      </c>
    </row>
    <row r="8" spans="1:1" x14ac:dyDescent="0.25">
      <c r="A8" t="str">
        <f>ROUND(FttH!W32/1000000,1)&amp;"M ("&amp;100*ROUND(FttH!W32/SUM(FttH!$W$23:$W$27),2)&amp;"%)"</f>
        <v>2,3M (50%)</v>
      </c>
    </row>
    <row r="9" spans="1:1" x14ac:dyDescent="0.25">
      <c r="A9" t="str">
        <f>ROUND(FttH!W33/1000000,1)&amp;"M ("&amp;100*ROUND(FttH!W33/SUM(FttH!$W$23:$W$27),2)&amp;"%)"</f>
        <v>1,3M (28%)</v>
      </c>
    </row>
    <row r="11" spans="1:1" x14ac:dyDescent="0.25">
      <c r="A11" t="str">
        <f>ROUND(FttH!W44/1000000,1)&amp;"M ("&amp;100*ROUND(FttH!W44/SUM(FttH!$W$39:$W$41),2)&amp;"%)"</f>
        <v>3,4M (100%)</v>
      </c>
    </row>
    <row r="12" spans="1:1" x14ac:dyDescent="0.25">
      <c r="A12" t="str">
        <f>ROUND(FttH!W45/1000000,1)&amp;"M ("&amp;100*ROUND(FttH!W45/SUM(FttH!$W$39:$W$41),2)&amp;"%)"</f>
        <v>2,5M (73%)</v>
      </c>
    </row>
    <row r="13" spans="1:1" x14ac:dyDescent="0.25">
      <c r="A13" t="str">
        <f>ROUND(FttH!W46/1000000,1)&amp;"M ("&amp;100*ROUND(FttH!W46/SUM(FttH!$W$39:$W$41),2)&amp;"%)"</f>
        <v>1,5M (45%)</v>
      </c>
    </row>
    <row r="14" spans="1:1" x14ac:dyDescent="0.25">
      <c r="A14" t="str">
        <f>ROUND(FttH!W47/1000000,1)&amp;"M ("&amp;100*ROUND(FttH!W47/SUM(FttH!$W$39:$W$41),2)&amp;"%)"</f>
        <v>0,9M (26%)</v>
      </c>
    </row>
    <row r="16" spans="1:1" x14ac:dyDescent="0.25">
      <c r="A16" t="str">
        <f>ROUND(FttH!W61/1000000,1)&amp;"M ("&amp;100*ROUND(FttH!W61/SUM(FttH!$W$53:$W$58),2)&amp;"%)"</f>
        <v>1M (100%)</v>
      </c>
    </row>
    <row r="17" spans="1:1" x14ac:dyDescent="0.25">
      <c r="A17" t="str">
        <f>ROUND(FttH!W62/1000000,1)&amp;"M ("&amp;100*ROUND(FttH!W62/SUM(FttH!$W$53:$W$58),2)&amp;"%)"</f>
        <v>0,3M (27%)</v>
      </c>
    </row>
    <row r="18" spans="1:1" x14ac:dyDescent="0.25">
      <c r="A18" t="str">
        <f>ROUND(FttH!W63/1000000,2)&amp;"M ("&amp;100*ROUND(FttH!W63/SUM(FttH!$W$53:$W$58),2)&amp;"%)"</f>
        <v>0,03M (3%)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1"/>
  <sheetViews>
    <sheetView workbookViewId="0">
      <pane ySplit="2" topLeftCell="A9" activePane="bottomLeft" state="frozen"/>
      <selection pane="bottomLeft" activeCell="B43" sqref="B43"/>
    </sheetView>
  </sheetViews>
  <sheetFormatPr baseColWidth="10" defaultRowHeight="15" x14ac:dyDescent="0.25"/>
  <cols>
    <col min="1" max="1" width="22.28515625" bestFit="1" customWidth="1"/>
    <col min="2" max="2" width="20" style="69" bestFit="1" customWidth="1"/>
    <col min="3" max="3" width="64.28515625" bestFit="1" customWidth="1"/>
    <col min="4" max="4" width="64.28515625" style="69" customWidth="1"/>
    <col min="7" max="7" width="17.5703125" bestFit="1" customWidth="1"/>
  </cols>
  <sheetData>
    <row r="1" spans="1:7" ht="46.5" customHeight="1" x14ac:dyDescent="0.25">
      <c r="A1" s="216" t="s">
        <v>362</v>
      </c>
      <c r="B1" s="216"/>
      <c r="C1" s="216"/>
      <c r="D1" s="216"/>
    </row>
    <row r="2" spans="1:7" x14ac:dyDescent="0.25">
      <c r="A2" s="83" t="s">
        <v>215</v>
      </c>
      <c r="B2" s="123" t="s">
        <v>229</v>
      </c>
      <c r="C2" s="83" t="s">
        <v>210</v>
      </c>
      <c r="D2" s="84" t="s">
        <v>350</v>
      </c>
      <c r="E2" s="83" t="s">
        <v>204</v>
      </c>
      <c r="F2" s="83" t="s">
        <v>207</v>
      </c>
      <c r="G2" s="83" t="s">
        <v>37</v>
      </c>
    </row>
    <row r="4" spans="1:7" x14ac:dyDescent="0.25">
      <c r="A4" s="62" t="s">
        <v>143</v>
      </c>
      <c r="B4" s="60" t="s">
        <v>230</v>
      </c>
      <c r="C4" s="60" t="s">
        <v>155</v>
      </c>
      <c r="D4" s="71" t="s">
        <v>235</v>
      </c>
      <c r="E4" t="s">
        <v>209</v>
      </c>
      <c r="F4" t="s">
        <v>208</v>
      </c>
      <c r="G4" t="s">
        <v>208</v>
      </c>
    </row>
    <row r="5" spans="1:7" x14ac:dyDescent="0.25">
      <c r="A5" s="62"/>
      <c r="B5" s="60" t="s">
        <v>231</v>
      </c>
      <c r="C5" s="60" t="s">
        <v>156</v>
      </c>
      <c r="D5" s="72" t="s">
        <v>236</v>
      </c>
      <c r="E5" t="s">
        <v>209</v>
      </c>
      <c r="F5" t="s">
        <v>208</v>
      </c>
      <c r="G5" t="s">
        <v>208</v>
      </c>
    </row>
    <row r="6" spans="1:7" x14ac:dyDescent="0.25">
      <c r="A6" s="62"/>
      <c r="B6" s="60" t="s">
        <v>406</v>
      </c>
      <c r="C6" s="60" t="s">
        <v>407</v>
      </c>
      <c r="D6" s="71" t="s">
        <v>300</v>
      </c>
      <c r="E6" t="s">
        <v>209</v>
      </c>
      <c r="F6" t="s">
        <v>208</v>
      </c>
      <c r="G6" t="s">
        <v>208</v>
      </c>
    </row>
    <row r="7" spans="1:7" x14ac:dyDescent="0.25">
      <c r="A7" s="62"/>
      <c r="B7" s="60" t="s">
        <v>232</v>
      </c>
      <c r="C7" s="60" t="s">
        <v>157</v>
      </c>
      <c r="D7" s="71" t="s">
        <v>237</v>
      </c>
      <c r="E7" t="s">
        <v>209</v>
      </c>
      <c r="F7" t="s">
        <v>208</v>
      </c>
      <c r="G7" t="s">
        <v>208</v>
      </c>
    </row>
    <row r="8" spans="1:7" x14ac:dyDescent="0.25">
      <c r="A8" s="62"/>
      <c r="B8" s="60" t="s">
        <v>233</v>
      </c>
      <c r="C8" s="60" t="s">
        <v>158</v>
      </c>
      <c r="D8" s="71" t="s">
        <v>238</v>
      </c>
      <c r="E8" t="s">
        <v>209</v>
      </c>
      <c r="F8" t="s">
        <v>208</v>
      </c>
      <c r="G8" t="s">
        <v>208</v>
      </c>
    </row>
    <row r="9" spans="1:7" x14ac:dyDescent="0.25">
      <c r="A9" s="62"/>
      <c r="B9" s="60" t="s">
        <v>234</v>
      </c>
      <c r="C9" s="60" t="s">
        <v>159</v>
      </c>
      <c r="D9" s="71" t="s">
        <v>239</v>
      </c>
      <c r="E9" t="s">
        <v>209</v>
      </c>
      <c r="F9" t="s">
        <v>208</v>
      </c>
      <c r="G9" t="s">
        <v>208</v>
      </c>
    </row>
    <row r="10" spans="1:7" x14ac:dyDescent="0.25">
      <c r="A10" s="60"/>
      <c r="B10" s="60"/>
      <c r="C10" s="60"/>
    </row>
    <row r="11" spans="1:7" x14ac:dyDescent="0.25">
      <c r="A11" s="61" t="s">
        <v>144</v>
      </c>
      <c r="B11" t="s">
        <v>241</v>
      </c>
      <c r="C11" s="60" t="s">
        <v>160</v>
      </c>
      <c r="D11" s="71" t="s">
        <v>248</v>
      </c>
      <c r="E11" t="s">
        <v>209</v>
      </c>
      <c r="F11" t="s">
        <v>208</v>
      </c>
      <c r="G11" t="s">
        <v>208</v>
      </c>
    </row>
    <row r="12" spans="1:7" x14ac:dyDescent="0.25">
      <c r="A12" s="61"/>
      <c r="B12" t="s">
        <v>240</v>
      </c>
      <c r="C12" s="60" t="s">
        <v>161</v>
      </c>
      <c r="D12" s="71" t="s">
        <v>247</v>
      </c>
      <c r="E12" t="s">
        <v>209</v>
      </c>
      <c r="F12" t="s">
        <v>208</v>
      </c>
      <c r="G12" t="s">
        <v>208</v>
      </c>
    </row>
    <row r="13" spans="1:7" x14ac:dyDescent="0.25">
      <c r="A13" s="61"/>
      <c r="B13" t="s">
        <v>408</v>
      </c>
      <c r="C13" s="60" t="s">
        <v>409</v>
      </c>
      <c r="D13" s="71" t="s">
        <v>410</v>
      </c>
      <c r="E13" t="s">
        <v>209</v>
      </c>
      <c r="F13" t="s">
        <v>208</v>
      </c>
      <c r="G13" t="s">
        <v>208</v>
      </c>
    </row>
    <row r="14" spans="1:7" x14ac:dyDescent="0.25">
      <c r="A14" s="61"/>
      <c r="B14" t="s">
        <v>242</v>
      </c>
      <c r="C14" s="60" t="s">
        <v>162</v>
      </c>
      <c r="D14" s="71" t="s">
        <v>249</v>
      </c>
      <c r="E14" t="s">
        <v>209</v>
      </c>
      <c r="F14" t="s">
        <v>208</v>
      </c>
      <c r="G14" t="s">
        <v>208</v>
      </c>
    </row>
    <row r="15" spans="1:7" x14ac:dyDescent="0.25">
      <c r="A15" s="61"/>
      <c r="B15" t="s">
        <v>243</v>
      </c>
      <c r="C15" s="60" t="s">
        <v>163</v>
      </c>
      <c r="D15" s="71" t="s">
        <v>251</v>
      </c>
      <c r="E15" t="s">
        <v>209</v>
      </c>
      <c r="F15" t="s">
        <v>208</v>
      </c>
      <c r="G15" t="s">
        <v>208</v>
      </c>
    </row>
    <row r="16" spans="1:7" x14ac:dyDescent="0.25">
      <c r="A16" s="61"/>
      <c r="B16" t="s">
        <v>245</v>
      </c>
      <c r="C16" s="60" t="s">
        <v>164</v>
      </c>
      <c r="D16" s="71" t="s">
        <v>253</v>
      </c>
      <c r="E16" t="s">
        <v>209</v>
      </c>
      <c r="F16" t="s">
        <v>208</v>
      </c>
      <c r="G16" t="s">
        <v>208</v>
      </c>
    </row>
    <row r="17" spans="1:7" x14ac:dyDescent="0.25">
      <c r="A17" s="61"/>
      <c r="B17" t="s">
        <v>244</v>
      </c>
      <c r="C17" s="60" t="s">
        <v>165</v>
      </c>
      <c r="D17" s="71" t="s">
        <v>252</v>
      </c>
      <c r="E17" t="s">
        <v>209</v>
      </c>
      <c r="F17" t="s">
        <v>208</v>
      </c>
      <c r="G17" t="s">
        <v>208</v>
      </c>
    </row>
    <row r="18" spans="1:7" x14ac:dyDescent="0.25">
      <c r="A18" s="61"/>
      <c r="B18" t="s">
        <v>255</v>
      </c>
      <c r="C18" s="60" t="s">
        <v>212</v>
      </c>
      <c r="D18" s="71" t="s">
        <v>250</v>
      </c>
      <c r="E18" t="s">
        <v>209</v>
      </c>
      <c r="F18" t="s">
        <v>208</v>
      </c>
      <c r="G18" t="s">
        <v>208</v>
      </c>
    </row>
    <row r="19" spans="1:7" x14ac:dyDescent="0.25">
      <c r="A19" s="61"/>
      <c r="B19" t="s">
        <v>246</v>
      </c>
      <c r="C19" s="60" t="s">
        <v>166</v>
      </c>
      <c r="D19" s="71" t="s">
        <v>254</v>
      </c>
      <c r="E19" t="s">
        <v>209</v>
      </c>
      <c r="F19" t="s">
        <v>208</v>
      </c>
      <c r="G19" t="s">
        <v>208</v>
      </c>
    </row>
    <row r="20" spans="1:7" x14ac:dyDescent="0.25">
      <c r="A20" s="60"/>
      <c r="B20" s="60"/>
      <c r="C20" s="60"/>
      <c r="D20" s="60"/>
    </row>
    <row r="21" spans="1:7" x14ac:dyDescent="0.25">
      <c r="A21" s="63" t="s">
        <v>411</v>
      </c>
      <c r="B21" s="60" t="s">
        <v>412</v>
      </c>
      <c r="C21" s="60" t="s">
        <v>413</v>
      </c>
      <c r="D21" s="60"/>
      <c r="E21" s="124" t="s">
        <v>208</v>
      </c>
      <c r="F21" t="s">
        <v>209</v>
      </c>
      <c r="G21" s="69" t="s">
        <v>209</v>
      </c>
    </row>
    <row r="22" spans="1:7" x14ac:dyDescent="0.25">
      <c r="A22" s="63" t="s">
        <v>228</v>
      </c>
      <c r="B22" s="69" t="s">
        <v>259</v>
      </c>
      <c r="C22" s="60" t="s">
        <v>167</v>
      </c>
      <c r="D22" s="71" t="s">
        <v>270</v>
      </c>
      <c r="E22" t="s">
        <v>209</v>
      </c>
      <c r="F22" t="s">
        <v>208</v>
      </c>
      <c r="G22" t="s">
        <v>208</v>
      </c>
    </row>
    <row r="23" spans="1:7" x14ac:dyDescent="0.25">
      <c r="A23" s="63"/>
      <c r="B23" s="69" t="s">
        <v>260</v>
      </c>
      <c r="C23" s="60" t="s">
        <v>213</v>
      </c>
      <c r="D23" s="71" t="s">
        <v>271</v>
      </c>
      <c r="E23" t="s">
        <v>209</v>
      </c>
      <c r="F23" t="s">
        <v>208</v>
      </c>
      <c r="G23" t="s">
        <v>208</v>
      </c>
    </row>
    <row r="24" spans="1:7" x14ac:dyDescent="0.25">
      <c r="A24" s="63"/>
      <c r="B24" s="69" t="s">
        <v>265</v>
      </c>
      <c r="C24" s="60" t="s">
        <v>168</v>
      </c>
      <c r="D24" s="71" t="s">
        <v>276</v>
      </c>
      <c r="E24" t="s">
        <v>209</v>
      </c>
      <c r="F24" t="s">
        <v>208</v>
      </c>
      <c r="G24" t="s">
        <v>208</v>
      </c>
    </row>
    <row r="25" spans="1:7" x14ac:dyDescent="0.25">
      <c r="A25" s="63"/>
      <c r="B25" s="69" t="s">
        <v>256</v>
      </c>
      <c r="C25" s="60" t="s">
        <v>169</v>
      </c>
      <c r="D25" s="71" t="s">
        <v>267</v>
      </c>
      <c r="E25" t="s">
        <v>209</v>
      </c>
      <c r="F25" t="s">
        <v>208</v>
      </c>
      <c r="G25" t="s">
        <v>208</v>
      </c>
    </row>
    <row r="26" spans="1:7" x14ac:dyDescent="0.25">
      <c r="A26" s="63"/>
      <c r="B26" s="69" t="s">
        <v>264</v>
      </c>
      <c r="C26" s="60" t="s">
        <v>170</v>
      </c>
      <c r="D26" s="72" t="s">
        <v>275</v>
      </c>
      <c r="E26" t="s">
        <v>209</v>
      </c>
      <c r="F26" t="s">
        <v>208</v>
      </c>
      <c r="G26" t="s">
        <v>208</v>
      </c>
    </row>
    <row r="27" spans="1:7" x14ac:dyDescent="0.25">
      <c r="A27" s="63"/>
      <c r="B27" s="69" t="s">
        <v>257</v>
      </c>
      <c r="C27" s="60" t="s">
        <v>171</v>
      </c>
      <c r="D27" s="71" t="s">
        <v>268</v>
      </c>
      <c r="E27" t="s">
        <v>209</v>
      </c>
      <c r="F27" t="s">
        <v>208</v>
      </c>
      <c r="G27" t="s">
        <v>208</v>
      </c>
    </row>
    <row r="28" spans="1:7" x14ac:dyDescent="0.25">
      <c r="A28" s="63"/>
      <c r="B28" s="69" t="s">
        <v>258</v>
      </c>
      <c r="C28" s="60" t="s">
        <v>172</v>
      </c>
      <c r="D28" s="71" t="s">
        <v>269</v>
      </c>
      <c r="E28" t="s">
        <v>209</v>
      </c>
      <c r="F28" t="s">
        <v>208</v>
      </c>
      <c r="G28" t="s">
        <v>208</v>
      </c>
    </row>
    <row r="29" spans="1:7" x14ac:dyDescent="0.25">
      <c r="A29" s="63"/>
      <c r="B29" s="69" t="s">
        <v>263</v>
      </c>
      <c r="C29" s="67" t="s">
        <v>173</v>
      </c>
      <c r="D29" s="71" t="s">
        <v>274</v>
      </c>
      <c r="E29" s="68" t="s">
        <v>208</v>
      </c>
      <c r="F29" t="s">
        <v>208</v>
      </c>
      <c r="G29" s="69" t="s">
        <v>208</v>
      </c>
    </row>
    <row r="30" spans="1:7" x14ac:dyDescent="0.25">
      <c r="A30" s="63"/>
      <c r="B30" s="69" t="s">
        <v>261</v>
      </c>
      <c r="C30" s="60" t="s">
        <v>174</v>
      </c>
      <c r="D30" s="71" t="s">
        <v>272</v>
      </c>
      <c r="E30" t="s">
        <v>209</v>
      </c>
      <c r="F30" t="s">
        <v>208</v>
      </c>
      <c r="G30" t="s">
        <v>208</v>
      </c>
    </row>
    <row r="31" spans="1:7" x14ac:dyDescent="0.25">
      <c r="A31" s="63"/>
      <c r="B31" s="69" t="s">
        <v>262</v>
      </c>
      <c r="C31" s="67" t="s">
        <v>175</v>
      </c>
      <c r="D31" s="71" t="s">
        <v>273</v>
      </c>
      <c r="E31" s="68" t="s">
        <v>208</v>
      </c>
      <c r="F31" t="s">
        <v>208</v>
      </c>
      <c r="G31" s="69" t="s">
        <v>208</v>
      </c>
    </row>
    <row r="32" spans="1:7" x14ac:dyDescent="0.25">
      <c r="A32" s="63"/>
      <c r="B32" s="69" t="s">
        <v>266</v>
      </c>
      <c r="C32" s="60" t="s">
        <v>176</v>
      </c>
      <c r="D32" s="71" t="s">
        <v>414</v>
      </c>
      <c r="E32" t="s">
        <v>209</v>
      </c>
      <c r="F32" t="s">
        <v>208</v>
      </c>
      <c r="G32" t="s">
        <v>208</v>
      </c>
    </row>
    <row r="33" spans="1:7" x14ac:dyDescent="0.25">
      <c r="A33" s="60"/>
      <c r="B33" s="60"/>
      <c r="C33" s="60"/>
    </row>
    <row r="34" spans="1:7" x14ac:dyDescent="0.25">
      <c r="A34" s="60"/>
      <c r="B34" s="60" t="s">
        <v>277</v>
      </c>
      <c r="C34" s="64" t="s">
        <v>177</v>
      </c>
      <c r="D34" s="60"/>
      <c r="E34" s="125" t="s">
        <v>208</v>
      </c>
      <c r="F34" t="s">
        <v>208</v>
      </c>
      <c r="G34" t="s">
        <v>209</v>
      </c>
    </row>
    <row r="35" spans="1:7" x14ac:dyDescent="0.25">
      <c r="A35" s="64" t="s">
        <v>145</v>
      </c>
      <c r="B35" t="s">
        <v>278</v>
      </c>
      <c r="C35" s="60" t="s">
        <v>178</v>
      </c>
      <c r="D35" s="71" t="s">
        <v>415</v>
      </c>
      <c r="E35" t="s">
        <v>209</v>
      </c>
      <c r="F35" t="s">
        <v>208</v>
      </c>
      <c r="G35" t="s">
        <v>208</v>
      </c>
    </row>
    <row r="36" spans="1:7" x14ac:dyDescent="0.25">
      <c r="A36" s="64"/>
      <c r="B36" t="s">
        <v>282</v>
      </c>
      <c r="C36" s="60" t="s">
        <v>179</v>
      </c>
      <c r="D36" s="71" t="s">
        <v>283</v>
      </c>
      <c r="E36" t="s">
        <v>209</v>
      </c>
      <c r="F36" t="s">
        <v>208</v>
      </c>
      <c r="G36" t="s">
        <v>208</v>
      </c>
    </row>
    <row r="37" spans="1:7" x14ac:dyDescent="0.25">
      <c r="A37" s="64"/>
      <c r="B37" s="69" t="s">
        <v>281</v>
      </c>
      <c r="C37" s="60" t="s">
        <v>180</v>
      </c>
      <c r="D37" s="71" t="s">
        <v>274</v>
      </c>
      <c r="E37" t="s">
        <v>209</v>
      </c>
      <c r="F37" t="s">
        <v>208</v>
      </c>
      <c r="G37" t="s">
        <v>208</v>
      </c>
    </row>
    <row r="38" spans="1:7" x14ac:dyDescent="0.25">
      <c r="A38" s="64"/>
      <c r="B38" t="s">
        <v>279</v>
      </c>
      <c r="C38" s="60" t="s">
        <v>181</v>
      </c>
      <c r="D38" s="71" t="s">
        <v>284</v>
      </c>
      <c r="E38" t="s">
        <v>209</v>
      </c>
      <c r="F38" t="s">
        <v>208</v>
      </c>
      <c r="G38" t="s">
        <v>208</v>
      </c>
    </row>
    <row r="39" spans="1:7" x14ac:dyDescent="0.25">
      <c r="A39" s="64"/>
      <c r="B39" t="s">
        <v>280</v>
      </c>
      <c r="C39" s="60" t="s">
        <v>182</v>
      </c>
      <c r="D39" s="71" t="s">
        <v>285</v>
      </c>
      <c r="E39" t="s">
        <v>209</v>
      </c>
      <c r="F39" t="s">
        <v>208</v>
      </c>
      <c r="G39" t="s">
        <v>208</v>
      </c>
    </row>
    <row r="40" spans="1:7" x14ac:dyDescent="0.25">
      <c r="A40" s="60"/>
      <c r="B40" s="60"/>
      <c r="C40" s="60"/>
    </row>
    <row r="41" spans="1:7" x14ac:dyDescent="0.25">
      <c r="A41" s="65" t="s">
        <v>183</v>
      </c>
      <c r="B41" s="60" t="s">
        <v>440</v>
      </c>
      <c r="C41" s="60" t="s">
        <v>184</v>
      </c>
      <c r="D41" s="60"/>
      <c r="E41" s="73" t="s">
        <v>208</v>
      </c>
      <c r="F41" t="s">
        <v>208</v>
      </c>
      <c r="G41" t="s">
        <v>209</v>
      </c>
    </row>
    <row r="42" spans="1:7" x14ac:dyDescent="0.25">
      <c r="A42" s="65"/>
      <c r="B42" s="60" t="s">
        <v>287</v>
      </c>
      <c r="C42" s="60" t="s">
        <v>185</v>
      </c>
      <c r="D42" s="60"/>
      <c r="E42" s="73" t="s">
        <v>208</v>
      </c>
      <c r="F42" t="s">
        <v>208</v>
      </c>
      <c r="G42" t="s">
        <v>209</v>
      </c>
    </row>
    <row r="43" spans="1:7" x14ac:dyDescent="0.25">
      <c r="A43" s="65"/>
      <c r="B43" s="60" t="s">
        <v>286</v>
      </c>
      <c r="C43" s="60" t="s">
        <v>286</v>
      </c>
      <c r="D43" s="60"/>
      <c r="E43" t="s">
        <v>209</v>
      </c>
      <c r="F43" t="s">
        <v>208</v>
      </c>
      <c r="G43" t="s">
        <v>209</v>
      </c>
    </row>
    <row r="44" spans="1:7" x14ac:dyDescent="0.25">
      <c r="A44" s="65" t="s">
        <v>146</v>
      </c>
      <c r="B44" s="60" t="s">
        <v>288</v>
      </c>
      <c r="C44" s="60" t="s">
        <v>186</v>
      </c>
      <c r="D44" s="72" t="s">
        <v>298</v>
      </c>
      <c r="E44" t="s">
        <v>209</v>
      </c>
      <c r="F44" t="s">
        <v>208</v>
      </c>
      <c r="G44" t="s">
        <v>208</v>
      </c>
    </row>
    <row r="45" spans="1:7" x14ac:dyDescent="0.25">
      <c r="A45" s="65"/>
      <c r="B45" s="60" t="s">
        <v>289</v>
      </c>
      <c r="C45" s="60" t="s">
        <v>187</v>
      </c>
      <c r="D45" s="72" t="s">
        <v>296</v>
      </c>
      <c r="E45" t="s">
        <v>209</v>
      </c>
      <c r="F45" t="s">
        <v>208</v>
      </c>
      <c r="G45" t="s">
        <v>208</v>
      </c>
    </row>
    <row r="46" spans="1:7" x14ac:dyDescent="0.25">
      <c r="A46" s="65"/>
      <c r="B46" s="60" t="s">
        <v>290</v>
      </c>
      <c r="C46" s="60" t="s">
        <v>188</v>
      </c>
      <c r="D46" s="72" t="s">
        <v>297</v>
      </c>
      <c r="E46" t="s">
        <v>209</v>
      </c>
      <c r="F46" t="s">
        <v>208</v>
      </c>
      <c r="G46" t="s">
        <v>208</v>
      </c>
    </row>
    <row r="47" spans="1:7" x14ac:dyDescent="0.25">
      <c r="A47" s="65"/>
      <c r="B47" s="60" t="s">
        <v>291</v>
      </c>
      <c r="C47" s="60" t="s">
        <v>189</v>
      </c>
      <c r="D47" s="72" t="s">
        <v>299</v>
      </c>
      <c r="E47" t="s">
        <v>209</v>
      </c>
      <c r="F47" t="s">
        <v>208</v>
      </c>
      <c r="G47" t="s">
        <v>208</v>
      </c>
    </row>
    <row r="48" spans="1:7" x14ac:dyDescent="0.25">
      <c r="A48" s="65"/>
      <c r="B48" s="60" t="s">
        <v>292</v>
      </c>
      <c r="C48" s="60" t="s">
        <v>190</v>
      </c>
      <c r="D48" s="72" t="s">
        <v>300</v>
      </c>
      <c r="E48" t="s">
        <v>209</v>
      </c>
      <c r="F48" t="s">
        <v>208</v>
      </c>
      <c r="G48" t="s">
        <v>208</v>
      </c>
    </row>
    <row r="49" spans="1:7" x14ac:dyDescent="0.25">
      <c r="A49" s="65"/>
      <c r="B49" s="60" t="s">
        <v>293</v>
      </c>
      <c r="C49" s="60" t="s">
        <v>191</v>
      </c>
      <c r="D49" s="72" t="s">
        <v>301</v>
      </c>
      <c r="E49" t="s">
        <v>209</v>
      </c>
      <c r="F49" t="s">
        <v>208</v>
      </c>
      <c r="G49" t="s">
        <v>208</v>
      </c>
    </row>
    <row r="50" spans="1:7" x14ac:dyDescent="0.25">
      <c r="A50" s="65"/>
      <c r="B50" s="60" t="s">
        <v>294</v>
      </c>
      <c r="C50" s="60" t="s">
        <v>192</v>
      </c>
      <c r="D50" s="72" t="s">
        <v>302</v>
      </c>
      <c r="E50" s="68" t="s">
        <v>208</v>
      </c>
      <c r="F50" t="s">
        <v>208</v>
      </c>
      <c r="G50" s="69" t="s">
        <v>208</v>
      </c>
    </row>
    <row r="51" spans="1:7" x14ac:dyDescent="0.25">
      <c r="A51" s="65"/>
      <c r="B51" s="60" t="s">
        <v>295</v>
      </c>
      <c r="C51" s="60" t="s">
        <v>193</v>
      </c>
      <c r="D51" s="72" t="s">
        <v>303</v>
      </c>
      <c r="E51" t="s">
        <v>209</v>
      </c>
      <c r="F51" t="s">
        <v>208</v>
      </c>
      <c r="G51" t="s">
        <v>208</v>
      </c>
    </row>
    <row r="52" spans="1:7" x14ac:dyDescent="0.25">
      <c r="A52" s="60"/>
      <c r="B52" s="60"/>
      <c r="C52" s="60"/>
    </row>
    <row r="53" spans="1:7" x14ac:dyDescent="0.25">
      <c r="A53" s="67"/>
      <c r="B53" s="60" t="s">
        <v>304</v>
      </c>
      <c r="C53" s="66" t="s">
        <v>195</v>
      </c>
      <c r="D53" s="60"/>
      <c r="E53" s="70" t="s">
        <v>208</v>
      </c>
      <c r="F53" t="s">
        <v>208</v>
      </c>
      <c r="G53" t="s">
        <v>209</v>
      </c>
    </row>
    <row r="54" spans="1:7" x14ac:dyDescent="0.25">
      <c r="A54" s="67"/>
      <c r="B54" s="60" t="s">
        <v>305</v>
      </c>
      <c r="C54" s="60" t="s">
        <v>196</v>
      </c>
      <c r="D54" s="60"/>
      <c r="E54" t="s">
        <v>209</v>
      </c>
      <c r="F54" t="s">
        <v>208</v>
      </c>
      <c r="G54" t="s">
        <v>209</v>
      </c>
    </row>
    <row r="55" spans="1:7" x14ac:dyDescent="0.25">
      <c r="A55" s="67"/>
      <c r="B55" s="60" t="s">
        <v>306</v>
      </c>
      <c r="C55" s="60" t="s">
        <v>203</v>
      </c>
      <c r="D55" s="60"/>
      <c r="E55" t="s">
        <v>209</v>
      </c>
      <c r="F55" t="s">
        <v>208</v>
      </c>
      <c r="G55" t="s">
        <v>209</v>
      </c>
    </row>
    <row r="56" spans="1:7" x14ac:dyDescent="0.25">
      <c r="A56" s="67"/>
      <c r="B56" s="60" t="s">
        <v>307</v>
      </c>
      <c r="C56" s="60" t="s">
        <v>194</v>
      </c>
      <c r="D56" s="72" t="s">
        <v>320</v>
      </c>
      <c r="E56" t="s">
        <v>209</v>
      </c>
      <c r="F56" t="s">
        <v>208</v>
      </c>
      <c r="G56" t="s">
        <v>209</v>
      </c>
    </row>
    <row r="57" spans="1:7" x14ac:dyDescent="0.25">
      <c r="A57" s="67"/>
      <c r="B57" s="60" t="s">
        <v>416</v>
      </c>
      <c r="C57" s="60" t="s">
        <v>417</v>
      </c>
      <c r="D57" s="72"/>
      <c r="E57" t="s">
        <v>209</v>
      </c>
      <c r="F57" t="s">
        <v>208</v>
      </c>
      <c r="G57" t="s">
        <v>209</v>
      </c>
    </row>
    <row r="58" spans="1:7" x14ac:dyDescent="0.25">
      <c r="A58" s="60"/>
      <c r="B58" s="60"/>
      <c r="C58" s="60"/>
      <c r="D58" s="60"/>
    </row>
    <row r="59" spans="1:7" x14ac:dyDescent="0.25">
      <c r="A59" s="67" t="s">
        <v>331</v>
      </c>
      <c r="B59" s="60" t="s">
        <v>418</v>
      </c>
      <c r="C59" s="60" t="s">
        <v>419</v>
      </c>
      <c r="D59" s="71" t="s">
        <v>420</v>
      </c>
      <c r="E59" t="s">
        <v>209</v>
      </c>
      <c r="F59" t="s">
        <v>208</v>
      </c>
      <c r="G59" t="s">
        <v>208</v>
      </c>
    </row>
    <row r="60" spans="1:7" x14ac:dyDescent="0.25">
      <c r="A60" s="67"/>
      <c r="B60" s="60" t="s">
        <v>317</v>
      </c>
      <c r="C60" s="60" t="s">
        <v>329</v>
      </c>
      <c r="D60" s="71" t="s">
        <v>323</v>
      </c>
      <c r="E60" t="s">
        <v>209</v>
      </c>
      <c r="F60" t="s">
        <v>208</v>
      </c>
      <c r="G60" t="s">
        <v>208</v>
      </c>
    </row>
    <row r="61" spans="1:7" x14ac:dyDescent="0.25">
      <c r="A61" s="67"/>
      <c r="B61" s="60" t="s">
        <v>316</v>
      </c>
      <c r="C61" s="60" t="s">
        <v>197</v>
      </c>
      <c r="D61" s="71" t="s">
        <v>321</v>
      </c>
      <c r="E61" t="s">
        <v>209</v>
      </c>
      <c r="F61" t="s">
        <v>208</v>
      </c>
      <c r="G61" t="s">
        <v>208</v>
      </c>
    </row>
    <row r="62" spans="1:7" x14ac:dyDescent="0.25">
      <c r="A62" s="67"/>
      <c r="B62" s="60" t="s">
        <v>421</v>
      </c>
      <c r="C62" s="60" t="s">
        <v>422</v>
      </c>
      <c r="D62" s="71" t="s">
        <v>423</v>
      </c>
      <c r="E62" t="s">
        <v>209</v>
      </c>
      <c r="F62" t="s">
        <v>208</v>
      </c>
      <c r="G62" t="s">
        <v>208</v>
      </c>
    </row>
    <row r="63" spans="1:7" x14ac:dyDescent="0.25">
      <c r="A63" s="67"/>
      <c r="B63" s="60" t="s">
        <v>315</v>
      </c>
      <c r="C63" s="60" t="s">
        <v>198</v>
      </c>
      <c r="D63" s="71" t="s">
        <v>322</v>
      </c>
      <c r="E63" t="s">
        <v>209</v>
      </c>
      <c r="F63" t="s">
        <v>208</v>
      </c>
      <c r="G63" t="s">
        <v>208</v>
      </c>
    </row>
    <row r="64" spans="1:7" x14ac:dyDescent="0.25">
      <c r="A64" s="67"/>
      <c r="B64" s="60" t="s">
        <v>314</v>
      </c>
      <c r="C64" s="60" t="s">
        <v>211</v>
      </c>
      <c r="D64" s="71" t="s">
        <v>326</v>
      </c>
      <c r="E64" t="s">
        <v>209</v>
      </c>
      <c r="F64" t="s">
        <v>208</v>
      </c>
      <c r="G64" t="s">
        <v>208</v>
      </c>
    </row>
    <row r="65" spans="1:7" x14ac:dyDescent="0.25">
      <c r="A65" s="67"/>
      <c r="B65" s="60" t="s">
        <v>313</v>
      </c>
      <c r="C65" s="60" t="s">
        <v>199</v>
      </c>
      <c r="D65" s="71" t="s">
        <v>327</v>
      </c>
      <c r="E65" t="s">
        <v>209</v>
      </c>
      <c r="F65" t="s">
        <v>208</v>
      </c>
      <c r="G65" t="s">
        <v>208</v>
      </c>
    </row>
    <row r="66" spans="1:7" x14ac:dyDescent="0.25">
      <c r="A66" s="67"/>
      <c r="B66" s="60" t="s">
        <v>312</v>
      </c>
      <c r="C66" s="60" t="s">
        <v>200</v>
      </c>
      <c r="D66" s="71" t="s">
        <v>330</v>
      </c>
      <c r="E66" t="s">
        <v>209</v>
      </c>
      <c r="F66" t="s">
        <v>208</v>
      </c>
      <c r="G66" t="s">
        <v>208</v>
      </c>
    </row>
    <row r="67" spans="1:7" x14ac:dyDescent="0.25">
      <c r="A67" s="67"/>
      <c r="B67" s="60" t="s">
        <v>311</v>
      </c>
      <c r="C67" s="60" t="s">
        <v>201</v>
      </c>
      <c r="D67" s="71" t="s">
        <v>325</v>
      </c>
      <c r="E67" t="s">
        <v>209</v>
      </c>
      <c r="F67" t="s">
        <v>208</v>
      </c>
      <c r="G67" t="s">
        <v>208</v>
      </c>
    </row>
    <row r="68" spans="1:7" x14ac:dyDescent="0.25">
      <c r="A68" s="67"/>
      <c r="B68" s="60" t="s">
        <v>310</v>
      </c>
      <c r="C68" s="60" t="s">
        <v>216</v>
      </c>
      <c r="D68" s="71" t="s">
        <v>324</v>
      </c>
      <c r="E68" t="s">
        <v>209</v>
      </c>
      <c r="F68" t="s">
        <v>208</v>
      </c>
      <c r="G68" t="s">
        <v>208</v>
      </c>
    </row>
    <row r="69" spans="1:7" x14ac:dyDescent="0.25">
      <c r="A69" s="67"/>
      <c r="B69" s="60" t="s">
        <v>424</v>
      </c>
      <c r="C69" s="60" t="s">
        <v>333</v>
      </c>
      <c r="D69" s="71" t="s">
        <v>319</v>
      </c>
      <c r="E69" t="s">
        <v>209</v>
      </c>
      <c r="F69" t="s">
        <v>208</v>
      </c>
      <c r="G69" t="s">
        <v>208</v>
      </c>
    </row>
    <row r="70" spans="1:7" x14ac:dyDescent="0.25">
      <c r="A70" s="67"/>
      <c r="B70" s="60" t="s">
        <v>309</v>
      </c>
      <c r="C70" s="60" t="s">
        <v>202</v>
      </c>
      <c r="D70" s="71" t="s">
        <v>318</v>
      </c>
      <c r="E70" t="s">
        <v>209</v>
      </c>
      <c r="F70" t="s">
        <v>208</v>
      </c>
      <c r="G70" t="s">
        <v>208</v>
      </c>
    </row>
    <row r="71" spans="1:7" x14ac:dyDescent="0.25">
      <c r="A71" s="67"/>
      <c r="B71" s="60" t="s">
        <v>308</v>
      </c>
      <c r="C71" s="60" t="s">
        <v>332</v>
      </c>
      <c r="D71" s="71" t="s">
        <v>328</v>
      </c>
      <c r="E71" t="s">
        <v>209</v>
      </c>
      <c r="F71" t="s">
        <v>208</v>
      </c>
      <c r="G71" t="s">
        <v>208</v>
      </c>
    </row>
  </sheetData>
  <mergeCells count="1">
    <mergeCell ref="A1:D1"/>
  </mergeCells>
  <hyperlinks>
    <hyperlink ref="D4" r:id="rId1" display="Doubs (Altitude)"/>
    <hyperlink ref="D5" r:id="rId2" display="Eure (Altitude)"/>
    <hyperlink ref="D7" r:id="rId3" display="Lozère (Altitude)"/>
    <hyperlink ref="D8" r:id="rId4" display="Communautés de communes des Rives de Moselle (Altitude)"/>
    <hyperlink ref="D9" r:id="rId5" display="Vannes (Axione)"/>
    <hyperlink ref="D11" r:id="rId6" display="Ardèche &amp; Drôme (Axione)"/>
    <hyperlink ref="D12" r:id="rId7" display="Aisne (Axione)"/>
    <hyperlink ref="D14" r:id="rId8" display="Gonfreville L'Orcher (Axione)"/>
    <hyperlink ref="D15" r:id="rId9" display="Nièvre (Axione)"/>
    <hyperlink ref="D16" r:id="rId10" display="Sarthe (Axione)"/>
    <hyperlink ref="D18" r:id="rId11" display="Loire"/>
    <hyperlink ref="D17" r:id="rId12" display="Pau (Axione)"/>
    <hyperlink ref="D19" r:id="rId13" display="Vaucluse"/>
    <hyperlink ref="D22" r:id="rId14" display="Dunkerque Grand Littoral Networks (Covage)"/>
    <hyperlink ref="D27" r:id="rId15" display="Calvados (Covage)"/>
    <hyperlink ref="D32" r:id="rId16" display="Sequantic (Covage) BLOD"/>
    <hyperlink ref="D23" r:id="rId17" display="Communauté d'agglomération Seine Essonne (Covage)"/>
    <hyperlink ref="D24" r:id="rId18" display="Seine-et-Marne (Covage)"/>
    <hyperlink ref="D25" r:id="rId19" display="Angoulème (Covage)"/>
    <hyperlink ref="D26" r:id="rId20" display="Communauté de Communes des Deux Sarres (Covage)"/>
    <hyperlink ref="D29" r:id="rId21" display="Essonnes (Covage)"/>
    <hyperlink ref="D31" r:id="rId22" display="Nancy (Covage)"/>
    <hyperlink ref="D30" r:id="rId23" display="Moulins-lès-Metz"/>
    <hyperlink ref="D28" r:id="rId24" display="Calvados (Covage)"/>
    <hyperlink ref="D37" r:id="rId25" display="Communauté d'agglomération du Plateau de Saclay  (Caps THD ; Orange)"/>
    <hyperlink ref="D38" r:id="rId26" display="Dax (Orange)"/>
    <hyperlink ref="D39" r:id="rId27" display="Laval THD (Orange)"/>
    <hyperlink ref="D36" r:id="rId28" display="Bretagne (Orange)"/>
    <hyperlink ref="D35" r:id="rId29" display="Auvergne (Orange)"/>
    <hyperlink ref="D50" r:id="rId30" display="Seine-Saint-Denis &amp; Val-d'Oise (SFR Collectivités)"/>
    <hyperlink ref="D45" r:id="rId31" display="Eure-et-Loir (SFR Collectivités)"/>
    <hyperlink ref="D46" r:id="rId32" display="Gravellines"/>
    <hyperlink ref="D47" r:id="rId33" display="Loiret THD (SFR Collectivités)"/>
    <hyperlink ref="D48" r:id="rId34" display="Manche Numerique (SFR Collectivités)"/>
    <hyperlink ref="D49" r:id="rId35" display="Oise (SFR Collectivités)"/>
    <hyperlink ref="D44" r:id="rId36" display="Hauts-de-Seine &amp; Seine-Saint-Denis &amp; Val-de-Marne (SFR Collectivités)"/>
    <hyperlink ref="D51" r:id="rId37" display="Val-de-Marne (SFR Collectivités)"/>
    <hyperlink ref="D69" r:id="rId38" display="Communauté de communes du Pays de Bitche (Tubeo)"/>
    <hyperlink ref="D56" r:id="rId39" display="Chartres métropole innnovations numériques"/>
    <hyperlink ref="D63" r:id="rId40"/>
    <hyperlink ref="D60" r:id="rId41"/>
    <hyperlink ref="D65" r:id="rId42" display="Régie gaz et électricité de Sallanches"/>
    <hyperlink ref="D61" r:id="rId43" display="Chooz"/>
    <hyperlink ref="D64" r:id="rId44" display="Saint-Quentin-en-Yvelines"/>
    <hyperlink ref="D70" r:id="rId45" display="Ain"/>
    <hyperlink ref="D67" r:id="rId46"/>
    <hyperlink ref="D68" r:id="rId47" display="Landes"/>
    <hyperlink ref="D71" r:id="rId48"/>
    <hyperlink ref="D66" r:id="rId49" display="Tarn &amp; Tarn-et-Garonne"/>
    <hyperlink ref="D62" r:id="rId50"/>
    <hyperlink ref="D13" r:id="rId51"/>
    <hyperlink ref="D6" r:id="rId52"/>
    <hyperlink ref="D59" r:id="rId53"/>
    <hyperlink ref="B2" r:id="rId54"/>
  </hyperlinks>
  <pageMargins left="0.7" right="0.7" top="0.75" bottom="0.75" header="0.3" footer="0.3"/>
  <pageSetup paperSize="9" orientation="portrait" r:id="rId55"/>
  <legacyDrawing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zoomScaleNormal="100" workbookViewId="0">
      <pane xSplit="4" ySplit="1" topLeftCell="M2" activePane="bottomRight" state="frozen"/>
      <selection activeCell="AH18" sqref="AH18"/>
      <selection pane="topRight" activeCell="AH18" sqref="AH18"/>
      <selection pane="bottomLeft" activeCell="AH18" sqref="AH18"/>
      <selection pane="bottomRight" activeCell="AG1" sqref="AG1:AG1048576"/>
    </sheetView>
  </sheetViews>
  <sheetFormatPr baseColWidth="10" defaultRowHeight="15" x14ac:dyDescent="0.25"/>
  <cols>
    <col min="1" max="1" width="5.28515625" style="141" bestFit="1" customWidth="1"/>
    <col min="2" max="2" width="10.42578125" style="141" bestFit="1" customWidth="1"/>
    <col min="3" max="3" width="13.42578125" style="141" bestFit="1" customWidth="1"/>
    <col min="4" max="4" width="13.28515625" style="141" bestFit="1" customWidth="1"/>
    <col min="5" max="8" width="7.7109375" style="141" bestFit="1" customWidth="1"/>
    <col min="9" max="23" width="8.140625" style="141" bestFit="1" customWidth="1"/>
    <col min="24" max="28" width="8.140625" style="174" bestFit="1" customWidth="1"/>
    <col min="29" max="29" width="11.85546875" style="174" bestFit="1" customWidth="1"/>
    <col min="30" max="30" width="8.140625" style="174" bestFit="1" customWidth="1"/>
    <col min="31" max="32" width="9" style="174" bestFit="1" customWidth="1"/>
    <col min="33" max="16384" width="11.42578125" style="141"/>
  </cols>
  <sheetData>
    <row r="1" spans="1:32" ht="15.75" thickBot="1" x14ac:dyDescent="0.3">
      <c r="A1" s="227" t="s">
        <v>217</v>
      </c>
      <c r="B1" s="228"/>
      <c r="C1" s="228"/>
      <c r="D1" s="229"/>
      <c r="E1" s="134" t="s">
        <v>218</v>
      </c>
      <c r="F1" s="134" t="s">
        <v>219</v>
      </c>
      <c r="G1" s="134" t="s">
        <v>220</v>
      </c>
      <c r="H1" s="135" t="s">
        <v>221</v>
      </c>
      <c r="I1" s="135" t="s">
        <v>7</v>
      </c>
      <c r="J1" s="135" t="s">
        <v>8</v>
      </c>
      <c r="K1" s="136" t="s">
        <v>9</v>
      </c>
      <c r="L1" s="135" t="s">
        <v>10</v>
      </c>
      <c r="M1" s="135" t="s">
        <v>11</v>
      </c>
      <c r="N1" s="135" t="s">
        <v>12</v>
      </c>
      <c r="O1" s="137" t="s">
        <v>13</v>
      </c>
      <c r="P1" s="137" t="s">
        <v>14</v>
      </c>
      <c r="Q1" s="135" t="s">
        <v>15</v>
      </c>
      <c r="R1" s="137" t="s">
        <v>16</v>
      </c>
      <c r="S1" s="137" t="s">
        <v>17</v>
      </c>
      <c r="T1" s="136" t="s">
        <v>18</v>
      </c>
      <c r="U1" s="135" t="s">
        <v>52</v>
      </c>
      <c r="V1" s="137" t="s">
        <v>55</v>
      </c>
      <c r="W1" s="137" t="s">
        <v>56</v>
      </c>
      <c r="X1" s="138" t="s">
        <v>118</v>
      </c>
      <c r="Y1" s="135" t="s">
        <v>123</v>
      </c>
      <c r="Z1" s="137" t="s">
        <v>124</v>
      </c>
      <c r="AA1" s="137" t="s">
        <v>127</v>
      </c>
      <c r="AB1" s="138" t="s">
        <v>128</v>
      </c>
      <c r="AC1" s="135" t="s">
        <v>132</v>
      </c>
      <c r="AD1" s="137" t="s">
        <v>133</v>
      </c>
      <c r="AE1" s="139" t="s">
        <v>136</v>
      </c>
      <c r="AF1" s="140" t="s">
        <v>137</v>
      </c>
    </row>
    <row r="2" spans="1:32" x14ac:dyDescent="0.25">
      <c r="A2" s="230" t="s">
        <v>435</v>
      </c>
      <c r="B2" s="233" t="s">
        <v>222</v>
      </c>
      <c r="C2" s="236" t="s">
        <v>436</v>
      </c>
      <c r="D2" s="142" t="s">
        <v>225</v>
      </c>
      <c r="E2" s="91">
        <v>6445.1455600000008</v>
      </c>
      <c r="F2" s="91">
        <v>6870.9356000000007</v>
      </c>
      <c r="G2" s="91">
        <v>7631.4960000000001</v>
      </c>
      <c r="H2" s="91">
        <v>8569.4519999999993</v>
      </c>
      <c r="I2" s="91">
        <v>10058.804999999998</v>
      </c>
      <c r="J2" s="91">
        <v>11744.31388</v>
      </c>
      <c r="K2" s="91">
        <v>12761.555880000002</v>
      </c>
      <c r="L2" s="91">
        <v>14055.270879999998</v>
      </c>
      <c r="M2" s="91">
        <v>15027.679880000002</v>
      </c>
      <c r="N2" s="91">
        <v>16370.776879999999</v>
      </c>
      <c r="O2" s="91">
        <v>18183.371880000002</v>
      </c>
      <c r="P2" s="91">
        <v>20155.71788</v>
      </c>
      <c r="Q2" s="143">
        <v>21849.846879999997</v>
      </c>
      <c r="R2" s="144">
        <v>24197.276879999998</v>
      </c>
      <c r="S2" s="144">
        <v>26495.481879999999</v>
      </c>
      <c r="T2" s="92">
        <v>29201.003879999997</v>
      </c>
      <c r="U2" s="143">
        <v>34146.637880000002</v>
      </c>
      <c r="V2" s="144">
        <v>37245.061880000001</v>
      </c>
      <c r="W2" s="144">
        <v>41748.400880000001</v>
      </c>
      <c r="X2" s="92">
        <v>46160.486879999989</v>
      </c>
      <c r="Y2" s="143">
        <v>52096.603879999988</v>
      </c>
      <c r="Z2" s="144">
        <v>59416.696880000003</v>
      </c>
      <c r="AA2" s="144">
        <v>65520.973879999998</v>
      </c>
      <c r="AB2" s="144">
        <v>73038.835879999999</v>
      </c>
      <c r="AC2" s="143">
        <v>80947.457880000002</v>
      </c>
      <c r="AD2" s="144">
        <v>91946.770879999996</v>
      </c>
      <c r="AE2" s="92">
        <v>102150.20887999999</v>
      </c>
      <c r="AF2" s="91">
        <v>117661.21388</v>
      </c>
    </row>
    <row r="3" spans="1:32" x14ac:dyDescent="0.25">
      <c r="A3" s="231"/>
      <c r="B3" s="234"/>
      <c r="C3" s="237"/>
      <c r="D3" s="145" t="s">
        <v>363</v>
      </c>
      <c r="E3" s="89">
        <v>0</v>
      </c>
      <c r="F3" s="89">
        <v>0</v>
      </c>
      <c r="G3" s="89">
        <v>0</v>
      </c>
      <c r="H3" s="89">
        <v>0</v>
      </c>
      <c r="I3" s="89">
        <v>0</v>
      </c>
      <c r="J3" s="89">
        <v>0</v>
      </c>
      <c r="K3" s="89">
        <v>0</v>
      </c>
      <c r="L3" s="89">
        <v>0</v>
      </c>
      <c r="M3" s="89">
        <v>0</v>
      </c>
      <c r="N3" s="89">
        <v>0</v>
      </c>
      <c r="O3" s="89">
        <v>0</v>
      </c>
      <c r="P3" s="89">
        <v>0</v>
      </c>
      <c r="Q3" s="146">
        <v>0</v>
      </c>
      <c r="R3" s="95">
        <v>0</v>
      </c>
      <c r="S3" s="95">
        <v>0</v>
      </c>
      <c r="T3" s="88">
        <v>0</v>
      </c>
      <c r="U3" s="146">
        <v>0</v>
      </c>
      <c r="V3" s="95">
        <v>0</v>
      </c>
      <c r="W3" s="95">
        <v>0</v>
      </c>
      <c r="X3" s="88">
        <v>0</v>
      </c>
      <c r="Y3" s="146">
        <v>36245.34887999999</v>
      </c>
      <c r="Z3" s="95">
        <v>39045.753879999997</v>
      </c>
      <c r="AA3" s="95">
        <v>41415.967880000004</v>
      </c>
      <c r="AB3" s="95">
        <v>44229.532879999999</v>
      </c>
      <c r="AC3" s="146">
        <v>47278.301880000006</v>
      </c>
      <c r="AD3" s="95">
        <v>51811.976880000002</v>
      </c>
      <c r="AE3" s="88">
        <v>55652.001879999996</v>
      </c>
      <c r="AF3" s="89">
        <v>60997.966879999993</v>
      </c>
    </row>
    <row r="4" spans="1:32" x14ac:dyDescent="0.25">
      <c r="A4" s="231"/>
      <c r="B4" s="234"/>
      <c r="C4" s="237"/>
      <c r="D4" s="147" t="s">
        <v>364</v>
      </c>
      <c r="E4" s="89">
        <v>0</v>
      </c>
      <c r="F4" s="89">
        <v>0</v>
      </c>
      <c r="G4" s="89">
        <v>0</v>
      </c>
      <c r="H4" s="89">
        <v>0</v>
      </c>
      <c r="I4" s="89">
        <v>0</v>
      </c>
      <c r="J4" s="89">
        <v>0</v>
      </c>
      <c r="K4" s="89">
        <v>0</v>
      </c>
      <c r="L4" s="89">
        <v>0</v>
      </c>
      <c r="M4" s="89">
        <v>0</v>
      </c>
      <c r="N4" s="89">
        <v>0</v>
      </c>
      <c r="O4" s="89">
        <v>0</v>
      </c>
      <c r="P4" s="89">
        <v>0</v>
      </c>
      <c r="Q4" s="146">
        <v>0</v>
      </c>
      <c r="R4" s="95">
        <v>0</v>
      </c>
      <c r="S4" s="95">
        <v>0</v>
      </c>
      <c r="T4" s="88">
        <v>0</v>
      </c>
      <c r="U4" s="146">
        <v>0</v>
      </c>
      <c r="V4" s="95">
        <v>0</v>
      </c>
      <c r="W4" s="95">
        <v>0</v>
      </c>
      <c r="X4" s="88">
        <v>0</v>
      </c>
      <c r="Y4" s="146">
        <v>15851.255000000001</v>
      </c>
      <c r="Z4" s="95">
        <v>20370.942999999999</v>
      </c>
      <c r="AA4" s="95">
        <v>24105.005999999998</v>
      </c>
      <c r="AB4" s="95">
        <v>28809.303</v>
      </c>
      <c r="AC4" s="146">
        <v>33669.156000000003</v>
      </c>
      <c r="AD4" s="95">
        <v>40134.794000000002</v>
      </c>
      <c r="AE4" s="88">
        <v>46498.207000000002</v>
      </c>
      <c r="AF4" s="89">
        <v>56663.246999999996</v>
      </c>
    </row>
    <row r="5" spans="1:32" ht="15.75" thickBot="1" x14ac:dyDescent="0.3">
      <c r="A5" s="231"/>
      <c r="B5" s="234"/>
      <c r="C5" s="238"/>
      <c r="D5" s="148" t="s">
        <v>226</v>
      </c>
      <c r="E5" s="149">
        <v>0</v>
      </c>
      <c r="F5" s="149">
        <v>0</v>
      </c>
      <c r="G5" s="149">
        <v>0</v>
      </c>
      <c r="H5" s="149">
        <v>0</v>
      </c>
      <c r="I5" s="149">
        <v>0</v>
      </c>
      <c r="J5" s="149">
        <v>0</v>
      </c>
      <c r="K5" s="149">
        <v>0</v>
      </c>
      <c r="L5" s="149">
        <v>0</v>
      </c>
      <c r="M5" s="149">
        <v>0</v>
      </c>
      <c r="N5" s="149">
        <v>0</v>
      </c>
      <c r="O5" s="149">
        <v>0</v>
      </c>
      <c r="P5" s="149">
        <v>0</v>
      </c>
      <c r="Q5" s="150">
        <v>0</v>
      </c>
      <c r="R5" s="151">
        <v>0</v>
      </c>
      <c r="S5" s="151">
        <v>0</v>
      </c>
      <c r="T5" s="152">
        <v>0</v>
      </c>
      <c r="U5" s="150">
        <v>0</v>
      </c>
      <c r="V5" s="151">
        <v>0</v>
      </c>
      <c r="W5" s="151">
        <v>0</v>
      </c>
      <c r="X5" s="152">
        <v>0</v>
      </c>
      <c r="Y5" s="150">
        <v>0</v>
      </c>
      <c r="Z5" s="151">
        <v>0</v>
      </c>
      <c r="AA5" s="151">
        <v>0</v>
      </c>
      <c r="AB5" s="151">
        <v>40042.682999999997</v>
      </c>
      <c r="AC5" s="150">
        <v>0</v>
      </c>
      <c r="AD5" s="151">
        <v>0</v>
      </c>
      <c r="AE5" s="152">
        <v>0</v>
      </c>
      <c r="AF5" s="149">
        <v>74136.081999999995</v>
      </c>
    </row>
    <row r="6" spans="1:32" x14ac:dyDescent="0.25">
      <c r="A6" s="231"/>
      <c r="B6" s="234"/>
      <c r="C6" s="224" t="s">
        <v>437</v>
      </c>
      <c r="D6" s="142" t="s">
        <v>225</v>
      </c>
      <c r="E6" s="153">
        <v>0</v>
      </c>
      <c r="F6" s="154">
        <v>14.555</v>
      </c>
      <c r="G6" s="155">
        <v>15.94</v>
      </c>
      <c r="H6" s="156">
        <v>15.955</v>
      </c>
      <c r="I6" s="155">
        <v>24.541</v>
      </c>
      <c r="J6" s="155">
        <v>38.561</v>
      </c>
      <c r="K6" s="155">
        <v>127.40600000000001</v>
      </c>
      <c r="L6" s="156">
        <v>176.04599999999999</v>
      </c>
      <c r="M6" s="157">
        <v>256.048</v>
      </c>
      <c r="N6" s="156">
        <v>396.98899999999998</v>
      </c>
      <c r="O6" s="154">
        <v>560.32899999999995</v>
      </c>
      <c r="P6" s="156">
        <v>726.976</v>
      </c>
      <c r="Q6" s="158">
        <v>980.30499999999995</v>
      </c>
      <c r="R6" s="159">
        <v>1114.5709999999999</v>
      </c>
      <c r="S6" s="159">
        <v>1365.42</v>
      </c>
      <c r="T6" s="160">
        <v>1616.231</v>
      </c>
      <c r="U6" s="161">
        <v>1729.845</v>
      </c>
      <c r="V6" s="159">
        <v>1984.663</v>
      </c>
      <c r="W6" s="159">
        <v>2548.4059999999999</v>
      </c>
      <c r="X6" s="162">
        <v>3441.8829999999962</v>
      </c>
      <c r="Y6" s="161">
        <v>4418.9509999999964</v>
      </c>
      <c r="Z6" s="159">
        <v>5938.4690000000001</v>
      </c>
      <c r="AA6" s="159">
        <v>7284.01</v>
      </c>
      <c r="AB6" s="163">
        <v>8730.3649999999998</v>
      </c>
      <c r="AC6" s="161">
        <v>10376.569</v>
      </c>
      <c r="AD6" s="159">
        <v>12389.787</v>
      </c>
      <c r="AE6" s="164">
        <v>14662.441999999999</v>
      </c>
      <c r="AF6" s="163">
        <v>18903.702000000001</v>
      </c>
    </row>
    <row r="7" spans="1:32" x14ac:dyDescent="0.25">
      <c r="A7" s="231"/>
      <c r="B7" s="234"/>
      <c r="C7" s="239"/>
      <c r="D7" s="145" t="s">
        <v>363</v>
      </c>
      <c r="E7" s="89">
        <v>0</v>
      </c>
      <c r="F7" s="89">
        <v>0</v>
      </c>
      <c r="G7" s="89">
        <v>0</v>
      </c>
      <c r="H7" s="89">
        <v>0</v>
      </c>
      <c r="I7" s="89">
        <v>0</v>
      </c>
      <c r="J7" s="89">
        <v>0</v>
      </c>
      <c r="K7" s="89">
        <v>0</v>
      </c>
      <c r="L7" s="89">
        <v>0</v>
      </c>
      <c r="M7" s="89">
        <v>0</v>
      </c>
      <c r="N7" s="89">
        <v>0</v>
      </c>
      <c r="O7" s="89">
        <v>0</v>
      </c>
      <c r="P7" s="89">
        <v>0</v>
      </c>
      <c r="Q7" s="146">
        <v>0</v>
      </c>
      <c r="R7" s="95">
        <v>0</v>
      </c>
      <c r="S7" s="95">
        <v>0</v>
      </c>
      <c r="T7" s="88">
        <v>0</v>
      </c>
      <c r="U7" s="146">
        <v>0</v>
      </c>
      <c r="V7" s="95">
        <v>0</v>
      </c>
      <c r="W7" s="95">
        <v>0</v>
      </c>
      <c r="X7" s="95">
        <v>0</v>
      </c>
      <c r="Y7" s="165">
        <v>891.93199999999626</v>
      </c>
      <c r="Z7" s="166">
        <v>982.702</v>
      </c>
      <c r="AA7" s="166">
        <v>1126.9570000000001</v>
      </c>
      <c r="AB7" s="166">
        <v>1352.7080000000001</v>
      </c>
      <c r="AC7" s="165">
        <v>1538.741</v>
      </c>
      <c r="AD7" s="166">
        <v>1937.1859999999999</v>
      </c>
      <c r="AE7" s="166">
        <v>2229.826</v>
      </c>
      <c r="AF7" s="166">
        <v>2583.9389999999999</v>
      </c>
    </row>
    <row r="8" spans="1:32" ht="15.75" thickBot="1" x14ac:dyDescent="0.3">
      <c r="A8" s="231"/>
      <c r="B8" s="235"/>
      <c r="C8" s="240"/>
      <c r="D8" s="148" t="s">
        <v>364</v>
      </c>
      <c r="E8" s="90">
        <v>0</v>
      </c>
      <c r="F8" s="90">
        <v>0</v>
      </c>
      <c r="G8" s="90">
        <v>0</v>
      </c>
      <c r="H8" s="90">
        <v>0</v>
      </c>
      <c r="I8" s="90">
        <v>0</v>
      </c>
      <c r="J8" s="90">
        <v>0</v>
      </c>
      <c r="K8" s="90">
        <v>0</v>
      </c>
      <c r="L8" s="90">
        <v>0</v>
      </c>
      <c r="M8" s="90">
        <v>0</v>
      </c>
      <c r="N8" s="90">
        <v>0</v>
      </c>
      <c r="O8" s="90">
        <v>0</v>
      </c>
      <c r="P8" s="90">
        <v>0</v>
      </c>
      <c r="Q8" s="167">
        <v>0</v>
      </c>
      <c r="R8" s="93">
        <v>0</v>
      </c>
      <c r="S8" s="93">
        <v>0</v>
      </c>
      <c r="T8" s="87">
        <v>0</v>
      </c>
      <c r="U8" s="167">
        <v>0</v>
      </c>
      <c r="V8" s="93">
        <v>0</v>
      </c>
      <c r="W8" s="93">
        <v>0</v>
      </c>
      <c r="X8" s="93">
        <v>0</v>
      </c>
      <c r="Y8" s="168">
        <v>3527.0189999999998</v>
      </c>
      <c r="Z8" s="169">
        <v>4955.7669999999998</v>
      </c>
      <c r="AA8" s="169">
        <v>6157.0529999999999</v>
      </c>
      <c r="AB8" s="169">
        <v>7377.6570000000002</v>
      </c>
      <c r="AC8" s="168">
        <v>8837.8279999999995</v>
      </c>
      <c r="AD8" s="169">
        <v>10452.601000000001</v>
      </c>
      <c r="AE8" s="169">
        <v>12432.616</v>
      </c>
      <c r="AF8" s="169">
        <v>16319.763000000001</v>
      </c>
    </row>
    <row r="9" spans="1:32" x14ac:dyDescent="0.25">
      <c r="A9" s="231"/>
      <c r="B9" s="225" t="s">
        <v>223</v>
      </c>
      <c r="C9" s="236" t="s">
        <v>436</v>
      </c>
      <c r="D9" s="147" t="s">
        <v>225</v>
      </c>
      <c r="E9" s="91">
        <v>0</v>
      </c>
      <c r="F9" s="91">
        <v>0</v>
      </c>
      <c r="G9" s="91">
        <v>0</v>
      </c>
      <c r="H9" s="91">
        <v>0</v>
      </c>
      <c r="I9" s="91">
        <v>0</v>
      </c>
      <c r="J9" s="91">
        <v>0</v>
      </c>
      <c r="K9" s="91">
        <v>0</v>
      </c>
      <c r="L9" s="91">
        <v>0</v>
      </c>
      <c r="M9" s="91">
        <v>0</v>
      </c>
      <c r="N9" s="91">
        <v>0</v>
      </c>
      <c r="O9" s="91">
        <v>0</v>
      </c>
      <c r="P9" s="91">
        <v>0</v>
      </c>
      <c r="Q9" s="143">
        <v>0</v>
      </c>
      <c r="R9" s="144">
        <v>0</v>
      </c>
      <c r="S9" s="144">
        <v>0</v>
      </c>
      <c r="T9" s="92">
        <v>0</v>
      </c>
      <c r="U9" s="143">
        <v>0</v>
      </c>
      <c r="V9" s="144">
        <v>0</v>
      </c>
      <c r="W9" s="144">
        <v>0</v>
      </c>
      <c r="X9" s="163">
        <v>140.110895</v>
      </c>
      <c r="Y9" s="161">
        <v>349.823351</v>
      </c>
      <c r="Z9" s="159">
        <v>790.55950364599994</v>
      </c>
      <c r="AA9" s="159">
        <v>1116.140949398</v>
      </c>
      <c r="AB9" s="163">
        <v>1164.6032415313271</v>
      </c>
      <c r="AC9" s="161">
        <v>1628.4116521150327</v>
      </c>
      <c r="AD9" s="159">
        <v>2199.2089047160371</v>
      </c>
      <c r="AE9" s="159">
        <v>2830.6002534200079</v>
      </c>
      <c r="AF9" s="163">
        <v>5057.9688687891612</v>
      </c>
    </row>
    <row r="10" spans="1:32" x14ac:dyDescent="0.25">
      <c r="A10" s="231"/>
      <c r="B10" s="241"/>
      <c r="C10" s="237"/>
      <c r="D10" s="145" t="s">
        <v>363</v>
      </c>
      <c r="E10" s="89">
        <v>0</v>
      </c>
      <c r="F10" s="89">
        <v>0</v>
      </c>
      <c r="G10" s="89">
        <v>0</v>
      </c>
      <c r="H10" s="89">
        <v>0</v>
      </c>
      <c r="I10" s="89">
        <v>0</v>
      </c>
      <c r="J10" s="89">
        <v>0</v>
      </c>
      <c r="K10" s="89">
        <v>0</v>
      </c>
      <c r="L10" s="89">
        <v>0</v>
      </c>
      <c r="M10" s="89">
        <v>0</v>
      </c>
      <c r="N10" s="89">
        <v>0</v>
      </c>
      <c r="O10" s="89">
        <v>0</v>
      </c>
      <c r="P10" s="89">
        <v>0</v>
      </c>
      <c r="Q10" s="146">
        <v>0</v>
      </c>
      <c r="R10" s="95">
        <v>0</v>
      </c>
      <c r="S10" s="95">
        <v>0</v>
      </c>
      <c r="T10" s="88">
        <v>0</v>
      </c>
      <c r="U10" s="146">
        <v>0</v>
      </c>
      <c r="V10" s="95">
        <v>0</v>
      </c>
      <c r="W10" s="95">
        <v>0</v>
      </c>
      <c r="X10" s="95">
        <v>0</v>
      </c>
      <c r="Y10" s="165">
        <v>4.5639690000000002</v>
      </c>
      <c r="Z10" s="166">
        <v>11.667589</v>
      </c>
      <c r="AA10" s="166">
        <v>24.401888999999997</v>
      </c>
      <c r="AB10" s="166">
        <v>27.606418999999999</v>
      </c>
      <c r="AC10" s="165">
        <v>41.443782578215476</v>
      </c>
      <c r="AD10" s="166">
        <v>49.436518959614183</v>
      </c>
      <c r="AE10" s="166">
        <v>58.775789118235991</v>
      </c>
      <c r="AF10" s="166">
        <v>88.451967395806264</v>
      </c>
    </row>
    <row r="11" spans="1:32" ht="15.75" thickBot="1" x14ac:dyDescent="0.3">
      <c r="A11" s="231"/>
      <c r="B11" s="241"/>
      <c r="C11" s="238"/>
      <c r="D11" s="148" t="s">
        <v>364</v>
      </c>
      <c r="E11" s="90">
        <v>0</v>
      </c>
      <c r="F11" s="90">
        <v>0</v>
      </c>
      <c r="G11" s="90">
        <v>0</v>
      </c>
      <c r="H11" s="90">
        <v>0</v>
      </c>
      <c r="I11" s="90">
        <v>0</v>
      </c>
      <c r="J11" s="90">
        <v>0</v>
      </c>
      <c r="K11" s="90">
        <v>0</v>
      </c>
      <c r="L11" s="167">
        <v>0</v>
      </c>
      <c r="M11" s="90">
        <v>0</v>
      </c>
      <c r="N11" s="90">
        <v>0</v>
      </c>
      <c r="O11" s="90">
        <v>0</v>
      </c>
      <c r="P11" s="90">
        <v>0</v>
      </c>
      <c r="Q11" s="167">
        <v>0</v>
      </c>
      <c r="R11" s="93">
        <v>0</v>
      </c>
      <c r="S11" s="93">
        <v>0</v>
      </c>
      <c r="T11" s="87">
        <v>0</v>
      </c>
      <c r="U11" s="167">
        <v>0</v>
      </c>
      <c r="V11" s="93">
        <v>0</v>
      </c>
      <c r="W11" s="93">
        <v>0</v>
      </c>
      <c r="X11" s="93">
        <v>0</v>
      </c>
      <c r="Y11" s="168">
        <v>345.25938200000002</v>
      </c>
      <c r="Z11" s="169">
        <v>778.89191464600003</v>
      </c>
      <c r="AA11" s="169">
        <v>1091.7390603979998</v>
      </c>
      <c r="AB11" s="169">
        <v>1136.750822531327</v>
      </c>
      <c r="AC11" s="168">
        <v>1586.967869536817</v>
      </c>
      <c r="AD11" s="169">
        <v>2149.7723857564229</v>
      </c>
      <c r="AE11" s="169">
        <v>2771.8244643017715</v>
      </c>
      <c r="AF11" s="169">
        <v>4969.5169013933546</v>
      </c>
    </row>
    <row r="12" spans="1:32" x14ac:dyDescent="0.25">
      <c r="A12" s="231"/>
      <c r="B12" s="241"/>
      <c r="C12" s="224" t="s">
        <v>437</v>
      </c>
      <c r="D12" s="142" t="s">
        <v>225</v>
      </c>
      <c r="E12" s="91">
        <v>0</v>
      </c>
      <c r="F12" s="91">
        <v>0</v>
      </c>
      <c r="G12" s="91">
        <v>0</v>
      </c>
      <c r="H12" s="91">
        <v>0</v>
      </c>
      <c r="I12" s="91">
        <v>0</v>
      </c>
      <c r="J12" s="91">
        <v>0</v>
      </c>
      <c r="K12" s="91">
        <v>0</v>
      </c>
      <c r="L12" s="91">
        <v>0</v>
      </c>
      <c r="M12" s="91">
        <v>0</v>
      </c>
      <c r="N12" s="91">
        <v>0</v>
      </c>
      <c r="O12" s="91">
        <v>0</v>
      </c>
      <c r="P12" s="91">
        <v>0</v>
      </c>
      <c r="Q12" s="143">
        <v>0</v>
      </c>
      <c r="R12" s="144">
        <v>0</v>
      </c>
      <c r="S12" s="144">
        <v>0</v>
      </c>
      <c r="T12" s="92">
        <v>0</v>
      </c>
      <c r="U12" s="143">
        <v>0</v>
      </c>
      <c r="V12" s="144">
        <v>0</v>
      </c>
      <c r="W12" s="144">
        <v>0</v>
      </c>
      <c r="X12" s="163">
        <v>54.558935999999996</v>
      </c>
      <c r="Y12" s="161">
        <v>211.88639200000003</v>
      </c>
      <c r="Z12" s="159">
        <v>558.86101464599994</v>
      </c>
      <c r="AA12" s="159">
        <v>816.23466039799985</v>
      </c>
      <c r="AB12" s="163">
        <v>839.49611253132696</v>
      </c>
      <c r="AC12" s="161">
        <v>1206.0675131150326</v>
      </c>
      <c r="AD12" s="159">
        <v>1651.7866657160369</v>
      </c>
      <c r="AE12" s="159">
        <v>2187.1427944200077</v>
      </c>
      <c r="AF12" s="163">
        <v>4160.7675097891606</v>
      </c>
    </row>
    <row r="13" spans="1:32" x14ac:dyDescent="0.25">
      <c r="A13" s="231"/>
      <c r="B13" s="241"/>
      <c r="C13" s="239"/>
      <c r="D13" s="145" t="s">
        <v>363</v>
      </c>
      <c r="E13" s="89">
        <v>0</v>
      </c>
      <c r="F13" s="89">
        <v>0</v>
      </c>
      <c r="G13" s="89">
        <v>0</v>
      </c>
      <c r="H13" s="89">
        <v>0</v>
      </c>
      <c r="I13" s="89">
        <v>0</v>
      </c>
      <c r="J13" s="89">
        <v>0</v>
      </c>
      <c r="K13" s="89">
        <v>0</v>
      </c>
      <c r="L13" s="89">
        <v>0</v>
      </c>
      <c r="M13" s="89">
        <v>0</v>
      </c>
      <c r="N13" s="89">
        <v>0</v>
      </c>
      <c r="O13" s="89">
        <v>0</v>
      </c>
      <c r="P13" s="89">
        <v>0</v>
      </c>
      <c r="Q13" s="146">
        <v>0</v>
      </c>
      <c r="R13" s="95">
        <v>0</v>
      </c>
      <c r="S13" s="95">
        <v>0</v>
      </c>
      <c r="T13" s="88">
        <v>0</v>
      </c>
      <c r="U13" s="146">
        <v>0</v>
      </c>
      <c r="V13" s="95">
        <v>0</v>
      </c>
      <c r="W13" s="95">
        <v>0</v>
      </c>
      <c r="X13" s="95">
        <v>0</v>
      </c>
      <c r="Y13" s="165">
        <v>1.4249690000000002</v>
      </c>
      <c r="Z13" s="166">
        <v>2.4325890000000001</v>
      </c>
      <c r="AA13" s="166">
        <v>7.0808889999999991</v>
      </c>
      <c r="AB13" s="166">
        <v>6.6684190000000001</v>
      </c>
      <c r="AC13" s="165">
        <v>15.528272578215473</v>
      </c>
      <c r="AD13" s="166">
        <v>21.147008959614183</v>
      </c>
      <c r="AE13" s="166">
        <v>29.437279118235988</v>
      </c>
      <c r="AF13" s="166">
        <v>50.062457395806256</v>
      </c>
    </row>
    <row r="14" spans="1:32" ht="15.75" thickBot="1" x14ac:dyDescent="0.3">
      <c r="A14" s="232"/>
      <c r="B14" s="242"/>
      <c r="C14" s="240"/>
      <c r="D14" s="148" t="s">
        <v>364</v>
      </c>
      <c r="E14" s="90">
        <v>0</v>
      </c>
      <c r="F14" s="90">
        <v>0</v>
      </c>
      <c r="G14" s="90">
        <v>0</v>
      </c>
      <c r="H14" s="90">
        <v>0</v>
      </c>
      <c r="I14" s="90">
        <v>0</v>
      </c>
      <c r="J14" s="90">
        <v>0</v>
      </c>
      <c r="K14" s="90">
        <v>0</v>
      </c>
      <c r="L14" s="167">
        <v>0</v>
      </c>
      <c r="M14" s="90">
        <v>0</v>
      </c>
      <c r="N14" s="90">
        <v>0</v>
      </c>
      <c r="O14" s="90">
        <v>0</v>
      </c>
      <c r="P14" s="90">
        <v>0</v>
      </c>
      <c r="Q14" s="167">
        <v>0</v>
      </c>
      <c r="R14" s="93">
        <v>0</v>
      </c>
      <c r="S14" s="93">
        <v>0</v>
      </c>
      <c r="T14" s="87">
        <v>0</v>
      </c>
      <c r="U14" s="167">
        <v>0</v>
      </c>
      <c r="V14" s="93">
        <v>0</v>
      </c>
      <c r="W14" s="93">
        <v>0</v>
      </c>
      <c r="X14" s="93">
        <v>0</v>
      </c>
      <c r="Y14" s="168">
        <v>210.46142300000002</v>
      </c>
      <c r="Z14" s="169">
        <v>556.42842564600005</v>
      </c>
      <c r="AA14" s="169">
        <v>809.15377139799989</v>
      </c>
      <c r="AB14" s="169">
        <v>832.58169353132712</v>
      </c>
      <c r="AC14" s="168">
        <v>1190.539240536817</v>
      </c>
      <c r="AD14" s="169">
        <v>1630.6396567564229</v>
      </c>
      <c r="AE14" s="169">
        <v>2157.7055153017714</v>
      </c>
      <c r="AF14" s="169">
        <v>4110.7050523933549</v>
      </c>
    </row>
    <row r="15" spans="1:32" x14ac:dyDescent="0.25">
      <c r="A15" s="217" t="s">
        <v>224</v>
      </c>
      <c r="B15" s="217" t="s">
        <v>222</v>
      </c>
      <c r="C15" s="220" t="s">
        <v>436</v>
      </c>
      <c r="D15" s="221"/>
      <c r="E15" s="170">
        <v>0</v>
      </c>
      <c r="F15" s="170">
        <v>0</v>
      </c>
      <c r="G15" s="170">
        <v>0</v>
      </c>
      <c r="H15" s="170">
        <v>0</v>
      </c>
      <c r="I15" s="170">
        <v>0</v>
      </c>
      <c r="J15" s="170">
        <v>0</v>
      </c>
      <c r="K15" s="170">
        <v>0</v>
      </c>
      <c r="L15" s="170">
        <v>0</v>
      </c>
      <c r="M15" s="170">
        <v>0</v>
      </c>
      <c r="N15" s="170">
        <v>0</v>
      </c>
      <c r="O15" s="170">
        <v>0</v>
      </c>
      <c r="P15" s="170">
        <v>0</v>
      </c>
      <c r="Q15" s="170">
        <v>0</v>
      </c>
      <c r="R15" s="170">
        <v>0</v>
      </c>
      <c r="S15" s="170">
        <v>0</v>
      </c>
      <c r="T15" s="170">
        <v>0</v>
      </c>
      <c r="U15" s="170">
        <v>0</v>
      </c>
      <c r="V15" s="170">
        <v>0</v>
      </c>
      <c r="W15" s="170">
        <v>0</v>
      </c>
      <c r="X15" s="170">
        <v>10457.705</v>
      </c>
      <c r="Y15" s="170">
        <v>11253.34</v>
      </c>
      <c r="Z15" s="170">
        <v>12015.009999999998</v>
      </c>
      <c r="AA15" s="170">
        <v>12950.735000000001</v>
      </c>
      <c r="AB15" s="170">
        <v>14023.448</v>
      </c>
      <c r="AC15" s="170">
        <v>15784.465</v>
      </c>
      <c r="AD15" s="170">
        <v>17986.429</v>
      </c>
      <c r="AE15" s="170">
        <v>20044.207000000002</v>
      </c>
      <c r="AF15" s="170">
        <v>82999.299999999988</v>
      </c>
    </row>
    <row r="16" spans="1:32" ht="15.75" thickBot="1" x14ac:dyDescent="0.3">
      <c r="A16" s="218"/>
      <c r="B16" s="219"/>
      <c r="C16" s="222" t="s">
        <v>437</v>
      </c>
      <c r="D16" s="223"/>
      <c r="E16" s="90">
        <v>0</v>
      </c>
      <c r="F16" s="90">
        <v>0</v>
      </c>
      <c r="G16" s="90">
        <v>0</v>
      </c>
      <c r="H16" s="90">
        <v>0</v>
      </c>
      <c r="I16" s="90">
        <v>0</v>
      </c>
      <c r="J16" s="90">
        <v>0</v>
      </c>
      <c r="K16" s="90">
        <v>0</v>
      </c>
      <c r="L16" s="90">
        <v>0</v>
      </c>
      <c r="M16" s="90">
        <v>0</v>
      </c>
      <c r="N16" s="90">
        <v>0</v>
      </c>
      <c r="O16" s="90">
        <v>0</v>
      </c>
      <c r="P16" s="90">
        <v>0</v>
      </c>
      <c r="Q16" s="167">
        <v>0</v>
      </c>
      <c r="R16" s="93">
        <v>0</v>
      </c>
      <c r="S16" s="93">
        <v>0</v>
      </c>
      <c r="T16" s="87">
        <v>0</v>
      </c>
      <c r="U16" s="167">
        <v>0</v>
      </c>
      <c r="V16" s="93">
        <v>0</v>
      </c>
      <c r="W16" s="93">
        <v>0</v>
      </c>
      <c r="X16" s="169">
        <v>2808.2669999999998</v>
      </c>
      <c r="Y16" s="171">
        <v>3054.6179999999999</v>
      </c>
      <c r="Z16" s="172">
        <v>3287.808</v>
      </c>
      <c r="AA16" s="172">
        <v>3486.116</v>
      </c>
      <c r="AB16" s="169">
        <v>3601.4580000000001</v>
      </c>
      <c r="AC16" s="171">
        <v>3939.9279999999999</v>
      </c>
      <c r="AD16" s="172">
        <v>4265.6379999999999</v>
      </c>
      <c r="AE16" s="172">
        <v>4479.2060000000001</v>
      </c>
      <c r="AF16" s="169">
        <v>4950.0249999999996</v>
      </c>
    </row>
    <row r="17" spans="1:32" x14ac:dyDescent="0.25">
      <c r="A17" s="218"/>
      <c r="B17" s="217" t="s">
        <v>223</v>
      </c>
      <c r="C17" s="224" t="s">
        <v>436</v>
      </c>
      <c r="D17" s="225"/>
      <c r="E17" s="170">
        <v>0</v>
      </c>
      <c r="F17" s="170">
        <v>0</v>
      </c>
      <c r="G17" s="170">
        <v>0</v>
      </c>
      <c r="H17" s="170">
        <v>0</v>
      </c>
      <c r="I17" s="170">
        <v>0</v>
      </c>
      <c r="J17" s="170">
        <v>0</v>
      </c>
      <c r="K17" s="170">
        <v>0</v>
      </c>
      <c r="L17" s="170">
        <v>0</v>
      </c>
      <c r="M17" s="170">
        <v>0</v>
      </c>
      <c r="N17" s="170">
        <v>0</v>
      </c>
      <c r="O17" s="170">
        <v>0</v>
      </c>
      <c r="P17" s="170">
        <v>0</v>
      </c>
      <c r="Q17" s="170">
        <v>0</v>
      </c>
      <c r="R17" s="170">
        <v>0</v>
      </c>
      <c r="S17" s="170">
        <v>0</v>
      </c>
      <c r="T17" s="170">
        <v>0</v>
      </c>
      <c r="U17" s="170">
        <v>0</v>
      </c>
      <c r="V17" s="170">
        <v>0</v>
      </c>
      <c r="W17" s="170">
        <v>0</v>
      </c>
      <c r="X17" s="170">
        <v>0.625</v>
      </c>
      <c r="Y17" s="170">
        <v>2.9454500000000001</v>
      </c>
      <c r="Z17" s="170">
        <v>10.592839999999999</v>
      </c>
      <c r="AA17" s="170">
        <v>18.91084</v>
      </c>
      <c r="AB17" s="170">
        <v>26.071099999999998</v>
      </c>
      <c r="AC17" s="170">
        <v>53.561529999999998</v>
      </c>
      <c r="AD17" s="170">
        <v>70.221530000000001</v>
      </c>
      <c r="AE17" s="170">
        <v>90.77350486599417</v>
      </c>
      <c r="AF17" s="170">
        <v>5668.3880715326841</v>
      </c>
    </row>
    <row r="18" spans="1:32" ht="15.75" thickBot="1" x14ac:dyDescent="0.3">
      <c r="A18" s="219"/>
      <c r="B18" s="219"/>
      <c r="C18" s="222" t="s">
        <v>437</v>
      </c>
      <c r="D18" s="226"/>
      <c r="E18" s="94">
        <v>0</v>
      </c>
      <c r="F18" s="90">
        <v>0</v>
      </c>
      <c r="G18" s="90">
        <v>0</v>
      </c>
      <c r="H18" s="90">
        <v>0</v>
      </c>
      <c r="I18" s="90">
        <v>0</v>
      </c>
      <c r="J18" s="90">
        <v>0</v>
      </c>
      <c r="K18" s="90">
        <v>0</v>
      </c>
      <c r="L18" s="90">
        <v>0</v>
      </c>
      <c r="M18" s="90">
        <v>0</v>
      </c>
      <c r="N18" s="90">
        <v>0</v>
      </c>
      <c r="O18" s="90">
        <v>0</v>
      </c>
      <c r="P18" s="90">
        <v>0</v>
      </c>
      <c r="Q18" s="167">
        <v>0</v>
      </c>
      <c r="R18" s="93">
        <v>0</v>
      </c>
      <c r="S18" s="93">
        <v>0</v>
      </c>
      <c r="T18" s="87">
        <v>0</v>
      </c>
      <c r="U18" s="167">
        <v>0</v>
      </c>
      <c r="V18" s="93">
        <v>0</v>
      </c>
      <c r="W18" s="93">
        <v>0</v>
      </c>
      <c r="X18" s="169">
        <v>5.1999999999999998E-2</v>
      </c>
      <c r="Y18" s="171">
        <v>2.3724500000000002</v>
      </c>
      <c r="Z18" s="172">
        <v>9.6557499999999994</v>
      </c>
      <c r="AA18" s="172">
        <v>16.229749999999999</v>
      </c>
      <c r="AB18" s="169">
        <v>21.109099999999998</v>
      </c>
      <c r="AC18" s="171">
        <v>44.101529999999997</v>
      </c>
      <c r="AD18" s="172">
        <v>52.410530000000001</v>
      </c>
      <c r="AE18" s="172">
        <v>65.616504865994173</v>
      </c>
      <c r="AF18" s="169">
        <v>76.484204865994158</v>
      </c>
    </row>
    <row r="19" spans="1:32" x14ac:dyDescent="0.25">
      <c r="D19" s="173"/>
      <c r="E19" s="173"/>
      <c r="V19" s="173"/>
    </row>
    <row r="20" spans="1:32" x14ac:dyDescent="0.25">
      <c r="V20" s="175"/>
    </row>
  </sheetData>
  <mergeCells count="15">
    <mergeCell ref="A1:D1"/>
    <mergeCell ref="A2:A14"/>
    <mergeCell ref="B2:B8"/>
    <mergeCell ref="C2:C5"/>
    <mergeCell ref="C6:C8"/>
    <mergeCell ref="B9:B14"/>
    <mergeCell ref="C9:C11"/>
    <mergeCell ref="C12:C14"/>
    <mergeCell ref="A15:A18"/>
    <mergeCell ref="B15:B16"/>
    <mergeCell ref="C15:D15"/>
    <mergeCell ref="C16:D16"/>
    <mergeCell ref="B17:B18"/>
    <mergeCell ref="C17:D17"/>
    <mergeCell ref="C18:D1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Normal="100" workbookViewId="0">
      <selection activeCell="C22" sqref="C22"/>
    </sheetView>
  </sheetViews>
  <sheetFormatPr baseColWidth="10" defaultRowHeight="15" x14ac:dyDescent="0.25"/>
  <cols>
    <col min="1" max="1" width="4.5703125" bestFit="1" customWidth="1"/>
    <col min="2" max="2" width="10.28515625" bestFit="1" customWidth="1"/>
    <col min="3" max="3" width="15.28515625" bestFit="1" customWidth="1"/>
    <col min="4" max="4" width="14.85546875" bestFit="1" customWidth="1"/>
    <col min="5" max="6" width="7.42578125" bestFit="1" customWidth="1"/>
  </cols>
  <sheetData>
    <row r="1" spans="1:8" ht="18" thickBot="1" x14ac:dyDescent="0.3">
      <c r="A1" s="246" t="s">
        <v>368</v>
      </c>
      <c r="B1" s="247"/>
      <c r="C1" s="247"/>
      <c r="D1" s="248"/>
      <c r="E1" s="131" t="s">
        <v>128</v>
      </c>
      <c r="F1" s="132" t="s">
        <v>137</v>
      </c>
    </row>
    <row r="2" spans="1:8" x14ac:dyDescent="0.25">
      <c r="A2" s="249" t="s">
        <v>435</v>
      </c>
      <c r="B2" s="252" t="s">
        <v>222</v>
      </c>
      <c r="C2" s="249" t="s">
        <v>436</v>
      </c>
      <c r="D2" s="99" t="s">
        <v>225</v>
      </c>
      <c r="E2" s="81">
        <v>6358.3121295040683</v>
      </c>
      <c r="F2" s="81">
        <v>10533.772722195041</v>
      </c>
      <c r="H2" s="176"/>
    </row>
    <row r="3" spans="1:8" x14ac:dyDescent="0.25">
      <c r="A3" s="250"/>
      <c r="B3" s="253"/>
      <c r="C3" s="250"/>
      <c r="D3" s="97" t="s">
        <v>363</v>
      </c>
      <c r="E3" s="106">
        <v>3394.2187138490649</v>
      </c>
      <c r="F3" s="106">
        <v>4955.5486299994309</v>
      </c>
    </row>
    <row r="4" spans="1:8" x14ac:dyDescent="0.25">
      <c r="A4" s="250"/>
      <c r="B4" s="253"/>
      <c r="C4" s="250"/>
      <c r="D4" s="97" t="s">
        <v>364</v>
      </c>
      <c r="E4" s="106">
        <v>2964.0934156550029</v>
      </c>
      <c r="F4" s="106">
        <v>5578.224092195609</v>
      </c>
    </row>
    <row r="5" spans="1:8" ht="15.75" thickBot="1" x14ac:dyDescent="0.3">
      <c r="A5" s="250"/>
      <c r="B5" s="253"/>
      <c r="C5" s="251"/>
      <c r="D5" s="98" t="s">
        <v>367</v>
      </c>
      <c r="E5" s="107">
        <v>4094</v>
      </c>
      <c r="F5" s="107">
        <v>7458.4976143178101</v>
      </c>
      <c r="H5" s="177"/>
    </row>
    <row r="6" spans="1:8" x14ac:dyDescent="0.25">
      <c r="A6" s="250"/>
      <c r="B6" s="253"/>
      <c r="C6" s="249" t="s">
        <v>437</v>
      </c>
      <c r="D6" s="96" t="s">
        <v>225</v>
      </c>
      <c r="E6" s="81">
        <v>894.28322538420002</v>
      </c>
      <c r="F6" s="81">
        <v>1830.7253196881904</v>
      </c>
    </row>
    <row r="7" spans="1:8" x14ac:dyDescent="0.25">
      <c r="A7" s="250"/>
      <c r="B7" s="253"/>
      <c r="C7" s="250"/>
      <c r="D7" s="97" t="s">
        <v>363</v>
      </c>
      <c r="E7" s="106">
        <v>125.71303390710969</v>
      </c>
      <c r="F7" s="106">
        <v>262.93815363132461</v>
      </c>
    </row>
    <row r="8" spans="1:8" ht="15.75" thickBot="1" x14ac:dyDescent="0.3">
      <c r="A8" s="250"/>
      <c r="B8" s="254"/>
      <c r="C8" s="251"/>
      <c r="D8" s="100" t="s">
        <v>364</v>
      </c>
      <c r="E8" s="107">
        <v>768.57019147709036</v>
      </c>
      <c r="F8" s="107">
        <v>1567.7871660568658</v>
      </c>
    </row>
    <row r="9" spans="1:8" x14ac:dyDescent="0.25">
      <c r="A9" s="250"/>
      <c r="B9" s="255" t="s">
        <v>223</v>
      </c>
      <c r="C9" s="249" t="s">
        <v>436</v>
      </c>
      <c r="D9" s="96" t="s">
        <v>225</v>
      </c>
      <c r="E9" s="81">
        <v>88.028300764576656</v>
      </c>
      <c r="F9" s="81">
        <v>371.7613250918431</v>
      </c>
    </row>
    <row r="10" spans="1:8" x14ac:dyDescent="0.25">
      <c r="A10" s="250"/>
      <c r="B10" s="256"/>
      <c r="C10" s="250"/>
      <c r="D10" s="97" t="s">
        <v>363</v>
      </c>
      <c r="E10" s="106">
        <v>2.1061272867168177</v>
      </c>
      <c r="F10" s="106">
        <v>6.7950789887376821</v>
      </c>
    </row>
    <row r="11" spans="1:8" ht="15.75" thickBot="1" x14ac:dyDescent="0.3">
      <c r="A11" s="250"/>
      <c r="B11" s="256"/>
      <c r="C11" s="251"/>
      <c r="D11" s="98" t="s">
        <v>364</v>
      </c>
      <c r="E11" s="107">
        <v>85.922173477859843</v>
      </c>
      <c r="F11" s="107">
        <v>364.96624610310545</v>
      </c>
    </row>
    <row r="12" spans="1:8" x14ac:dyDescent="0.25">
      <c r="A12" s="250"/>
      <c r="B12" s="256"/>
      <c r="C12" s="249" t="s">
        <v>437</v>
      </c>
      <c r="D12" s="99" t="s">
        <v>225</v>
      </c>
      <c r="E12" s="81">
        <v>66.939434541570819</v>
      </c>
      <c r="F12" s="81">
        <v>307.35912447016563</v>
      </c>
    </row>
    <row r="13" spans="1:8" x14ac:dyDescent="0.25">
      <c r="A13" s="250"/>
      <c r="B13" s="256"/>
      <c r="C13" s="250"/>
      <c r="D13" s="97" t="s">
        <v>363</v>
      </c>
      <c r="E13" s="106">
        <v>0.78663651383994315</v>
      </c>
      <c r="F13" s="106">
        <v>4.1956114214904261</v>
      </c>
    </row>
    <row r="14" spans="1:8" ht="15.75" thickBot="1" x14ac:dyDescent="0.3">
      <c r="A14" s="251"/>
      <c r="B14" s="257"/>
      <c r="C14" s="251"/>
      <c r="D14" s="98" t="s">
        <v>364</v>
      </c>
      <c r="E14" s="107">
        <v>66.152798027730881</v>
      </c>
      <c r="F14" s="107">
        <v>303.16351304867521</v>
      </c>
    </row>
    <row r="15" spans="1:8" ht="15.75" thickBot="1" x14ac:dyDescent="0.3">
      <c r="A15" s="249" t="s">
        <v>224</v>
      </c>
      <c r="B15" s="256" t="s">
        <v>222</v>
      </c>
      <c r="C15" s="258" t="s">
        <v>436</v>
      </c>
      <c r="D15" s="244"/>
      <c r="E15" s="133">
        <v>858.80804887742852</v>
      </c>
      <c r="F15" s="133">
        <v>4822.1821501672448</v>
      </c>
    </row>
    <row r="16" spans="1:8" ht="15.75" thickBot="1" x14ac:dyDescent="0.3">
      <c r="A16" s="250"/>
      <c r="B16" s="257"/>
      <c r="C16" s="259" t="s">
        <v>437</v>
      </c>
      <c r="D16" s="260"/>
      <c r="E16" s="133">
        <v>184.13228530633197</v>
      </c>
      <c r="F16" s="133">
        <v>267.58167676778879</v>
      </c>
    </row>
    <row r="17" spans="1:6" ht="15.75" thickBot="1" x14ac:dyDescent="0.3">
      <c r="A17" s="250"/>
      <c r="B17" s="255" t="s">
        <v>223</v>
      </c>
      <c r="C17" s="243" t="s">
        <v>436</v>
      </c>
      <c r="D17" s="244"/>
      <c r="E17" s="133">
        <v>1.335757454658375</v>
      </c>
      <c r="F17" s="133">
        <v>311.8291002118641</v>
      </c>
    </row>
    <row r="18" spans="1:6" ht="15.75" thickBot="1" x14ac:dyDescent="0.3">
      <c r="A18" s="251"/>
      <c r="B18" s="257"/>
      <c r="C18" s="245" t="s">
        <v>437</v>
      </c>
      <c r="D18" s="245"/>
      <c r="E18" s="133">
        <v>1.039074727129625</v>
      </c>
      <c r="F18" s="133">
        <v>3.9132075920249614</v>
      </c>
    </row>
    <row r="19" spans="1:6" x14ac:dyDescent="0.25">
      <c r="A19" s="82"/>
      <c r="B19" s="82"/>
      <c r="C19" s="60"/>
    </row>
    <row r="20" spans="1:6" x14ac:dyDescent="0.25">
      <c r="A20" s="82"/>
      <c r="B20" s="82"/>
      <c r="C20" s="60"/>
    </row>
    <row r="21" spans="1:6" x14ac:dyDescent="0.25">
      <c r="A21" s="82"/>
      <c r="B21" s="82"/>
      <c r="C21" s="60"/>
    </row>
    <row r="22" spans="1:6" x14ac:dyDescent="0.25">
      <c r="A22" s="82"/>
      <c r="B22" s="82"/>
      <c r="C22" s="60"/>
    </row>
    <row r="23" spans="1:6" x14ac:dyDescent="0.25">
      <c r="A23" s="82"/>
      <c r="B23" s="82"/>
      <c r="C23" s="60"/>
    </row>
    <row r="24" spans="1:6" x14ac:dyDescent="0.25">
      <c r="A24" s="82"/>
      <c r="B24" s="82"/>
      <c r="C24" s="60"/>
    </row>
    <row r="25" spans="1:6" x14ac:dyDescent="0.25">
      <c r="A25" s="82"/>
      <c r="B25" s="82"/>
      <c r="C25" s="60"/>
    </row>
    <row r="26" spans="1:6" x14ac:dyDescent="0.25">
      <c r="A26" s="82"/>
      <c r="B26" s="82"/>
      <c r="C26" s="60"/>
    </row>
    <row r="27" spans="1:6" x14ac:dyDescent="0.25">
      <c r="A27" s="82"/>
      <c r="B27" s="82"/>
    </row>
    <row r="28" spans="1:6" x14ac:dyDescent="0.25">
      <c r="B28" s="82"/>
    </row>
  </sheetData>
  <mergeCells count="15">
    <mergeCell ref="C17:D17"/>
    <mergeCell ref="C18:D18"/>
    <mergeCell ref="A1:D1"/>
    <mergeCell ref="A2:A14"/>
    <mergeCell ref="B2:B8"/>
    <mergeCell ref="C2:C5"/>
    <mergeCell ref="C6:C8"/>
    <mergeCell ref="B9:B14"/>
    <mergeCell ref="C9:C11"/>
    <mergeCell ref="C12:C14"/>
    <mergeCell ref="A15:A18"/>
    <mergeCell ref="B15:B16"/>
    <mergeCell ref="C15:D15"/>
    <mergeCell ref="C16:D16"/>
    <mergeCell ref="B17:B18"/>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5D7B1BE3BCE2468886251BE0CAB7FC" ma:contentTypeVersion="" ma:contentTypeDescription="Crée un document." ma:contentTypeScope="" ma:versionID="354ca16de8988b20a5adc817c427c929">
  <xsd:schema xmlns:xsd="http://www.w3.org/2001/XMLSchema" xmlns:xs="http://www.w3.org/2001/XMLSchema" xmlns:p="http://schemas.microsoft.com/office/2006/metadata/properties" targetNamespace="http://schemas.microsoft.com/office/2006/metadata/properties" ma:root="true" ma:fieldsID="3264158f0382c6d7b4dca080ff42ddd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80A69A-9873-4C95-AB93-2B41AECB19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F64170D-5BE4-4342-A562-26289B7D38FA}">
  <ds:schemaRefs>
    <ds:schemaRef ds:uri="http://schemas.microsoft.com/sharepoint/v3/contenttype/forms"/>
  </ds:schemaRefs>
</ds:datastoreItem>
</file>

<file path=customXml/itemProps3.xml><?xml version="1.0" encoding="utf-8"?>
<ds:datastoreItem xmlns:ds="http://schemas.openxmlformats.org/officeDocument/2006/customXml" ds:itemID="{D06785F3-D752-4463-BBFE-1CE607000406}">
  <ds:schemaRefs>
    <ds:schemaRef ds:uri="http://purl.org/dc/dcmitype/"/>
    <ds:schemaRef ds:uri="http://www.w3.org/XML/1998/namespace"/>
    <ds:schemaRef ds:uri="http://schemas.microsoft.com/office/2006/metadata/properties"/>
    <ds:schemaRef ds:uri="http://purl.org/dc/term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Sommaire</vt:lpstr>
      <vt:lpstr>HD</vt:lpstr>
      <vt:lpstr>Réseau HD</vt:lpstr>
      <vt:lpstr>THD</vt:lpstr>
      <vt:lpstr>FttH</vt:lpstr>
      <vt:lpstr>Graphiques FttH</vt:lpstr>
      <vt:lpstr>OI FttH</vt:lpstr>
      <vt:lpstr>Linéaire GC</vt:lpstr>
      <vt:lpstr>Volume GC</vt:lpstr>
      <vt:lpstr>Sommaire!OLE_LINK1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2017-06-01T13:52:44Z</dcterms:created>
  <dcterms:modified xsi:type="dcterms:W3CDTF">2017-08-31T12:18:09Z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0x010100FC5D7B1BE3BCE2468886251BE0CAB7FC</vt:lpwstr>
  </property>
</Properties>
</file>